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8614CFDF-2B38-4178-B5EF-383F6D1FAC38}" xr6:coauthVersionLast="47" xr6:coauthVersionMax="47" xr10:uidLastSave="{00000000-0000-0000-0000-000000000000}"/>
  <bookViews>
    <workbookView xWindow="-108" yWindow="-108" windowWidth="23256" windowHeight="12576" tabRatio="659" activeTab="9" xr2:uid="{7CEBB4AC-DDDA-4DF4-8FCE-85D6EB76AB81}"/>
  </bookViews>
  <sheets>
    <sheet name="2014" sheetId="12" r:id="rId1"/>
    <sheet name="2015" sheetId="15" r:id="rId2"/>
    <sheet name="2016" sheetId="10" r:id="rId3"/>
    <sheet name="2017" sheetId="16" r:id="rId4"/>
    <sheet name="2018" sheetId="8" r:id="rId5"/>
    <sheet name="2019" sheetId="7" r:id="rId6"/>
    <sheet name="2020" sheetId="6" r:id="rId7"/>
    <sheet name="2021" sheetId="5" r:id="rId8"/>
    <sheet name="2022" sheetId="4" r:id="rId9"/>
    <sheet name="2023" sheetId="3" r:id="rId10"/>
  </sheets>
  <definedNames>
    <definedName name="EV__EVCOM_OPTIONS__" hidden="1">8</definedName>
    <definedName name="EV__EXPOPTIONS__" hidden="1">0</definedName>
    <definedName name="EV__LASTREFTIME__" hidden="1">42530.4048958333</definedName>
    <definedName name="EV__MAXEXPCOLS__" hidden="1">10000</definedName>
    <definedName name="EV__MAXEXPROWS__" hidden="1">1000000</definedName>
    <definedName name="EV__USERCHANGEOPTIONS__" hidden="1">1</definedName>
    <definedName name="EV__WBEVMODE__" hidden="1">0</definedName>
    <definedName name="EV__WBREFOPTIONS__" hidden="1">134217728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2" i="12" l="1"/>
  <c r="BP38" i="3" l="1"/>
  <c r="AP39" i="3"/>
  <c r="AQ39" i="3"/>
  <c r="AR39" i="3"/>
  <c r="AS39" i="3"/>
  <c r="AT39" i="3"/>
  <c r="AU39" i="3"/>
  <c r="AV39" i="3"/>
  <c r="AW39" i="3"/>
  <c r="AX39" i="3"/>
  <c r="AY39" i="3"/>
  <c r="AZ39" i="3"/>
  <c r="BA39" i="3"/>
  <c r="BP38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AP17" i="6"/>
  <c r="AQ17" i="6"/>
  <c r="AR17" i="6"/>
  <c r="AS17" i="6"/>
  <c r="AT17" i="6"/>
  <c r="AU17" i="6"/>
  <c r="AV17" i="6"/>
  <c r="AW17" i="6"/>
  <c r="AX17" i="6"/>
  <c r="AY17" i="6"/>
  <c r="AZ17" i="6"/>
  <c r="BA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AP39" i="7"/>
  <c r="AQ39" i="7"/>
  <c r="AR39" i="7"/>
  <c r="AS39" i="7"/>
  <c r="AT39" i="7"/>
  <c r="AU39" i="7"/>
  <c r="AV39" i="7"/>
  <c r="AW39" i="7"/>
  <c r="AX39" i="7"/>
  <c r="AY39" i="7"/>
  <c r="AZ39" i="7"/>
  <c r="BA39" i="7"/>
  <c r="AP17" i="7"/>
  <c r="AQ17" i="7"/>
  <c r="AR17" i="7"/>
  <c r="AS17" i="7"/>
  <c r="AT17" i="7"/>
  <c r="AU17" i="7"/>
  <c r="AV17" i="7"/>
  <c r="AW17" i="7"/>
  <c r="AX17" i="7"/>
  <c r="AY17" i="7"/>
  <c r="AZ17" i="7"/>
  <c r="BA17" i="7"/>
  <c r="BC17" i="7"/>
  <c r="BD17" i="7"/>
  <c r="BE17" i="7"/>
  <c r="BF17" i="7"/>
  <c r="BG17" i="7"/>
  <c r="BH17" i="7"/>
  <c r="BI17" i="7"/>
  <c r="BJ17" i="7"/>
  <c r="BK17" i="7"/>
  <c r="BL17" i="7"/>
  <c r="BM17" i="7"/>
  <c r="BN17" i="7"/>
  <c r="AP39" i="8"/>
  <c r="AQ39" i="8"/>
  <c r="AR39" i="8"/>
  <c r="AS39" i="8"/>
  <c r="AT39" i="8"/>
  <c r="AU39" i="8"/>
  <c r="AV39" i="8"/>
  <c r="AW39" i="8"/>
  <c r="AX39" i="8"/>
  <c r="AY39" i="8"/>
  <c r="AZ39" i="8"/>
  <c r="BA39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P52" i="15"/>
  <c r="L53" i="16"/>
  <c r="L39" i="16"/>
  <c r="AP39" i="16"/>
  <c r="AQ39" i="16"/>
  <c r="AR39" i="16"/>
  <c r="AS39" i="16"/>
  <c r="AT39" i="16"/>
  <c r="AU39" i="16"/>
  <c r="AV39" i="16"/>
  <c r="AW39" i="16"/>
  <c r="AX39" i="16"/>
  <c r="AY39" i="16"/>
  <c r="AZ39" i="16"/>
  <c r="BA39" i="16"/>
  <c r="L23" i="16"/>
  <c r="L17" i="16"/>
  <c r="AP17" i="16"/>
  <c r="AQ17" i="16"/>
  <c r="AR17" i="16"/>
  <c r="AS17" i="16"/>
  <c r="AT17" i="16"/>
  <c r="AU17" i="16"/>
  <c r="AV17" i="16"/>
  <c r="AW17" i="16"/>
  <c r="AX17" i="16"/>
  <c r="AY17" i="16"/>
  <c r="AZ17" i="16"/>
  <c r="BA17" i="16"/>
  <c r="BC17" i="16"/>
  <c r="BD17" i="16"/>
  <c r="BE17" i="16"/>
  <c r="BF17" i="16"/>
  <c r="BG17" i="16"/>
  <c r="BH17" i="16"/>
  <c r="BI17" i="16"/>
  <c r="BJ17" i="16"/>
  <c r="BK17" i="16"/>
  <c r="BL17" i="16"/>
  <c r="BM17" i="16"/>
  <c r="BN17" i="16"/>
  <c r="AP39" i="10"/>
  <c r="AQ39" i="10"/>
  <c r="AR39" i="10"/>
  <c r="AS39" i="10"/>
  <c r="AT39" i="10"/>
  <c r="AU39" i="10"/>
  <c r="AV39" i="10"/>
  <c r="AW39" i="10"/>
  <c r="AX39" i="10"/>
  <c r="AY39" i="10"/>
  <c r="AZ39" i="10"/>
  <c r="BA39" i="10"/>
  <c r="AP17" i="10"/>
  <c r="AQ17" i="10"/>
  <c r="AR17" i="10"/>
  <c r="AS17" i="10"/>
  <c r="AT17" i="10"/>
  <c r="AU17" i="10"/>
  <c r="AV17" i="10"/>
  <c r="AW17" i="10"/>
  <c r="AX17" i="10"/>
  <c r="AY17" i="10"/>
  <c r="AZ17" i="10"/>
  <c r="BA17" i="10"/>
  <c r="BC17" i="10"/>
  <c r="BD17" i="10"/>
  <c r="BE17" i="10"/>
  <c r="BF17" i="10"/>
  <c r="BG17" i="10"/>
  <c r="BH17" i="10"/>
  <c r="BI17" i="10"/>
  <c r="BJ17" i="10"/>
  <c r="BK17" i="10"/>
  <c r="BL17" i="10"/>
  <c r="BM17" i="10"/>
  <c r="BN17" i="10"/>
  <c r="AP39" i="15"/>
  <c r="AQ39" i="15"/>
  <c r="AR39" i="15"/>
  <c r="AS39" i="15"/>
  <c r="AT39" i="15"/>
  <c r="AU39" i="15"/>
  <c r="AV39" i="15"/>
  <c r="AW39" i="15"/>
  <c r="AX39" i="15"/>
  <c r="AY39" i="15"/>
  <c r="AZ39" i="15"/>
  <c r="BA39" i="15"/>
  <c r="AP17" i="15"/>
  <c r="AQ17" i="15"/>
  <c r="AR17" i="15"/>
  <c r="AS17" i="15"/>
  <c r="AT17" i="15"/>
  <c r="AU17" i="15"/>
  <c r="AV17" i="15"/>
  <c r="AW17" i="15"/>
  <c r="AX17" i="15"/>
  <c r="AY17" i="15"/>
  <c r="AZ17" i="15"/>
  <c r="BA17" i="15"/>
  <c r="BC17" i="15"/>
  <c r="BD17" i="15"/>
  <c r="BE17" i="15"/>
  <c r="BF17" i="15"/>
  <c r="BG17" i="15"/>
  <c r="BH17" i="15"/>
  <c r="BI17" i="15"/>
  <c r="BJ17" i="15"/>
  <c r="BK17" i="15"/>
  <c r="BL17" i="15"/>
  <c r="BM17" i="15"/>
  <c r="BN17" i="15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AO23" i="12"/>
  <c r="AP23" i="12"/>
  <c r="AQ23" i="12"/>
  <c r="AR23" i="12"/>
  <c r="AS23" i="12"/>
  <c r="AT23" i="12"/>
  <c r="AU23" i="12"/>
  <c r="AV23" i="12"/>
  <c r="AW23" i="12"/>
  <c r="AX23" i="12"/>
  <c r="AY23" i="12"/>
  <c r="AZ23" i="12"/>
  <c r="AO17" i="12"/>
  <c r="AP17" i="12"/>
  <c r="AQ17" i="12"/>
  <c r="AR17" i="12"/>
  <c r="AS17" i="12"/>
  <c r="AT17" i="12"/>
  <c r="AU17" i="12"/>
  <c r="AV17" i="12"/>
  <c r="AW17" i="12"/>
  <c r="AX17" i="12"/>
  <c r="AY17" i="12"/>
  <c r="AZ17" i="12"/>
  <c r="BB17" i="12"/>
  <c r="BC17" i="12"/>
  <c r="BD17" i="12"/>
  <c r="BE17" i="12"/>
  <c r="BF17" i="12"/>
  <c r="BG17" i="12"/>
  <c r="BH17" i="12"/>
  <c r="BI17" i="12"/>
  <c r="BJ17" i="12"/>
  <c r="BK17" i="12"/>
  <c r="BL17" i="12"/>
  <c r="BM17" i="12"/>
  <c r="AP39" i="4"/>
  <c r="AQ39" i="4"/>
  <c r="AR39" i="4"/>
  <c r="AS39" i="4"/>
  <c r="AT39" i="4"/>
  <c r="AU39" i="4"/>
  <c r="AV39" i="4"/>
  <c r="AW39" i="4"/>
  <c r="AX39" i="4"/>
  <c r="AY39" i="4"/>
  <c r="AZ39" i="4"/>
  <c r="BA39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AP17" i="3"/>
  <c r="AQ17" i="3"/>
  <c r="AR17" i="3"/>
  <c r="AS17" i="3"/>
  <c r="AT17" i="3"/>
  <c r="AU17" i="3"/>
  <c r="AV17" i="3"/>
  <c r="AW17" i="3"/>
  <c r="AX17" i="3"/>
  <c r="AY17" i="3"/>
  <c r="AZ17" i="3"/>
  <c r="BA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C29" i="7"/>
  <c r="BC30" i="7"/>
  <c r="BC31" i="7"/>
  <c r="BC33" i="7"/>
  <c r="BC34" i="7"/>
  <c r="BC35" i="7"/>
  <c r="BC36" i="7"/>
  <c r="AV25" i="12" l="1"/>
  <c r="AX25" i="12"/>
  <c r="AP25" i="12"/>
  <c r="BC39" i="7"/>
  <c r="AW25" i="12"/>
  <c r="AO25" i="12"/>
  <c r="AS25" i="12"/>
  <c r="L25" i="16"/>
  <c r="L55" i="16"/>
  <c r="AR25" i="12"/>
  <c r="AZ25" i="12"/>
  <c r="AY25" i="12"/>
  <c r="AQ25" i="12"/>
  <c r="AU25" i="12"/>
  <c r="AT25" i="12"/>
  <c r="L57" i="16" l="1"/>
  <c r="AG17" i="5" l="1"/>
  <c r="AI17" i="5"/>
  <c r="BL53" i="15" l="1"/>
  <c r="AL53" i="15"/>
  <c r="BJ53" i="15"/>
  <c r="AS53" i="15"/>
  <c r="U53" i="15"/>
  <c r="AJ53" i="15"/>
  <c r="BD53" i="15"/>
  <c r="S53" i="15"/>
  <c r="P53" i="15"/>
  <c r="AU53" i="15"/>
  <c r="AU55" i="15" s="1"/>
  <c r="BA53" i="15"/>
  <c r="BA55" i="15" s="1"/>
  <c r="AA53" i="15"/>
  <c r="AD53" i="15"/>
  <c r="BK53" i="15"/>
  <c r="BC53" i="15"/>
  <c r="AT53" i="15"/>
  <c r="AK53" i="15"/>
  <c r="AC53" i="15"/>
  <c r="T53" i="15"/>
  <c r="AJ17" i="5"/>
  <c r="AA17" i="5"/>
  <c r="S17" i="5"/>
  <c r="BI53" i="15"/>
  <c r="AZ53" i="15"/>
  <c r="AR53" i="15"/>
  <c r="AI53" i="15"/>
  <c r="Z53" i="15"/>
  <c r="R53" i="15"/>
  <c r="BH53" i="15"/>
  <c r="AY53" i="15"/>
  <c r="AY55" i="15" s="1"/>
  <c r="AQ53" i="15"/>
  <c r="AH53" i="15"/>
  <c r="Y53" i="15"/>
  <c r="Q53" i="15"/>
  <c r="P17" i="5"/>
  <c r="BC39" i="5"/>
  <c r="BG53" i="15"/>
  <c r="AX53" i="15"/>
  <c r="AX55" i="15" s="1"/>
  <c r="AP53" i="15"/>
  <c r="AG53" i="15"/>
  <c r="X53" i="15"/>
  <c r="BN53" i="15"/>
  <c r="BF53" i="15"/>
  <c r="AW53" i="15"/>
  <c r="AW55" i="15" s="1"/>
  <c r="AN53" i="15"/>
  <c r="AF53" i="15"/>
  <c r="W53" i="15"/>
  <c r="BM53" i="15"/>
  <c r="BE53" i="15"/>
  <c r="AV53" i="15"/>
  <c r="AV55" i="15" s="1"/>
  <c r="AM53" i="15"/>
  <c r="AE53" i="15"/>
  <c r="V53" i="15"/>
  <c r="AH17" i="3"/>
  <c r="Y17" i="3"/>
  <c r="X17" i="5"/>
  <c r="AH23" i="15"/>
  <c r="Y23" i="15"/>
  <c r="P23" i="6"/>
  <c r="AX23" i="6"/>
  <c r="AX25" i="6" s="1"/>
  <c r="AP23" i="6"/>
  <c r="AG23" i="6"/>
  <c r="P23" i="5"/>
  <c r="P23" i="4"/>
  <c r="P23" i="3"/>
  <c r="P53" i="3"/>
  <c r="P17" i="4"/>
  <c r="BC39" i="4"/>
  <c r="BK39" i="4"/>
  <c r="AK17" i="3"/>
  <c r="AC17" i="3"/>
  <c r="BK39" i="3"/>
  <c r="AJ17" i="3"/>
  <c r="AL17" i="5"/>
  <c r="AD17" i="5"/>
  <c r="U17" i="5"/>
  <c r="BL39" i="5"/>
  <c r="BD39" i="5"/>
  <c r="BH39" i="3"/>
  <c r="Q23" i="15"/>
  <c r="AY23" i="8"/>
  <c r="AY25" i="8" s="1"/>
  <c r="AQ23" i="8"/>
  <c r="AQ25" i="8" s="1"/>
  <c r="AH23" i="8"/>
  <c r="P53" i="6"/>
  <c r="P53" i="5"/>
  <c r="P53" i="4"/>
  <c r="AG17" i="4"/>
  <c r="Q17" i="3"/>
  <c r="BH23" i="15"/>
  <c r="BH25" i="15" s="1"/>
  <c r="AU23" i="10"/>
  <c r="AU25" i="10" s="1"/>
  <c r="AL23" i="10"/>
  <c r="AD23" i="10"/>
  <c r="U23" i="10"/>
  <c r="BL23" i="10"/>
  <c r="BL25" i="10" s="1"/>
  <c r="BD23" i="10"/>
  <c r="BD25" i="10" s="1"/>
  <c r="AY23" i="16"/>
  <c r="AY25" i="16" s="1"/>
  <c r="AQ23" i="16"/>
  <c r="AQ25" i="16" s="1"/>
  <c r="AH23" i="16"/>
  <c r="Y23" i="16"/>
  <c r="Q23" i="16"/>
  <c r="BL23" i="16"/>
  <c r="BL25" i="16" s="1"/>
  <c r="BD23" i="16"/>
  <c r="BD25" i="16" s="1"/>
  <c r="Y23" i="8"/>
  <c r="Q23" i="8"/>
  <c r="BL23" i="8"/>
  <c r="BL25" i="8" s="1"/>
  <c r="BD23" i="8"/>
  <c r="BD25" i="8" s="1"/>
  <c r="BJ23" i="7"/>
  <c r="BJ25" i="7" s="1"/>
  <c r="X23" i="6"/>
  <c r="BC23" i="6"/>
  <c r="BK23" i="6"/>
  <c r="BK25" i="6" s="1"/>
  <c r="AV23" i="5"/>
  <c r="AV25" i="5" s="1"/>
  <c r="AM23" i="5"/>
  <c r="AE23" i="5"/>
  <c r="V23" i="5"/>
  <c r="BK23" i="5"/>
  <c r="BK25" i="5" s="1"/>
  <c r="AX23" i="4"/>
  <c r="AX25" i="4" s="1"/>
  <c r="AP23" i="4"/>
  <c r="AG23" i="4"/>
  <c r="X23" i="4"/>
  <c r="BC23" i="4"/>
  <c r="BK23" i="4"/>
  <c r="BK25" i="4" s="1"/>
  <c r="AX23" i="3"/>
  <c r="AX25" i="3" s="1"/>
  <c r="AP23" i="3"/>
  <c r="AG23" i="3"/>
  <c r="X23" i="3"/>
  <c r="BC23" i="3"/>
  <c r="BK23" i="3"/>
  <c r="BK25" i="3" s="1"/>
  <c r="P39" i="5"/>
  <c r="BG39" i="5"/>
  <c r="X17" i="4"/>
  <c r="T17" i="3"/>
  <c r="Z17" i="5"/>
  <c r="R17" i="5"/>
  <c r="P23" i="10"/>
  <c r="P23" i="16"/>
  <c r="P23" i="8"/>
  <c r="P39" i="4"/>
  <c r="AN23" i="15"/>
  <c r="AF23" i="15"/>
  <c r="AN23" i="7"/>
  <c r="AM17" i="5"/>
  <c r="AE17" i="5"/>
  <c r="AE25" i="5" s="1"/>
  <c r="V17" i="5"/>
  <c r="BM39" i="5"/>
  <c r="BE39" i="5"/>
  <c r="BI39" i="3"/>
  <c r="BH53" i="10"/>
  <c r="AK17" i="5"/>
  <c r="AC17" i="5"/>
  <c r="T17" i="5"/>
  <c r="BK39" i="5"/>
  <c r="AN17" i="3"/>
  <c r="AF17" i="3"/>
  <c r="W17" i="3"/>
  <c r="BI39" i="5"/>
  <c r="AH17" i="5"/>
  <c r="Y17" i="5"/>
  <c r="Q17" i="5"/>
  <c r="BH39" i="5"/>
  <c r="Q53" i="10"/>
  <c r="AH53" i="16"/>
  <c r="Q53" i="8"/>
  <c r="S23" i="7"/>
  <c r="BN53" i="7"/>
  <c r="AX53" i="6"/>
  <c r="AX55" i="6" s="1"/>
  <c r="AX57" i="6" s="1"/>
  <c r="X53" i="5"/>
  <c r="AP53" i="4"/>
  <c r="AX53" i="3"/>
  <c r="AX55" i="3" s="1"/>
  <c r="AP55" i="15"/>
  <c r="AT23" i="10"/>
  <c r="AT25" i="10" s="1"/>
  <c r="AK23" i="10"/>
  <c r="AC23" i="10"/>
  <c r="T23" i="10"/>
  <c r="BK23" i="10"/>
  <c r="BK25" i="10" s="1"/>
  <c r="P53" i="10"/>
  <c r="BG53" i="10"/>
  <c r="AX53" i="10"/>
  <c r="AX55" i="10" s="1"/>
  <c r="AP53" i="10"/>
  <c r="AG53" i="10"/>
  <c r="X53" i="10"/>
  <c r="AX23" i="16"/>
  <c r="AX25" i="16" s="1"/>
  <c r="AP23" i="16"/>
  <c r="AG23" i="16"/>
  <c r="X23" i="16"/>
  <c r="BC23" i="16"/>
  <c r="BK23" i="16"/>
  <c r="BK25" i="16" s="1"/>
  <c r="P53" i="16"/>
  <c r="BG53" i="16"/>
  <c r="AX53" i="16"/>
  <c r="AX55" i="16" s="1"/>
  <c r="AP53" i="16"/>
  <c r="AG53" i="16"/>
  <c r="X53" i="16"/>
  <c r="AX23" i="8"/>
  <c r="AX25" i="8" s="1"/>
  <c r="AP23" i="8"/>
  <c r="AG23" i="8"/>
  <c r="X23" i="8"/>
  <c r="BC23" i="8"/>
  <c r="BK23" i="8"/>
  <c r="BK25" i="8" s="1"/>
  <c r="P53" i="8"/>
  <c r="BG53" i="8"/>
  <c r="AX53" i="8"/>
  <c r="AX55" i="8" s="1"/>
  <c r="AP53" i="8"/>
  <c r="AG53" i="8"/>
  <c r="X53" i="8"/>
  <c r="P23" i="7"/>
  <c r="BA23" i="7"/>
  <c r="BA25" i="7" s="1"/>
  <c r="AS23" i="7"/>
  <c r="AS25" i="7" s="1"/>
  <c r="AQ55" i="15"/>
  <c r="AY53" i="10"/>
  <c r="AY55" i="10" s="1"/>
  <c r="AY53" i="16"/>
  <c r="AY55" i="16" s="1"/>
  <c r="Y53" i="8"/>
  <c r="AT23" i="7"/>
  <c r="AT25" i="7" s="1"/>
  <c r="AW53" i="7"/>
  <c r="AW55" i="7" s="1"/>
  <c r="AX53" i="5"/>
  <c r="AX55" i="5" s="1"/>
  <c r="AK39" i="3"/>
  <c r="T39" i="3"/>
  <c r="W23" i="15"/>
  <c r="BN23" i="15"/>
  <c r="BN25" i="15" s="1"/>
  <c r="BF23" i="15"/>
  <c r="BF25" i="15" s="1"/>
  <c r="BA23" i="10"/>
  <c r="BA25" i="10" s="1"/>
  <c r="AS23" i="10"/>
  <c r="AS25" i="10" s="1"/>
  <c r="AJ23" i="10"/>
  <c r="AA23" i="10"/>
  <c r="S23" i="10"/>
  <c r="BJ23" i="10"/>
  <c r="BJ25" i="10" s="1"/>
  <c r="BN53" i="10"/>
  <c r="BF53" i="10"/>
  <c r="AW53" i="10"/>
  <c r="AW55" i="10" s="1"/>
  <c r="AN53" i="10"/>
  <c r="AF53" i="10"/>
  <c r="W53" i="10"/>
  <c r="AW23" i="16"/>
  <c r="AW25" i="16" s="1"/>
  <c r="AN23" i="16"/>
  <c r="AF23" i="16"/>
  <c r="W23" i="16"/>
  <c r="BJ23" i="16"/>
  <c r="BJ25" i="16" s="1"/>
  <c r="BN53" i="16"/>
  <c r="BF53" i="16"/>
  <c r="AW53" i="16"/>
  <c r="AW55" i="16" s="1"/>
  <c r="AN53" i="16"/>
  <c r="AF53" i="16"/>
  <c r="W53" i="16"/>
  <c r="AW23" i="8"/>
  <c r="AW25" i="8" s="1"/>
  <c r="AN23" i="8"/>
  <c r="AF23" i="8"/>
  <c r="W23" i="8"/>
  <c r="BJ23" i="8"/>
  <c r="BJ25" i="8" s="1"/>
  <c r="BN53" i="8"/>
  <c r="BF53" i="8"/>
  <c r="AW53" i="8"/>
  <c r="AW55" i="8" s="1"/>
  <c r="AN53" i="8"/>
  <c r="AF53" i="8"/>
  <c r="W53" i="8"/>
  <c r="AZ23" i="7"/>
  <c r="AZ25" i="7" s="1"/>
  <c r="AR23" i="7"/>
  <c r="AR25" i="7" s="1"/>
  <c r="BH53" i="16"/>
  <c r="W53" i="7"/>
  <c r="AG53" i="6"/>
  <c r="AX53" i="4"/>
  <c r="AX55" i="4" s="1"/>
  <c r="BG53" i="3"/>
  <c r="X39" i="4"/>
  <c r="AZ23" i="10"/>
  <c r="AZ25" i="10" s="1"/>
  <c r="AR23" i="10"/>
  <c r="AR25" i="10" s="1"/>
  <c r="AI23" i="10"/>
  <c r="Z23" i="10"/>
  <c r="R23" i="10"/>
  <c r="BI23" i="10"/>
  <c r="BI25" i="10" s="1"/>
  <c r="BM53" i="10"/>
  <c r="BE53" i="10"/>
  <c r="AV53" i="10"/>
  <c r="AV55" i="10" s="1"/>
  <c r="AM53" i="10"/>
  <c r="AE53" i="10"/>
  <c r="V53" i="10"/>
  <c r="AV23" i="16"/>
  <c r="AV25" i="16" s="1"/>
  <c r="AM23" i="16"/>
  <c r="AE23" i="16"/>
  <c r="V23" i="16"/>
  <c r="BI23" i="16"/>
  <c r="BI25" i="16" s="1"/>
  <c r="BM53" i="16"/>
  <c r="BE53" i="16"/>
  <c r="AV53" i="16"/>
  <c r="AV55" i="16" s="1"/>
  <c r="AM53" i="16"/>
  <c r="AE53" i="16"/>
  <c r="V53" i="16"/>
  <c r="AV23" i="8"/>
  <c r="AV25" i="8" s="1"/>
  <c r="AM23" i="8"/>
  <c r="AE23" i="8"/>
  <c r="V23" i="8"/>
  <c r="BI23" i="8"/>
  <c r="BI25" i="8" s="1"/>
  <c r="BM53" i="8"/>
  <c r="BE53" i="8"/>
  <c r="AV53" i="8"/>
  <c r="AV55" i="8" s="1"/>
  <c r="AM53" i="8"/>
  <c r="AE53" i="8"/>
  <c r="V53" i="8"/>
  <c r="AY23" i="7"/>
  <c r="AY25" i="7" s="1"/>
  <c r="AQ23" i="7"/>
  <c r="AQ25" i="7" s="1"/>
  <c r="AQ53" i="10"/>
  <c r="AQ55" i="10" s="1"/>
  <c r="Y53" i="16"/>
  <c r="AH53" i="8"/>
  <c r="AJ23" i="7"/>
  <c r="AN53" i="7"/>
  <c r="BG53" i="5"/>
  <c r="BG55" i="5" s="1"/>
  <c r="BG53" i="4"/>
  <c r="AG53" i="3"/>
  <c r="AG39" i="5"/>
  <c r="P25" i="4"/>
  <c r="AY23" i="10"/>
  <c r="AY25" i="10" s="1"/>
  <c r="AY57" i="10" s="1"/>
  <c r="AQ23" i="10"/>
  <c r="AQ25" i="10" s="1"/>
  <c r="AH23" i="10"/>
  <c r="Y23" i="10"/>
  <c r="Q23" i="10"/>
  <c r="BH23" i="10"/>
  <c r="BH25" i="10" s="1"/>
  <c r="BL53" i="10"/>
  <c r="BD53" i="10"/>
  <c r="AU53" i="10"/>
  <c r="AU55" i="10" s="1"/>
  <c r="AL53" i="10"/>
  <c r="AD53" i="10"/>
  <c r="U53" i="10"/>
  <c r="AU23" i="16"/>
  <c r="AU25" i="16" s="1"/>
  <c r="AL23" i="16"/>
  <c r="AD23" i="16"/>
  <c r="U23" i="16"/>
  <c r="BH23" i="16"/>
  <c r="BH25" i="16" s="1"/>
  <c r="BL53" i="16"/>
  <c r="BD53" i="16"/>
  <c r="AU53" i="16"/>
  <c r="AU55" i="16" s="1"/>
  <c r="AL53" i="16"/>
  <c r="AD53" i="16"/>
  <c r="U53" i="16"/>
  <c r="AU23" i="8"/>
  <c r="AU25" i="8" s="1"/>
  <c r="AL23" i="8"/>
  <c r="AD23" i="8"/>
  <c r="U23" i="8"/>
  <c r="BH23" i="8"/>
  <c r="BH25" i="8" s="1"/>
  <c r="BL53" i="8"/>
  <c r="BD53" i="8"/>
  <c r="AU53" i="8"/>
  <c r="AU55" i="8" s="1"/>
  <c r="AL53" i="8"/>
  <c r="AD53" i="8"/>
  <c r="U53" i="8"/>
  <c r="AX23" i="7"/>
  <c r="AX25" i="7" s="1"/>
  <c r="Y53" i="10"/>
  <c r="Q53" i="16"/>
  <c r="BH53" i="8"/>
  <c r="BF53" i="7"/>
  <c r="BG53" i="6"/>
  <c r="AG53" i="5"/>
  <c r="X53" i="3"/>
  <c r="AG39" i="4"/>
  <c r="AT55" i="15"/>
  <c r="AX23" i="10"/>
  <c r="AX25" i="10" s="1"/>
  <c r="AP23" i="10"/>
  <c r="AG23" i="10"/>
  <c r="X23" i="10"/>
  <c r="BC23" i="10"/>
  <c r="BG23" i="10"/>
  <c r="BG25" i="10" s="1"/>
  <c r="BK53" i="10"/>
  <c r="BC53" i="10"/>
  <c r="AT53" i="10"/>
  <c r="AT55" i="10" s="1"/>
  <c r="AK53" i="10"/>
  <c r="AC53" i="10"/>
  <c r="T53" i="10"/>
  <c r="AT23" i="16"/>
  <c r="AT25" i="16" s="1"/>
  <c r="AK23" i="16"/>
  <c r="AC23" i="16"/>
  <c r="T23" i="16"/>
  <c r="BG23" i="16"/>
  <c r="BG25" i="16" s="1"/>
  <c r="BK53" i="16"/>
  <c r="BC53" i="16"/>
  <c r="AT53" i="16"/>
  <c r="AT55" i="16" s="1"/>
  <c r="AK53" i="16"/>
  <c r="AC53" i="16"/>
  <c r="T53" i="16"/>
  <c r="AT23" i="8"/>
  <c r="AT25" i="8" s="1"/>
  <c r="AK23" i="8"/>
  <c r="AC23" i="8"/>
  <c r="T23" i="8"/>
  <c r="BG23" i="8"/>
  <c r="BG25" i="8" s="1"/>
  <c r="BK53" i="8"/>
  <c r="BC53" i="8"/>
  <c r="AT53" i="8"/>
  <c r="AT55" i="8" s="1"/>
  <c r="AK53" i="8"/>
  <c r="AC53" i="8"/>
  <c r="T53" i="8"/>
  <c r="AW23" i="7"/>
  <c r="AW25" i="7" s="1"/>
  <c r="AW57" i="7" s="1"/>
  <c r="AH53" i="10"/>
  <c r="AY53" i="8"/>
  <c r="AY55" i="8" s="1"/>
  <c r="AY57" i="8" s="1"/>
  <c r="AA23" i="7"/>
  <c r="AF53" i="7"/>
  <c r="AP53" i="6"/>
  <c r="AG53" i="4"/>
  <c r="AP53" i="3"/>
  <c r="X39" i="5"/>
  <c r="AS55" i="15"/>
  <c r="AW23" i="10"/>
  <c r="AW25" i="10" s="1"/>
  <c r="AN23" i="10"/>
  <c r="AF23" i="10"/>
  <c r="W23" i="10"/>
  <c r="BN23" i="10"/>
  <c r="BN25" i="10" s="1"/>
  <c r="BF23" i="10"/>
  <c r="BF25" i="10" s="1"/>
  <c r="BJ53" i="10"/>
  <c r="BA53" i="10"/>
  <c r="BA55" i="10" s="1"/>
  <c r="AS53" i="10"/>
  <c r="AS55" i="10" s="1"/>
  <c r="AJ53" i="10"/>
  <c r="AA53" i="10"/>
  <c r="S53" i="10"/>
  <c r="BA23" i="16"/>
  <c r="BA25" i="16" s="1"/>
  <c r="AS23" i="16"/>
  <c r="AS25" i="16" s="1"/>
  <c r="AJ23" i="16"/>
  <c r="AA23" i="16"/>
  <c r="S23" i="16"/>
  <c r="BN23" i="16"/>
  <c r="BN25" i="16" s="1"/>
  <c r="BF23" i="16"/>
  <c r="BF25" i="16" s="1"/>
  <c r="BJ53" i="16"/>
  <c r="BA53" i="16"/>
  <c r="BA55" i="16" s="1"/>
  <c r="AS53" i="16"/>
  <c r="AS55" i="16" s="1"/>
  <c r="AS57" i="16" s="1"/>
  <c r="AJ53" i="16"/>
  <c r="AA53" i="16"/>
  <c r="S53" i="16"/>
  <c r="BA23" i="8"/>
  <c r="BA25" i="8" s="1"/>
  <c r="AS23" i="8"/>
  <c r="AS25" i="8" s="1"/>
  <c r="AJ23" i="8"/>
  <c r="AA23" i="8"/>
  <c r="S23" i="8"/>
  <c r="BN23" i="8"/>
  <c r="BN25" i="8" s="1"/>
  <c r="BF23" i="8"/>
  <c r="BF25" i="8" s="1"/>
  <c r="BJ53" i="8"/>
  <c r="BA53" i="8"/>
  <c r="BA55" i="8" s="1"/>
  <c r="BA57" i="8" s="1"/>
  <c r="AS53" i="8"/>
  <c r="AS55" i="8" s="1"/>
  <c r="AJ53" i="8"/>
  <c r="AA53" i="8"/>
  <c r="S53" i="8"/>
  <c r="AV23" i="7"/>
  <c r="AV25" i="7" s="1"/>
  <c r="AL23" i="7"/>
  <c r="AQ53" i="16"/>
  <c r="AQ55" i="16" s="1"/>
  <c r="AQ57" i="16" s="1"/>
  <c r="AQ53" i="8"/>
  <c r="AQ55" i="8" s="1"/>
  <c r="AQ57" i="8" s="1"/>
  <c r="X53" i="6"/>
  <c r="AP53" i="5"/>
  <c r="X53" i="4"/>
  <c r="AX57" i="3"/>
  <c r="AC39" i="3"/>
  <c r="AZ55" i="15"/>
  <c r="AR55" i="15"/>
  <c r="AV23" i="10"/>
  <c r="AV25" i="10" s="1"/>
  <c r="AM23" i="10"/>
  <c r="AE23" i="10"/>
  <c r="V23" i="10"/>
  <c r="BM23" i="10"/>
  <c r="BM25" i="10" s="1"/>
  <c r="BE23" i="10"/>
  <c r="BE25" i="10" s="1"/>
  <c r="BI53" i="10"/>
  <c r="AZ53" i="10"/>
  <c r="AZ55" i="10" s="1"/>
  <c r="AR53" i="10"/>
  <c r="AR55" i="10" s="1"/>
  <c r="AI53" i="10"/>
  <c r="Z53" i="10"/>
  <c r="R53" i="10"/>
  <c r="AZ23" i="16"/>
  <c r="AZ25" i="16" s="1"/>
  <c r="AR23" i="16"/>
  <c r="AR25" i="16" s="1"/>
  <c r="AI23" i="16"/>
  <c r="Z23" i="16"/>
  <c r="R23" i="16"/>
  <c r="BM23" i="16"/>
  <c r="BM25" i="16" s="1"/>
  <c r="BE23" i="16"/>
  <c r="BE25" i="16" s="1"/>
  <c r="BI53" i="16"/>
  <c r="AZ53" i="16"/>
  <c r="AZ55" i="16" s="1"/>
  <c r="AR53" i="16"/>
  <c r="AR55" i="16" s="1"/>
  <c r="AR57" i="16" s="1"/>
  <c r="AI53" i="16"/>
  <c r="Z53" i="16"/>
  <c r="R53" i="16"/>
  <c r="AZ23" i="8"/>
  <c r="AZ25" i="8" s="1"/>
  <c r="AR23" i="8"/>
  <c r="AR25" i="8" s="1"/>
  <c r="AI23" i="8"/>
  <c r="Z23" i="8"/>
  <c r="R23" i="8"/>
  <c r="BM23" i="8"/>
  <c r="BM25" i="8" s="1"/>
  <c r="BE23" i="8"/>
  <c r="BE25" i="8" s="1"/>
  <c r="BI53" i="8"/>
  <c r="AZ53" i="8"/>
  <c r="AZ55" i="8" s="1"/>
  <c r="AR53" i="8"/>
  <c r="AR55" i="8" s="1"/>
  <c r="AI53" i="8"/>
  <c r="Z53" i="8"/>
  <c r="R53" i="8"/>
  <c r="AU23" i="7"/>
  <c r="AU25" i="7" s="1"/>
  <c r="AI23" i="7"/>
  <c r="Z23" i="7"/>
  <c r="R23" i="7"/>
  <c r="BI23" i="7"/>
  <c r="BI25" i="7" s="1"/>
  <c r="BM53" i="7"/>
  <c r="BE53" i="7"/>
  <c r="AV53" i="7"/>
  <c r="AV55" i="7" s="1"/>
  <c r="AM53" i="7"/>
  <c r="AE53" i="7"/>
  <c r="V53" i="7"/>
  <c r="AW23" i="6"/>
  <c r="AW25" i="6" s="1"/>
  <c r="AN23" i="6"/>
  <c r="AF23" i="6"/>
  <c r="W23" i="6"/>
  <c r="BJ23" i="6"/>
  <c r="BJ25" i="6" s="1"/>
  <c r="BN53" i="6"/>
  <c r="BF53" i="6"/>
  <c r="AW53" i="6"/>
  <c r="AW55" i="6" s="1"/>
  <c r="AN53" i="6"/>
  <c r="AF53" i="6"/>
  <c r="W53" i="6"/>
  <c r="AU23" i="5"/>
  <c r="AU25" i="5" s="1"/>
  <c r="AL23" i="5"/>
  <c r="AL25" i="5" s="1"/>
  <c r="AD23" i="5"/>
  <c r="U23" i="5"/>
  <c r="BJ23" i="5"/>
  <c r="BJ25" i="5" s="1"/>
  <c r="BN53" i="5"/>
  <c r="BF53" i="5"/>
  <c r="AW53" i="5"/>
  <c r="AW55" i="5" s="1"/>
  <c r="AN53" i="5"/>
  <c r="AF53" i="5"/>
  <c r="W53" i="5"/>
  <c r="AW23" i="4"/>
  <c r="AW25" i="4" s="1"/>
  <c r="AN23" i="4"/>
  <c r="AF23" i="4"/>
  <c r="W23" i="4"/>
  <c r="BJ23" i="4"/>
  <c r="BJ25" i="4" s="1"/>
  <c r="BN53" i="4"/>
  <c r="BF53" i="4"/>
  <c r="AW53" i="4"/>
  <c r="AW55" i="4" s="1"/>
  <c r="AN53" i="4"/>
  <c r="AF53" i="4"/>
  <c r="W53" i="4"/>
  <c r="AW23" i="3"/>
  <c r="AW25" i="3" s="1"/>
  <c r="AN23" i="3"/>
  <c r="AF23" i="3"/>
  <c r="AF25" i="3" s="1"/>
  <c r="W23" i="3"/>
  <c r="W25" i="3" s="1"/>
  <c r="BJ23" i="3"/>
  <c r="BJ25" i="3" s="1"/>
  <c r="BN53" i="3"/>
  <c r="BF53" i="3"/>
  <c r="AW53" i="3"/>
  <c r="AW55" i="3" s="1"/>
  <c r="AN53" i="3"/>
  <c r="AF53" i="3"/>
  <c r="W53" i="3"/>
  <c r="AN17" i="5"/>
  <c r="AF17" i="5"/>
  <c r="W17" i="5"/>
  <c r="AN39" i="5"/>
  <c r="AF39" i="5"/>
  <c r="W39" i="5"/>
  <c r="BN39" i="5"/>
  <c r="BF39" i="5"/>
  <c r="AN17" i="4"/>
  <c r="AF17" i="4"/>
  <c r="W17" i="4"/>
  <c r="AN39" i="4"/>
  <c r="AF39" i="4"/>
  <c r="W39" i="4"/>
  <c r="BJ39" i="4"/>
  <c r="AA17" i="3"/>
  <c r="S17" i="3"/>
  <c r="AJ39" i="3"/>
  <c r="AA39" i="3"/>
  <c r="S39" i="3"/>
  <c r="BJ39" i="3"/>
  <c r="AH23" i="7"/>
  <c r="Y23" i="7"/>
  <c r="Q23" i="7"/>
  <c r="BH23" i="7"/>
  <c r="BH25" i="7" s="1"/>
  <c r="BL53" i="7"/>
  <c r="BD53" i="7"/>
  <c r="AU53" i="7"/>
  <c r="AU55" i="7" s="1"/>
  <c r="AL53" i="7"/>
  <c r="AD53" i="7"/>
  <c r="U53" i="7"/>
  <c r="AV23" i="6"/>
  <c r="AV25" i="6" s="1"/>
  <c r="AM23" i="6"/>
  <c r="AE23" i="6"/>
  <c r="V23" i="6"/>
  <c r="BI23" i="6"/>
  <c r="BI25" i="6" s="1"/>
  <c r="BM53" i="6"/>
  <c r="BE53" i="6"/>
  <c r="AV53" i="6"/>
  <c r="AV55" i="6" s="1"/>
  <c r="AM53" i="6"/>
  <c r="AE53" i="6"/>
  <c r="V53" i="6"/>
  <c r="AT23" i="5"/>
  <c r="AT25" i="5" s="1"/>
  <c r="AK23" i="5"/>
  <c r="AC23" i="5"/>
  <c r="T23" i="5"/>
  <c r="BI23" i="5"/>
  <c r="BI25" i="5" s="1"/>
  <c r="BM53" i="5"/>
  <c r="BE53" i="5"/>
  <c r="BE55" i="5" s="1"/>
  <c r="AV53" i="5"/>
  <c r="AV55" i="5" s="1"/>
  <c r="AM53" i="5"/>
  <c r="AE53" i="5"/>
  <c r="V53" i="5"/>
  <c r="AV23" i="4"/>
  <c r="AV25" i="4" s="1"/>
  <c r="AM23" i="4"/>
  <c r="AE23" i="4"/>
  <c r="V23" i="4"/>
  <c r="BI23" i="4"/>
  <c r="BI25" i="4" s="1"/>
  <c r="BM53" i="4"/>
  <c r="BE53" i="4"/>
  <c r="AV53" i="4"/>
  <c r="AV55" i="4" s="1"/>
  <c r="AM53" i="4"/>
  <c r="AE53" i="4"/>
  <c r="V53" i="4"/>
  <c r="AV23" i="3"/>
  <c r="AV25" i="3" s="1"/>
  <c r="AM23" i="3"/>
  <c r="AE23" i="3"/>
  <c r="V23" i="3"/>
  <c r="BI23" i="3"/>
  <c r="BI25" i="3" s="1"/>
  <c r="BM53" i="3"/>
  <c r="BE53" i="3"/>
  <c r="AV53" i="3"/>
  <c r="AV55" i="3" s="1"/>
  <c r="AM53" i="3"/>
  <c r="AE53" i="3"/>
  <c r="V53" i="3"/>
  <c r="AM39" i="5"/>
  <c r="AE39" i="5"/>
  <c r="V39" i="5"/>
  <c r="AM17" i="4"/>
  <c r="AE17" i="4"/>
  <c r="V17" i="4"/>
  <c r="AM39" i="4"/>
  <c r="AE39" i="4"/>
  <c r="V39" i="4"/>
  <c r="BI39" i="4"/>
  <c r="AI17" i="3"/>
  <c r="Z17" i="3"/>
  <c r="R17" i="3"/>
  <c r="AI39" i="3"/>
  <c r="Z39" i="3"/>
  <c r="R39" i="3"/>
  <c r="AG23" i="7"/>
  <c r="X23" i="7"/>
  <c r="BC23" i="7"/>
  <c r="BG23" i="7"/>
  <c r="BG25" i="7" s="1"/>
  <c r="BK53" i="7"/>
  <c r="BC53" i="7"/>
  <c r="AT53" i="7"/>
  <c r="AT55" i="7" s="1"/>
  <c r="AK53" i="7"/>
  <c r="AC53" i="7"/>
  <c r="T53" i="7"/>
  <c r="AU23" i="6"/>
  <c r="AU25" i="6" s="1"/>
  <c r="AL23" i="6"/>
  <c r="AD23" i="6"/>
  <c r="U23" i="6"/>
  <c r="BH23" i="6"/>
  <c r="BH25" i="6" s="1"/>
  <c r="BL53" i="6"/>
  <c r="BD53" i="6"/>
  <c r="AU53" i="6"/>
  <c r="AU55" i="6" s="1"/>
  <c r="AL53" i="6"/>
  <c r="AD53" i="6"/>
  <c r="U53" i="6"/>
  <c r="BA23" i="5"/>
  <c r="BA25" i="5" s="1"/>
  <c r="AS23" i="5"/>
  <c r="AS25" i="5" s="1"/>
  <c r="AJ23" i="5"/>
  <c r="AJ25" i="5" s="1"/>
  <c r="AA23" i="5"/>
  <c r="AA25" i="5" s="1"/>
  <c r="S23" i="5"/>
  <c r="S25" i="5" s="1"/>
  <c r="BH23" i="5"/>
  <c r="BH25" i="5" s="1"/>
  <c r="BL53" i="5"/>
  <c r="BD53" i="5"/>
  <c r="AU53" i="5"/>
  <c r="AU55" i="5" s="1"/>
  <c r="AL53" i="5"/>
  <c r="AD53" i="5"/>
  <c r="U53" i="5"/>
  <c r="AU23" i="4"/>
  <c r="AU25" i="4" s="1"/>
  <c r="AL23" i="4"/>
  <c r="AD23" i="4"/>
  <c r="U23" i="4"/>
  <c r="BH23" i="4"/>
  <c r="BH25" i="4" s="1"/>
  <c r="BL53" i="4"/>
  <c r="BD53" i="4"/>
  <c r="AU53" i="4"/>
  <c r="AU55" i="4" s="1"/>
  <c r="AL53" i="4"/>
  <c r="AD53" i="4"/>
  <c r="U53" i="4"/>
  <c r="AU23" i="3"/>
  <c r="AU25" i="3" s="1"/>
  <c r="AL23" i="3"/>
  <c r="AD23" i="3"/>
  <c r="U23" i="3"/>
  <c r="BH23" i="3"/>
  <c r="BH25" i="3" s="1"/>
  <c r="BL53" i="3"/>
  <c r="BD53" i="3"/>
  <c r="AU53" i="3"/>
  <c r="AU55" i="3" s="1"/>
  <c r="AL53" i="3"/>
  <c r="AD53" i="3"/>
  <c r="U53" i="3"/>
  <c r="U25" i="5"/>
  <c r="AL39" i="5"/>
  <c r="AD39" i="5"/>
  <c r="U39" i="5"/>
  <c r="AL17" i="4"/>
  <c r="AD17" i="4"/>
  <c r="U17" i="4"/>
  <c r="AL39" i="4"/>
  <c r="AD39" i="4"/>
  <c r="U39" i="4"/>
  <c r="BH39" i="4"/>
  <c r="AH39" i="3"/>
  <c r="Y39" i="3"/>
  <c r="Q39" i="3"/>
  <c r="AP23" i="7"/>
  <c r="AF23" i="7"/>
  <c r="W23" i="7"/>
  <c r="BN23" i="7"/>
  <c r="BN25" i="7" s="1"/>
  <c r="BF23" i="7"/>
  <c r="BF25" i="7" s="1"/>
  <c r="BJ53" i="7"/>
  <c r="BA53" i="7"/>
  <c r="BA55" i="7" s="1"/>
  <c r="AS53" i="7"/>
  <c r="AS55" i="7" s="1"/>
  <c r="AJ53" i="7"/>
  <c r="AA53" i="7"/>
  <c r="S53" i="7"/>
  <c r="AT23" i="6"/>
  <c r="AT25" i="6" s="1"/>
  <c r="AK23" i="6"/>
  <c r="AC23" i="6"/>
  <c r="T23" i="6"/>
  <c r="BG23" i="6"/>
  <c r="BG25" i="6" s="1"/>
  <c r="BK53" i="6"/>
  <c r="BC53" i="6"/>
  <c r="AT53" i="6"/>
  <c r="AT55" i="6" s="1"/>
  <c r="AK53" i="6"/>
  <c r="AC53" i="6"/>
  <c r="T53" i="6"/>
  <c r="AZ23" i="5"/>
  <c r="AZ25" i="5" s="1"/>
  <c r="AR23" i="5"/>
  <c r="AR25" i="5" s="1"/>
  <c r="AI23" i="5"/>
  <c r="AI25" i="5" s="1"/>
  <c r="Z23" i="5"/>
  <c r="R23" i="5"/>
  <c r="BG23" i="5"/>
  <c r="BG25" i="5" s="1"/>
  <c r="BK53" i="5"/>
  <c r="BC53" i="5"/>
  <c r="AT53" i="5"/>
  <c r="AT55" i="5" s="1"/>
  <c r="AK53" i="5"/>
  <c r="AC53" i="5"/>
  <c r="T53" i="5"/>
  <c r="AT23" i="4"/>
  <c r="AT25" i="4" s="1"/>
  <c r="AK23" i="4"/>
  <c r="AC23" i="4"/>
  <c r="T23" i="4"/>
  <c r="BG23" i="4"/>
  <c r="BG25" i="4" s="1"/>
  <c r="BK53" i="4"/>
  <c r="BC53" i="4"/>
  <c r="AT53" i="4"/>
  <c r="AT55" i="4" s="1"/>
  <c r="AK53" i="4"/>
  <c r="AC53" i="4"/>
  <c r="T53" i="4"/>
  <c r="AT23" i="3"/>
  <c r="AT25" i="3" s="1"/>
  <c r="AK23" i="3"/>
  <c r="AC23" i="3"/>
  <c r="T23" i="3"/>
  <c r="BG23" i="3"/>
  <c r="BG25" i="3" s="1"/>
  <c r="BK53" i="3"/>
  <c r="BC53" i="3"/>
  <c r="AT53" i="3"/>
  <c r="AT55" i="3" s="1"/>
  <c r="AK53" i="3"/>
  <c r="AC53" i="3"/>
  <c r="T53" i="3"/>
  <c r="AK39" i="5"/>
  <c r="AC39" i="5"/>
  <c r="T39" i="5"/>
  <c r="AK17" i="4"/>
  <c r="AC17" i="4"/>
  <c r="T17" i="4"/>
  <c r="AK39" i="4"/>
  <c r="AC39" i="4"/>
  <c r="T39" i="4"/>
  <c r="BG39" i="4"/>
  <c r="BG55" i="4" s="1"/>
  <c r="P17" i="3"/>
  <c r="AG17" i="3"/>
  <c r="AG25" i="3" s="1"/>
  <c r="X17" i="3"/>
  <c r="P39" i="3"/>
  <c r="AG39" i="3"/>
  <c r="X39" i="3"/>
  <c r="BC39" i="3"/>
  <c r="BG39" i="3"/>
  <c r="AM23" i="7"/>
  <c r="AE23" i="7"/>
  <c r="V23" i="7"/>
  <c r="BM23" i="7"/>
  <c r="BM25" i="7" s="1"/>
  <c r="BE23" i="7"/>
  <c r="BE25" i="7" s="1"/>
  <c r="BI53" i="7"/>
  <c r="AZ53" i="7"/>
  <c r="AZ55" i="7" s="1"/>
  <c r="AR53" i="7"/>
  <c r="AR55" i="7" s="1"/>
  <c r="AI53" i="7"/>
  <c r="Z53" i="7"/>
  <c r="R53" i="7"/>
  <c r="BA23" i="6"/>
  <c r="BA25" i="6" s="1"/>
  <c r="AS23" i="6"/>
  <c r="AS25" i="6" s="1"/>
  <c r="AJ23" i="6"/>
  <c r="AA23" i="6"/>
  <c r="S23" i="6"/>
  <c r="BN23" i="6"/>
  <c r="BN25" i="6" s="1"/>
  <c r="BF23" i="6"/>
  <c r="BF25" i="6" s="1"/>
  <c r="BJ53" i="6"/>
  <c r="BA53" i="6"/>
  <c r="BA55" i="6" s="1"/>
  <c r="AS53" i="6"/>
  <c r="AS55" i="6" s="1"/>
  <c r="AJ53" i="6"/>
  <c r="AA53" i="6"/>
  <c r="S53" i="6"/>
  <c r="AY23" i="5"/>
  <c r="AY25" i="5" s="1"/>
  <c r="AQ23" i="5"/>
  <c r="AQ25" i="5" s="1"/>
  <c r="AH23" i="5"/>
  <c r="Y23" i="5"/>
  <c r="Q23" i="5"/>
  <c r="BN23" i="5"/>
  <c r="BN25" i="5" s="1"/>
  <c r="BF23" i="5"/>
  <c r="BF25" i="5" s="1"/>
  <c r="BJ53" i="5"/>
  <c r="BA53" i="5"/>
  <c r="BA55" i="5" s="1"/>
  <c r="AS53" i="5"/>
  <c r="AS55" i="5" s="1"/>
  <c r="AJ53" i="5"/>
  <c r="AA53" i="5"/>
  <c r="S53" i="5"/>
  <c r="BA23" i="4"/>
  <c r="BA25" i="4" s="1"/>
  <c r="AS23" i="4"/>
  <c r="AS25" i="4" s="1"/>
  <c r="AJ23" i="4"/>
  <c r="AA23" i="4"/>
  <c r="S23" i="4"/>
  <c r="BN23" i="4"/>
  <c r="BN25" i="4" s="1"/>
  <c r="BF23" i="4"/>
  <c r="BF25" i="4" s="1"/>
  <c r="BJ53" i="4"/>
  <c r="BA53" i="4"/>
  <c r="BA55" i="4" s="1"/>
  <c r="AS53" i="4"/>
  <c r="AS55" i="4" s="1"/>
  <c r="AJ53" i="4"/>
  <c r="AA53" i="4"/>
  <c r="S53" i="4"/>
  <c r="BA23" i="3"/>
  <c r="BA25" i="3" s="1"/>
  <c r="AS23" i="3"/>
  <c r="AS25" i="3" s="1"/>
  <c r="AJ23" i="3"/>
  <c r="AJ25" i="3" s="1"/>
  <c r="AA23" i="3"/>
  <c r="S23" i="3"/>
  <c r="BN23" i="3"/>
  <c r="BN25" i="3" s="1"/>
  <c r="BF23" i="3"/>
  <c r="BF25" i="3" s="1"/>
  <c r="BJ53" i="3"/>
  <c r="BA53" i="3"/>
  <c r="BA55" i="3" s="1"/>
  <c r="AS53" i="3"/>
  <c r="AS55" i="3" s="1"/>
  <c r="AJ53" i="3"/>
  <c r="AA53" i="3"/>
  <c r="S53" i="3"/>
  <c r="AJ39" i="5"/>
  <c r="AA39" i="5"/>
  <c r="S39" i="5"/>
  <c r="BJ39" i="5"/>
  <c r="AJ17" i="4"/>
  <c r="AA17" i="4"/>
  <c r="S17" i="4"/>
  <c r="AJ39" i="4"/>
  <c r="AA39" i="4"/>
  <c r="S39" i="4"/>
  <c r="BN39" i="4"/>
  <c r="BF39" i="4"/>
  <c r="AN39" i="3"/>
  <c r="AF39" i="3"/>
  <c r="W39" i="3"/>
  <c r="BN39" i="3"/>
  <c r="BF39" i="3"/>
  <c r="AD23" i="7"/>
  <c r="U23" i="7"/>
  <c r="BL23" i="7"/>
  <c r="BL25" i="7" s="1"/>
  <c r="BD23" i="7"/>
  <c r="BD25" i="7" s="1"/>
  <c r="BH53" i="7"/>
  <c r="AY53" i="7"/>
  <c r="AY55" i="7" s="1"/>
  <c r="AQ53" i="7"/>
  <c r="AQ55" i="7" s="1"/>
  <c r="AH53" i="7"/>
  <c r="Y53" i="7"/>
  <c r="Q53" i="7"/>
  <c r="AZ23" i="6"/>
  <c r="AZ25" i="6" s="1"/>
  <c r="AR23" i="6"/>
  <c r="AR25" i="6" s="1"/>
  <c r="AI23" i="6"/>
  <c r="Z23" i="6"/>
  <c r="R23" i="6"/>
  <c r="BM23" i="6"/>
  <c r="BM25" i="6" s="1"/>
  <c r="BE23" i="6"/>
  <c r="BE25" i="6" s="1"/>
  <c r="BI53" i="6"/>
  <c r="AZ53" i="6"/>
  <c r="AZ55" i="6" s="1"/>
  <c r="AR53" i="6"/>
  <c r="AR55" i="6" s="1"/>
  <c r="AR57" i="6" s="1"/>
  <c r="AI53" i="6"/>
  <c r="Z53" i="6"/>
  <c r="R53" i="6"/>
  <c r="AX23" i="5"/>
  <c r="AX25" i="5" s="1"/>
  <c r="AP23" i="5"/>
  <c r="AG23" i="5"/>
  <c r="AG25" i="5" s="1"/>
  <c r="X23" i="5"/>
  <c r="X25" i="5" s="1"/>
  <c r="BC23" i="5"/>
  <c r="BM23" i="5"/>
  <c r="BM25" i="5" s="1"/>
  <c r="BE23" i="5"/>
  <c r="BE25" i="5" s="1"/>
  <c r="BI53" i="5"/>
  <c r="BI55" i="5" s="1"/>
  <c r="AZ53" i="5"/>
  <c r="AZ55" i="5" s="1"/>
  <c r="AR53" i="5"/>
  <c r="AR55" i="5" s="1"/>
  <c r="AI53" i="5"/>
  <c r="Z53" i="5"/>
  <c r="R53" i="5"/>
  <c r="AZ23" i="4"/>
  <c r="AZ25" i="4" s="1"/>
  <c r="AR23" i="4"/>
  <c r="AR25" i="4" s="1"/>
  <c r="AI23" i="4"/>
  <c r="Z23" i="4"/>
  <c r="R23" i="4"/>
  <c r="BM23" i="4"/>
  <c r="BM25" i="4" s="1"/>
  <c r="BE23" i="4"/>
  <c r="BE25" i="4" s="1"/>
  <c r="BI53" i="4"/>
  <c r="AZ53" i="4"/>
  <c r="AZ55" i="4" s="1"/>
  <c r="AR53" i="4"/>
  <c r="AR55" i="4" s="1"/>
  <c r="AI53" i="4"/>
  <c r="Z53" i="4"/>
  <c r="R53" i="4"/>
  <c r="AZ23" i="3"/>
  <c r="AZ25" i="3" s="1"/>
  <c r="AR23" i="3"/>
  <c r="AR25" i="3" s="1"/>
  <c r="AI23" i="3"/>
  <c r="Z23" i="3"/>
  <c r="R23" i="3"/>
  <c r="BM23" i="3"/>
  <c r="BM25" i="3" s="1"/>
  <c r="BE23" i="3"/>
  <c r="BE25" i="3" s="1"/>
  <c r="BI53" i="3"/>
  <c r="BI55" i="3" s="1"/>
  <c r="AZ53" i="3"/>
  <c r="AZ55" i="3" s="1"/>
  <c r="AR53" i="3"/>
  <c r="AR55" i="3" s="1"/>
  <c r="AI53" i="3"/>
  <c r="Z53" i="3"/>
  <c r="R53" i="3"/>
  <c r="Z25" i="5"/>
  <c r="AI39" i="5"/>
  <c r="Z39" i="5"/>
  <c r="R39" i="5"/>
  <c r="AI17" i="4"/>
  <c r="Z17" i="4"/>
  <c r="R17" i="4"/>
  <c r="AI39" i="4"/>
  <c r="Z39" i="4"/>
  <c r="R39" i="4"/>
  <c r="BM39" i="4"/>
  <c r="BE39" i="4"/>
  <c r="AM17" i="3"/>
  <c r="AE17" i="3"/>
  <c r="V17" i="3"/>
  <c r="AM39" i="3"/>
  <c r="AE39" i="3"/>
  <c r="V39" i="3"/>
  <c r="BM39" i="3"/>
  <c r="BE39" i="3"/>
  <c r="AK23" i="7"/>
  <c r="AC23" i="7"/>
  <c r="T23" i="7"/>
  <c r="BK23" i="7"/>
  <c r="BK25" i="7" s="1"/>
  <c r="P53" i="7"/>
  <c r="BG53" i="7"/>
  <c r="AX53" i="7"/>
  <c r="AX55" i="7" s="1"/>
  <c r="AP53" i="7"/>
  <c r="AG53" i="7"/>
  <c r="X53" i="7"/>
  <c r="AY23" i="6"/>
  <c r="AY25" i="6" s="1"/>
  <c r="AQ23" i="6"/>
  <c r="AQ25" i="6" s="1"/>
  <c r="AH23" i="6"/>
  <c r="Y23" i="6"/>
  <c r="Q23" i="6"/>
  <c r="BL23" i="6"/>
  <c r="BL25" i="6" s="1"/>
  <c r="BD23" i="6"/>
  <c r="BD25" i="6" s="1"/>
  <c r="BH53" i="6"/>
  <c r="AY53" i="6"/>
  <c r="AY55" i="6" s="1"/>
  <c r="AQ53" i="6"/>
  <c r="AQ55" i="6" s="1"/>
  <c r="AH53" i="6"/>
  <c r="Y53" i="6"/>
  <c r="Q53" i="6"/>
  <c r="AW23" i="5"/>
  <c r="AW25" i="5" s="1"/>
  <c r="AN23" i="5"/>
  <c r="AF23" i="5"/>
  <c r="W23" i="5"/>
  <c r="BL23" i="5"/>
  <c r="BL25" i="5" s="1"/>
  <c r="BD23" i="5"/>
  <c r="BD25" i="5" s="1"/>
  <c r="BH53" i="5"/>
  <c r="AY53" i="5"/>
  <c r="AY55" i="5" s="1"/>
  <c r="AQ53" i="5"/>
  <c r="AQ55" i="5" s="1"/>
  <c r="AH53" i="5"/>
  <c r="Y53" i="5"/>
  <c r="Q53" i="5"/>
  <c r="AY23" i="4"/>
  <c r="AY25" i="4" s="1"/>
  <c r="AQ23" i="4"/>
  <c r="AQ25" i="4" s="1"/>
  <c r="AH23" i="4"/>
  <c r="Y23" i="4"/>
  <c r="Q23" i="4"/>
  <c r="BL23" i="4"/>
  <c r="BL25" i="4" s="1"/>
  <c r="BD23" i="4"/>
  <c r="BD25" i="4" s="1"/>
  <c r="BH53" i="4"/>
  <c r="AY53" i="4"/>
  <c r="AY55" i="4" s="1"/>
  <c r="AQ53" i="4"/>
  <c r="AQ55" i="4" s="1"/>
  <c r="AH53" i="4"/>
  <c r="Y53" i="4"/>
  <c r="Q53" i="4"/>
  <c r="AY23" i="3"/>
  <c r="AY25" i="3" s="1"/>
  <c r="AQ23" i="3"/>
  <c r="AQ25" i="3" s="1"/>
  <c r="AH23" i="3"/>
  <c r="Y23" i="3"/>
  <c r="Q23" i="3"/>
  <c r="Q25" i="3" s="1"/>
  <c r="BL23" i="3"/>
  <c r="BL25" i="3" s="1"/>
  <c r="BD23" i="3"/>
  <c r="BD25" i="3" s="1"/>
  <c r="BH53" i="3"/>
  <c r="AY53" i="3"/>
  <c r="AY55" i="3" s="1"/>
  <c r="AQ53" i="3"/>
  <c r="AQ55" i="3" s="1"/>
  <c r="AH53" i="3"/>
  <c r="Y53" i="3"/>
  <c r="Q53" i="3"/>
  <c r="AH39" i="5"/>
  <c r="Y39" i="5"/>
  <c r="Q39" i="5"/>
  <c r="AH17" i="4"/>
  <c r="Y17" i="4"/>
  <c r="Q17" i="4"/>
  <c r="AH39" i="4"/>
  <c r="Y39" i="4"/>
  <c r="Q39" i="4"/>
  <c r="BL39" i="4"/>
  <c r="BD39" i="4"/>
  <c r="AL17" i="3"/>
  <c r="AL25" i="3" s="1"/>
  <c r="AD17" i="3"/>
  <c r="U17" i="3"/>
  <c r="AL39" i="3"/>
  <c r="AD39" i="3"/>
  <c r="AD55" i="3" s="1"/>
  <c r="U39" i="3"/>
  <c r="U55" i="3" s="1"/>
  <c r="BL39" i="3"/>
  <c r="BD39" i="3"/>
  <c r="P23" i="15"/>
  <c r="AG23" i="15"/>
  <c r="X23" i="15"/>
  <c r="AW23" i="15"/>
  <c r="AW25" i="15" s="1"/>
  <c r="BC23" i="15"/>
  <c r="BG23" i="15"/>
  <c r="BG25" i="15" s="1"/>
  <c r="AM23" i="15"/>
  <c r="AE23" i="15"/>
  <c r="V23" i="15"/>
  <c r="AU23" i="15"/>
  <c r="AU25" i="15" s="1"/>
  <c r="BM23" i="15"/>
  <c r="BM25" i="15" s="1"/>
  <c r="BE23" i="15"/>
  <c r="BE25" i="15" s="1"/>
  <c r="AX23" i="15"/>
  <c r="AX25" i="15" s="1"/>
  <c r="AV23" i="15"/>
  <c r="AV25" i="15" s="1"/>
  <c r="AL23" i="15"/>
  <c r="AD23" i="15"/>
  <c r="U23" i="15"/>
  <c r="AT23" i="15"/>
  <c r="AT25" i="15" s="1"/>
  <c r="AT57" i="15" s="1"/>
  <c r="BL23" i="15"/>
  <c r="BL25" i="15" s="1"/>
  <c r="BD23" i="15"/>
  <c r="BD25" i="15" s="1"/>
  <c r="AP23" i="15"/>
  <c r="AK23" i="15"/>
  <c r="AC23" i="15"/>
  <c r="T23" i="15"/>
  <c r="BA23" i="15"/>
  <c r="BA25" i="15" s="1"/>
  <c r="AS23" i="15"/>
  <c r="AS25" i="15" s="1"/>
  <c r="AS57" i="15" s="1"/>
  <c r="BK23" i="15"/>
  <c r="BK25" i="15" s="1"/>
  <c r="AJ23" i="15"/>
  <c r="AA23" i="15"/>
  <c r="S23" i="15"/>
  <c r="AZ23" i="15"/>
  <c r="AZ25" i="15" s="1"/>
  <c r="AZ57" i="15" s="1"/>
  <c r="AR23" i="15"/>
  <c r="AR25" i="15" s="1"/>
  <c r="AR57" i="15" s="1"/>
  <c r="BJ23" i="15"/>
  <c r="BJ25" i="15" s="1"/>
  <c r="AI23" i="15"/>
  <c r="Z23" i="15"/>
  <c r="R23" i="15"/>
  <c r="AY23" i="15"/>
  <c r="AY25" i="15" s="1"/>
  <c r="AQ23" i="15"/>
  <c r="AQ25" i="15" s="1"/>
  <c r="AQ57" i="15" s="1"/>
  <c r="BI23" i="15"/>
  <c r="BI25" i="15" s="1"/>
  <c r="BP52" i="3"/>
  <c r="BP51" i="3"/>
  <c r="BP50" i="3"/>
  <c r="BP49" i="3"/>
  <c r="BP48" i="3"/>
  <c r="BP47" i="3"/>
  <c r="BP46" i="3"/>
  <c r="BP45" i="3"/>
  <c r="BP44" i="3"/>
  <c r="BP43" i="3"/>
  <c r="BP42" i="3"/>
  <c r="BP41" i="3"/>
  <c r="BP37" i="3"/>
  <c r="BP36" i="3"/>
  <c r="BP35" i="3"/>
  <c r="BP34" i="3"/>
  <c r="BP33" i="3"/>
  <c r="BP32" i="3"/>
  <c r="BP31" i="3"/>
  <c r="BP30" i="3"/>
  <c r="BP29" i="3"/>
  <c r="BP22" i="3"/>
  <c r="BP21" i="3"/>
  <c r="BP20" i="3"/>
  <c r="BP19" i="3"/>
  <c r="BP16" i="3"/>
  <c r="BP15" i="3"/>
  <c r="BP14" i="3"/>
  <c r="BP52" i="4"/>
  <c r="BP51" i="4"/>
  <c r="BP50" i="4"/>
  <c r="BP49" i="4"/>
  <c r="BP48" i="4"/>
  <c r="BP47" i="4"/>
  <c r="BP46" i="4"/>
  <c r="BP45" i="4"/>
  <c r="BP44" i="4"/>
  <c r="BP43" i="4"/>
  <c r="BP42" i="4"/>
  <c r="BP41" i="4"/>
  <c r="BP37" i="4"/>
  <c r="BP36" i="4"/>
  <c r="BP35" i="4"/>
  <c r="BP34" i="4"/>
  <c r="BP33" i="4"/>
  <c r="BP32" i="4"/>
  <c r="BP31" i="4"/>
  <c r="BP30" i="4"/>
  <c r="BP29" i="4"/>
  <c r="BP22" i="4"/>
  <c r="BP21" i="4"/>
  <c r="BP20" i="4"/>
  <c r="BP19" i="4"/>
  <c r="BP16" i="4"/>
  <c r="BP15" i="4"/>
  <c r="BP14" i="4"/>
  <c r="BP52" i="5"/>
  <c r="BP51" i="5"/>
  <c r="BP50" i="5"/>
  <c r="BP49" i="5"/>
  <c r="BP48" i="5"/>
  <c r="BP47" i="5"/>
  <c r="BP46" i="5"/>
  <c r="BP45" i="5"/>
  <c r="BP44" i="5"/>
  <c r="BP43" i="5"/>
  <c r="BP42" i="5"/>
  <c r="BP41" i="5"/>
  <c r="BP37" i="5"/>
  <c r="BP36" i="5"/>
  <c r="BP35" i="5"/>
  <c r="BP34" i="5"/>
  <c r="BP33" i="5"/>
  <c r="BP32" i="5"/>
  <c r="BP31" i="5"/>
  <c r="BP30" i="5"/>
  <c r="BP29" i="5"/>
  <c r="BP22" i="5"/>
  <c r="BP21" i="5"/>
  <c r="BP20" i="5"/>
  <c r="BP19" i="5"/>
  <c r="BP16" i="5"/>
  <c r="BP15" i="5"/>
  <c r="BP14" i="5"/>
  <c r="BP52" i="6"/>
  <c r="BP51" i="6"/>
  <c r="BP50" i="6"/>
  <c r="BP49" i="6"/>
  <c r="BP48" i="6"/>
  <c r="BP47" i="6"/>
  <c r="BP46" i="6"/>
  <c r="BP45" i="6"/>
  <c r="BP44" i="6"/>
  <c r="BP43" i="6"/>
  <c r="BP42" i="6"/>
  <c r="BP41" i="6"/>
  <c r="BP52" i="7"/>
  <c r="BP51" i="7"/>
  <c r="BP50" i="7"/>
  <c r="BP49" i="7"/>
  <c r="BP48" i="7"/>
  <c r="BP47" i="7"/>
  <c r="BP46" i="7"/>
  <c r="BP45" i="7"/>
  <c r="BP44" i="7"/>
  <c r="BP43" i="7"/>
  <c r="BP42" i="7"/>
  <c r="BP41" i="7"/>
  <c r="BP52" i="8"/>
  <c r="BP51" i="8"/>
  <c r="BP50" i="8"/>
  <c r="BP49" i="8"/>
  <c r="BP48" i="8"/>
  <c r="BP47" i="8"/>
  <c r="BP46" i="8"/>
  <c r="BP45" i="8"/>
  <c r="BP44" i="8"/>
  <c r="BP43" i="8"/>
  <c r="BP42" i="8"/>
  <c r="BP41" i="8"/>
  <c r="BP52" i="16"/>
  <c r="BP51" i="16"/>
  <c r="BP50" i="16"/>
  <c r="BP49" i="16"/>
  <c r="BP48" i="16"/>
  <c r="BP47" i="16"/>
  <c r="BP46" i="16"/>
  <c r="BP45" i="16"/>
  <c r="BP44" i="16"/>
  <c r="BP43" i="16"/>
  <c r="BP42" i="16"/>
  <c r="BP41" i="16"/>
  <c r="BP52" i="10"/>
  <c r="BP51" i="10"/>
  <c r="BP50" i="10"/>
  <c r="BP49" i="10"/>
  <c r="BP48" i="10"/>
  <c r="BP47" i="10"/>
  <c r="BP46" i="10"/>
  <c r="BP45" i="10"/>
  <c r="BP44" i="10"/>
  <c r="BP43" i="10"/>
  <c r="BP42" i="10"/>
  <c r="BP41" i="10"/>
  <c r="BP51" i="15"/>
  <c r="BP50" i="15"/>
  <c r="BP49" i="15"/>
  <c r="BP48" i="15"/>
  <c r="BP47" i="15"/>
  <c r="BP46" i="15"/>
  <c r="BP45" i="15"/>
  <c r="BP44" i="15"/>
  <c r="BP43" i="15"/>
  <c r="BP42" i="15"/>
  <c r="BP41" i="15"/>
  <c r="AU57" i="10" l="1"/>
  <c r="AH25" i="3"/>
  <c r="AE25" i="4"/>
  <c r="AP55" i="3"/>
  <c r="BC25" i="8"/>
  <c r="AP55" i="5"/>
  <c r="AP25" i="4"/>
  <c r="BC25" i="6"/>
  <c r="AP25" i="6"/>
  <c r="AP55" i="7"/>
  <c r="AP55" i="6"/>
  <c r="AP57" i="6" s="1"/>
  <c r="BC55" i="5"/>
  <c r="AP55" i="10"/>
  <c r="AP25" i="3"/>
  <c r="AP25" i="16"/>
  <c r="P25" i="5"/>
  <c r="AP25" i="10"/>
  <c r="BC25" i="7"/>
  <c r="AP25" i="5"/>
  <c r="AP55" i="8"/>
  <c r="AP25" i="8"/>
  <c r="AV57" i="15"/>
  <c r="AJ55" i="5"/>
  <c r="P25" i="3"/>
  <c r="R25" i="5"/>
  <c r="BC25" i="16"/>
  <c r="AP55" i="16"/>
  <c r="AP55" i="4"/>
  <c r="AU57" i="15"/>
  <c r="BC25" i="5"/>
  <c r="AP25" i="15"/>
  <c r="BC25" i="15"/>
  <c r="AD25" i="5"/>
  <c r="BC25" i="10"/>
  <c r="BC25" i="3"/>
  <c r="BA57" i="15"/>
  <c r="P55" i="3"/>
  <c r="AY57" i="15"/>
  <c r="AX57" i="15"/>
  <c r="AW57" i="15"/>
  <c r="Y25" i="3"/>
  <c r="W55" i="3"/>
  <c r="T25" i="3"/>
  <c r="BC55" i="4"/>
  <c r="AP25" i="7"/>
  <c r="BC55" i="7"/>
  <c r="BC25" i="4"/>
  <c r="BK55" i="4"/>
  <c r="BK57" i="4" s="1"/>
  <c r="BL55" i="5"/>
  <c r="Y25" i="5"/>
  <c r="X25" i="3"/>
  <c r="AC25" i="5"/>
  <c r="AX57" i="4"/>
  <c r="AP57" i="4"/>
  <c r="P55" i="5"/>
  <c r="V25" i="5"/>
  <c r="BN55" i="3"/>
  <c r="BN57" i="3" s="1"/>
  <c r="BD55" i="5"/>
  <c r="BD57" i="5" s="1"/>
  <c r="AK25" i="3"/>
  <c r="R55" i="5"/>
  <c r="X25" i="4"/>
  <c r="AG25" i="4"/>
  <c r="AD25" i="3"/>
  <c r="AD57" i="3" s="1"/>
  <c r="AE25" i="3"/>
  <c r="AC25" i="3"/>
  <c r="BA57" i="16"/>
  <c r="BH55" i="3"/>
  <c r="BH57" i="3" s="1"/>
  <c r="BL55" i="4"/>
  <c r="BL57" i="4" s="1"/>
  <c r="BM55" i="4"/>
  <c r="BM57" i="4" s="1"/>
  <c r="AD55" i="5"/>
  <c r="AX57" i="10"/>
  <c r="AM55" i="5"/>
  <c r="AN55" i="4"/>
  <c r="BK55" i="3"/>
  <c r="BK57" i="3" s="1"/>
  <c r="T25" i="5"/>
  <c r="P55" i="4"/>
  <c r="AN25" i="4"/>
  <c r="V25" i="3"/>
  <c r="BE55" i="4"/>
  <c r="BE57" i="4" s="1"/>
  <c r="AN25" i="3"/>
  <c r="AH55" i="5"/>
  <c r="BF55" i="3"/>
  <c r="AT57" i="10"/>
  <c r="AV57" i="5"/>
  <c r="BL55" i="3"/>
  <c r="BL57" i="3" s="1"/>
  <c r="AW57" i="10"/>
  <c r="AY57" i="16"/>
  <c r="AA55" i="5"/>
  <c r="AA57" i="5" s="1"/>
  <c r="AL23" i="12"/>
  <c r="AW57" i="8"/>
  <c r="AT57" i="7"/>
  <c r="AH25" i="5"/>
  <c r="AM25" i="5"/>
  <c r="AT57" i="16"/>
  <c r="W55" i="4"/>
  <c r="BO52" i="12"/>
  <c r="BO44" i="12"/>
  <c r="Q55" i="5"/>
  <c r="BC57" i="5"/>
  <c r="BG57" i="5"/>
  <c r="Y55" i="5"/>
  <c r="AJ57" i="5"/>
  <c r="V55" i="4"/>
  <c r="AF55" i="4"/>
  <c r="AW57" i="16"/>
  <c r="BO43" i="12"/>
  <c r="BH55" i="5"/>
  <c r="BH57" i="5" s="1"/>
  <c r="Q25" i="5"/>
  <c r="AI55" i="5"/>
  <c r="AI57" i="5" s="1"/>
  <c r="BN55" i="4"/>
  <c r="BN57" i="4" s="1"/>
  <c r="AG55" i="3"/>
  <c r="AG57" i="3" s="1"/>
  <c r="AR57" i="5"/>
  <c r="AE55" i="3"/>
  <c r="U55" i="4"/>
  <c r="BK53" i="12"/>
  <c r="BC53" i="12"/>
  <c r="BD55" i="3"/>
  <c r="BD57" i="3" s="1"/>
  <c r="BD55" i="4"/>
  <c r="BD57" i="4" s="1"/>
  <c r="AM55" i="3"/>
  <c r="AI55" i="4"/>
  <c r="AJ25" i="4"/>
  <c r="BC55" i="3"/>
  <c r="T55" i="4"/>
  <c r="AT57" i="4"/>
  <c r="T55" i="5"/>
  <c r="AD55" i="4"/>
  <c r="BM55" i="5"/>
  <c r="BM57" i="5" s="1"/>
  <c r="AQ57" i="10"/>
  <c r="P57" i="4"/>
  <c r="BG55" i="3"/>
  <c r="BG57" i="3" s="1"/>
  <c r="BF57" i="3"/>
  <c r="BF55" i="4"/>
  <c r="BJ55" i="5"/>
  <c r="BJ57" i="5" s="1"/>
  <c r="X55" i="3"/>
  <c r="AC55" i="4"/>
  <c r="T23" i="12"/>
  <c r="S55" i="5"/>
  <c r="S57" i="5" s="1"/>
  <c r="AK55" i="4"/>
  <c r="AE55" i="4"/>
  <c r="AE57" i="4" s="1"/>
  <c r="W55" i="5"/>
  <c r="AS57" i="10"/>
  <c r="X55" i="5"/>
  <c r="X57" i="5" s="1"/>
  <c r="AX57" i="5"/>
  <c r="Z23" i="12"/>
  <c r="AI25" i="4"/>
  <c r="T25" i="4"/>
  <c r="AM55" i="4"/>
  <c r="AV57" i="4"/>
  <c r="AF55" i="5"/>
  <c r="AW57" i="6"/>
  <c r="AQ57" i="7"/>
  <c r="AK55" i="3"/>
  <c r="AW57" i="5"/>
  <c r="AF55" i="3"/>
  <c r="AF57" i="3" s="1"/>
  <c r="AL25" i="4"/>
  <c r="V25" i="4"/>
  <c r="AK25" i="5"/>
  <c r="AU57" i="7"/>
  <c r="AV57" i="10"/>
  <c r="Z55" i="5"/>
  <c r="Z57" i="5" s="1"/>
  <c r="Y23" i="12"/>
  <c r="Q23" i="12"/>
  <c r="BB23" i="12"/>
  <c r="BB53" i="12"/>
  <c r="BF53" i="12"/>
  <c r="U25" i="3"/>
  <c r="U57" i="3" s="1"/>
  <c r="Q25" i="4"/>
  <c r="AY57" i="5"/>
  <c r="AN55" i="3"/>
  <c r="AJ55" i="4"/>
  <c r="AQ57" i="5"/>
  <c r="AK25" i="4"/>
  <c r="AT57" i="3"/>
  <c r="BK55" i="5"/>
  <c r="BK57" i="5" s="1"/>
  <c r="U55" i="5"/>
  <c r="U57" i="5" s="1"/>
  <c r="AU57" i="3"/>
  <c r="AW57" i="4"/>
  <c r="AU57" i="16"/>
  <c r="BO42" i="12"/>
  <c r="AH23" i="12"/>
  <c r="AU53" i="12"/>
  <c r="AU55" i="12" s="1"/>
  <c r="AU57" i="12" s="1"/>
  <c r="AR57" i="8"/>
  <c r="BM23" i="12"/>
  <c r="BM25" i="12" s="1"/>
  <c r="R53" i="12"/>
  <c r="AD53" i="12"/>
  <c r="BI57" i="3"/>
  <c r="BJ55" i="3"/>
  <c r="BJ57" i="3" s="1"/>
  <c r="BE23" i="12"/>
  <c r="BE25" i="12" s="1"/>
  <c r="Z53" i="12"/>
  <c r="AL53" i="12"/>
  <c r="AI55" i="3"/>
  <c r="AX57" i="7"/>
  <c r="S23" i="12"/>
  <c r="AG23" i="12"/>
  <c r="BD23" i="12"/>
  <c r="BD25" i="12" s="1"/>
  <c r="Y53" i="12"/>
  <c r="AC53" i="12"/>
  <c r="Y25" i="4"/>
  <c r="R55" i="4"/>
  <c r="AR57" i="3"/>
  <c r="AZ57" i="6"/>
  <c r="S25" i="4"/>
  <c r="AZ57" i="5"/>
  <c r="Q55" i="3"/>
  <c r="Q57" i="3" s="1"/>
  <c r="R25" i="3"/>
  <c r="S55" i="3"/>
  <c r="AW57" i="3"/>
  <c r="AZ57" i="8"/>
  <c r="AY57" i="7"/>
  <c r="BL23" i="12"/>
  <c r="BL25" i="12" s="1"/>
  <c r="Q53" i="12"/>
  <c r="AT53" i="12"/>
  <c r="AT55" i="12" s="1"/>
  <c r="AT57" i="12" s="1"/>
  <c r="AK53" i="12"/>
  <c r="BM53" i="12"/>
  <c r="BE53" i="12"/>
  <c r="O23" i="12"/>
  <c r="R23" i="12"/>
  <c r="AF23" i="12"/>
  <c r="BK23" i="12"/>
  <c r="BK25" i="12" s="1"/>
  <c r="BC23" i="12"/>
  <c r="BC25" i="12" s="1"/>
  <c r="X53" i="12"/>
  <c r="P53" i="12"/>
  <c r="AS53" i="12"/>
  <c r="AS55" i="12" s="1"/>
  <c r="AS57" i="12" s="1"/>
  <c r="AJ53" i="12"/>
  <c r="AB53" i="12"/>
  <c r="BL53" i="12"/>
  <c r="BD53" i="12"/>
  <c r="AH25" i="4"/>
  <c r="AQ57" i="4"/>
  <c r="Z55" i="4"/>
  <c r="AZ57" i="3"/>
  <c r="AA25" i="4"/>
  <c r="BG57" i="4"/>
  <c r="Y55" i="3"/>
  <c r="AL55" i="4"/>
  <c r="AL55" i="5"/>
  <c r="AL57" i="5" s="1"/>
  <c r="AU57" i="6"/>
  <c r="Z25" i="3"/>
  <c r="AM25" i="4"/>
  <c r="V55" i="3"/>
  <c r="AT57" i="5"/>
  <c r="AA55" i="3"/>
  <c r="AN55" i="5"/>
  <c r="AC55" i="3"/>
  <c r="AV57" i="7"/>
  <c r="AR57" i="10"/>
  <c r="X55" i="4"/>
  <c r="AR57" i="7"/>
  <c r="AP57" i="8"/>
  <c r="BJ23" i="12"/>
  <c r="BJ25" i="12" s="1"/>
  <c r="AY57" i="4"/>
  <c r="BL57" i="5"/>
  <c r="AQ57" i="6"/>
  <c r="AS57" i="4"/>
  <c r="AH55" i="3"/>
  <c r="AH57" i="3" s="1"/>
  <c r="U25" i="4"/>
  <c r="AI25" i="3"/>
  <c r="AJ55" i="3"/>
  <c r="AJ57" i="3" s="1"/>
  <c r="W25" i="4"/>
  <c r="W25" i="5"/>
  <c r="AG55" i="5"/>
  <c r="AG57" i="5" s="1"/>
  <c r="AZ57" i="10"/>
  <c r="AZ57" i="7"/>
  <c r="AX57" i="8"/>
  <c r="P57" i="5"/>
  <c r="AR53" i="12"/>
  <c r="AR55" i="12" s="1"/>
  <c r="AR57" i="12" s="1"/>
  <c r="P23" i="12"/>
  <c r="AH53" i="12"/>
  <c r="BO49" i="12"/>
  <c r="AY57" i="6"/>
  <c r="R25" i="4"/>
  <c r="BA57" i="4"/>
  <c r="AK55" i="5"/>
  <c r="AT57" i="6"/>
  <c r="AD25" i="4"/>
  <c r="AU57" i="4"/>
  <c r="BI55" i="4"/>
  <c r="BI57" i="4" s="1"/>
  <c r="AV57" i="3"/>
  <c r="S25" i="3"/>
  <c r="AF25" i="4"/>
  <c r="AF25" i="5"/>
  <c r="AU57" i="8"/>
  <c r="AV57" i="8"/>
  <c r="BI23" i="12"/>
  <c r="BI25" i="12" s="1"/>
  <c r="V53" i="12"/>
  <c r="AQ53" i="12"/>
  <c r="AQ55" i="12" s="1"/>
  <c r="AQ57" i="12" s="1"/>
  <c r="BJ53" i="12"/>
  <c r="BO50" i="12"/>
  <c r="W23" i="12"/>
  <c r="AK23" i="12"/>
  <c r="AC23" i="12"/>
  <c r="BH23" i="12"/>
  <c r="BH25" i="12" s="1"/>
  <c r="U53" i="12"/>
  <c r="AX53" i="12"/>
  <c r="AX55" i="12" s="1"/>
  <c r="AX57" i="12" s="1"/>
  <c r="AP53" i="12"/>
  <c r="AP55" i="12" s="1"/>
  <c r="AP57" i="12" s="1"/>
  <c r="AG53" i="12"/>
  <c r="BO45" i="12"/>
  <c r="BI53" i="12"/>
  <c r="Q55" i="4"/>
  <c r="Y57" i="5"/>
  <c r="AQ57" i="3"/>
  <c r="Z25" i="4"/>
  <c r="AS57" i="6"/>
  <c r="V55" i="5"/>
  <c r="AV57" i="6"/>
  <c r="AA25" i="3"/>
  <c r="AN25" i="5"/>
  <c r="AG55" i="4"/>
  <c r="BA57" i="10"/>
  <c r="AS57" i="7"/>
  <c r="AM23" i="12"/>
  <c r="AE23" i="12"/>
  <c r="O53" i="12"/>
  <c r="W53" i="12"/>
  <c r="AZ53" i="12"/>
  <c r="AZ55" i="12" s="1"/>
  <c r="AZ57" i="12" s="1"/>
  <c r="AI53" i="12"/>
  <c r="BO41" i="12"/>
  <c r="X23" i="12"/>
  <c r="AD23" i="12"/>
  <c r="AW53" i="12"/>
  <c r="AW55" i="12" s="1"/>
  <c r="AW57" i="12" s="1"/>
  <c r="AO53" i="12"/>
  <c r="AF53" i="12"/>
  <c r="BH53" i="12"/>
  <c r="Y55" i="4"/>
  <c r="AY57" i="3"/>
  <c r="AM25" i="3"/>
  <c r="AR57" i="4"/>
  <c r="BE57" i="5"/>
  <c r="W57" i="3"/>
  <c r="S55" i="4"/>
  <c r="AS57" i="3"/>
  <c r="BF57" i="4"/>
  <c r="BA57" i="6"/>
  <c r="AS57" i="5"/>
  <c r="R55" i="3"/>
  <c r="AE55" i="5"/>
  <c r="AE57" i="5" s="1"/>
  <c r="BE55" i="3"/>
  <c r="BE57" i="3" s="1"/>
  <c r="BI57" i="5"/>
  <c r="BF55" i="5"/>
  <c r="BF57" i="5" s="1"/>
  <c r="AU57" i="5"/>
  <c r="AZ57" i="16"/>
  <c r="AS57" i="8"/>
  <c r="BA57" i="7"/>
  <c r="AY53" i="12"/>
  <c r="AY55" i="12" s="1"/>
  <c r="AY57" i="12" s="1"/>
  <c r="V23" i="12"/>
  <c r="AJ23" i="12"/>
  <c r="AB23" i="12"/>
  <c r="BG23" i="12"/>
  <c r="BG25" i="12" s="1"/>
  <c r="T53" i="12"/>
  <c r="U23" i="12"/>
  <c r="AI23" i="12"/>
  <c r="BF23" i="12"/>
  <c r="BF25" i="12" s="1"/>
  <c r="S53" i="12"/>
  <c r="AV53" i="12"/>
  <c r="AV55" i="12" s="1"/>
  <c r="AV57" i="12" s="1"/>
  <c r="AM53" i="12"/>
  <c r="AE53" i="12"/>
  <c r="BG53" i="12"/>
  <c r="BO51" i="12"/>
  <c r="BO48" i="12"/>
  <c r="BO47" i="12"/>
  <c r="BO46" i="12"/>
  <c r="AL55" i="3"/>
  <c r="AL57" i="3" s="1"/>
  <c r="AH55" i="4"/>
  <c r="AZ57" i="4"/>
  <c r="AA55" i="4"/>
  <c r="BA57" i="3"/>
  <c r="AC25" i="4"/>
  <c r="AC55" i="5"/>
  <c r="BH55" i="4"/>
  <c r="BH57" i="4" s="1"/>
  <c r="BA57" i="5"/>
  <c r="Z55" i="3"/>
  <c r="BM55" i="3"/>
  <c r="BM57" i="3" s="1"/>
  <c r="BJ55" i="4"/>
  <c r="BJ57" i="4" s="1"/>
  <c r="BN55" i="5"/>
  <c r="BN57" i="5" s="1"/>
  <c r="AT57" i="8"/>
  <c r="AV57" i="16"/>
  <c r="T55" i="3"/>
  <c r="AX57" i="16"/>
  <c r="BP23" i="3"/>
  <c r="BP17" i="3"/>
  <c r="BP39" i="3"/>
  <c r="BP53" i="3"/>
  <c r="BP23" i="4"/>
  <c r="BP53" i="4"/>
  <c r="BP23" i="5"/>
  <c r="BP53" i="5"/>
  <c r="BP39" i="5"/>
  <c r="BP17" i="5"/>
  <c r="BP53" i="6"/>
  <c r="BP53" i="7"/>
  <c r="BP53" i="8"/>
  <c r="BP53" i="15"/>
  <c r="BP53" i="16"/>
  <c r="BP53" i="10"/>
  <c r="BP39" i="4"/>
  <c r="BP17" i="4"/>
  <c r="P57" i="3" l="1"/>
  <c r="AP57" i="7"/>
  <c r="AD57" i="5"/>
  <c r="R57" i="5"/>
  <c r="W57" i="4"/>
  <c r="Y57" i="3"/>
  <c r="AK57" i="3"/>
  <c r="BC57" i="3"/>
  <c r="AO55" i="12"/>
  <c r="BC57" i="7"/>
  <c r="AP57" i="16"/>
  <c r="AC57" i="3"/>
  <c r="AP57" i="5"/>
  <c r="AP57" i="15"/>
  <c r="AP57" i="10"/>
  <c r="AP57" i="3"/>
  <c r="BB25" i="12"/>
  <c r="BC57" i="4"/>
  <c r="T57" i="3"/>
  <c r="AG57" i="4"/>
  <c r="X57" i="4"/>
  <c r="V57" i="4"/>
  <c r="AM57" i="5"/>
  <c r="AE57" i="3"/>
  <c r="AC57" i="5"/>
  <c r="X57" i="3"/>
  <c r="T57" i="5"/>
  <c r="V57" i="5"/>
  <c r="AM57" i="3"/>
  <c r="AK57" i="4"/>
  <c r="S57" i="3"/>
  <c r="AH57" i="5"/>
  <c r="AN57" i="4"/>
  <c r="Q57" i="5"/>
  <c r="AN57" i="3"/>
  <c r="AC57" i="4"/>
  <c r="AL57" i="4"/>
  <c r="V57" i="3"/>
  <c r="R57" i="4"/>
  <c r="Q57" i="4"/>
  <c r="W57" i="5"/>
  <c r="AI57" i="4"/>
  <c r="AF57" i="4"/>
  <c r="AF57" i="5"/>
  <c r="AK57" i="5"/>
  <c r="AI57" i="3"/>
  <c r="AJ57" i="4"/>
  <c r="BP25" i="3"/>
  <c r="U57" i="4"/>
  <c r="AA57" i="3"/>
  <c r="Z57" i="4"/>
  <c r="AD57" i="4"/>
  <c r="T57" i="4"/>
  <c r="AM57" i="4"/>
  <c r="BP55" i="3"/>
  <c r="AN57" i="5"/>
  <c r="Z57" i="3"/>
  <c r="AA57" i="4"/>
  <c r="BP25" i="4"/>
  <c r="BP25" i="5"/>
  <c r="S57" i="4"/>
  <c r="Y57" i="4"/>
  <c r="BO53" i="12"/>
  <c r="AH57" i="4"/>
  <c r="R57" i="3"/>
  <c r="BP55" i="4"/>
  <c r="BP55" i="5"/>
  <c r="AO57" i="12" l="1"/>
  <c r="BP57" i="3"/>
  <c r="BP57" i="5"/>
  <c r="BP57" i="4"/>
  <c r="BP18" i="15" l="1"/>
  <c r="BP19" i="15"/>
  <c r="BP20" i="15"/>
  <c r="BP21" i="15"/>
  <c r="BP22" i="15"/>
  <c r="BP19" i="10"/>
  <c r="BP20" i="10"/>
  <c r="BP21" i="10"/>
  <c r="BP22" i="10"/>
  <c r="BP18" i="16"/>
  <c r="BP19" i="16"/>
  <c r="BP20" i="16"/>
  <c r="BP21" i="16"/>
  <c r="BP22" i="16"/>
  <c r="BP19" i="8"/>
  <c r="BP20" i="8"/>
  <c r="BP21" i="8"/>
  <c r="BP22" i="8"/>
  <c r="BP19" i="7"/>
  <c r="BP20" i="7"/>
  <c r="BP21" i="7"/>
  <c r="BP22" i="7"/>
  <c r="BP19" i="6"/>
  <c r="BP20" i="6"/>
  <c r="BP21" i="6"/>
  <c r="BP22" i="6"/>
  <c r="BO19" i="12"/>
  <c r="BO20" i="12"/>
  <c r="BO21" i="12"/>
  <c r="BO22" i="12"/>
  <c r="BD29" i="6"/>
  <c r="BE29" i="6"/>
  <c r="BF29" i="6"/>
  <c r="BG29" i="6"/>
  <c r="BH29" i="6"/>
  <c r="BI29" i="6"/>
  <c r="BJ29" i="6"/>
  <c r="BK29" i="6"/>
  <c r="BL29" i="6"/>
  <c r="BM29" i="6"/>
  <c r="BN29" i="6"/>
  <c r="BD30" i="6"/>
  <c r="BE30" i="6"/>
  <c r="BF30" i="6"/>
  <c r="BG30" i="6"/>
  <c r="BH30" i="6"/>
  <c r="BI30" i="6"/>
  <c r="BJ30" i="6"/>
  <c r="BK30" i="6"/>
  <c r="BL30" i="6"/>
  <c r="BM30" i="6"/>
  <c r="BN30" i="6"/>
  <c r="BD31" i="6"/>
  <c r="BE31" i="6"/>
  <c r="BF31" i="6"/>
  <c r="BG31" i="6"/>
  <c r="BH31" i="6"/>
  <c r="BI31" i="6"/>
  <c r="BJ31" i="6"/>
  <c r="BK31" i="6"/>
  <c r="BL31" i="6"/>
  <c r="BM31" i="6"/>
  <c r="BN31" i="6"/>
  <c r="BD33" i="6"/>
  <c r="BE33" i="6"/>
  <c r="BF33" i="6"/>
  <c r="BG33" i="6"/>
  <c r="BH33" i="6"/>
  <c r="BI33" i="6"/>
  <c r="BJ33" i="6"/>
  <c r="BK33" i="6"/>
  <c r="BL33" i="6"/>
  <c r="BM33" i="6"/>
  <c r="BN33" i="6"/>
  <c r="BD34" i="6"/>
  <c r="BE34" i="6"/>
  <c r="BF34" i="6"/>
  <c r="BG34" i="6"/>
  <c r="BH34" i="6"/>
  <c r="BI34" i="6"/>
  <c r="BJ34" i="6"/>
  <c r="BK34" i="6"/>
  <c r="BL34" i="6"/>
  <c r="BM34" i="6"/>
  <c r="BN34" i="6"/>
  <c r="BD35" i="6"/>
  <c r="BE35" i="6"/>
  <c r="BF35" i="6"/>
  <c r="BG35" i="6"/>
  <c r="BH35" i="6"/>
  <c r="BI35" i="6"/>
  <c r="BJ35" i="6"/>
  <c r="BK35" i="6"/>
  <c r="BL35" i="6"/>
  <c r="BM35" i="6"/>
  <c r="BN35" i="6"/>
  <c r="BD36" i="6"/>
  <c r="BE36" i="6"/>
  <c r="BF36" i="6"/>
  <c r="BG36" i="6"/>
  <c r="BH36" i="6"/>
  <c r="BI36" i="6"/>
  <c r="BJ36" i="6"/>
  <c r="BK36" i="6"/>
  <c r="BL36" i="6"/>
  <c r="BM36" i="6"/>
  <c r="BN36" i="6"/>
  <c r="BE29" i="7"/>
  <c r="BF29" i="7"/>
  <c r="BG29" i="7"/>
  <c r="BH29" i="7"/>
  <c r="BI29" i="7"/>
  <c r="BJ29" i="7"/>
  <c r="BK29" i="7"/>
  <c r="BL29" i="7"/>
  <c r="BM29" i="7"/>
  <c r="BN29" i="7"/>
  <c r="BE30" i="7"/>
  <c r="BF30" i="7"/>
  <c r="BG30" i="7"/>
  <c r="BH30" i="7"/>
  <c r="BI30" i="7"/>
  <c r="BJ30" i="7"/>
  <c r="BK30" i="7"/>
  <c r="BL30" i="7"/>
  <c r="BM30" i="7"/>
  <c r="BN30" i="7"/>
  <c r="BE31" i="7"/>
  <c r="BF31" i="7"/>
  <c r="BG31" i="7"/>
  <c r="BH31" i="7"/>
  <c r="BI31" i="7"/>
  <c r="BJ31" i="7"/>
  <c r="BK31" i="7"/>
  <c r="BL31" i="7"/>
  <c r="BM31" i="7"/>
  <c r="BN31" i="7"/>
  <c r="BE33" i="7"/>
  <c r="BF33" i="7"/>
  <c r="BG33" i="7"/>
  <c r="BH33" i="7"/>
  <c r="BI33" i="7"/>
  <c r="BJ33" i="7"/>
  <c r="BK33" i="7"/>
  <c r="BL33" i="7"/>
  <c r="BM33" i="7"/>
  <c r="BN33" i="7"/>
  <c r="BE34" i="7"/>
  <c r="BF34" i="7"/>
  <c r="BG34" i="7"/>
  <c r="BH34" i="7"/>
  <c r="BI34" i="7"/>
  <c r="BJ34" i="7"/>
  <c r="BK34" i="7"/>
  <c r="BL34" i="7"/>
  <c r="BM34" i="7"/>
  <c r="BN34" i="7"/>
  <c r="BE35" i="7"/>
  <c r="BF35" i="7"/>
  <c r="BG35" i="7"/>
  <c r="BH35" i="7"/>
  <c r="BI35" i="7"/>
  <c r="BJ35" i="7"/>
  <c r="BK35" i="7"/>
  <c r="BL35" i="7"/>
  <c r="BM35" i="7"/>
  <c r="BN35" i="7"/>
  <c r="BE36" i="7"/>
  <c r="BF36" i="7"/>
  <c r="BG36" i="7"/>
  <c r="BH36" i="7"/>
  <c r="BI36" i="7"/>
  <c r="BJ36" i="7"/>
  <c r="BK36" i="7"/>
  <c r="BL36" i="7"/>
  <c r="BM36" i="7"/>
  <c r="BN36" i="7"/>
  <c r="BD29" i="8"/>
  <c r="BE29" i="8"/>
  <c r="BF29" i="8"/>
  <c r="BG29" i="8"/>
  <c r="BH29" i="8"/>
  <c r="BI29" i="8"/>
  <c r="BJ29" i="8"/>
  <c r="BK29" i="8"/>
  <c r="BL29" i="8"/>
  <c r="BM29" i="8"/>
  <c r="BN29" i="8"/>
  <c r="BD30" i="8"/>
  <c r="BE30" i="8"/>
  <c r="BF30" i="8"/>
  <c r="BG30" i="8"/>
  <c r="BH30" i="8"/>
  <c r="BI30" i="8"/>
  <c r="BJ30" i="8"/>
  <c r="BK30" i="8"/>
  <c r="BL30" i="8"/>
  <c r="BM30" i="8"/>
  <c r="BN30" i="8"/>
  <c r="BD31" i="8"/>
  <c r="BE31" i="8"/>
  <c r="BF31" i="8"/>
  <c r="BG31" i="8"/>
  <c r="BH31" i="8"/>
  <c r="BI31" i="8"/>
  <c r="BJ31" i="8"/>
  <c r="BK31" i="8"/>
  <c r="BL31" i="8"/>
  <c r="BM31" i="8"/>
  <c r="BN31" i="8"/>
  <c r="BD33" i="8"/>
  <c r="BE33" i="8"/>
  <c r="BF33" i="8"/>
  <c r="BG33" i="8"/>
  <c r="BH33" i="8"/>
  <c r="BI33" i="8"/>
  <c r="BJ33" i="8"/>
  <c r="BK33" i="8"/>
  <c r="BL33" i="8"/>
  <c r="BM33" i="8"/>
  <c r="BN33" i="8"/>
  <c r="BD34" i="8"/>
  <c r="BE34" i="8"/>
  <c r="BF34" i="8"/>
  <c r="BG34" i="8"/>
  <c r="BH34" i="8"/>
  <c r="BI34" i="8"/>
  <c r="BJ34" i="8"/>
  <c r="BK34" i="8"/>
  <c r="BL34" i="8"/>
  <c r="BM34" i="8"/>
  <c r="BN34" i="8"/>
  <c r="BD35" i="8"/>
  <c r="BE35" i="8"/>
  <c r="BF35" i="8"/>
  <c r="BG35" i="8"/>
  <c r="BH35" i="8"/>
  <c r="BI35" i="8"/>
  <c r="BJ35" i="8"/>
  <c r="BK35" i="8"/>
  <c r="BL35" i="8"/>
  <c r="BM35" i="8"/>
  <c r="BN35" i="8"/>
  <c r="BD36" i="8"/>
  <c r="BE36" i="8"/>
  <c r="BF36" i="8"/>
  <c r="BG36" i="8"/>
  <c r="BH36" i="8"/>
  <c r="BI36" i="8"/>
  <c r="BJ36" i="8"/>
  <c r="BK36" i="8"/>
  <c r="BL36" i="8"/>
  <c r="BM36" i="8"/>
  <c r="BN36" i="8"/>
  <c r="BD29" i="16"/>
  <c r="BE29" i="16"/>
  <c r="BF29" i="16"/>
  <c r="BG29" i="16"/>
  <c r="BH29" i="16"/>
  <c r="BI29" i="16"/>
  <c r="BJ29" i="16"/>
  <c r="BK29" i="16"/>
  <c r="BL29" i="16"/>
  <c r="BM29" i="16"/>
  <c r="BN29" i="16"/>
  <c r="BD30" i="16"/>
  <c r="BE30" i="16"/>
  <c r="BF30" i="16"/>
  <c r="BG30" i="16"/>
  <c r="BH30" i="16"/>
  <c r="BI30" i="16"/>
  <c r="BJ30" i="16"/>
  <c r="BK30" i="16"/>
  <c r="BL30" i="16"/>
  <c r="BM30" i="16"/>
  <c r="BN30" i="16"/>
  <c r="BD31" i="16"/>
  <c r="BE31" i="16"/>
  <c r="BF31" i="16"/>
  <c r="BG31" i="16"/>
  <c r="BH31" i="16"/>
  <c r="BI31" i="16"/>
  <c r="BJ31" i="16"/>
  <c r="BK31" i="16"/>
  <c r="BL31" i="16"/>
  <c r="BM31" i="16"/>
  <c r="BN31" i="16"/>
  <c r="BD33" i="16"/>
  <c r="BE33" i="16"/>
  <c r="BF33" i="16"/>
  <c r="BG33" i="16"/>
  <c r="BH33" i="16"/>
  <c r="BI33" i="16"/>
  <c r="BJ33" i="16"/>
  <c r="BK33" i="16"/>
  <c r="BL33" i="16"/>
  <c r="BM33" i="16"/>
  <c r="BN33" i="16"/>
  <c r="BD34" i="16"/>
  <c r="BE34" i="16"/>
  <c r="BF34" i="16"/>
  <c r="BG34" i="16"/>
  <c r="BH34" i="16"/>
  <c r="BI34" i="16"/>
  <c r="BJ34" i="16"/>
  <c r="BK34" i="16"/>
  <c r="BL34" i="16"/>
  <c r="BM34" i="16"/>
  <c r="BN34" i="16"/>
  <c r="BD35" i="16"/>
  <c r="BE35" i="16"/>
  <c r="BF35" i="16"/>
  <c r="BG35" i="16"/>
  <c r="BH35" i="16"/>
  <c r="BI35" i="16"/>
  <c r="BJ35" i="16"/>
  <c r="BK35" i="16"/>
  <c r="BL35" i="16"/>
  <c r="BM35" i="16"/>
  <c r="BN35" i="16"/>
  <c r="BD36" i="16"/>
  <c r="BE36" i="16"/>
  <c r="BF36" i="16"/>
  <c r="BG36" i="16"/>
  <c r="BH36" i="16"/>
  <c r="BI36" i="16"/>
  <c r="BJ36" i="16"/>
  <c r="BK36" i="16"/>
  <c r="BL36" i="16"/>
  <c r="BM36" i="16"/>
  <c r="BN36" i="16"/>
  <c r="BD33" i="10"/>
  <c r="BE33" i="10"/>
  <c r="BF33" i="10"/>
  <c r="BG33" i="10"/>
  <c r="BH33" i="10"/>
  <c r="BI33" i="10"/>
  <c r="BJ33" i="10"/>
  <c r="BK33" i="10"/>
  <c r="BL33" i="10"/>
  <c r="BM33" i="10"/>
  <c r="BN33" i="10"/>
  <c r="BD34" i="10"/>
  <c r="BE34" i="10"/>
  <c r="BF34" i="10"/>
  <c r="BG34" i="10"/>
  <c r="BH34" i="10"/>
  <c r="BI34" i="10"/>
  <c r="BJ34" i="10"/>
  <c r="BK34" i="10"/>
  <c r="BL34" i="10"/>
  <c r="BM34" i="10"/>
  <c r="BN34" i="10"/>
  <c r="BD35" i="10"/>
  <c r="BE35" i="10"/>
  <c r="BF35" i="10"/>
  <c r="BG35" i="10"/>
  <c r="BH35" i="10"/>
  <c r="BI35" i="10"/>
  <c r="BJ35" i="10"/>
  <c r="BK35" i="10"/>
  <c r="BL35" i="10"/>
  <c r="BM35" i="10"/>
  <c r="BN35" i="10"/>
  <c r="BD36" i="10"/>
  <c r="BE36" i="10"/>
  <c r="BF36" i="10"/>
  <c r="BG36" i="10"/>
  <c r="BH36" i="10"/>
  <c r="BI36" i="10"/>
  <c r="BJ36" i="10"/>
  <c r="BK36" i="10"/>
  <c r="BL36" i="10"/>
  <c r="BM36" i="10"/>
  <c r="BN36" i="10"/>
  <c r="BD29" i="10"/>
  <c r="BE29" i="10"/>
  <c r="BF29" i="10"/>
  <c r="BG29" i="10"/>
  <c r="BH29" i="10"/>
  <c r="BI29" i="10"/>
  <c r="BJ29" i="10"/>
  <c r="BK29" i="10"/>
  <c r="BL29" i="10"/>
  <c r="BM29" i="10"/>
  <c r="BN29" i="10"/>
  <c r="BD30" i="10"/>
  <c r="BE30" i="10"/>
  <c r="BF30" i="10"/>
  <c r="BG30" i="10"/>
  <c r="BH30" i="10"/>
  <c r="BI30" i="10"/>
  <c r="BJ30" i="10"/>
  <c r="BK30" i="10"/>
  <c r="BL30" i="10"/>
  <c r="BM30" i="10"/>
  <c r="BN30" i="10"/>
  <c r="BD31" i="10"/>
  <c r="BE31" i="10"/>
  <c r="BF31" i="10"/>
  <c r="BG31" i="10"/>
  <c r="BH31" i="10"/>
  <c r="BI31" i="10"/>
  <c r="BJ31" i="10"/>
  <c r="BK31" i="10"/>
  <c r="BL31" i="10"/>
  <c r="BM31" i="10"/>
  <c r="BN31" i="10"/>
  <c r="BD29" i="15"/>
  <c r="BE29" i="15"/>
  <c r="BF29" i="15"/>
  <c r="BG29" i="15"/>
  <c r="BH29" i="15"/>
  <c r="BI29" i="15"/>
  <c r="BJ29" i="15"/>
  <c r="BK29" i="15"/>
  <c r="BL29" i="15"/>
  <c r="BM29" i="15"/>
  <c r="BN29" i="15"/>
  <c r="BD30" i="15"/>
  <c r="BE30" i="15"/>
  <c r="BF30" i="15"/>
  <c r="BG30" i="15"/>
  <c r="BH30" i="15"/>
  <c r="BI30" i="15"/>
  <c r="BJ30" i="15"/>
  <c r="BK30" i="15"/>
  <c r="BL30" i="15"/>
  <c r="BM30" i="15"/>
  <c r="BN30" i="15"/>
  <c r="BD31" i="15"/>
  <c r="BE31" i="15"/>
  <c r="BF31" i="15"/>
  <c r="BG31" i="15"/>
  <c r="BH31" i="15"/>
  <c r="BI31" i="15"/>
  <c r="BJ31" i="15"/>
  <c r="BK31" i="15"/>
  <c r="BL31" i="15"/>
  <c r="BM31" i="15"/>
  <c r="BN31" i="15"/>
  <c r="BD33" i="15"/>
  <c r="BE33" i="15"/>
  <c r="BF33" i="15"/>
  <c r="BG33" i="15"/>
  <c r="BH33" i="15"/>
  <c r="BI33" i="15"/>
  <c r="BJ33" i="15"/>
  <c r="BK33" i="15"/>
  <c r="BL33" i="15"/>
  <c r="BM33" i="15"/>
  <c r="BN33" i="15"/>
  <c r="BD34" i="15"/>
  <c r="BE34" i="15"/>
  <c r="BF34" i="15"/>
  <c r="BG34" i="15"/>
  <c r="BH34" i="15"/>
  <c r="BI34" i="15"/>
  <c r="BJ34" i="15"/>
  <c r="BK34" i="15"/>
  <c r="BL34" i="15"/>
  <c r="BM34" i="15"/>
  <c r="BN34" i="15"/>
  <c r="BD35" i="15"/>
  <c r="BE35" i="15"/>
  <c r="BF35" i="15"/>
  <c r="BG35" i="15"/>
  <c r="BH35" i="15"/>
  <c r="BI35" i="15"/>
  <c r="BJ35" i="15"/>
  <c r="BK35" i="15"/>
  <c r="BL35" i="15"/>
  <c r="BM35" i="15"/>
  <c r="BN35" i="15"/>
  <c r="BD36" i="15"/>
  <c r="BE36" i="15"/>
  <c r="BF36" i="15"/>
  <c r="BG36" i="15"/>
  <c r="BH36" i="15"/>
  <c r="BI36" i="15"/>
  <c r="BJ36" i="15"/>
  <c r="BK36" i="15"/>
  <c r="BL36" i="15"/>
  <c r="BM36" i="15"/>
  <c r="BN36" i="15"/>
  <c r="BC36" i="6"/>
  <c r="BC35" i="6"/>
  <c r="BC34" i="6"/>
  <c r="BC33" i="6"/>
  <c r="BC31" i="6"/>
  <c r="BC30" i="6"/>
  <c r="BC29" i="6"/>
  <c r="BD36" i="7"/>
  <c r="BD35" i="7"/>
  <c r="BD34" i="7"/>
  <c r="BD33" i="7"/>
  <c r="BD31" i="7"/>
  <c r="BD30" i="7"/>
  <c r="BD29" i="7"/>
  <c r="BC36" i="8"/>
  <c r="BC35" i="8"/>
  <c r="BC34" i="8"/>
  <c r="BC33" i="8"/>
  <c r="BC31" i="8"/>
  <c r="BC30" i="8"/>
  <c r="BC29" i="8"/>
  <c r="BC36" i="16"/>
  <c r="BC35" i="16"/>
  <c r="BC34" i="16"/>
  <c r="BC33" i="16"/>
  <c r="BC31" i="16"/>
  <c r="BC30" i="16"/>
  <c r="BC29" i="16"/>
  <c r="BC36" i="10"/>
  <c r="BC35" i="10"/>
  <c r="BC34" i="10"/>
  <c r="BC33" i="10"/>
  <c r="BC31" i="10"/>
  <c r="BC30" i="10"/>
  <c r="BC29" i="10"/>
  <c r="BC36" i="15"/>
  <c r="BC35" i="15"/>
  <c r="BC34" i="15"/>
  <c r="BC33" i="15"/>
  <c r="BC31" i="15"/>
  <c r="BC30" i="15"/>
  <c r="BC29" i="15"/>
  <c r="AN38" i="6"/>
  <c r="AM38" i="6"/>
  <c r="AL38" i="6"/>
  <c r="AK38" i="6"/>
  <c r="AJ38" i="6"/>
  <c r="AI38" i="6"/>
  <c r="AH38" i="6"/>
  <c r="AG38" i="6"/>
  <c r="AF38" i="6"/>
  <c r="AE38" i="6"/>
  <c r="AD38" i="6"/>
  <c r="AC38" i="6"/>
  <c r="AA38" i="6"/>
  <c r="Z38" i="6"/>
  <c r="Y38" i="6"/>
  <c r="X38" i="6"/>
  <c r="W38" i="6"/>
  <c r="V38" i="6"/>
  <c r="U38" i="6"/>
  <c r="T38" i="6"/>
  <c r="S38" i="6"/>
  <c r="R38" i="6"/>
  <c r="Q38" i="6"/>
  <c r="P38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A37" i="6"/>
  <c r="Z37" i="6"/>
  <c r="Y37" i="6"/>
  <c r="X37" i="6"/>
  <c r="W37" i="6"/>
  <c r="V37" i="6"/>
  <c r="U37" i="6"/>
  <c r="T37" i="6"/>
  <c r="S37" i="6"/>
  <c r="R37" i="6"/>
  <c r="Q37" i="6"/>
  <c r="P37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A32" i="6"/>
  <c r="Z32" i="6"/>
  <c r="Y32" i="6"/>
  <c r="X32" i="6"/>
  <c r="W32" i="6"/>
  <c r="V32" i="6"/>
  <c r="U32" i="6"/>
  <c r="T32" i="6"/>
  <c r="S32" i="6"/>
  <c r="R32" i="6"/>
  <c r="Q32" i="6"/>
  <c r="P32" i="6"/>
  <c r="AN38" i="7"/>
  <c r="AM38" i="7"/>
  <c r="AL38" i="7"/>
  <c r="AK38" i="7"/>
  <c r="AJ38" i="7"/>
  <c r="AI38" i="7"/>
  <c r="AH38" i="7"/>
  <c r="AG38" i="7"/>
  <c r="AF38" i="7"/>
  <c r="AE38" i="7"/>
  <c r="AD38" i="7"/>
  <c r="AC38" i="7"/>
  <c r="AA38" i="7"/>
  <c r="Z38" i="7"/>
  <c r="Y38" i="7"/>
  <c r="X38" i="7"/>
  <c r="W38" i="7"/>
  <c r="V38" i="7"/>
  <c r="U38" i="7"/>
  <c r="T38" i="7"/>
  <c r="S38" i="7"/>
  <c r="R38" i="7"/>
  <c r="Q38" i="7"/>
  <c r="P38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A37" i="7"/>
  <c r="Z37" i="7"/>
  <c r="Y37" i="7"/>
  <c r="X37" i="7"/>
  <c r="W37" i="7"/>
  <c r="V37" i="7"/>
  <c r="U37" i="7"/>
  <c r="T37" i="7"/>
  <c r="S37" i="7"/>
  <c r="R37" i="7"/>
  <c r="Q37" i="7"/>
  <c r="P37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A32" i="7"/>
  <c r="Z32" i="7"/>
  <c r="Y32" i="7"/>
  <c r="X32" i="7"/>
  <c r="W32" i="7"/>
  <c r="V32" i="7"/>
  <c r="U32" i="7"/>
  <c r="T32" i="7"/>
  <c r="S32" i="7"/>
  <c r="R32" i="7"/>
  <c r="Q32" i="7"/>
  <c r="P32" i="7"/>
  <c r="AN38" i="8"/>
  <c r="AM38" i="8"/>
  <c r="AL38" i="8"/>
  <c r="AK38" i="8"/>
  <c r="AJ38" i="8"/>
  <c r="AI38" i="8"/>
  <c r="AH38" i="8"/>
  <c r="AG38" i="8"/>
  <c r="AF38" i="8"/>
  <c r="AE38" i="8"/>
  <c r="AD38" i="8"/>
  <c r="AC38" i="8"/>
  <c r="AA38" i="8"/>
  <c r="Z38" i="8"/>
  <c r="Y38" i="8"/>
  <c r="X38" i="8"/>
  <c r="W38" i="8"/>
  <c r="V38" i="8"/>
  <c r="U38" i="8"/>
  <c r="T38" i="8"/>
  <c r="S38" i="8"/>
  <c r="R38" i="8"/>
  <c r="Q38" i="8"/>
  <c r="P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A37" i="8"/>
  <c r="Z37" i="8"/>
  <c r="Y37" i="8"/>
  <c r="X37" i="8"/>
  <c r="W37" i="8"/>
  <c r="V37" i="8"/>
  <c r="U37" i="8"/>
  <c r="T37" i="8"/>
  <c r="S37" i="8"/>
  <c r="R37" i="8"/>
  <c r="Q37" i="8"/>
  <c r="P37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A32" i="8"/>
  <c r="Z32" i="8"/>
  <c r="Y32" i="8"/>
  <c r="X32" i="8"/>
  <c r="W32" i="8"/>
  <c r="V32" i="8"/>
  <c r="U32" i="8"/>
  <c r="T32" i="8"/>
  <c r="S32" i="8"/>
  <c r="R32" i="8"/>
  <c r="Q32" i="8"/>
  <c r="P32" i="8"/>
  <c r="AN38" i="16"/>
  <c r="AM38" i="16"/>
  <c r="AL38" i="16"/>
  <c r="AK38" i="16"/>
  <c r="AJ38" i="16"/>
  <c r="AI38" i="16"/>
  <c r="AH38" i="16"/>
  <c r="AG38" i="16"/>
  <c r="AF38" i="16"/>
  <c r="AE38" i="16"/>
  <c r="AD38" i="16"/>
  <c r="AC38" i="16"/>
  <c r="AA38" i="16"/>
  <c r="Z38" i="16"/>
  <c r="Y38" i="16"/>
  <c r="X38" i="16"/>
  <c r="W38" i="16"/>
  <c r="V38" i="16"/>
  <c r="U38" i="16"/>
  <c r="T38" i="16"/>
  <c r="S38" i="16"/>
  <c r="R38" i="16"/>
  <c r="Q38" i="16"/>
  <c r="P38" i="16"/>
  <c r="AN37" i="16"/>
  <c r="AM37" i="16"/>
  <c r="AL37" i="16"/>
  <c r="AK37" i="16"/>
  <c r="AJ37" i="16"/>
  <c r="AI37" i="16"/>
  <c r="AH37" i="16"/>
  <c r="AG37" i="16"/>
  <c r="AF37" i="16"/>
  <c r="AE37" i="16"/>
  <c r="AD37" i="16"/>
  <c r="AC37" i="16"/>
  <c r="AA37" i="16"/>
  <c r="Z37" i="16"/>
  <c r="Y37" i="16"/>
  <c r="X37" i="16"/>
  <c r="W37" i="16"/>
  <c r="V37" i="16"/>
  <c r="U37" i="16"/>
  <c r="T37" i="16"/>
  <c r="S37" i="16"/>
  <c r="R37" i="16"/>
  <c r="Q37" i="16"/>
  <c r="P37" i="16"/>
  <c r="AN36" i="16"/>
  <c r="AM36" i="16"/>
  <c r="AL36" i="16"/>
  <c r="AK36" i="16"/>
  <c r="AJ36" i="16"/>
  <c r="AI36" i="16"/>
  <c r="AH36" i="16"/>
  <c r="AG36" i="16"/>
  <c r="AF36" i="16"/>
  <c r="AE36" i="16"/>
  <c r="AD36" i="16"/>
  <c r="AC36" i="16"/>
  <c r="AN32" i="16"/>
  <c r="AM32" i="16"/>
  <c r="AL32" i="16"/>
  <c r="AK32" i="16"/>
  <c r="AJ32" i="16"/>
  <c r="AI32" i="16"/>
  <c r="AH32" i="16"/>
  <c r="AG32" i="16"/>
  <c r="AF32" i="16"/>
  <c r="AE32" i="16"/>
  <c r="AD32" i="16"/>
  <c r="AC32" i="16"/>
  <c r="AA32" i="16"/>
  <c r="Z32" i="16"/>
  <c r="Y32" i="16"/>
  <c r="X32" i="16"/>
  <c r="W32" i="16"/>
  <c r="V32" i="16"/>
  <c r="U32" i="16"/>
  <c r="T32" i="16"/>
  <c r="S32" i="16"/>
  <c r="R32" i="16"/>
  <c r="Q32" i="16"/>
  <c r="P32" i="16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AN37" i="10"/>
  <c r="AM37" i="10"/>
  <c r="AL37" i="10"/>
  <c r="AK37" i="10"/>
  <c r="AJ37" i="10"/>
  <c r="AI37" i="10"/>
  <c r="AH37" i="10"/>
  <c r="AG37" i="10"/>
  <c r="AF37" i="10"/>
  <c r="AE37" i="10"/>
  <c r="AD37" i="10"/>
  <c r="AC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AN36" i="10"/>
  <c r="AM36" i="10"/>
  <c r="AL36" i="10"/>
  <c r="AK36" i="10"/>
  <c r="AJ36" i="10"/>
  <c r="AI36" i="10"/>
  <c r="AH36" i="10"/>
  <c r="AG36" i="10"/>
  <c r="AF36" i="10"/>
  <c r="AE36" i="10"/>
  <c r="AD36" i="10"/>
  <c r="AC36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AN38" i="15"/>
  <c r="AM38" i="15"/>
  <c r="AL38" i="15"/>
  <c r="AK38" i="15"/>
  <c r="AJ38" i="15"/>
  <c r="AI38" i="15"/>
  <c r="AH38" i="15"/>
  <c r="AG38" i="15"/>
  <c r="AF38" i="15"/>
  <c r="AE38" i="15"/>
  <c r="AD38" i="15"/>
  <c r="AC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AN37" i="15"/>
  <c r="AM37" i="15"/>
  <c r="AL37" i="15"/>
  <c r="AK37" i="15"/>
  <c r="AJ37" i="15"/>
  <c r="AI37" i="15"/>
  <c r="AH37" i="15"/>
  <c r="AG37" i="15"/>
  <c r="AF37" i="15"/>
  <c r="AE37" i="15"/>
  <c r="AD37" i="15"/>
  <c r="AC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AN36" i="15"/>
  <c r="AM36" i="15"/>
  <c r="AL36" i="15"/>
  <c r="AK36" i="15"/>
  <c r="AJ36" i="15"/>
  <c r="AI36" i="15"/>
  <c r="AH36" i="15"/>
  <c r="AG36" i="15"/>
  <c r="AF36" i="15"/>
  <c r="AE36" i="15"/>
  <c r="AD36" i="15"/>
  <c r="AC36" i="15"/>
  <c r="AN32" i="15"/>
  <c r="AM32" i="15"/>
  <c r="AL32" i="15"/>
  <c r="AK32" i="15"/>
  <c r="AJ32" i="15"/>
  <c r="AI32" i="15"/>
  <c r="AH32" i="15"/>
  <c r="AG32" i="15"/>
  <c r="AF32" i="15"/>
  <c r="AE32" i="15"/>
  <c r="AD32" i="15"/>
  <c r="AC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BC29" i="12"/>
  <c r="BD29" i="12"/>
  <c r="BE29" i="12"/>
  <c r="BF29" i="12"/>
  <c r="BG29" i="12"/>
  <c r="BH29" i="12"/>
  <c r="BI29" i="12"/>
  <c r="BJ29" i="12"/>
  <c r="BK29" i="12"/>
  <c r="BL29" i="12"/>
  <c r="BM29" i="12"/>
  <c r="BC30" i="12"/>
  <c r="BD30" i="12"/>
  <c r="BE30" i="12"/>
  <c r="BF30" i="12"/>
  <c r="BG30" i="12"/>
  <c r="BH30" i="12"/>
  <c r="BI30" i="12"/>
  <c r="BJ30" i="12"/>
  <c r="BK30" i="12"/>
  <c r="BL30" i="12"/>
  <c r="BM30" i="12"/>
  <c r="BC31" i="12"/>
  <c r="BD31" i="12"/>
  <c r="BE31" i="12"/>
  <c r="BF31" i="12"/>
  <c r="BG31" i="12"/>
  <c r="BH31" i="12"/>
  <c r="BI31" i="12"/>
  <c r="BJ31" i="12"/>
  <c r="BK31" i="12"/>
  <c r="BL31" i="12"/>
  <c r="BM31" i="12"/>
  <c r="BC33" i="12"/>
  <c r="BD33" i="12"/>
  <c r="BE33" i="12"/>
  <c r="BF33" i="12"/>
  <c r="BG33" i="12"/>
  <c r="BH33" i="12"/>
  <c r="BI33" i="12"/>
  <c r="BJ33" i="12"/>
  <c r="BK33" i="12"/>
  <c r="BL33" i="12"/>
  <c r="BM33" i="12"/>
  <c r="BC34" i="12"/>
  <c r="BD34" i="12"/>
  <c r="BE34" i="12"/>
  <c r="BF34" i="12"/>
  <c r="BG34" i="12"/>
  <c r="BH34" i="12"/>
  <c r="BI34" i="12"/>
  <c r="BJ34" i="12"/>
  <c r="BK34" i="12"/>
  <c r="BL34" i="12"/>
  <c r="BM34" i="12"/>
  <c r="BC35" i="12"/>
  <c r="BD35" i="12"/>
  <c r="BE35" i="12"/>
  <c r="BF35" i="12"/>
  <c r="BG35" i="12"/>
  <c r="BH35" i="12"/>
  <c r="BI35" i="12"/>
  <c r="BJ35" i="12"/>
  <c r="BK35" i="12"/>
  <c r="BL35" i="12"/>
  <c r="BM35" i="12"/>
  <c r="BC36" i="12"/>
  <c r="BD36" i="12"/>
  <c r="BE36" i="12"/>
  <c r="BF36" i="12"/>
  <c r="BG36" i="12"/>
  <c r="BH36" i="12"/>
  <c r="BI36" i="12"/>
  <c r="BJ36" i="12"/>
  <c r="BK36" i="12"/>
  <c r="BL36" i="12"/>
  <c r="BM36" i="12"/>
  <c r="BB30" i="12"/>
  <c r="BB31" i="12"/>
  <c r="BB33" i="12"/>
  <c r="BB34" i="12"/>
  <c r="BB35" i="12"/>
  <c r="BB36" i="12"/>
  <c r="BB29" i="12"/>
  <c r="AC32" i="12"/>
  <c r="AD32" i="12"/>
  <c r="AE32" i="12"/>
  <c r="AF32" i="12"/>
  <c r="AG32" i="12"/>
  <c r="AH32" i="12"/>
  <c r="AI32" i="12"/>
  <c r="AJ32" i="12"/>
  <c r="AK32" i="12"/>
  <c r="AL32" i="12"/>
  <c r="AM32" i="12"/>
  <c r="AC36" i="12"/>
  <c r="AD36" i="12"/>
  <c r="AE36" i="12"/>
  <c r="AF36" i="12"/>
  <c r="AG36" i="12"/>
  <c r="AH36" i="12"/>
  <c r="AI36" i="12"/>
  <c r="AJ36" i="12"/>
  <c r="AK36" i="12"/>
  <c r="AL36" i="12"/>
  <c r="AM36" i="12"/>
  <c r="AC37" i="12"/>
  <c r="AD37" i="12"/>
  <c r="AE37" i="12"/>
  <c r="AF37" i="12"/>
  <c r="AG37" i="12"/>
  <c r="AH37" i="12"/>
  <c r="AI37" i="12"/>
  <c r="AJ37" i="12"/>
  <c r="AK37" i="12"/>
  <c r="AL37" i="12"/>
  <c r="AM37" i="12"/>
  <c r="AC38" i="12"/>
  <c r="AD38" i="12"/>
  <c r="AE38" i="12"/>
  <c r="AF38" i="12"/>
  <c r="AG38" i="12"/>
  <c r="AH38" i="12"/>
  <c r="AI38" i="12"/>
  <c r="AJ38" i="12"/>
  <c r="AK38" i="12"/>
  <c r="AL38" i="12"/>
  <c r="AM38" i="12"/>
  <c r="AB32" i="12"/>
  <c r="AB36" i="12"/>
  <c r="AB37" i="12"/>
  <c r="AB38" i="12"/>
  <c r="Z32" i="12"/>
  <c r="Z37" i="12"/>
  <c r="Z38" i="12"/>
  <c r="P32" i="12"/>
  <c r="Q32" i="12"/>
  <c r="R32" i="12"/>
  <c r="S32" i="12"/>
  <c r="T32" i="12"/>
  <c r="U32" i="12"/>
  <c r="V32" i="12"/>
  <c r="W32" i="12"/>
  <c r="X32" i="12"/>
  <c r="Y32" i="12"/>
  <c r="P37" i="12"/>
  <c r="Q37" i="12"/>
  <c r="R37" i="12"/>
  <c r="S37" i="12"/>
  <c r="T37" i="12"/>
  <c r="U37" i="12"/>
  <c r="V37" i="12"/>
  <c r="W37" i="12"/>
  <c r="X37" i="12"/>
  <c r="Y37" i="12"/>
  <c r="P38" i="12"/>
  <c r="Q38" i="12"/>
  <c r="R38" i="12"/>
  <c r="S38" i="12"/>
  <c r="T38" i="12"/>
  <c r="U38" i="12"/>
  <c r="V38" i="12"/>
  <c r="W38" i="12"/>
  <c r="X38" i="12"/>
  <c r="Y38" i="12"/>
  <c r="O38" i="12"/>
  <c r="O32" i="12"/>
  <c r="O37" i="12"/>
  <c r="AG17" i="12"/>
  <c r="AG25" i="12" s="1"/>
  <c r="AH17" i="12"/>
  <c r="AH25" i="12" s="1"/>
  <c r="AJ17" i="12" l="1"/>
  <c r="AJ25" i="12" s="1"/>
  <c r="AI17" i="12"/>
  <c r="AI25" i="12" s="1"/>
  <c r="Y17" i="12"/>
  <c r="Y25" i="12" s="1"/>
  <c r="Q17" i="12"/>
  <c r="Q25" i="12" s="1"/>
  <c r="Q17" i="10"/>
  <c r="Q25" i="10" s="1"/>
  <c r="Y17" i="10"/>
  <c r="Y25" i="10" s="1"/>
  <c r="Q17" i="16"/>
  <c r="Q25" i="16" s="1"/>
  <c r="U17" i="16"/>
  <c r="U25" i="16" s="1"/>
  <c r="Y17" i="16"/>
  <c r="Y25" i="16" s="1"/>
  <c r="P17" i="12"/>
  <c r="P25" i="12" s="1"/>
  <c r="X17" i="12"/>
  <c r="X25" i="12" s="1"/>
  <c r="T17" i="10"/>
  <c r="T25" i="10" s="1"/>
  <c r="AF17" i="12"/>
  <c r="AF25" i="12" s="1"/>
  <c r="O17" i="12"/>
  <c r="Z17" i="12"/>
  <c r="Z25" i="12" s="1"/>
  <c r="R17" i="12"/>
  <c r="R25" i="12" s="1"/>
  <c r="U17" i="12"/>
  <c r="U25" i="12" s="1"/>
  <c r="AK17" i="12"/>
  <c r="AK25" i="12" s="1"/>
  <c r="AC17" i="12"/>
  <c r="AC25" i="12" s="1"/>
  <c r="S17" i="6"/>
  <c r="S25" i="6" s="1"/>
  <c r="W17" i="6"/>
  <c r="W25" i="6" s="1"/>
  <c r="AG17" i="15"/>
  <c r="AG25" i="15" s="1"/>
  <c r="BC39" i="8"/>
  <c r="W17" i="12"/>
  <c r="W25" i="12" s="1"/>
  <c r="AE17" i="12"/>
  <c r="AE25" i="12" s="1"/>
  <c r="AM17" i="12"/>
  <c r="AM25" i="12" s="1"/>
  <c r="O39" i="12"/>
  <c r="T17" i="12"/>
  <c r="T25" i="12" s="1"/>
  <c r="Q17" i="15"/>
  <c r="Q25" i="15" s="1"/>
  <c r="Y17" i="15"/>
  <c r="Y25" i="15" s="1"/>
  <c r="Q17" i="7"/>
  <c r="Q25" i="7" s="1"/>
  <c r="U17" i="7"/>
  <c r="U25" i="7" s="1"/>
  <c r="Y17" i="7"/>
  <c r="Y25" i="7" s="1"/>
  <c r="Q17" i="6"/>
  <c r="Q25" i="6" s="1"/>
  <c r="U39" i="10"/>
  <c r="U55" i="10" s="1"/>
  <c r="X17" i="10"/>
  <c r="X25" i="10" s="1"/>
  <c r="R17" i="8"/>
  <c r="R25" i="8" s="1"/>
  <c r="V17" i="8"/>
  <c r="V25" i="8" s="1"/>
  <c r="Z17" i="8"/>
  <c r="Z25" i="8" s="1"/>
  <c r="Q39" i="7"/>
  <c r="Q55" i="7" s="1"/>
  <c r="U39" i="7"/>
  <c r="U55" i="7" s="1"/>
  <c r="Y39" i="7"/>
  <c r="Y55" i="7" s="1"/>
  <c r="Q39" i="6"/>
  <c r="Q55" i="6" s="1"/>
  <c r="U39" i="6"/>
  <c r="U55" i="6" s="1"/>
  <c r="Y39" i="6"/>
  <c r="Y55" i="6" s="1"/>
  <c r="AA17" i="6"/>
  <c r="AA25" i="6" s="1"/>
  <c r="BD39" i="7"/>
  <c r="BG39" i="10"/>
  <c r="BG55" i="10" s="1"/>
  <c r="BG57" i="10" s="1"/>
  <c r="BH39" i="16"/>
  <c r="BH55" i="16" s="1"/>
  <c r="BH57" i="16" s="1"/>
  <c r="BM39" i="8"/>
  <c r="BM55" i="8" s="1"/>
  <c r="BM57" i="8" s="1"/>
  <c r="BJ39" i="7"/>
  <c r="BJ55" i="7" s="1"/>
  <c r="BJ57" i="7" s="1"/>
  <c r="BN39" i="6"/>
  <c r="BN55" i="6" s="1"/>
  <c r="BN57" i="6" s="1"/>
  <c r="T17" i="7"/>
  <c r="T25" i="7" s="1"/>
  <c r="X17" i="7"/>
  <c r="X25" i="7" s="1"/>
  <c r="AC17" i="7"/>
  <c r="AD17" i="7"/>
  <c r="AD25" i="7" s="1"/>
  <c r="AE17" i="7"/>
  <c r="AE25" i="7" s="1"/>
  <c r="AF17" i="7"/>
  <c r="AF25" i="7" s="1"/>
  <c r="X17" i="15"/>
  <c r="X25" i="15" s="1"/>
  <c r="AC17" i="10"/>
  <c r="AD17" i="10"/>
  <c r="AD25" i="10" s="1"/>
  <c r="AE17" i="10"/>
  <c r="AE25" i="10" s="1"/>
  <c r="AF17" i="10"/>
  <c r="AF25" i="10" s="1"/>
  <c r="AG17" i="10"/>
  <c r="AG25" i="10" s="1"/>
  <c r="AH17" i="10"/>
  <c r="AH25" i="10" s="1"/>
  <c r="AI17" i="10"/>
  <c r="AI25" i="10" s="1"/>
  <c r="AJ17" i="10"/>
  <c r="AJ25" i="10" s="1"/>
  <c r="AK17" i="10"/>
  <c r="AK25" i="10" s="1"/>
  <c r="AL17" i="10"/>
  <c r="AL25" i="10" s="1"/>
  <c r="AM17" i="10"/>
  <c r="AM25" i="10" s="1"/>
  <c r="AN17" i="10"/>
  <c r="AN25" i="10" s="1"/>
  <c r="T17" i="8"/>
  <c r="T25" i="8" s="1"/>
  <c r="X17" i="8"/>
  <c r="X25" i="8" s="1"/>
  <c r="AC17" i="8"/>
  <c r="AD17" i="8"/>
  <c r="AD25" i="8" s="1"/>
  <c r="AE17" i="8"/>
  <c r="AE25" i="8" s="1"/>
  <c r="AF17" i="8"/>
  <c r="AF25" i="8" s="1"/>
  <c r="R39" i="12"/>
  <c r="R55" i="12" s="1"/>
  <c r="BC39" i="12"/>
  <c r="BC55" i="12" s="1"/>
  <c r="BC57" i="12" s="1"/>
  <c r="Y39" i="12"/>
  <c r="Y55" i="12" s="1"/>
  <c r="Y57" i="12" s="1"/>
  <c r="Q39" i="12"/>
  <c r="Q55" i="12" s="1"/>
  <c r="AB39" i="12"/>
  <c r="AF39" i="12"/>
  <c r="AF55" i="12" s="1"/>
  <c r="BJ39" i="12"/>
  <c r="BJ55" i="12" s="1"/>
  <c r="BJ57" i="12" s="1"/>
  <c r="BP38" i="10"/>
  <c r="V39" i="10"/>
  <c r="V55" i="10" s="1"/>
  <c r="BP38" i="16"/>
  <c r="AC39" i="16"/>
  <c r="AD39" i="16"/>
  <c r="AD55" i="16" s="1"/>
  <c r="AE39" i="16"/>
  <c r="AE55" i="16" s="1"/>
  <c r="AF39" i="16"/>
  <c r="AF55" i="16" s="1"/>
  <c r="AG39" i="16"/>
  <c r="AG55" i="16" s="1"/>
  <c r="AH39" i="16"/>
  <c r="AH55" i="16" s="1"/>
  <c r="AI39" i="16"/>
  <c r="AI55" i="16" s="1"/>
  <c r="AJ39" i="16"/>
  <c r="AJ55" i="16" s="1"/>
  <c r="AK39" i="16"/>
  <c r="AK55" i="16" s="1"/>
  <c r="AL39" i="16"/>
  <c r="AL55" i="16" s="1"/>
  <c r="AM39" i="16"/>
  <c r="AM55" i="16" s="1"/>
  <c r="AN39" i="16"/>
  <c r="AN55" i="16" s="1"/>
  <c r="Q39" i="8"/>
  <c r="Q55" i="8" s="1"/>
  <c r="U39" i="8"/>
  <c r="U55" i="8" s="1"/>
  <c r="Y39" i="8"/>
  <c r="Y55" i="8" s="1"/>
  <c r="S17" i="7"/>
  <c r="S25" i="7" s="1"/>
  <c r="W17" i="7"/>
  <c r="W25" i="7" s="1"/>
  <c r="AA17" i="7"/>
  <c r="AA25" i="7" s="1"/>
  <c r="BN39" i="10"/>
  <c r="BN55" i="10" s="1"/>
  <c r="BN57" i="10" s="1"/>
  <c r="BF39" i="10"/>
  <c r="BF55" i="10" s="1"/>
  <c r="BF57" i="10" s="1"/>
  <c r="BG39" i="16"/>
  <c r="BG55" i="16" s="1"/>
  <c r="BG57" i="16" s="1"/>
  <c r="BL39" i="8"/>
  <c r="BL55" i="8" s="1"/>
  <c r="BL57" i="8" s="1"/>
  <c r="BD39" i="8"/>
  <c r="BD55" i="8" s="1"/>
  <c r="BD57" i="8" s="1"/>
  <c r="BI39" i="7"/>
  <c r="BI55" i="7" s="1"/>
  <c r="BI57" i="7" s="1"/>
  <c r="BM39" i="6"/>
  <c r="BM55" i="6" s="1"/>
  <c r="BM57" i="6" s="1"/>
  <c r="BE39" i="6"/>
  <c r="BE55" i="6" s="1"/>
  <c r="BE57" i="6" s="1"/>
  <c r="AG39" i="12"/>
  <c r="AG55" i="12" s="1"/>
  <c r="AG57" i="12" s="1"/>
  <c r="W39" i="16"/>
  <c r="W55" i="16" s="1"/>
  <c r="X39" i="12"/>
  <c r="X55" i="12" s="1"/>
  <c r="X57" i="12" s="1"/>
  <c r="P39" i="12"/>
  <c r="P55" i="12" s="1"/>
  <c r="AM39" i="12"/>
  <c r="AM55" i="12" s="1"/>
  <c r="AM57" i="12" s="1"/>
  <c r="AE39" i="12"/>
  <c r="AE55" i="12" s="1"/>
  <c r="BI39" i="12"/>
  <c r="BI55" i="12" s="1"/>
  <c r="BI57" i="12" s="1"/>
  <c r="R17" i="10"/>
  <c r="R25" i="10" s="1"/>
  <c r="W39" i="10"/>
  <c r="W55" i="10" s="1"/>
  <c r="Z17" i="10"/>
  <c r="Z25" i="10" s="1"/>
  <c r="T39" i="16"/>
  <c r="T55" i="16" s="1"/>
  <c r="X39" i="16"/>
  <c r="X55" i="16" s="1"/>
  <c r="S17" i="8"/>
  <c r="S25" i="8" s="1"/>
  <c r="W17" i="8"/>
  <c r="W25" i="8" s="1"/>
  <c r="AA17" i="8"/>
  <c r="AA25" i="8" s="1"/>
  <c r="R39" i="7"/>
  <c r="R55" i="7" s="1"/>
  <c r="V39" i="7"/>
  <c r="V55" i="7" s="1"/>
  <c r="Z39" i="7"/>
  <c r="Z55" i="7" s="1"/>
  <c r="R39" i="6"/>
  <c r="R55" i="6" s="1"/>
  <c r="V39" i="6"/>
  <c r="V55" i="6" s="1"/>
  <c r="Z39" i="6"/>
  <c r="Z55" i="6" s="1"/>
  <c r="AC17" i="6"/>
  <c r="AD17" i="6"/>
  <c r="AD25" i="6" s="1"/>
  <c r="AE17" i="6"/>
  <c r="AE25" i="6" s="1"/>
  <c r="AF17" i="6"/>
  <c r="AF25" i="6" s="1"/>
  <c r="AG17" i="6"/>
  <c r="AG25" i="6" s="1"/>
  <c r="AH17" i="6"/>
  <c r="AH25" i="6" s="1"/>
  <c r="AI17" i="6"/>
  <c r="AI25" i="6" s="1"/>
  <c r="AJ17" i="6"/>
  <c r="AJ25" i="6" s="1"/>
  <c r="AK17" i="6"/>
  <c r="AK25" i="6" s="1"/>
  <c r="AL17" i="6"/>
  <c r="AL25" i="6" s="1"/>
  <c r="AM17" i="6"/>
  <c r="AM25" i="6" s="1"/>
  <c r="AN17" i="6"/>
  <c r="AN25" i="6" s="1"/>
  <c r="P17" i="6"/>
  <c r="BC39" i="16"/>
  <c r="BM39" i="10"/>
  <c r="BM55" i="10" s="1"/>
  <c r="BM57" i="10" s="1"/>
  <c r="BE39" i="10"/>
  <c r="BE55" i="10" s="1"/>
  <c r="BE57" i="10" s="1"/>
  <c r="BN39" i="16"/>
  <c r="BN55" i="16" s="1"/>
  <c r="BN57" i="16" s="1"/>
  <c r="BF39" i="16"/>
  <c r="BF55" i="16" s="1"/>
  <c r="BF57" i="16" s="1"/>
  <c r="BK39" i="8"/>
  <c r="BK55" i="8" s="1"/>
  <c r="BK57" i="8" s="1"/>
  <c r="BH39" i="7"/>
  <c r="BH55" i="7" s="1"/>
  <c r="BH57" i="7" s="1"/>
  <c r="BL39" i="6"/>
  <c r="BL55" i="6" s="1"/>
  <c r="BL57" i="6" s="1"/>
  <c r="BD39" i="6"/>
  <c r="BD55" i="6" s="1"/>
  <c r="BD57" i="6" s="1"/>
  <c r="S39" i="16"/>
  <c r="S55" i="16" s="1"/>
  <c r="V17" i="12"/>
  <c r="V25" i="12" s="1"/>
  <c r="AL17" i="12"/>
  <c r="AL25" i="12" s="1"/>
  <c r="AD17" i="12"/>
  <c r="AD25" i="12" s="1"/>
  <c r="W39" i="12"/>
  <c r="W55" i="12" s="1"/>
  <c r="W57" i="12" s="1"/>
  <c r="AL39" i="12"/>
  <c r="AL55" i="12" s="1"/>
  <c r="AD39" i="12"/>
  <c r="AD55" i="12" s="1"/>
  <c r="BH39" i="12"/>
  <c r="BH55" i="12" s="1"/>
  <c r="BH57" i="12" s="1"/>
  <c r="P39" i="10"/>
  <c r="S17" i="10"/>
  <c r="S25" i="10" s="1"/>
  <c r="X39" i="10"/>
  <c r="X55" i="10" s="1"/>
  <c r="AA17" i="10"/>
  <c r="AA25" i="10" s="1"/>
  <c r="P39" i="16"/>
  <c r="R17" i="16"/>
  <c r="R25" i="16" s="1"/>
  <c r="V17" i="16"/>
  <c r="V25" i="16" s="1"/>
  <c r="Z17" i="16"/>
  <c r="Z25" i="16" s="1"/>
  <c r="R39" i="8"/>
  <c r="R55" i="8" s="1"/>
  <c r="R57" i="8" s="1"/>
  <c r="V39" i="8"/>
  <c r="V55" i="8" s="1"/>
  <c r="V57" i="8" s="1"/>
  <c r="Z39" i="8"/>
  <c r="Z55" i="8" s="1"/>
  <c r="AG17" i="7"/>
  <c r="AG25" i="7" s="1"/>
  <c r="AH17" i="7"/>
  <c r="AH25" i="7" s="1"/>
  <c r="AI17" i="7"/>
  <c r="AI25" i="7" s="1"/>
  <c r="AJ17" i="7"/>
  <c r="AJ25" i="7" s="1"/>
  <c r="AK17" i="7"/>
  <c r="AK25" i="7" s="1"/>
  <c r="AL17" i="7"/>
  <c r="AL25" i="7" s="1"/>
  <c r="AM17" i="7"/>
  <c r="AM25" i="7" s="1"/>
  <c r="AN17" i="7"/>
  <c r="AN25" i="7" s="1"/>
  <c r="P17" i="7"/>
  <c r="T17" i="6"/>
  <c r="T25" i="6" s="1"/>
  <c r="X17" i="6"/>
  <c r="X25" i="6" s="1"/>
  <c r="AA39" i="6"/>
  <c r="AA55" i="6" s="1"/>
  <c r="BC39" i="10"/>
  <c r="BL39" i="10"/>
  <c r="BL55" i="10" s="1"/>
  <c r="BL57" i="10" s="1"/>
  <c r="BD39" i="10"/>
  <c r="BD55" i="10" s="1"/>
  <c r="BD57" i="10" s="1"/>
  <c r="BM39" i="16"/>
  <c r="BM55" i="16" s="1"/>
  <c r="BM57" i="16" s="1"/>
  <c r="BE39" i="16"/>
  <c r="BE55" i="16" s="1"/>
  <c r="BE57" i="16" s="1"/>
  <c r="BJ39" i="8"/>
  <c r="BJ55" i="8" s="1"/>
  <c r="BJ57" i="8" s="1"/>
  <c r="BG39" i="7"/>
  <c r="BG55" i="7" s="1"/>
  <c r="BG57" i="7" s="1"/>
  <c r="BK39" i="6"/>
  <c r="BK55" i="6" s="1"/>
  <c r="BK57" i="6" s="1"/>
  <c r="BK39" i="12"/>
  <c r="BK55" i="12" s="1"/>
  <c r="BK57" i="12" s="1"/>
  <c r="V39" i="12"/>
  <c r="V55" i="12" s="1"/>
  <c r="Z39" i="12"/>
  <c r="Z55" i="12" s="1"/>
  <c r="AK39" i="12"/>
  <c r="AK55" i="12" s="1"/>
  <c r="AC39" i="12"/>
  <c r="AC55" i="12" s="1"/>
  <c r="BG39" i="12"/>
  <c r="BG55" i="12" s="1"/>
  <c r="BG57" i="12" s="1"/>
  <c r="U39" i="15"/>
  <c r="U55" i="15" s="1"/>
  <c r="AD39" i="15"/>
  <c r="AD55" i="15" s="1"/>
  <c r="AL39" i="15"/>
  <c r="AL55" i="15" s="1"/>
  <c r="P17" i="15"/>
  <c r="Q39" i="10"/>
  <c r="Q55" i="10" s="1"/>
  <c r="Y39" i="10"/>
  <c r="Y55" i="10" s="1"/>
  <c r="P17" i="10"/>
  <c r="Q39" i="16"/>
  <c r="Q55" i="16" s="1"/>
  <c r="U39" i="16"/>
  <c r="U55" i="16" s="1"/>
  <c r="U57" i="16" s="1"/>
  <c r="Y39" i="16"/>
  <c r="Y55" i="16" s="1"/>
  <c r="Y57" i="16" s="1"/>
  <c r="AG17" i="8"/>
  <c r="AG25" i="8" s="1"/>
  <c r="AH17" i="8"/>
  <c r="AH25" i="8" s="1"/>
  <c r="AI17" i="8"/>
  <c r="AI25" i="8" s="1"/>
  <c r="AJ17" i="8"/>
  <c r="AJ25" i="8" s="1"/>
  <c r="AK17" i="8"/>
  <c r="AK25" i="8" s="1"/>
  <c r="AL17" i="8"/>
  <c r="AL25" i="8" s="1"/>
  <c r="AM17" i="8"/>
  <c r="AM25" i="8" s="1"/>
  <c r="AN17" i="8"/>
  <c r="AN25" i="8" s="1"/>
  <c r="P17" i="8"/>
  <c r="S39" i="7"/>
  <c r="S55" i="7" s="1"/>
  <c r="W39" i="7"/>
  <c r="W55" i="7" s="1"/>
  <c r="AA39" i="7"/>
  <c r="AA55" i="7" s="1"/>
  <c r="S39" i="6"/>
  <c r="S55" i="6" s="1"/>
  <c r="W39" i="6"/>
  <c r="W55" i="6" s="1"/>
  <c r="AC39" i="6"/>
  <c r="AD39" i="6"/>
  <c r="AD55" i="6" s="1"/>
  <c r="AE39" i="6"/>
  <c r="AE55" i="6" s="1"/>
  <c r="AF39" i="6"/>
  <c r="AF55" i="6" s="1"/>
  <c r="AG39" i="6"/>
  <c r="AG55" i="6" s="1"/>
  <c r="AH39" i="6"/>
  <c r="AH55" i="6" s="1"/>
  <c r="AI39" i="6"/>
  <c r="AI55" i="6" s="1"/>
  <c r="AJ39" i="6"/>
  <c r="AJ55" i="6" s="1"/>
  <c r="AK39" i="6"/>
  <c r="AK55" i="6" s="1"/>
  <c r="AL39" i="6"/>
  <c r="AL55" i="6" s="1"/>
  <c r="AM39" i="6"/>
  <c r="AM55" i="6" s="1"/>
  <c r="AN39" i="6"/>
  <c r="AN55" i="6" s="1"/>
  <c r="BC39" i="15"/>
  <c r="BK39" i="10"/>
  <c r="BK55" i="10" s="1"/>
  <c r="BK57" i="10" s="1"/>
  <c r="BL39" i="16"/>
  <c r="BL55" i="16" s="1"/>
  <c r="BL57" i="16" s="1"/>
  <c r="BD39" i="16"/>
  <c r="BD55" i="16" s="1"/>
  <c r="BD57" i="16" s="1"/>
  <c r="BI39" i="8"/>
  <c r="BI55" i="8" s="1"/>
  <c r="BI57" i="8" s="1"/>
  <c r="BN39" i="7"/>
  <c r="BN55" i="7" s="1"/>
  <c r="BN57" i="7" s="1"/>
  <c r="BF39" i="7"/>
  <c r="BF55" i="7" s="1"/>
  <c r="BF57" i="7" s="1"/>
  <c r="BJ39" i="6"/>
  <c r="BJ55" i="6" s="1"/>
  <c r="BJ57" i="6" s="1"/>
  <c r="Z57" i="8"/>
  <c r="U39" i="12"/>
  <c r="U55" i="12" s="1"/>
  <c r="AJ39" i="12"/>
  <c r="AJ55" i="12" s="1"/>
  <c r="AJ57" i="12" s="1"/>
  <c r="BB39" i="12"/>
  <c r="BF39" i="12"/>
  <c r="BF55" i="12" s="1"/>
  <c r="BF57" i="12" s="1"/>
  <c r="BP38" i="15"/>
  <c r="R39" i="10"/>
  <c r="R55" i="10" s="1"/>
  <c r="U17" i="10"/>
  <c r="U25" i="10" s="1"/>
  <c r="Z39" i="10"/>
  <c r="Z55" i="10" s="1"/>
  <c r="S17" i="16"/>
  <c r="S25" i="16" s="1"/>
  <c r="W17" i="16"/>
  <c r="W25" i="16" s="1"/>
  <c r="AA17" i="16"/>
  <c r="AA25" i="16" s="1"/>
  <c r="BP38" i="8"/>
  <c r="S39" i="8"/>
  <c r="S55" i="8" s="1"/>
  <c r="W39" i="8"/>
  <c r="W55" i="8" s="1"/>
  <c r="AA39" i="8"/>
  <c r="AA55" i="8" s="1"/>
  <c r="BP38" i="7"/>
  <c r="AC39" i="7"/>
  <c r="AD39" i="7"/>
  <c r="AD55" i="7" s="1"/>
  <c r="AE39" i="7"/>
  <c r="AE55" i="7" s="1"/>
  <c r="AF39" i="7"/>
  <c r="AF55" i="7" s="1"/>
  <c r="AG39" i="7"/>
  <c r="AG55" i="7" s="1"/>
  <c r="AH39" i="7"/>
  <c r="AH55" i="7" s="1"/>
  <c r="AI39" i="7"/>
  <c r="AI55" i="7" s="1"/>
  <c r="AJ39" i="7"/>
  <c r="AJ55" i="7" s="1"/>
  <c r="AK39" i="7"/>
  <c r="AK55" i="7" s="1"/>
  <c r="AL39" i="7"/>
  <c r="AL55" i="7" s="1"/>
  <c r="AM39" i="7"/>
  <c r="AM55" i="7" s="1"/>
  <c r="AN39" i="7"/>
  <c r="AN55" i="7" s="1"/>
  <c r="BP38" i="6"/>
  <c r="U17" i="6"/>
  <c r="U25" i="6" s="1"/>
  <c r="U57" i="6" s="1"/>
  <c r="Y17" i="6"/>
  <c r="Y25" i="6" s="1"/>
  <c r="Y57" i="6" s="1"/>
  <c r="BJ39" i="10"/>
  <c r="BJ55" i="10" s="1"/>
  <c r="BJ57" i="10" s="1"/>
  <c r="BK39" i="16"/>
  <c r="BK55" i="16" s="1"/>
  <c r="BK57" i="16" s="1"/>
  <c r="BH39" i="8"/>
  <c r="BH55" i="8" s="1"/>
  <c r="BH57" i="8" s="1"/>
  <c r="BM39" i="7"/>
  <c r="BM55" i="7" s="1"/>
  <c r="BM57" i="7" s="1"/>
  <c r="BE39" i="7"/>
  <c r="BE55" i="7" s="1"/>
  <c r="BE57" i="7" s="1"/>
  <c r="BI39" i="6"/>
  <c r="BI55" i="6" s="1"/>
  <c r="BI57" i="6" s="1"/>
  <c r="AA39" i="16"/>
  <c r="AA55" i="16" s="1"/>
  <c r="BE39" i="8"/>
  <c r="BE55" i="8" s="1"/>
  <c r="BE57" i="8" s="1"/>
  <c r="BF39" i="6"/>
  <c r="BF55" i="6" s="1"/>
  <c r="BF57" i="6" s="1"/>
  <c r="AB17" i="12"/>
  <c r="S17" i="12"/>
  <c r="S25" i="12" s="1"/>
  <c r="T39" i="12"/>
  <c r="T55" i="12" s="1"/>
  <c r="AI39" i="12"/>
  <c r="AI55" i="12" s="1"/>
  <c r="AI57" i="12" s="1"/>
  <c r="BM39" i="12"/>
  <c r="BM55" i="12" s="1"/>
  <c r="BM57" i="12" s="1"/>
  <c r="BE39" i="12"/>
  <c r="BE55" i="12" s="1"/>
  <c r="BE57" i="12" s="1"/>
  <c r="S39" i="10"/>
  <c r="S55" i="10" s="1"/>
  <c r="V17" i="10"/>
  <c r="V25" i="10" s="1"/>
  <c r="V57" i="10" s="1"/>
  <c r="AA39" i="10"/>
  <c r="AA55" i="10" s="1"/>
  <c r="AC39" i="10"/>
  <c r="AD39" i="10"/>
  <c r="AD55" i="10" s="1"/>
  <c r="AE39" i="10"/>
  <c r="AE55" i="10" s="1"/>
  <c r="AF39" i="10"/>
  <c r="AF55" i="10" s="1"/>
  <c r="AG39" i="10"/>
  <c r="AG55" i="10" s="1"/>
  <c r="AH39" i="10"/>
  <c r="AH55" i="10" s="1"/>
  <c r="AI39" i="10"/>
  <c r="AI55" i="10" s="1"/>
  <c r="AJ39" i="10"/>
  <c r="AJ55" i="10" s="1"/>
  <c r="AK39" i="10"/>
  <c r="AK55" i="10" s="1"/>
  <c r="AL39" i="10"/>
  <c r="AL55" i="10" s="1"/>
  <c r="AM39" i="10"/>
  <c r="AM55" i="10" s="1"/>
  <c r="AN39" i="10"/>
  <c r="AN55" i="10" s="1"/>
  <c r="R39" i="16"/>
  <c r="R55" i="16" s="1"/>
  <c r="V39" i="16"/>
  <c r="V55" i="16" s="1"/>
  <c r="Z39" i="16"/>
  <c r="Z55" i="16" s="1"/>
  <c r="Q17" i="8"/>
  <c r="Q25" i="8" s="1"/>
  <c r="U17" i="8"/>
  <c r="U25" i="8" s="1"/>
  <c r="Y17" i="8"/>
  <c r="Y25" i="8" s="1"/>
  <c r="AC39" i="8"/>
  <c r="AD39" i="8"/>
  <c r="AD55" i="8" s="1"/>
  <c r="AD57" i="8" s="1"/>
  <c r="AE39" i="8"/>
  <c r="AE55" i="8" s="1"/>
  <c r="AE57" i="8" s="1"/>
  <c r="AF39" i="8"/>
  <c r="AF55" i="8" s="1"/>
  <c r="AF57" i="8" s="1"/>
  <c r="AG39" i="8"/>
  <c r="AG55" i="8" s="1"/>
  <c r="AH39" i="8"/>
  <c r="AH55" i="8" s="1"/>
  <c r="AI39" i="8"/>
  <c r="AI55" i="8" s="1"/>
  <c r="AJ39" i="8"/>
  <c r="AJ55" i="8" s="1"/>
  <c r="AK39" i="8"/>
  <c r="AK55" i="8" s="1"/>
  <c r="AL39" i="8"/>
  <c r="AL55" i="8" s="1"/>
  <c r="AM39" i="8"/>
  <c r="AM55" i="8" s="1"/>
  <c r="AN39" i="8"/>
  <c r="AN55" i="8" s="1"/>
  <c r="P39" i="7"/>
  <c r="T39" i="7"/>
  <c r="T55" i="7" s="1"/>
  <c r="X39" i="7"/>
  <c r="X55" i="7" s="1"/>
  <c r="P39" i="6"/>
  <c r="T39" i="6"/>
  <c r="T55" i="6" s="1"/>
  <c r="X39" i="6"/>
  <c r="X55" i="6" s="1"/>
  <c r="BI39" i="10"/>
  <c r="BI55" i="10" s="1"/>
  <c r="BI57" i="10" s="1"/>
  <c r="BJ39" i="16"/>
  <c r="BJ55" i="16" s="1"/>
  <c r="BJ57" i="16" s="1"/>
  <c r="BG39" i="8"/>
  <c r="BG55" i="8" s="1"/>
  <c r="BG57" i="8" s="1"/>
  <c r="BL39" i="7"/>
  <c r="BL55" i="7" s="1"/>
  <c r="BL57" i="7" s="1"/>
  <c r="BH39" i="6"/>
  <c r="BH55" i="6" s="1"/>
  <c r="BH57" i="6" s="1"/>
  <c r="BO38" i="12"/>
  <c r="S39" i="12"/>
  <c r="S55" i="12" s="1"/>
  <c r="AH39" i="12"/>
  <c r="AH55" i="12" s="1"/>
  <c r="AH57" i="12" s="1"/>
  <c r="BL39" i="12"/>
  <c r="BL55" i="12" s="1"/>
  <c r="BL57" i="12" s="1"/>
  <c r="BD39" i="12"/>
  <c r="BD55" i="12" s="1"/>
  <c r="BD57" i="12" s="1"/>
  <c r="S17" i="15"/>
  <c r="S25" i="15" s="1"/>
  <c r="T39" i="10"/>
  <c r="T55" i="10" s="1"/>
  <c r="W17" i="10"/>
  <c r="W25" i="10" s="1"/>
  <c r="T17" i="16"/>
  <c r="T25" i="16" s="1"/>
  <c r="X17" i="16"/>
  <c r="X25" i="16" s="1"/>
  <c r="AC17" i="16"/>
  <c r="AD17" i="16"/>
  <c r="AD25" i="16" s="1"/>
  <c r="AE17" i="16"/>
  <c r="AE25" i="16" s="1"/>
  <c r="AF17" i="16"/>
  <c r="AF25" i="16" s="1"/>
  <c r="AG17" i="16"/>
  <c r="AG25" i="16" s="1"/>
  <c r="AH17" i="16"/>
  <c r="AH25" i="16" s="1"/>
  <c r="AI17" i="16"/>
  <c r="AI25" i="16" s="1"/>
  <c r="AJ17" i="16"/>
  <c r="AJ25" i="16" s="1"/>
  <c r="AK17" i="16"/>
  <c r="AK25" i="16" s="1"/>
  <c r="AL17" i="16"/>
  <c r="AL25" i="16" s="1"/>
  <c r="AM17" i="16"/>
  <c r="AM25" i="16" s="1"/>
  <c r="AN17" i="16"/>
  <c r="AN25" i="16" s="1"/>
  <c r="P17" i="16"/>
  <c r="P39" i="8"/>
  <c r="T39" i="8"/>
  <c r="T55" i="8" s="1"/>
  <c r="X39" i="8"/>
  <c r="X55" i="8" s="1"/>
  <c r="R17" i="7"/>
  <c r="R25" i="7" s="1"/>
  <c r="V17" i="7"/>
  <c r="V25" i="7" s="1"/>
  <c r="Z17" i="7"/>
  <c r="Z25" i="7" s="1"/>
  <c r="R17" i="6"/>
  <c r="R25" i="6" s="1"/>
  <c r="V17" i="6"/>
  <c r="V25" i="6" s="1"/>
  <c r="Z17" i="6"/>
  <c r="Z25" i="6" s="1"/>
  <c r="BC39" i="6"/>
  <c r="BH39" i="10"/>
  <c r="BH55" i="10" s="1"/>
  <c r="BH57" i="10" s="1"/>
  <c r="BI39" i="16"/>
  <c r="BI55" i="16" s="1"/>
  <c r="BI57" i="16" s="1"/>
  <c r="BN39" i="8"/>
  <c r="BN55" i="8" s="1"/>
  <c r="BN57" i="8" s="1"/>
  <c r="BF39" i="8"/>
  <c r="BF55" i="8" s="1"/>
  <c r="BF57" i="8" s="1"/>
  <c r="BK39" i="7"/>
  <c r="BK55" i="7" s="1"/>
  <c r="BK57" i="7" s="1"/>
  <c r="BG39" i="6"/>
  <c r="BG55" i="6" s="1"/>
  <c r="BG57" i="6" s="1"/>
  <c r="BP23" i="10"/>
  <c r="BP23" i="6"/>
  <c r="BP23" i="7"/>
  <c r="BP23" i="8"/>
  <c r="BP23" i="16"/>
  <c r="P39" i="15"/>
  <c r="X39" i="15"/>
  <c r="X55" i="15" s="1"/>
  <c r="AA17" i="15"/>
  <c r="AA25" i="15" s="1"/>
  <c r="AG39" i="15"/>
  <c r="AG55" i="15" s="1"/>
  <c r="AJ17" i="15"/>
  <c r="AJ25" i="15" s="1"/>
  <c r="BG39" i="15"/>
  <c r="BG55" i="15" s="1"/>
  <c r="BG57" i="15" s="1"/>
  <c r="Q39" i="15"/>
  <c r="Q55" i="15" s="1"/>
  <c r="T17" i="15"/>
  <c r="T25" i="15" s="1"/>
  <c r="Y39" i="15"/>
  <c r="Y55" i="15" s="1"/>
  <c r="AC17" i="15"/>
  <c r="AH39" i="15"/>
  <c r="AH55" i="15" s="1"/>
  <c r="AK17" i="15"/>
  <c r="AK25" i="15" s="1"/>
  <c r="BN39" i="15"/>
  <c r="BN55" i="15" s="1"/>
  <c r="BN57" i="15" s="1"/>
  <c r="BF39" i="15"/>
  <c r="BF55" i="15" s="1"/>
  <c r="BF57" i="15" s="1"/>
  <c r="BP23" i="15"/>
  <c r="R39" i="15"/>
  <c r="R55" i="15" s="1"/>
  <c r="U17" i="15"/>
  <c r="U25" i="15" s="1"/>
  <c r="U57" i="15" s="1"/>
  <c r="Z39" i="15"/>
  <c r="Z55" i="15" s="1"/>
  <c r="AD17" i="15"/>
  <c r="AD25" i="15" s="1"/>
  <c r="AI39" i="15"/>
  <c r="AI55" i="15" s="1"/>
  <c r="AL17" i="15"/>
  <c r="AL25" i="15" s="1"/>
  <c r="AL57" i="15" s="1"/>
  <c r="BM39" i="15"/>
  <c r="BM55" i="15" s="1"/>
  <c r="BM57" i="15" s="1"/>
  <c r="BE39" i="15"/>
  <c r="BE55" i="15" s="1"/>
  <c r="BE57" i="15" s="1"/>
  <c r="S39" i="15"/>
  <c r="S55" i="15" s="1"/>
  <c r="V17" i="15"/>
  <c r="V25" i="15" s="1"/>
  <c r="AA39" i="15"/>
  <c r="AA55" i="15" s="1"/>
  <c r="AE17" i="15"/>
  <c r="AE25" i="15" s="1"/>
  <c r="AJ39" i="15"/>
  <c r="AJ55" i="15" s="1"/>
  <c r="AM17" i="15"/>
  <c r="AM25" i="15" s="1"/>
  <c r="BL39" i="15"/>
  <c r="BL55" i="15" s="1"/>
  <c r="BL57" i="15" s="1"/>
  <c r="BD39" i="15"/>
  <c r="BD55" i="15" s="1"/>
  <c r="BD57" i="15" s="1"/>
  <c r="T39" i="15"/>
  <c r="T55" i="15" s="1"/>
  <c r="W17" i="15"/>
  <c r="W25" i="15" s="1"/>
  <c r="AC39" i="15"/>
  <c r="AF17" i="15"/>
  <c r="AF25" i="15" s="1"/>
  <c r="AK39" i="15"/>
  <c r="AK55" i="15" s="1"/>
  <c r="AN17" i="15"/>
  <c r="AN25" i="15" s="1"/>
  <c r="BK39" i="15"/>
  <c r="BK55" i="15" s="1"/>
  <c r="BK57" i="15" s="1"/>
  <c r="BJ39" i="15"/>
  <c r="BJ55" i="15" s="1"/>
  <c r="BJ57" i="15" s="1"/>
  <c r="V39" i="15"/>
  <c r="V55" i="15" s="1"/>
  <c r="AE39" i="15"/>
  <c r="AE55" i="15" s="1"/>
  <c r="AH17" i="15"/>
  <c r="AH25" i="15" s="1"/>
  <c r="AH57" i="15" s="1"/>
  <c r="AM39" i="15"/>
  <c r="AM55" i="15" s="1"/>
  <c r="BI39" i="15"/>
  <c r="BI55" i="15" s="1"/>
  <c r="BI57" i="15" s="1"/>
  <c r="R17" i="15"/>
  <c r="R25" i="15" s="1"/>
  <c r="W39" i="15"/>
  <c r="W55" i="15" s="1"/>
  <c r="Z17" i="15"/>
  <c r="Z25" i="15" s="1"/>
  <c r="AF39" i="15"/>
  <c r="AF55" i="15" s="1"/>
  <c r="AI17" i="15"/>
  <c r="AI25" i="15" s="1"/>
  <c r="AI57" i="15" s="1"/>
  <c r="AN39" i="15"/>
  <c r="AN55" i="15" s="1"/>
  <c r="BH39" i="15"/>
  <c r="BH55" i="15" s="1"/>
  <c r="BH57" i="15" s="1"/>
  <c r="BO23" i="12"/>
  <c r="BP16" i="7"/>
  <c r="BP16" i="16"/>
  <c r="BP16" i="6"/>
  <c r="BP15" i="8"/>
  <c r="BO29" i="12"/>
  <c r="BP30" i="15"/>
  <c r="BO14" i="12"/>
  <c r="BO30" i="12"/>
  <c r="BP32" i="15"/>
  <c r="BP33" i="15"/>
  <c r="BP37" i="10"/>
  <c r="BP15" i="10"/>
  <c r="BP37" i="16"/>
  <c r="BP15" i="16"/>
  <c r="BP32" i="8"/>
  <c r="BP31" i="8"/>
  <c r="BP37" i="7"/>
  <c r="BP32" i="6"/>
  <c r="BP33" i="6"/>
  <c r="BO31" i="12"/>
  <c r="BP34" i="15"/>
  <c r="BP16" i="10"/>
  <c r="BP29" i="7"/>
  <c r="BO33" i="12"/>
  <c r="BP35" i="15"/>
  <c r="BP29" i="10"/>
  <c r="BP29" i="16"/>
  <c r="BP34" i="8"/>
  <c r="BP30" i="7"/>
  <c r="BP35" i="6"/>
  <c r="BP14" i="6"/>
  <c r="BP31" i="16"/>
  <c r="BO34" i="12"/>
  <c r="BO36" i="12"/>
  <c r="BP36" i="15"/>
  <c r="BP14" i="15"/>
  <c r="BP30" i="10"/>
  <c r="BP14" i="10"/>
  <c r="BP30" i="16"/>
  <c r="BP36" i="16"/>
  <c r="BP35" i="8"/>
  <c r="BP33" i="8"/>
  <c r="BP30" i="8"/>
  <c r="BP16" i="8"/>
  <c r="BP14" i="8"/>
  <c r="BP31" i="7"/>
  <c r="BP36" i="7"/>
  <c r="BP34" i="7"/>
  <c r="BP36" i="6"/>
  <c r="BP34" i="6"/>
  <c r="BP31" i="6"/>
  <c r="BP15" i="6"/>
  <c r="BP31" i="10"/>
  <c r="BP15" i="7"/>
  <c r="BO15" i="12"/>
  <c r="BO37" i="12"/>
  <c r="BO35" i="12"/>
  <c r="BP15" i="15"/>
  <c r="BP31" i="15"/>
  <c r="BP32" i="10"/>
  <c r="BP32" i="16"/>
  <c r="BP37" i="8"/>
  <c r="BP32" i="7"/>
  <c r="BP33" i="7"/>
  <c r="BP37" i="6"/>
  <c r="BP36" i="10"/>
  <c r="BO16" i="12"/>
  <c r="BO32" i="12"/>
  <c r="BP16" i="15"/>
  <c r="BP34" i="16"/>
  <c r="BP29" i="6"/>
  <c r="BP37" i="15"/>
  <c r="BP29" i="15"/>
  <c r="BP35" i="10"/>
  <c r="BP34" i="10"/>
  <c r="BP33" i="10"/>
  <c r="BP35" i="16"/>
  <c r="BP33" i="16"/>
  <c r="BP14" i="16"/>
  <c r="BP29" i="8"/>
  <c r="BP36" i="8"/>
  <c r="BP35" i="7"/>
  <c r="BP14" i="7"/>
  <c r="BP30" i="6"/>
  <c r="H23" i="16"/>
  <c r="H23" i="15"/>
  <c r="I39" i="16"/>
  <c r="J23" i="16"/>
  <c r="I17" i="16"/>
  <c r="I39" i="15"/>
  <c r="I17" i="15"/>
  <c r="S57" i="15" l="1"/>
  <c r="AM57" i="15"/>
  <c r="AJ57" i="15"/>
  <c r="AD57" i="15"/>
  <c r="Y57" i="15"/>
  <c r="AG57" i="15"/>
  <c r="W57" i="15"/>
  <c r="V57" i="15"/>
  <c r="Q57" i="15"/>
  <c r="AN57" i="10"/>
  <c r="AF57" i="10"/>
  <c r="Q57" i="16"/>
  <c r="BC55" i="10"/>
  <c r="BC55" i="16"/>
  <c r="AC25" i="10"/>
  <c r="AC55" i="15"/>
  <c r="T57" i="15"/>
  <c r="P25" i="8"/>
  <c r="Z57" i="15"/>
  <c r="AC25" i="16"/>
  <c r="P25" i="6"/>
  <c r="X57" i="15"/>
  <c r="P55" i="7"/>
  <c r="P55" i="15"/>
  <c r="P25" i="15"/>
  <c r="W57" i="6"/>
  <c r="P55" i="16"/>
  <c r="P55" i="10"/>
  <c r="AC55" i="6"/>
  <c r="AC25" i="8"/>
  <c r="R57" i="15"/>
  <c r="AN57" i="15"/>
  <c r="BC55" i="6"/>
  <c r="P55" i="6"/>
  <c r="BB55" i="12"/>
  <c r="AK57" i="15"/>
  <c r="P55" i="8"/>
  <c r="AC55" i="10"/>
  <c r="P25" i="10"/>
  <c r="P25" i="7"/>
  <c r="AC55" i="16"/>
  <c r="AC25" i="15"/>
  <c r="BC55" i="15"/>
  <c r="BC57" i="15" s="1"/>
  <c r="AC55" i="8"/>
  <c r="AF57" i="15"/>
  <c r="AE57" i="15"/>
  <c r="AA57" i="15"/>
  <c r="P25" i="16"/>
  <c r="AC55" i="7"/>
  <c r="Y57" i="10"/>
  <c r="AK57" i="12"/>
  <c r="X60" i="12" s="1"/>
  <c r="X62" i="12" s="1"/>
  <c r="AC25" i="6"/>
  <c r="AC25" i="7"/>
  <c r="BD55" i="7"/>
  <c r="BC55" i="8"/>
  <c r="Z57" i="12"/>
  <c r="Z60" i="12" s="1"/>
  <c r="Z62" i="12" s="1"/>
  <c r="R57" i="12"/>
  <c r="O25" i="12"/>
  <c r="AB25" i="12"/>
  <c r="O55" i="12"/>
  <c r="AB55" i="12"/>
  <c r="AC57" i="12"/>
  <c r="T57" i="12"/>
  <c r="T60" i="12" s="1"/>
  <c r="T62" i="12" s="1"/>
  <c r="AE57" i="7"/>
  <c r="T57" i="10"/>
  <c r="Q57" i="10"/>
  <c r="W60" i="12"/>
  <c r="W62" i="12" s="1"/>
  <c r="Q57" i="12"/>
  <c r="Z57" i="6"/>
  <c r="X57" i="7"/>
  <c r="Q57" i="7"/>
  <c r="P57" i="12"/>
  <c r="AF57" i="12"/>
  <c r="Q57" i="6"/>
  <c r="AM57" i="10"/>
  <c r="AE57" i="10"/>
  <c r="AI57" i="16"/>
  <c r="U57" i="12"/>
  <c r="U60" i="12" s="1"/>
  <c r="U62" i="12" s="1"/>
  <c r="AE57" i="12"/>
  <c r="AG57" i="10"/>
  <c r="AA57" i="8"/>
  <c r="T57" i="8"/>
  <c r="S57" i="8"/>
  <c r="Y57" i="8"/>
  <c r="Y57" i="7"/>
  <c r="AD57" i="7"/>
  <c r="U57" i="10"/>
  <c r="AN57" i="16"/>
  <c r="AF57" i="16"/>
  <c r="AH57" i="8"/>
  <c r="AJ57" i="10"/>
  <c r="U57" i="7"/>
  <c r="Z57" i="7"/>
  <c r="S57" i="6"/>
  <c r="AG57" i="6"/>
  <c r="T57" i="6"/>
  <c r="AA57" i="6"/>
  <c r="AM57" i="16"/>
  <c r="AE57" i="16"/>
  <c r="V57" i="7"/>
  <c r="AC57" i="8"/>
  <c r="W57" i="10"/>
  <c r="AF57" i="7"/>
  <c r="X57" i="10"/>
  <c r="AH57" i="16"/>
  <c r="R57" i="16"/>
  <c r="AI57" i="10"/>
  <c r="AG57" i="16"/>
  <c r="AL57" i="10"/>
  <c r="AD57" i="10"/>
  <c r="V57" i="12"/>
  <c r="V60" i="12" s="1"/>
  <c r="V62" i="12" s="1"/>
  <c r="AN57" i="7"/>
  <c r="X57" i="8"/>
  <c r="U57" i="8"/>
  <c r="AK57" i="10"/>
  <c r="AM57" i="7"/>
  <c r="T57" i="7"/>
  <c r="Q57" i="8"/>
  <c r="W57" i="7"/>
  <c r="R57" i="7"/>
  <c r="AH57" i="10"/>
  <c r="S57" i="16"/>
  <c r="AI57" i="6"/>
  <c r="Z57" i="16"/>
  <c r="AH57" i="6"/>
  <c r="R57" i="6"/>
  <c r="S57" i="7"/>
  <c r="AJ57" i="16"/>
  <c r="AJ57" i="8"/>
  <c r="P57" i="6"/>
  <c r="Z57" i="10"/>
  <c r="W57" i="16"/>
  <c r="AI57" i="8"/>
  <c r="AK57" i="7"/>
  <c r="AN57" i="6"/>
  <c r="AF57" i="6"/>
  <c r="AK57" i="8"/>
  <c r="AJ57" i="7"/>
  <c r="AA57" i="10"/>
  <c r="AD57" i="12"/>
  <c r="AM57" i="6"/>
  <c r="AE57" i="6"/>
  <c r="R57" i="10"/>
  <c r="AL57" i="8"/>
  <c r="AK57" i="16"/>
  <c r="AL57" i="7"/>
  <c r="P57" i="8"/>
  <c r="AG57" i="8"/>
  <c r="X57" i="6"/>
  <c r="AI57" i="7"/>
  <c r="AL57" i="12"/>
  <c r="Y60" i="12" s="1"/>
  <c r="Y62" i="12" s="1"/>
  <c r="AL57" i="6"/>
  <c r="AD57" i="6"/>
  <c r="X57" i="16"/>
  <c r="S57" i="12"/>
  <c r="V57" i="16"/>
  <c r="AN57" i="8"/>
  <c r="AH57" i="7"/>
  <c r="S57" i="10"/>
  <c r="AK57" i="6"/>
  <c r="AC57" i="6"/>
  <c r="W57" i="8"/>
  <c r="V57" i="6"/>
  <c r="T57" i="16"/>
  <c r="AA57" i="16"/>
  <c r="AM57" i="8"/>
  <c r="AG57" i="7"/>
  <c r="AJ57" i="6"/>
  <c r="AA57" i="7"/>
  <c r="AL57" i="16"/>
  <c r="AD57" i="16"/>
  <c r="BP39" i="6"/>
  <c r="BP17" i="6"/>
  <c r="BP17" i="7"/>
  <c r="BP39" i="7"/>
  <c r="BP17" i="8"/>
  <c r="BP39" i="8"/>
  <c r="BP17" i="16"/>
  <c r="BP39" i="16"/>
  <c r="BP17" i="10"/>
  <c r="BP39" i="10"/>
  <c r="BP17" i="15"/>
  <c r="BP39" i="15"/>
  <c r="BO39" i="12"/>
  <c r="BO17" i="12"/>
  <c r="G23" i="15"/>
  <c r="K35" i="16"/>
  <c r="K33" i="16"/>
  <c r="K38" i="16"/>
  <c r="K30" i="15"/>
  <c r="K38" i="15"/>
  <c r="G17" i="16"/>
  <c r="K47" i="15"/>
  <c r="I53" i="15"/>
  <c r="I55" i="15" s="1"/>
  <c r="K20" i="16"/>
  <c r="I53" i="16"/>
  <c r="I55" i="16" s="1"/>
  <c r="K44" i="16"/>
  <c r="K52" i="16"/>
  <c r="K29" i="15"/>
  <c r="K37" i="15"/>
  <c r="K15" i="16"/>
  <c r="K30" i="16"/>
  <c r="K15" i="15"/>
  <c r="K20" i="15"/>
  <c r="G53" i="16"/>
  <c r="K33" i="15"/>
  <c r="G17" i="15"/>
  <c r="K16" i="15"/>
  <c r="J39" i="15"/>
  <c r="J17" i="16"/>
  <c r="G39" i="16"/>
  <c r="J23" i="15"/>
  <c r="J53" i="16"/>
  <c r="G53" i="15"/>
  <c r="K44" i="15"/>
  <c r="K52" i="15"/>
  <c r="K22" i="16"/>
  <c r="K46" i="16"/>
  <c r="K48" i="16"/>
  <c r="K35" i="15"/>
  <c r="H17" i="16"/>
  <c r="I23" i="15"/>
  <c r="I23" i="16"/>
  <c r="J53" i="15"/>
  <c r="K50" i="16"/>
  <c r="K32" i="15"/>
  <c r="J17" i="15"/>
  <c r="G39" i="15"/>
  <c r="K16" i="16"/>
  <c r="K31" i="16"/>
  <c r="K21" i="15"/>
  <c r="K45" i="15"/>
  <c r="K49" i="15"/>
  <c r="K51" i="15"/>
  <c r="K19" i="16"/>
  <c r="K21" i="16"/>
  <c r="K43" i="16"/>
  <c r="K45" i="16"/>
  <c r="K47" i="16"/>
  <c r="K49" i="16"/>
  <c r="K51" i="16"/>
  <c r="K43" i="15"/>
  <c r="K22" i="15"/>
  <c r="K42" i="15"/>
  <c r="K46" i="15"/>
  <c r="K48" i="15"/>
  <c r="K50" i="15"/>
  <c r="K42" i="16"/>
  <c r="K34" i="15"/>
  <c r="K32" i="16"/>
  <c r="K36" i="15"/>
  <c r="J39" i="16"/>
  <c r="H39" i="16"/>
  <c r="K36" i="16"/>
  <c r="K31" i="15"/>
  <c r="K29" i="16"/>
  <c r="K34" i="16"/>
  <c r="K37" i="16"/>
  <c r="H53" i="15"/>
  <c r="H53" i="16"/>
  <c r="G23" i="16"/>
  <c r="H39" i="15"/>
  <c r="H17" i="15"/>
  <c r="K41" i="16"/>
  <c r="K14" i="16"/>
  <c r="K41" i="15"/>
  <c r="K14" i="15"/>
  <c r="K19" i="15"/>
  <c r="AC57" i="16" l="1"/>
  <c r="AC57" i="10"/>
  <c r="R60" i="12"/>
  <c r="R62" i="12" s="1"/>
  <c r="BP55" i="15"/>
  <c r="BP25" i="7"/>
  <c r="Q60" i="12"/>
  <c r="Q62" i="12" s="1"/>
  <c r="BD57" i="7"/>
  <c r="AC57" i="7"/>
  <c r="BB57" i="12"/>
  <c r="P57" i="15"/>
  <c r="P57" i="10"/>
  <c r="BP25" i="15"/>
  <c r="P57" i="7"/>
  <c r="BP55" i="6"/>
  <c r="P57" i="16"/>
  <c r="AC57" i="15"/>
  <c r="BP55" i="16"/>
  <c r="BP25" i="16"/>
  <c r="BP57" i="16" s="1"/>
  <c r="BC57" i="6"/>
  <c r="BC57" i="16"/>
  <c r="BP55" i="7"/>
  <c r="BP25" i="6"/>
  <c r="BP57" i="6" s="1"/>
  <c r="BP55" i="8"/>
  <c r="BP25" i="8"/>
  <c r="BC57" i="8"/>
  <c r="BC57" i="10"/>
  <c r="O57" i="12"/>
  <c r="BO25" i="12"/>
  <c r="P60" i="12"/>
  <c r="P62" i="12" s="1"/>
  <c r="BO55" i="12"/>
  <c r="AB57" i="12"/>
  <c r="BP55" i="10"/>
  <c r="BP25" i="10"/>
  <c r="S60" i="12"/>
  <c r="S62" i="12" s="1"/>
  <c r="BP57" i="15"/>
  <c r="K53" i="15"/>
  <c r="I25" i="16"/>
  <c r="I57" i="16" s="1"/>
  <c r="J25" i="16"/>
  <c r="H25" i="16"/>
  <c r="H25" i="15"/>
  <c r="I25" i="15"/>
  <c r="I57" i="15" s="1"/>
  <c r="G25" i="15"/>
  <c r="J25" i="15"/>
  <c r="J55" i="15"/>
  <c r="G25" i="16"/>
  <c r="H55" i="16"/>
  <c r="K17" i="15"/>
  <c r="G55" i="16"/>
  <c r="J55" i="16"/>
  <c r="K23" i="16"/>
  <c r="G55" i="15"/>
  <c r="K17" i="16"/>
  <c r="K53" i="16"/>
  <c r="K23" i="15"/>
  <c r="K39" i="16"/>
  <c r="K39" i="15"/>
  <c r="H55" i="15"/>
  <c r="K43" i="12"/>
  <c r="K42" i="12"/>
  <c r="K21" i="12"/>
  <c r="K20" i="12"/>
  <c r="K52" i="12"/>
  <c r="K51" i="12"/>
  <c r="K50" i="12"/>
  <c r="K49" i="12"/>
  <c r="K48" i="12"/>
  <c r="K47" i="12"/>
  <c r="K44" i="12"/>
  <c r="J39" i="12"/>
  <c r="I39" i="12"/>
  <c r="H39" i="12"/>
  <c r="G39" i="12"/>
  <c r="K38" i="12"/>
  <c r="K37" i="12"/>
  <c r="K36" i="12"/>
  <c r="K35" i="12"/>
  <c r="K34" i="12"/>
  <c r="K33" i="12"/>
  <c r="K32" i="12"/>
  <c r="K31" i="12"/>
  <c r="K30" i="12"/>
  <c r="K29" i="12"/>
  <c r="K22" i="12"/>
  <c r="J17" i="12"/>
  <c r="I17" i="12"/>
  <c r="H17" i="12"/>
  <c r="G17" i="12"/>
  <c r="K16" i="12"/>
  <c r="K15" i="12"/>
  <c r="K14" i="12"/>
  <c r="K46" i="10"/>
  <c r="K45" i="10"/>
  <c r="K44" i="10"/>
  <c r="K42" i="10"/>
  <c r="K41" i="10"/>
  <c r="K22" i="10"/>
  <c r="K20" i="10"/>
  <c r="K52" i="10"/>
  <c r="K51" i="10"/>
  <c r="K50" i="10"/>
  <c r="K49" i="10"/>
  <c r="K48" i="10"/>
  <c r="K43" i="10"/>
  <c r="J39" i="10"/>
  <c r="I39" i="10"/>
  <c r="H39" i="10"/>
  <c r="G39" i="10"/>
  <c r="K38" i="10"/>
  <c r="K37" i="10"/>
  <c r="K36" i="10"/>
  <c r="K35" i="10"/>
  <c r="K34" i="10"/>
  <c r="K33" i="10"/>
  <c r="K32" i="10"/>
  <c r="K31" i="10"/>
  <c r="K30" i="10"/>
  <c r="K29" i="10"/>
  <c r="J17" i="10"/>
  <c r="I17" i="10"/>
  <c r="H17" i="10"/>
  <c r="G17" i="10"/>
  <c r="K16" i="10"/>
  <c r="K15" i="10"/>
  <c r="K14" i="10"/>
  <c r="K51" i="8"/>
  <c r="K50" i="8"/>
  <c r="K49" i="8"/>
  <c r="K48" i="8"/>
  <c r="K47" i="8"/>
  <c r="K45" i="8"/>
  <c r="K44" i="8"/>
  <c r="K43" i="8"/>
  <c r="K21" i="8"/>
  <c r="K20" i="8"/>
  <c r="K52" i="8"/>
  <c r="K46" i="8"/>
  <c r="J39" i="8"/>
  <c r="I39" i="8"/>
  <c r="H39" i="8"/>
  <c r="G39" i="8"/>
  <c r="K38" i="8"/>
  <c r="K37" i="8"/>
  <c r="K36" i="8"/>
  <c r="K35" i="8"/>
  <c r="K34" i="8"/>
  <c r="K33" i="8"/>
  <c r="K32" i="8"/>
  <c r="K31" i="8"/>
  <c r="K30" i="8"/>
  <c r="K29" i="8"/>
  <c r="K22" i="8"/>
  <c r="J17" i="8"/>
  <c r="I17" i="8"/>
  <c r="H17" i="8"/>
  <c r="G17" i="8"/>
  <c r="K16" i="8"/>
  <c r="K15" i="8"/>
  <c r="K14" i="8"/>
  <c r="H23" i="7"/>
  <c r="K49" i="7"/>
  <c r="K44" i="7"/>
  <c r="K43" i="7"/>
  <c r="K42" i="7"/>
  <c r="K22" i="7"/>
  <c r="K21" i="7"/>
  <c r="K52" i="7"/>
  <c r="K51" i="7"/>
  <c r="K48" i="7"/>
  <c r="K47" i="7"/>
  <c r="J39" i="7"/>
  <c r="I39" i="7"/>
  <c r="H39" i="7"/>
  <c r="G39" i="7"/>
  <c r="K38" i="7"/>
  <c r="K37" i="7"/>
  <c r="K36" i="7"/>
  <c r="K35" i="7"/>
  <c r="K34" i="7"/>
  <c r="K33" i="7"/>
  <c r="K32" i="7"/>
  <c r="K31" i="7"/>
  <c r="K30" i="7"/>
  <c r="K29" i="7"/>
  <c r="J17" i="7"/>
  <c r="I17" i="7"/>
  <c r="H17" i="7"/>
  <c r="G17" i="7"/>
  <c r="K16" i="7"/>
  <c r="K15" i="7"/>
  <c r="K14" i="7"/>
  <c r="K44" i="6"/>
  <c r="K21" i="6"/>
  <c r="K50" i="6"/>
  <c r="K47" i="6"/>
  <c r="K46" i="6"/>
  <c r="K45" i="6"/>
  <c r="K52" i="6"/>
  <c r="K51" i="6"/>
  <c r="K49" i="6"/>
  <c r="I39" i="6"/>
  <c r="K38" i="6"/>
  <c r="K37" i="6"/>
  <c r="K36" i="6"/>
  <c r="K35" i="6"/>
  <c r="K34" i="6"/>
  <c r="K33" i="6"/>
  <c r="K32" i="6"/>
  <c r="K31" i="6"/>
  <c r="K30" i="6"/>
  <c r="J39" i="6"/>
  <c r="H39" i="6"/>
  <c r="K29" i="6"/>
  <c r="J17" i="6"/>
  <c r="I17" i="6"/>
  <c r="K16" i="6"/>
  <c r="H17" i="6"/>
  <c r="K15" i="6"/>
  <c r="G17" i="6"/>
  <c r="K52" i="5"/>
  <c r="K36" i="5"/>
  <c r="K35" i="5"/>
  <c r="K34" i="5"/>
  <c r="K33" i="5"/>
  <c r="K32" i="5"/>
  <c r="H39" i="5"/>
  <c r="K16" i="5"/>
  <c r="K29" i="5"/>
  <c r="G23" i="5"/>
  <c r="K15" i="5"/>
  <c r="G17" i="5"/>
  <c r="I39" i="5"/>
  <c r="K38" i="5"/>
  <c r="K37" i="5"/>
  <c r="K31" i="5"/>
  <c r="K30" i="5"/>
  <c r="J39" i="5"/>
  <c r="I17" i="5"/>
  <c r="J39" i="4"/>
  <c r="J23" i="4"/>
  <c r="J17" i="4"/>
  <c r="K47" i="4"/>
  <c r="K37" i="4"/>
  <c r="K33" i="4"/>
  <c r="K32" i="4"/>
  <c r="K29" i="4"/>
  <c r="K16" i="4"/>
  <c r="I39" i="4"/>
  <c r="K38" i="4"/>
  <c r="K36" i="4"/>
  <c r="K35" i="4"/>
  <c r="K34" i="4"/>
  <c r="K31" i="4"/>
  <c r="K30" i="4"/>
  <c r="H39" i="4"/>
  <c r="I17" i="4"/>
  <c r="H17" i="4"/>
  <c r="G17" i="4"/>
  <c r="K36" i="3"/>
  <c r="K35" i="3"/>
  <c r="K19" i="3"/>
  <c r="K33" i="3"/>
  <c r="H39" i="3"/>
  <c r="K16" i="3"/>
  <c r="K52" i="3"/>
  <c r="K44" i="3"/>
  <c r="K30" i="3"/>
  <c r="K29" i="3"/>
  <c r="K20" i="3"/>
  <c r="I39" i="3"/>
  <c r="K38" i="3"/>
  <c r="K37" i="3"/>
  <c r="K34" i="3"/>
  <c r="K31" i="3"/>
  <c r="J39" i="3"/>
  <c r="J17" i="3"/>
  <c r="I17" i="3"/>
  <c r="K15" i="3"/>
  <c r="G17" i="3"/>
  <c r="H57" i="16" l="1"/>
  <c r="BP57" i="8"/>
  <c r="BP57" i="7"/>
  <c r="BO57" i="12"/>
  <c r="O60" i="12"/>
  <c r="O62" i="12" s="1"/>
  <c r="BP57" i="10"/>
  <c r="H57" i="15"/>
  <c r="J57" i="16"/>
  <c r="G57" i="15"/>
  <c r="J57" i="15"/>
  <c r="G57" i="16"/>
  <c r="K25" i="15"/>
  <c r="K55" i="15"/>
  <c r="K25" i="16"/>
  <c r="K55" i="16"/>
  <c r="K42" i="8"/>
  <c r="K46" i="3"/>
  <c r="G23" i="4"/>
  <c r="K42" i="6"/>
  <c r="K44" i="5"/>
  <c r="K50" i="7"/>
  <c r="K52" i="4"/>
  <c r="K46" i="4"/>
  <c r="K44" i="4"/>
  <c r="K20" i="6"/>
  <c r="H53" i="3"/>
  <c r="H55" i="3" s="1"/>
  <c r="K42" i="3"/>
  <c r="I23" i="5"/>
  <c r="K22" i="5"/>
  <c r="K46" i="5"/>
  <c r="K46" i="7"/>
  <c r="K45" i="4"/>
  <c r="K19" i="4"/>
  <c r="H53" i="4"/>
  <c r="H55" i="4" s="1"/>
  <c r="I23" i="4"/>
  <c r="K43" i="4"/>
  <c r="K51" i="4"/>
  <c r="K43" i="5"/>
  <c r="K51" i="5"/>
  <c r="H53" i="7"/>
  <c r="H55" i="7" s="1"/>
  <c r="I53" i="10"/>
  <c r="I55" i="10" s="1"/>
  <c r="K45" i="3"/>
  <c r="K43" i="3"/>
  <c r="K51" i="3"/>
  <c r="K21" i="4"/>
  <c r="K48" i="6"/>
  <c r="K41" i="4"/>
  <c r="K49" i="4"/>
  <c r="K20" i="7"/>
  <c r="I23" i="3"/>
  <c r="H23" i="5"/>
  <c r="K41" i="5"/>
  <c r="K43" i="6"/>
  <c r="K49" i="3"/>
  <c r="K47" i="10"/>
  <c r="G23" i="3"/>
  <c r="K42" i="4"/>
  <c r="J23" i="3"/>
  <c r="J53" i="3"/>
  <c r="J55" i="3" s="1"/>
  <c r="G23" i="8"/>
  <c r="H23" i="8"/>
  <c r="I23" i="8"/>
  <c r="I53" i="8"/>
  <c r="I55" i="8" s="1"/>
  <c r="J23" i="8"/>
  <c r="G23" i="10"/>
  <c r="H23" i="10"/>
  <c r="H53" i="10"/>
  <c r="H55" i="10" s="1"/>
  <c r="I23" i="10"/>
  <c r="J23" i="10"/>
  <c r="J53" i="10"/>
  <c r="J55" i="10" s="1"/>
  <c r="K46" i="12"/>
  <c r="K50" i="3"/>
  <c r="K50" i="4"/>
  <c r="I23" i="6"/>
  <c r="K22" i="4"/>
  <c r="K21" i="5"/>
  <c r="J23" i="5"/>
  <c r="J53" i="5"/>
  <c r="J55" i="5" s="1"/>
  <c r="G23" i="7"/>
  <c r="I23" i="7"/>
  <c r="K45" i="7"/>
  <c r="J23" i="7"/>
  <c r="G23" i="12"/>
  <c r="G53" i="12"/>
  <c r="G55" i="12" s="1"/>
  <c r="H23" i="12"/>
  <c r="K45" i="12"/>
  <c r="I23" i="12"/>
  <c r="I53" i="12"/>
  <c r="I55" i="12" s="1"/>
  <c r="J23" i="12"/>
  <c r="J53" i="12"/>
  <c r="J55" i="12" s="1"/>
  <c r="H23" i="4"/>
  <c r="H23" i="3"/>
  <c r="K47" i="5"/>
  <c r="K42" i="5"/>
  <c r="K50" i="5"/>
  <c r="I53" i="5"/>
  <c r="I55" i="5" s="1"/>
  <c r="J53" i="6"/>
  <c r="J55" i="6" s="1"/>
  <c r="G53" i="6"/>
  <c r="G53" i="10"/>
  <c r="G55" i="10" s="1"/>
  <c r="K22" i="6"/>
  <c r="K21" i="10"/>
  <c r="K20" i="4"/>
  <c r="K48" i="4"/>
  <c r="K48" i="5"/>
  <c r="K48" i="3"/>
  <c r="I53" i="4"/>
  <c r="I55" i="4" s="1"/>
  <c r="K20" i="5"/>
  <c r="K49" i="5"/>
  <c r="H53" i="8"/>
  <c r="H55" i="8" s="1"/>
  <c r="J53" i="8"/>
  <c r="J55" i="8" s="1"/>
  <c r="I53" i="3"/>
  <c r="I55" i="3" s="1"/>
  <c r="K47" i="3"/>
  <c r="G25" i="5"/>
  <c r="H23" i="6"/>
  <c r="I53" i="6"/>
  <c r="I55" i="6" s="1"/>
  <c r="J23" i="6"/>
  <c r="K19" i="6"/>
  <c r="I53" i="7"/>
  <c r="I55" i="7" s="1"/>
  <c r="J53" i="7"/>
  <c r="J55" i="7" s="1"/>
  <c r="K17" i="10"/>
  <c r="K39" i="12"/>
  <c r="K17" i="12"/>
  <c r="K39" i="10"/>
  <c r="K39" i="8"/>
  <c r="K17" i="8"/>
  <c r="K17" i="7"/>
  <c r="K39" i="7"/>
  <c r="H25" i="7"/>
  <c r="H53" i="12"/>
  <c r="H55" i="12" s="1"/>
  <c r="K41" i="12"/>
  <c r="K19" i="12"/>
  <c r="K19" i="10"/>
  <c r="G53" i="8"/>
  <c r="G55" i="8" s="1"/>
  <c r="K41" i="8"/>
  <c r="K19" i="8"/>
  <c r="G53" i="7"/>
  <c r="G55" i="7" s="1"/>
  <c r="K41" i="7"/>
  <c r="K19" i="7"/>
  <c r="K39" i="6"/>
  <c r="G23" i="6"/>
  <c r="G39" i="6"/>
  <c r="K41" i="6"/>
  <c r="H53" i="6"/>
  <c r="H55" i="6" s="1"/>
  <c r="K14" i="6"/>
  <c r="H17" i="5"/>
  <c r="K14" i="5"/>
  <c r="H53" i="5"/>
  <c r="H55" i="5" s="1"/>
  <c r="K45" i="5"/>
  <c r="K39" i="5"/>
  <c r="J17" i="5"/>
  <c r="G39" i="5"/>
  <c r="G53" i="5"/>
  <c r="K19" i="5"/>
  <c r="J25" i="4"/>
  <c r="K39" i="4"/>
  <c r="G39" i="4"/>
  <c r="G53" i="4"/>
  <c r="K15" i="4"/>
  <c r="J53" i="4"/>
  <c r="J55" i="4" s="1"/>
  <c r="K14" i="4"/>
  <c r="G53" i="3"/>
  <c r="H17" i="3"/>
  <c r="K21" i="3"/>
  <c r="K32" i="3"/>
  <c r="G39" i="3"/>
  <c r="K41" i="3"/>
  <c r="K14" i="3"/>
  <c r="K22" i="3"/>
  <c r="K39" i="3" l="1"/>
  <c r="K17" i="5"/>
  <c r="K53" i="10"/>
  <c r="K17" i="3"/>
  <c r="K23" i="8"/>
  <c r="K25" i="8" s="1"/>
  <c r="K17" i="6"/>
  <c r="K23" i="12"/>
  <c r="K25" i="12" s="1"/>
  <c r="J25" i="3"/>
  <c r="J57" i="3" s="1"/>
  <c r="G25" i="3"/>
  <c r="I25" i="3"/>
  <c r="I57" i="3" s="1"/>
  <c r="G25" i="12"/>
  <c r="G57" i="12" s="1"/>
  <c r="J25" i="12"/>
  <c r="J57" i="12" s="1"/>
  <c r="I25" i="12"/>
  <c r="I57" i="12" s="1"/>
  <c r="H25" i="12"/>
  <c r="H57" i="12" s="1"/>
  <c r="H25" i="4"/>
  <c r="H57" i="4" s="1"/>
  <c r="I25" i="4"/>
  <c r="I57" i="4" s="1"/>
  <c r="G25" i="4"/>
  <c r="I25" i="5"/>
  <c r="I57" i="5" s="1"/>
  <c r="I25" i="6"/>
  <c r="I57" i="6" s="1"/>
  <c r="H25" i="6"/>
  <c r="H57" i="6" s="1"/>
  <c r="G25" i="6"/>
  <c r="J25" i="6"/>
  <c r="J57" i="6" s="1"/>
  <c r="J25" i="7"/>
  <c r="J57" i="7" s="1"/>
  <c r="G25" i="7"/>
  <c r="G57" i="7" s="1"/>
  <c r="I25" i="7"/>
  <c r="I57" i="7" s="1"/>
  <c r="H25" i="8"/>
  <c r="H57" i="8" s="1"/>
  <c r="G25" i="8"/>
  <c r="G57" i="8" s="1"/>
  <c r="J25" i="8"/>
  <c r="I25" i="8"/>
  <c r="I57" i="8" s="1"/>
  <c r="I25" i="10"/>
  <c r="I57" i="10" s="1"/>
  <c r="H25" i="10"/>
  <c r="H57" i="10" s="1"/>
  <c r="J25" i="10"/>
  <c r="J57" i="10" s="1"/>
  <c r="G25" i="10"/>
  <c r="G57" i="10" s="1"/>
  <c r="K57" i="15"/>
  <c r="K57" i="16"/>
  <c r="G55" i="6"/>
  <c r="H25" i="5"/>
  <c r="H57" i="5" s="1"/>
  <c r="K53" i="8"/>
  <c r="H25" i="3"/>
  <c r="H57" i="3" s="1"/>
  <c r="K23" i="5"/>
  <c r="K23" i="6"/>
  <c r="K53" i="6"/>
  <c r="K55" i="6" s="1"/>
  <c r="K53" i="5"/>
  <c r="K23" i="7"/>
  <c r="K23" i="3"/>
  <c r="K23" i="4"/>
  <c r="K53" i="4"/>
  <c r="K23" i="10"/>
  <c r="J25" i="5"/>
  <c r="J57" i="5" s="1"/>
  <c r="K53" i="12"/>
  <c r="K53" i="3"/>
  <c r="K53" i="7"/>
  <c r="K55" i="7" s="1"/>
  <c r="J57" i="4"/>
  <c r="H57" i="7"/>
  <c r="J57" i="8"/>
  <c r="G55" i="5"/>
  <c r="G57" i="5" s="1"/>
  <c r="K17" i="4"/>
  <c r="G55" i="4"/>
  <c r="G55" i="3"/>
  <c r="K55" i="3" l="1"/>
  <c r="K55" i="10"/>
  <c r="K55" i="12"/>
  <c r="K55" i="4"/>
  <c r="K55" i="8"/>
  <c r="K55" i="5"/>
  <c r="G57" i="3"/>
  <c r="G57" i="4"/>
  <c r="K25" i="3"/>
  <c r="K57" i="3" s="1"/>
  <c r="K25" i="5"/>
  <c r="K25" i="6"/>
  <c r="K57" i="6" s="1"/>
  <c r="G57" i="6"/>
  <c r="K25" i="7"/>
  <c r="K57" i="7" s="1"/>
  <c r="K25" i="10"/>
  <c r="K25" i="4"/>
  <c r="K57" i="10" l="1"/>
  <c r="K57" i="12"/>
  <c r="K57" i="5"/>
  <c r="K57" i="8"/>
  <c r="K57" i="4"/>
</calcChain>
</file>

<file path=xl/sharedStrings.xml><?xml version="1.0" encoding="utf-8"?>
<sst xmlns="http://schemas.openxmlformats.org/spreadsheetml/2006/main" count="1860" uniqueCount="118">
  <si>
    <t>Volume - Unnormalized - Monthly</t>
  </si>
  <si>
    <t>2014 Actual</t>
  </si>
  <si>
    <t>Line No.</t>
  </si>
  <si>
    <t>Particulars (103m3)</t>
  </si>
  <si>
    <t>Utility</t>
  </si>
  <si>
    <t>Sales</t>
  </si>
  <si>
    <t>Bundled</t>
  </si>
  <si>
    <t>Semi-Unbundled</t>
  </si>
  <si>
    <t>Unbundled</t>
  </si>
  <si>
    <t>Total</t>
  </si>
  <si>
    <t>(a)</t>
  </si>
  <si>
    <t>(b)</t>
  </si>
  <si>
    <t>(c)</t>
  </si>
  <si>
    <t>(d)</t>
  </si>
  <si>
    <t>(e)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</si>
  <si>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</si>
  <si>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</si>
  <si>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</si>
  <si>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</si>
  <si>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</si>
  <si>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</si>
  <si>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</si>
  <si>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</si>
  <si>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</si>
  <si>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</si>
  <si>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</si>
  <si>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</si>
  <si>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</si>
  <si>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</si>
  <si>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</si>
  <si>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</si>
  <si>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</si>
  <si>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</si>
  <si>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</si>
  <si>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</si>
  <si>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</si>
  <si>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</si>
  <si>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</si>
  <si>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</si>
  <si>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</si>
  <si>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</si>
  <si>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</si>
  <si>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</si>
  <si>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</si>
  <si>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</si>
  <si>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</si>
  <si>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</si>
  <si>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</si>
  <si>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</si>
  <si>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</si>
  <si>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</si>
  <si>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</si>
  <si>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</si>
  <si>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</si>
  <si>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</si>
  <si>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</si>
  <si>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</si>
  <si>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</si>
  <si>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</si>
  <si>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</si>
  <si>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</si>
  <si>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</si>
  <si>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(ao)</t>
  </si>
  <si>
    <t>(ap)</t>
  </si>
  <si>
    <t>(aq)</t>
  </si>
  <si>
    <t>(ar)</t>
  </si>
  <si>
    <t>(as)</t>
  </si>
  <si>
    <t>(at)</t>
  </si>
  <si>
    <t>(au)</t>
  </si>
  <si>
    <t>(av)</t>
  </si>
  <si>
    <t>(aw)</t>
  </si>
  <si>
    <t>General Service</t>
  </si>
  <si>
    <t>Rate 1</t>
  </si>
  <si>
    <t>EGD</t>
  </si>
  <si>
    <t>Rate 6</t>
  </si>
  <si>
    <t>Rate 9</t>
  </si>
  <si>
    <t>Total - EGD Rate Zone</t>
  </si>
  <si>
    <t>Rate M1</t>
  </si>
  <si>
    <t>Union</t>
  </si>
  <si>
    <t>Rate M2</t>
  </si>
  <si>
    <t>Rate 01</t>
  </si>
  <si>
    <t>Rate 10</t>
  </si>
  <si>
    <t>Total - Union Rate Zone</t>
  </si>
  <si>
    <t>Total General Service</t>
  </si>
  <si>
    <t>Contract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</si>
  <si>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</si>
  <si>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</si>
  <si>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</si>
  <si>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</si>
  <si>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</si>
  <si>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</si>
  <si>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</si>
  <si>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</si>
  <si>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</si>
  <si>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315</t>
  </si>
  <si>
    <t>Rate M4</t>
  </si>
  <si>
    <t>Rate M7</t>
  </si>
  <si>
    <t>Rate M9</t>
  </si>
  <si>
    <t>Rate M10</t>
  </si>
  <si>
    <t>Rate 20</t>
  </si>
  <si>
    <t>Rate T1</t>
  </si>
  <si>
    <t>Rate T2</t>
  </si>
  <si>
    <t>Rate T3</t>
  </si>
  <si>
    <t>Rate M5</t>
  </si>
  <si>
    <t>Rate 25</t>
  </si>
  <si>
    <t>Rate 30</t>
  </si>
  <si>
    <t>Total Contract</t>
  </si>
  <si>
    <t>Total Volume</t>
  </si>
  <si>
    <t>2015 Actual</t>
  </si>
  <si>
    <t>2016 Actual</t>
  </si>
  <si>
    <t>2017 Actual</t>
  </si>
  <si>
    <t>2018 Actual</t>
  </si>
  <si>
    <t>2019 Actual</t>
  </si>
  <si>
    <t>EGI</t>
  </si>
  <si>
    <t>2020 Actual</t>
  </si>
  <si>
    <t>2021 Actual</t>
  </si>
  <si>
    <t>2022 Actual</t>
  </si>
  <si>
    <t>2023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</si>
</sst>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\(#,##0.0\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164" fontId="2" fillId="0" borderId="0" xfId="0" applyNumberFormat="1" applyFont="1"/>
    <xf numFmtId="37" fontId="3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37" fontId="3" fillId="0" borderId="2" xfId="0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5" fontId="2" fillId="0" borderId="0" xfId="1" applyNumberFormat="1" applyFont="1"/>
    <xf numFmtId="165" fontId="2" fillId="0" borderId="0" xfId="1" applyNumberFormat="1" applyFont="1" applyAlignment="1">
      <alignment horizontal="left"/>
    </xf>
    <xf numFmtId="165" fontId="2" fillId="0" borderId="0" xfId="1" applyNumberFormat="1" applyFont="1" applyAlignment="1">
      <alignment wrapText="1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wrapText="1"/>
    </xf>
    <xf numFmtId="165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" fillId="0" borderId="0" xfId="1" applyNumberFormat="1" applyFont="1" applyBorder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65" fontId="2" fillId="0" borderId="0" xfId="1" applyNumberFormat="1" applyFont="1" applyBorder="1"/>
    <xf numFmtId="3" fontId="2" fillId="0" borderId="0" xfId="0" applyNumberFormat="1" applyFont="1" applyAlignment="1">
      <alignment horizontal="center"/>
    </xf>
    <xf numFmtId="165" fontId="2" fillId="0" borderId="0" xfId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5" fontId="1" fillId="0" borderId="0" xfId="1" applyNumberFormat="1" applyFont="1" applyFill="1" applyBorder="1" applyAlignment="1">
      <alignment horizontal="center" wrapText="1"/>
    </xf>
    <xf numFmtId="165" fontId="2" fillId="0" borderId="0" xfId="1" applyNumberFormat="1" applyFont="1" applyFill="1" applyBorder="1"/>
    <xf numFmtId="165" fontId="2" fillId="0" borderId="0" xfId="1" applyNumberFormat="1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center"/>
    </xf>
    <xf numFmtId="165" fontId="7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5" fontId="1" fillId="0" borderId="0" xfId="1" applyNumberFormat="1" applyFont="1" applyBorder="1" applyAlignment="1">
      <alignment horizontal="center" wrapText="1"/>
    </xf>
    <xf numFmtId="3" fontId="1" fillId="0" borderId="0" xfId="0" applyNumberFormat="1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1.bin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CF105-9CB6-4AD4-A4EB-B9FD943022BA}">
  <sheetPr>
    <tabColor rgb="FF92D050"/>
  </sheetPr>
  <dimension ref="A6:BO71"/>
  <sheetViews>
    <sheetView zoomScale="80" zoomScaleNormal="80" workbookViewId="0">
      <selection activeCell="N1" sqref="M1:N1048576"/>
    </sheetView>
  </sheetViews>
  <sheetFormatPr defaultColWidth="40.5546875" defaultRowHeight="13.2" x14ac:dyDescent="0.25"/>
  <cols>
    <col min="1" max="1" width="5.6640625" style="8" bestFit="1" customWidth="1"/>
    <col min="2" max="2" width="1.33203125" style="8" customWidth="1"/>
    <col min="3" max="3" width="22.109375" style="8" customWidth="1"/>
    <col min="4" max="4" width="1.33203125" style="8" customWidth="1"/>
    <col min="5" max="5" width="8.109375" style="9" customWidth="1"/>
    <col min="6" max="6" width="1.33203125" style="8" customWidth="1"/>
    <col min="7" max="7" width="12.6640625" style="8" customWidth="1"/>
    <col min="8" max="8" width="11.109375" style="8" customWidth="1"/>
    <col min="9" max="9" width="12.44140625" style="8" customWidth="1"/>
    <col min="10" max="10" width="11.88671875" style="8" customWidth="1"/>
    <col min="11" max="11" width="11.6640625" style="8" customWidth="1"/>
    <col min="12" max="12" width="2.109375" style="8" customWidth="1"/>
    <col min="13" max="13" width="6.33203125" style="8" customWidth="1"/>
    <col min="14" max="14" width="1.44140625" style="8" customWidth="1"/>
    <col min="15" max="15" width="10.33203125" style="18" customWidth="1"/>
    <col min="16" max="26" width="10.33203125" style="9" customWidth="1"/>
    <col min="27" max="27" width="1.44140625" style="9" customWidth="1"/>
    <col min="28" max="39" width="10.33203125" style="9" customWidth="1"/>
    <col min="40" max="40" width="2.33203125" style="9" customWidth="1"/>
    <col min="41" max="52" width="10.33203125" style="9" customWidth="1"/>
    <col min="53" max="53" width="2" style="9" customWidth="1"/>
    <col min="54" max="65" width="10.33203125" style="9" customWidth="1"/>
    <col min="66" max="66" width="2.33203125" style="9" customWidth="1"/>
    <col min="67" max="67" width="14.33203125" style="9" customWidth="1"/>
    <col min="68" max="16384" width="40.5546875" style="8"/>
  </cols>
  <sheetData>
    <row r="6" spans="1:67" s="2" customFormat="1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O6" s="1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8" spans="1:67" s="3" customFormat="1" x14ac:dyDescent="0.25">
      <c r="E8" s="4"/>
      <c r="G8" s="40" t="s">
        <v>1</v>
      </c>
      <c r="H8" s="40"/>
      <c r="I8" s="40"/>
      <c r="J8" s="40"/>
      <c r="K8" s="40"/>
      <c r="L8" s="4"/>
      <c r="O8" s="40" t="s">
        <v>1</v>
      </c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</row>
    <row r="9" spans="1:67" s="6" customFormat="1" ht="26.4" x14ac:dyDescent="0.25">
      <c r="A9" s="5" t="s">
        <v>2</v>
      </c>
      <c r="C9" s="7" t="s">
        <v>3</v>
      </c>
      <c r="E9" s="5" t="s">
        <v>4</v>
      </c>
      <c r="G9" s="5" t="s">
        <v>5</v>
      </c>
      <c r="H9" s="5" t="s">
        <v>6</v>
      </c>
      <c r="I9" s="5" t="s">
        <v>7</v>
      </c>
      <c r="J9" s="5" t="s">
        <v>8</v>
      </c>
      <c r="K9" s="5" t="s">
        <v>9</v>
      </c>
      <c r="L9" s="16"/>
      <c r="O9" s="41" t="s">
        <v>5</v>
      </c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19"/>
      <c r="AB9" s="41" t="s">
        <v>6</v>
      </c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19"/>
      <c r="AO9" s="41" t="s">
        <v>7</v>
      </c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19"/>
      <c r="BB9" s="41" t="s">
        <v>8</v>
      </c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19"/>
      <c r="BO9" s="16"/>
    </row>
    <row r="10" spans="1:67" ht="26.4" x14ac:dyDescent="0.25">
      <c r="G10" s="9" t="s">
        <v>10</v>
      </c>
      <c r="H10" s="9" t="s">
        <v>11</v>
      </c>
      <c r="I10" s="9" t="s">
        <v>12</v>
      </c>
      <c r="J10" s="9" t="s">
        <v>13</v>
      </c>
      <c r="K10" s="9" t="s">
        <v>14</v>
      </c>
      <c r="L10" s="9"/>
      <c r="M10" s="5" t="s">
        <v>2</v>
      </c>
      <c r="O10" s="26" t="s">
        <v>15</v>
      </c>
      <c r="P10" s="27" t="s">
        <v>16</v>
      </c>
      <c r="Q10" s="27" t="s">
        <v>17</v>
      </c>
      <c r="R10" s="27" t="s">
        <v>18</v>
      </c>
      <c r="S10" s="27" t="s">
        <v>19</v>
      </c>
      <c r="T10" s="27" t="s">
        <v>20</v>
      </c>
      <c r="U10" s="27" t="s">
        <v>21</v>
      </c>
      <c r="V10" s="27" t="s">
        <v>22</v>
      </c>
      <c r="W10" s="27" t="s">
        <v>23</v>
      </c>
      <c r="X10" s="27" t="s">
        <v>24</v>
      </c>
      <c r="Y10" s="27" t="s">
        <v>25</v>
      </c>
      <c r="Z10" s="27" t="s">
        <v>26</v>
      </c>
      <c r="AB10" s="27" t="s">
        <v>15</v>
      </c>
      <c r="AC10" s="27" t="s">
        <v>16</v>
      </c>
      <c r="AD10" s="27" t="s">
        <v>17</v>
      </c>
      <c r="AE10" s="27" t="s">
        <v>18</v>
      </c>
      <c r="AF10" s="27" t="s">
        <v>19</v>
      </c>
      <c r="AG10" s="27" t="s">
        <v>20</v>
      </c>
      <c r="AH10" s="27" t="s">
        <v>21</v>
      </c>
      <c r="AI10" s="27" t="s">
        <v>22</v>
      </c>
      <c r="AJ10" s="27" t="s">
        <v>23</v>
      </c>
      <c r="AK10" s="27" t="s">
        <v>24</v>
      </c>
      <c r="AL10" s="27" t="s">
        <v>25</v>
      </c>
      <c r="AM10" s="27" t="s">
        <v>26</v>
      </c>
      <c r="AO10" s="27" t="s">
        <v>15</v>
      </c>
      <c r="AP10" s="27" t="s">
        <v>16</v>
      </c>
      <c r="AQ10" s="27" t="s">
        <v>17</v>
      </c>
      <c r="AR10" s="27" t="s">
        <v>18</v>
      </c>
      <c r="AS10" s="27" t="s">
        <v>19</v>
      </c>
      <c r="AT10" s="27" t="s">
        <v>20</v>
      </c>
      <c r="AU10" s="27" t="s">
        <v>21</v>
      </c>
      <c r="AV10" s="27" t="s">
        <v>22</v>
      </c>
      <c r="AW10" s="27" t="s">
        <v>23</v>
      </c>
      <c r="AX10" s="27" t="s">
        <v>24</v>
      </c>
      <c r="AY10" s="27" t="s">
        <v>25</v>
      </c>
      <c r="AZ10" s="27" t="s">
        <v>26</v>
      </c>
      <c r="BB10" s="27" t="s">
        <v>15</v>
      </c>
      <c r="BC10" s="27" t="s">
        <v>16</v>
      </c>
      <c r="BD10" s="27" t="s">
        <v>17</v>
      </c>
      <c r="BE10" s="27" t="s">
        <v>18</v>
      </c>
      <c r="BF10" s="27" t="s">
        <v>19</v>
      </c>
      <c r="BG10" s="27" t="s">
        <v>20</v>
      </c>
      <c r="BH10" s="27" t="s">
        <v>21</v>
      </c>
      <c r="BI10" s="27" t="s">
        <v>22</v>
      </c>
      <c r="BJ10" s="27" t="s">
        <v>23</v>
      </c>
      <c r="BK10" s="27" t="s">
        <v>24</v>
      </c>
      <c r="BL10" s="27" t="s">
        <v>25</v>
      </c>
      <c r="BM10" s="27" t="s">
        <v>26</v>
      </c>
      <c r="BO10" s="27" t="s">
        <v>9</v>
      </c>
    </row>
    <row r="11" spans="1:67" s="9" customFormat="1" x14ac:dyDescent="0.25">
      <c r="O11" s="9" t="s">
        <v>10</v>
      </c>
      <c r="P11" s="9" t="s">
        <v>11</v>
      </c>
      <c r="Q11" s="9" t="s">
        <v>12</v>
      </c>
      <c r="R11" s="9" t="s">
        <v>13</v>
      </c>
      <c r="S11" s="9" t="s">
        <v>14</v>
      </c>
      <c r="T11" s="9" t="s">
        <v>27</v>
      </c>
      <c r="U11" s="9" t="s">
        <v>28</v>
      </c>
      <c r="V11" s="9" t="s">
        <v>29</v>
      </c>
      <c r="W11" s="9" t="s">
        <v>30</v>
      </c>
      <c r="X11" s="9" t="s">
        <v>31</v>
      </c>
      <c r="Y11" s="9" t="s">
        <v>32</v>
      </c>
      <c r="Z11" s="9" t="s">
        <v>33</v>
      </c>
      <c r="AB11" s="9" t="s">
        <v>34</v>
      </c>
      <c r="AC11" s="9" t="s">
        <v>35</v>
      </c>
      <c r="AD11" s="9" t="s">
        <v>36</v>
      </c>
      <c r="AE11" s="9" t="s">
        <v>37</v>
      </c>
      <c r="AF11" s="9" t="s">
        <v>38</v>
      </c>
      <c r="AG11" s="9" t="s">
        <v>39</v>
      </c>
      <c r="AH11" s="9" t="s">
        <v>40</v>
      </c>
      <c r="AI11" s="9" t="s">
        <v>41</v>
      </c>
      <c r="AJ11" s="9" t="s">
        <v>42</v>
      </c>
      <c r="AK11" s="9" t="s">
        <v>43</v>
      </c>
      <c r="AL11" s="9" t="s">
        <v>44</v>
      </c>
      <c r="AM11" s="9" t="s">
        <v>45</v>
      </c>
      <c r="AO11" s="9" t="s">
        <v>46</v>
      </c>
      <c r="AP11" s="9" t="s">
        <v>47</v>
      </c>
      <c r="AQ11" s="9" t="s">
        <v>48</v>
      </c>
      <c r="AR11" s="9" t="s">
        <v>49</v>
      </c>
      <c r="AS11" s="9" t="s">
        <v>50</v>
      </c>
      <c r="AT11" s="9" t="s">
        <v>51</v>
      </c>
      <c r="AU11" s="9" t="s">
        <v>52</v>
      </c>
      <c r="AV11" s="9" t="s">
        <v>53</v>
      </c>
      <c r="AW11" s="9" t="s">
        <v>54</v>
      </c>
      <c r="AX11" s="9" t="s">
        <v>55</v>
      </c>
      <c r="AY11" s="9" t="s">
        <v>56</v>
      </c>
      <c r="AZ11" s="9" t="s">
        <v>57</v>
      </c>
      <c r="BB11" s="9" t="s">
        <v>58</v>
      </c>
      <c r="BC11" s="9" t="s">
        <v>59</v>
      </c>
      <c r="BD11" s="9" t="s">
        <v>60</v>
      </c>
      <c r="BE11" s="9" t="s">
        <v>61</v>
      </c>
      <c r="BF11" s="9" t="s">
        <v>62</v>
      </c>
      <c r="BG11" s="9" t="s">
        <v>63</v>
      </c>
      <c r="BH11" s="9" t="s">
        <v>64</v>
      </c>
      <c r="BI11" s="9" t="s">
        <v>65</v>
      </c>
      <c r="BJ11" s="9" t="s">
        <v>66</v>
      </c>
      <c r="BK11" s="9" t="s">
        <v>67</v>
      </c>
      <c r="BL11" s="9" t="s">
        <v>68</v>
      </c>
      <c r="BM11" s="9" t="s">
        <v>69</v>
      </c>
      <c r="BO11" s="9" t="s">
        <v>70</v>
      </c>
    </row>
    <row r="12" spans="1:67" x14ac:dyDescent="0.25">
      <c r="C12" s="3" t="s">
        <v>71</v>
      </c>
      <c r="G12" s="9"/>
      <c r="H12" s="9"/>
      <c r="I12" s="9"/>
      <c r="J12" s="9"/>
      <c r="K12" s="9"/>
      <c r="L12" s="9"/>
    </row>
    <row r="14" spans="1:67" x14ac:dyDescent="0.25">
      <c r="A14" s="9">
        <v>1</v>
      </c>
      <c r="C14" s="8" t="s">
        <v>72</v>
      </c>
      <c r="E14" s="9" t="s">
        <v>73</v>
      </c>
      <c r="G14" s="14">
        <v>4791100</v>
      </c>
      <c r="H14" s="14">
        <v>589800</v>
      </c>
      <c r="I14" s="14">
        <v>0</v>
      </c>
      <c r="J14" s="14">
        <v>0</v>
      </c>
      <c r="K14" s="14">
        <f>SUM(G14:J14)</f>
        <v>5380900</v>
      </c>
      <c r="L14" s="10"/>
      <c r="M14" s="9">
        <v>1</v>
      </c>
      <c r="N14" s="9"/>
      <c r="O14" s="14">
        <v>866160.68979949981</v>
      </c>
      <c r="P14" s="14">
        <v>804526.32330726297</v>
      </c>
      <c r="Q14" s="14">
        <v>759602.63801852486</v>
      </c>
      <c r="R14" s="14">
        <v>512924.16384963458</v>
      </c>
      <c r="S14" s="14">
        <v>299139.91260192374</v>
      </c>
      <c r="T14" s="14">
        <v>132808.47716518596</v>
      </c>
      <c r="U14" s="14">
        <v>98788.806666743883</v>
      </c>
      <c r="V14" s="14">
        <v>107850.96778334986</v>
      </c>
      <c r="W14" s="14">
        <v>113579.72253354499</v>
      </c>
      <c r="X14" s="14">
        <v>161056.38754746856</v>
      </c>
      <c r="Y14" s="14">
        <v>364494.71075405483</v>
      </c>
      <c r="Z14" s="14">
        <v>570167.1999728058</v>
      </c>
      <c r="AA14" s="14"/>
      <c r="AB14" s="14">
        <v>112792.44512414445</v>
      </c>
      <c r="AC14" s="14">
        <v>103952.80279322143</v>
      </c>
      <c r="AD14" s="14">
        <v>96620.319774233169</v>
      </c>
      <c r="AE14" s="14">
        <v>64845.37498950617</v>
      </c>
      <c r="AF14" s="14">
        <v>37410.978540190423</v>
      </c>
      <c r="AG14" s="14">
        <v>16499.613106840174</v>
      </c>
      <c r="AH14" s="14">
        <v>12027.583248224073</v>
      </c>
      <c r="AI14" s="14">
        <v>12781.578921667282</v>
      </c>
      <c r="AJ14" s="14">
        <v>12922.618846396301</v>
      </c>
      <c r="AK14" s="14">
        <v>18394.505706465552</v>
      </c>
      <c r="AL14" s="14">
        <v>40419.274911080356</v>
      </c>
      <c r="AM14" s="14">
        <v>61132.904038030596</v>
      </c>
      <c r="AN14" s="14"/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/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/>
      <c r="BO14" s="14">
        <f>SUM(O14:BM14)</f>
        <v>5380900</v>
      </c>
    </row>
    <row r="15" spans="1:67" x14ac:dyDescent="0.25">
      <c r="A15" s="9">
        <v>2</v>
      </c>
      <c r="C15" s="8" t="s">
        <v>74</v>
      </c>
      <c r="E15" s="9" t="s">
        <v>73</v>
      </c>
      <c r="G15" s="14">
        <v>3187300</v>
      </c>
      <c r="H15" s="14">
        <v>2134600</v>
      </c>
      <c r="I15" s="14">
        <v>0</v>
      </c>
      <c r="J15" s="14">
        <v>0</v>
      </c>
      <c r="K15" s="14">
        <f t="shared" ref="K15:K16" si="0">SUM(G15:J15)</f>
        <v>5321900</v>
      </c>
      <c r="L15" s="10"/>
      <c r="M15" s="9">
        <v>2</v>
      </c>
      <c r="N15" s="9"/>
      <c r="O15" s="14">
        <v>553272.59531029454</v>
      </c>
      <c r="P15" s="14">
        <v>562215.24506918679</v>
      </c>
      <c r="Q15" s="14">
        <v>516447.41330792371</v>
      </c>
      <c r="R15" s="14">
        <v>371443.01087120705</v>
      </c>
      <c r="S15" s="14">
        <v>207491.97496291966</v>
      </c>
      <c r="T15" s="14">
        <v>88514.654346923431</v>
      </c>
      <c r="U15" s="14">
        <v>63286.277986327543</v>
      </c>
      <c r="V15" s="14">
        <v>64806.49005541324</v>
      </c>
      <c r="W15" s="14">
        <v>65942.774864696912</v>
      </c>
      <c r="X15" s="14">
        <v>102630.02713299134</v>
      </c>
      <c r="Y15" s="14">
        <v>220206.92344895538</v>
      </c>
      <c r="Z15" s="14">
        <v>371042.61264316045</v>
      </c>
      <c r="AA15" s="14"/>
      <c r="AB15" s="14">
        <v>326093.34232948237</v>
      </c>
      <c r="AC15" s="14">
        <v>348888.26075872051</v>
      </c>
      <c r="AD15" s="14">
        <v>345067.01966254076</v>
      </c>
      <c r="AE15" s="14">
        <v>245547.8987167392</v>
      </c>
      <c r="AF15" s="14">
        <v>135746.72971701444</v>
      </c>
      <c r="AG15" s="14">
        <v>72078.958283603846</v>
      </c>
      <c r="AH15" s="14">
        <v>48704.87683817248</v>
      </c>
      <c r="AI15" s="14">
        <v>51944.354895640077</v>
      </c>
      <c r="AJ15" s="14">
        <v>54212.360539080692</v>
      </c>
      <c r="AK15" s="14">
        <v>84337.998460468254</v>
      </c>
      <c r="AL15" s="14">
        <v>164905.23526196452</v>
      </c>
      <c r="AM15" s="14">
        <v>257072.96453657281</v>
      </c>
      <c r="AN15" s="14"/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/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/>
      <c r="BO15" s="14">
        <f>SUM(O15:BM15)</f>
        <v>5321900</v>
      </c>
    </row>
    <row r="16" spans="1:67" x14ac:dyDescent="0.25">
      <c r="A16" s="9">
        <v>3</v>
      </c>
      <c r="C16" s="8" t="s">
        <v>75</v>
      </c>
      <c r="E16" s="9" t="s">
        <v>73</v>
      </c>
      <c r="G16" s="14">
        <v>500</v>
      </c>
      <c r="H16" s="14">
        <v>100</v>
      </c>
      <c r="I16" s="14">
        <v>0</v>
      </c>
      <c r="J16" s="14">
        <v>0</v>
      </c>
      <c r="K16" s="14">
        <f t="shared" si="0"/>
        <v>600</v>
      </c>
      <c r="L16" s="10"/>
      <c r="M16" s="9">
        <v>3</v>
      </c>
      <c r="N16" s="9"/>
      <c r="O16" s="14">
        <v>48.643663411993508</v>
      </c>
      <c r="P16" s="14">
        <v>38.413497203119668</v>
      </c>
      <c r="Q16" s="14">
        <v>44.839304689536256</v>
      </c>
      <c r="R16" s="14">
        <v>48.361970447300358</v>
      </c>
      <c r="S16" s="14">
        <v>37.691721635222649</v>
      </c>
      <c r="T16" s="14">
        <v>47.258255308057819</v>
      </c>
      <c r="U16" s="14">
        <v>42.230887984441722</v>
      </c>
      <c r="V16" s="14">
        <v>44.406239348798046</v>
      </c>
      <c r="W16" s="14">
        <v>35.603584818653886</v>
      </c>
      <c r="X16" s="14">
        <v>38.042584758505924</v>
      </c>
      <c r="Y16" s="14">
        <v>41.119153116667</v>
      </c>
      <c r="Z16" s="14">
        <v>33.389137277703149</v>
      </c>
      <c r="AA16" s="14"/>
      <c r="AB16" s="14">
        <v>5.6051051051051051</v>
      </c>
      <c r="AC16" s="14">
        <v>7.0630630630630629</v>
      </c>
      <c r="AD16" s="14">
        <v>7.8558558558558564</v>
      </c>
      <c r="AE16" s="14">
        <v>9.1396396396396398</v>
      </c>
      <c r="AF16" s="14">
        <v>8.4114114114114109</v>
      </c>
      <c r="AG16" s="14">
        <v>8.7477477477477468</v>
      </c>
      <c r="AH16" s="14">
        <v>9.1606606606606604</v>
      </c>
      <c r="AI16" s="14">
        <v>9.0840840840840844</v>
      </c>
      <c r="AJ16" s="14">
        <v>8.0690690690690694</v>
      </c>
      <c r="AK16" s="14">
        <v>9.6801801801801801</v>
      </c>
      <c r="AL16" s="14">
        <v>8.9879879879879869</v>
      </c>
      <c r="AM16" s="14">
        <v>8.1951951951951951</v>
      </c>
      <c r="AN16" s="14"/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/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/>
      <c r="BO16" s="14">
        <f>SUM(O16:BM16)</f>
        <v>600.00000000000023</v>
      </c>
    </row>
    <row r="17" spans="1:67" x14ac:dyDescent="0.25">
      <c r="A17" s="9">
        <v>4</v>
      </c>
      <c r="C17" s="8" t="s">
        <v>76</v>
      </c>
      <c r="G17" s="17">
        <f t="shared" ref="G17:I17" si="1">SUM(G14:G16)</f>
        <v>7978900</v>
      </c>
      <c r="H17" s="17">
        <f t="shared" si="1"/>
        <v>2724500</v>
      </c>
      <c r="I17" s="17">
        <f t="shared" si="1"/>
        <v>0</v>
      </c>
      <c r="J17" s="17">
        <f t="shared" ref="J17:BM17" si="2">SUM(J14:J16)</f>
        <v>0</v>
      </c>
      <c r="K17" s="17">
        <f t="shared" si="2"/>
        <v>10703400</v>
      </c>
      <c r="L17" s="14"/>
      <c r="M17" s="9">
        <v>4</v>
      </c>
      <c r="N17" s="9"/>
      <c r="O17" s="17">
        <f t="shared" si="2"/>
        <v>1419481.9287732062</v>
      </c>
      <c r="P17" s="17">
        <f t="shared" si="2"/>
        <v>1366779.9818736529</v>
      </c>
      <c r="Q17" s="17">
        <f t="shared" si="2"/>
        <v>1276094.8906311381</v>
      </c>
      <c r="R17" s="17">
        <f t="shared" si="2"/>
        <v>884415.53669128905</v>
      </c>
      <c r="S17" s="17">
        <f t="shared" si="2"/>
        <v>506669.57928647863</v>
      </c>
      <c r="T17" s="17">
        <f t="shared" si="2"/>
        <v>221370.38976741745</v>
      </c>
      <c r="U17" s="17">
        <f t="shared" si="2"/>
        <v>162117.31554105587</v>
      </c>
      <c r="V17" s="17">
        <f t="shared" si="2"/>
        <v>172701.86407811189</v>
      </c>
      <c r="W17" s="17">
        <f t="shared" si="2"/>
        <v>179558.10098306055</v>
      </c>
      <c r="X17" s="17">
        <f t="shared" si="2"/>
        <v>263724.45726521837</v>
      </c>
      <c r="Y17" s="17">
        <f t="shared" si="2"/>
        <v>584742.75335612695</v>
      </c>
      <c r="Z17" s="17">
        <f t="shared" si="2"/>
        <v>941243.20175324392</v>
      </c>
      <c r="AA17" s="14"/>
      <c r="AB17" s="17">
        <f t="shared" si="2"/>
        <v>438891.3925587319</v>
      </c>
      <c r="AC17" s="17">
        <f t="shared" si="2"/>
        <v>452848.12661500502</v>
      </c>
      <c r="AD17" s="17">
        <f t="shared" si="2"/>
        <v>441695.19529262977</v>
      </c>
      <c r="AE17" s="17">
        <f t="shared" si="2"/>
        <v>310402.413345885</v>
      </c>
      <c r="AF17" s="17">
        <f t="shared" si="2"/>
        <v>173166.11966861627</v>
      </c>
      <c r="AG17" s="17">
        <f t="shared" si="2"/>
        <v>88587.319138191771</v>
      </c>
      <c r="AH17" s="17">
        <f t="shared" si="2"/>
        <v>60741.620747057212</v>
      </c>
      <c r="AI17" s="17">
        <f t="shared" si="2"/>
        <v>64735.017901391446</v>
      </c>
      <c r="AJ17" s="17">
        <f t="shared" si="2"/>
        <v>67143.048454546064</v>
      </c>
      <c r="AK17" s="17">
        <f t="shared" si="2"/>
        <v>102742.18434711399</v>
      </c>
      <c r="AL17" s="17">
        <f t="shared" si="2"/>
        <v>205333.49816103285</v>
      </c>
      <c r="AM17" s="17">
        <f t="shared" si="2"/>
        <v>318214.06376979861</v>
      </c>
      <c r="AN17" s="14"/>
      <c r="AO17" s="17">
        <f t="shared" si="2"/>
        <v>0</v>
      </c>
      <c r="AP17" s="17">
        <f t="shared" si="2"/>
        <v>0</v>
      </c>
      <c r="AQ17" s="17">
        <f t="shared" si="2"/>
        <v>0</v>
      </c>
      <c r="AR17" s="17">
        <f t="shared" si="2"/>
        <v>0</v>
      </c>
      <c r="AS17" s="17">
        <f t="shared" si="2"/>
        <v>0</v>
      </c>
      <c r="AT17" s="17">
        <f t="shared" si="2"/>
        <v>0</v>
      </c>
      <c r="AU17" s="17">
        <f t="shared" si="2"/>
        <v>0</v>
      </c>
      <c r="AV17" s="17">
        <f t="shared" si="2"/>
        <v>0</v>
      </c>
      <c r="AW17" s="17">
        <f t="shared" si="2"/>
        <v>0</v>
      </c>
      <c r="AX17" s="17">
        <f t="shared" si="2"/>
        <v>0</v>
      </c>
      <c r="AY17" s="17">
        <f t="shared" si="2"/>
        <v>0</v>
      </c>
      <c r="AZ17" s="17">
        <f t="shared" si="2"/>
        <v>0</v>
      </c>
      <c r="BA17" s="14"/>
      <c r="BB17" s="17">
        <f t="shared" si="2"/>
        <v>0</v>
      </c>
      <c r="BC17" s="17">
        <f t="shared" si="2"/>
        <v>0</v>
      </c>
      <c r="BD17" s="17">
        <f t="shared" si="2"/>
        <v>0</v>
      </c>
      <c r="BE17" s="17">
        <f t="shared" si="2"/>
        <v>0</v>
      </c>
      <c r="BF17" s="17">
        <f t="shared" si="2"/>
        <v>0</v>
      </c>
      <c r="BG17" s="17">
        <f t="shared" si="2"/>
        <v>0</v>
      </c>
      <c r="BH17" s="17">
        <f t="shared" si="2"/>
        <v>0</v>
      </c>
      <c r="BI17" s="17">
        <f t="shared" si="2"/>
        <v>0</v>
      </c>
      <c r="BJ17" s="17">
        <f t="shared" si="2"/>
        <v>0</v>
      </c>
      <c r="BK17" s="17">
        <f t="shared" si="2"/>
        <v>0</v>
      </c>
      <c r="BL17" s="17">
        <f t="shared" si="2"/>
        <v>0</v>
      </c>
      <c r="BM17" s="17">
        <f t="shared" si="2"/>
        <v>0</v>
      </c>
      <c r="BN17" s="14"/>
      <c r="BO17" s="17">
        <f>SUM(BO14:BO16)</f>
        <v>10703400</v>
      </c>
    </row>
    <row r="18" spans="1:67" x14ac:dyDescent="0.25">
      <c r="A18" s="9"/>
      <c r="G18" s="10"/>
      <c r="H18" s="10"/>
      <c r="I18" s="10"/>
      <c r="J18" s="10"/>
      <c r="K18" s="10"/>
      <c r="L18" s="10"/>
      <c r="M18" s="9"/>
      <c r="N18" s="9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</row>
    <row r="19" spans="1:67" x14ac:dyDescent="0.25">
      <c r="A19" s="9">
        <v>5</v>
      </c>
      <c r="C19" s="8" t="s">
        <v>77</v>
      </c>
      <c r="E19" s="9" t="s">
        <v>78</v>
      </c>
      <c r="G19" s="14">
        <v>2942275</v>
      </c>
      <c r="H19" s="14">
        <v>326470</v>
      </c>
      <c r="I19" s="14">
        <v>0</v>
      </c>
      <c r="J19" s="14">
        <v>59947</v>
      </c>
      <c r="K19" s="14">
        <f t="shared" ref="K19:K22" si="3">SUM(G19:J19)</f>
        <v>3328692</v>
      </c>
      <c r="L19" s="10"/>
      <c r="M19" s="9">
        <v>5</v>
      </c>
      <c r="N19" s="9"/>
      <c r="O19" s="14">
        <v>554856.942637</v>
      </c>
      <c r="P19" s="14">
        <v>492119.867967</v>
      </c>
      <c r="Q19" s="14">
        <v>443225.10229299997</v>
      </c>
      <c r="R19" s="14">
        <v>243156.60330799999</v>
      </c>
      <c r="S19" s="14">
        <v>111153.352044</v>
      </c>
      <c r="T19" s="14">
        <v>68608.359399000008</v>
      </c>
      <c r="U19" s="14">
        <v>57517.136984999997</v>
      </c>
      <c r="V19" s="14">
        <v>61718.366648000003</v>
      </c>
      <c r="W19" s="14">
        <v>67455.55863</v>
      </c>
      <c r="X19" s="14">
        <v>131073.124989</v>
      </c>
      <c r="Y19" s="14">
        <v>309114.58423600002</v>
      </c>
      <c r="Z19" s="14">
        <v>402276.213147</v>
      </c>
      <c r="AA19" s="14"/>
      <c r="AB19" s="14">
        <v>63507.369138000002</v>
      </c>
      <c r="AC19" s="14">
        <v>56354.270154999998</v>
      </c>
      <c r="AD19" s="14">
        <v>51462.861858000004</v>
      </c>
      <c r="AE19" s="14">
        <v>26872.050436999998</v>
      </c>
      <c r="AF19" s="14">
        <v>12423.668829</v>
      </c>
      <c r="AG19" s="14">
        <v>6859.720832</v>
      </c>
      <c r="AH19" s="14">
        <v>5486.3727719999997</v>
      </c>
      <c r="AI19" s="14">
        <v>6224.056979</v>
      </c>
      <c r="AJ19" s="14">
        <v>7083.8740120000002</v>
      </c>
      <c r="AK19" s="14">
        <v>14053.753524</v>
      </c>
      <c r="AL19" s="14">
        <v>32095.928737999999</v>
      </c>
      <c r="AM19" s="14">
        <v>44046.329815000005</v>
      </c>
      <c r="AN19" s="14"/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/>
      <c r="BB19" s="14">
        <v>12738.061569</v>
      </c>
      <c r="BC19" s="14">
        <v>10916.358795</v>
      </c>
      <c r="BD19" s="14">
        <v>9688.0740659999992</v>
      </c>
      <c r="BE19" s="14">
        <v>5162.306294</v>
      </c>
      <c r="BF19" s="14">
        <v>2383.2976530000001</v>
      </c>
      <c r="BG19" s="14">
        <v>1445.3477549999998</v>
      </c>
      <c r="BH19" s="14">
        <v>1186.8433580000001</v>
      </c>
      <c r="BI19" s="14">
        <v>1302.5234350000001</v>
      </c>
      <c r="BJ19" s="14">
        <v>1159.608199</v>
      </c>
      <c r="BK19" s="14">
        <v>2433.4385790000001</v>
      </c>
      <c r="BL19" s="14">
        <v>5296.0740569999998</v>
      </c>
      <c r="BM19" s="14">
        <v>6234.8114570000007</v>
      </c>
      <c r="BN19" s="14"/>
      <c r="BO19" s="14">
        <f>SUM(O19:BM19)</f>
        <v>3328692.2145889997</v>
      </c>
    </row>
    <row r="20" spans="1:67" x14ac:dyDescent="0.25">
      <c r="A20" s="9">
        <v>6</v>
      </c>
      <c r="C20" s="8" t="s">
        <v>79</v>
      </c>
      <c r="E20" s="9" t="s">
        <v>78</v>
      </c>
      <c r="G20" s="14">
        <v>670955</v>
      </c>
      <c r="H20" s="14">
        <v>605560</v>
      </c>
      <c r="I20" s="14">
        <v>0</v>
      </c>
      <c r="J20" s="14">
        <v>7913</v>
      </c>
      <c r="K20" s="14">
        <f t="shared" si="3"/>
        <v>1284428</v>
      </c>
      <c r="L20" s="10"/>
      <c r="M20" s="9">
        <v>6</v>
      </c>
      <c r="N20" s="9"/>
      <c r="O20" s="14">
        <v>92767.435236000005</v>
      </c>
      <c r="P20" s="14">
        <v>99342.955669000003</v>
      </c>
      <c r="Q20" s="14">
        <v>92200.732380999994</v>
      </c>
      <c r="R20" s="14">
        <v>57980.809276</v>
      </c>
      <c r="S20" s="14">
        <v>34213.875440999996</v>
      </c>
      <c r="T20" s="14">
        <v>21277.086602000003</v>
      </c>
      <c r="U20" s="14">
        <v>17640.874399</v>
      </c>
      <c r="V20" s="14">
        <v>18959.639901000002</v>
      </c>
      <c r="W20" s="14">
        <v>27604.469646999998</v>
      </c>
      <c r="X20" s="14">
        <v>46500.294569999998</v>
      </c>
      <c r="Y20" s="14">
        <v>80212.861782000007</v>
      </c>
      <c r="Z20" s="14">
        <v>82254.268784</v>
      </c>
      <c r="AA20" s="14"/>
      <c r="AB20" s="14">
        <v>91363.764312999992</v>
      </c>
      <c r="AC20" s="14">
        <v>86593.138055999996</v>
      </c>
      <c r="AD20" s="14">
        <v>80411.591274999999</v>
      </c>
      <c r="AE20" s="14">
        <v>48488.594975</v>
      </c>
      <c r="AF20" s="14">
        <v>31982.723185999999</v>
      </c>
      <c r="AG20" s="14">
        <v>20673.26629</v>
      </c>
      <c r="AH20" s="14">
        <v>17587.067327000001</v>
      </c>
      <c r="AI20" s="14">
        <v>18782.344725000003</v>
      </c>
      <c r="AJ20" s="14">
        <v>22244.724112</v>
      </c>
      <c r="AK20" s="14">
        <v>41147.151328</v>
      </c>
      <c r="AL20" s="14">
        <v>69568.834579999995</v>
      </c>
      <c r="AM20" s="14">
        <v>76717.330094999998</v>
      </c>
      <c r="AN20" s="14"/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/>
      <c r="BB20" s="14">
        <v>1275.1650479999998</v>
      </c>
      <c r="BC20" s="14">
        <v>1249.408815</v>
      </c>
      <c r="BD20" s="14">
        <v>1166.0469210000001</v>
      </c>
      <c r="BE20" s="14">
        <v>674.96056199999998</v>
      </c>
      <c r="BF20" s="14">
        <v>383.91616199999999</v>
      </c>
      <c r="BG20" s="14">
        <v>288.44973399999998</v>
      </c>
      <c r="BH20" s="14">
        <v>247.73275899999999</v>
      </c>
      <c r="BI20" s="14">
        <v>260.65659799999997</v>
      </c>
      <c r="BJ20" s="14">
        <v>285.430744</v>
      </c>
      <c r="BK20" s="14">
        <v>492.26399900000001</v>
      </c>
      <c r="BL20" s="14">
        <v>796.73885499999994</v>
      </c>
      <c r="BM20" s="14">
        <v>791.74924699999997</v>
      </c>
      <c r="BN20" s="14"/>
      <c r="BO20" s="14">
        <f>SUM(O20:BM20)</f>
        <v>1284428.3533940003</v>
      </c>
    </row>
    <row r="21" spans="1:67" x14ac:dyDescent="0.25">
      <c r="A21" s="9">
        <v>7</v>
      </c>
      <c r="C21" s="8" t="s">
        <v>80</v>
      </c>
      <c r="E21" s="9" t="s">
        <v>78</v>
      </c>
      <c r="G21" s="14">
        <v>913183</v>
      </c>
      <c r="H21" s="14">
        <v>139884</v>
      </c>
      <c r="I21" s="14">
        <v>0</v>
      </c>
      <c r="J21" s="14">
        <v>0</v>
      </c>
      <c r="K21" s="14">
        <f t="shared" si="3"/>
        <v>1053067</v>
      </c>
      <c r="L21" s="10"/>
      <c r="M21" s="9">
        <v>7</v>
      </c>
      <c r="N21" s="9"/>
      <c r="O21" s="14">
        <v>167027.53929699998</v>
      </c>
      <c r="P21" s="14">
        <v>135762.97218499999</v>
      </c>
      <c r="Q21" s="14">
        <v>133403.033188</v>
      </c>
      <c r="R21" s="14">
        <v>84858.825025999991</v>
      </c>
      <c r="S21" s="14">
        <v>45733.845453999995</v>
      </c>
      <c r="T21" s="14">
        <v>18675.791495000001</v>
      </c>
      <c r="U21" s="14">
        <v>16351.700833000001</v>
      </c>
      <c r="V21" s="14">
        <v>15895.435767999999</v>
      </c>
      <c r="W21" s="14">
        <v>20207.484815</v>
      </c>
      <c r="X21" s="14">
        <v>46170.755640000003</v>
      </c>
      <c r="Y21" s="14">
        <v>102128.512078</v>
      </c>
      <c r="Z21" s="14">
        <v>126967.32729799997</v>
      </c>
      <c r="AA21" s="14"/>
      <c r="AB21" s="14">
        <v>26930.524513000004</v>
      </c>
      <c r="AC21" s="14">
        <v>21816.560364000001</v>
      </c>
      <c r="AD21" s="14">
        <v>21450.964195000004</v>
      </c>
      <c r="AE21" s="14">
        <v>13642.886871999999</v>
      </c>
      <c r="AF21" s="14">
        <v>6727.1288979999999</v>
      </c>
      <c r="AG21" s="14">
        <v>2793.0268339999998</v>
      </c>
      <c r="AH21" s="14">
        <v>2315.1950400000001</v>
      </c>
      <c r="AI21" s="14">
        <v>2390.5917060000002</v>
      </c>
      <c r="AJ21" s="14">
        <v>2995.9269799999997</v>
      </c>
      <c r="AK21" s="14">
        <v>6786.5006969999995</v>
      </c>
      <c r="AL21" s="14">
        <v>14414.302618000003</v>
      </c>
      <c r="AM21" s="14">
        <v>17620.560894999999</v>
      </c>
      <c r="AN21" s="14"/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/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/>
      <c r="BO21" s="14">
        <f>SUM(O21:BM21)</f>
        <v>1053067.3926889999</v>
      </c>
    </row>
    <row r="22" spans="1:67" x14ac:dyDescent="0.25">
      <c r="A22" s="9">
        <v>8</v>
      </c>
      <c r="C22" s="8" t="s">
        <v>81</v>
      </c>
      <c r="E22" s="9" t="s">
        <v>78</v>
      </c>
      <c r="G22" s="14">
        <v>204812</v>
      </c>
      <c r="H22" s="14">
        <v>171571</v>
      </c>
      <c r="I22" s="14">
        <v>0</v>
      </c>
      <c r="J22" s="14">
        <v>3047</v>
      </c>
      <c r="K22" s="14">
        <f t="shared" si="3"/>
        <v>379430</v>
      </c>
      <c r="L22" s="10"/>
      <c r="M22" s="9">
        <v>8</v>
      </c>
      <c r="N22" s="9"/>
      <c r="O22" s="14">
        <v>29852.845824</v>
      </c>
      <c r="P22" s="14">
        <v>29151.571163000001</v>
      </c>
      <c r="Q22" s="14">
        <v>26878.068738999998</v>
      </c>
      <c r="R22" s="14">
        <v>18519.325883000001</v>
      </c>
      <c r="S22" s="14">
        <v>11103.754772</v>
      </c>
      <c r="T22" s="14">
        <v>6250.38843</v>
      </c>
      <c r="U22" s="14">
        <v>6387.4753870000004</v>
      </c>
      <c r="V22" s="14">
        <v>6622.0203389999997</v>
      </c>
      <c r="W22" s="14">
        <v>7469.791397</v>
      </c>
      <c r="X22" s="14">
        <v>13441.598958</v>
      </c>
      <c r="Y22" s="14">
        <v>24336.323766999998</v>
      </c>
      <c r="Z22" s="14">
        <v>24799.113686000001</v>
      </c>
      <c r="AA22" s="14"/>
      <c r="AB22" s="14">
        <v>27581.793140000002</v>
      </c>
      <c r="AC22" s="14">
        <v>21507.114507000002</v>
      </c>
      <c r="AD22" s="14">
        <v>21565.181689000001</v>
      </c>
      <c r="AE22" s="14">
        <v>14504.813148999998</v>
      </c>
      <c r="AF22" s="14">
        <v>10169.082115000001</v>
      </c>
      <c r="AG22" s="14">
        <v>6293.7142859999994</v>
      </c>
      <c r="AH22" s="14">
        <v>5187.7872860000007</v>
      </c>
      <c r="AI22" s="14">
        <v>5861.4625839999999</v>
      </c>
      <c r="AJ22" s="14">
        <v>6880.2365299999992</v>
      </c>
      <c r="AK22" s="14">
        <v>11374.379926000001</v>
      </c>
      <c r="AL22" s="14">
        <v>19109.843044000001</v>
      </c>
      <c r="AM22" s="14">
        <v>21535.973620000001</v>
      </c>
      <c r="AN22" s="14"/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/>
      <c r="BB22" s="14">
        <v>197.60300000000001</v>
      </c>
      <c r="BC22" s="14">
        <v>166.96449999999999</v>
      </c>
      <c r="BD22" s="14">
        <v>167.55890000000002</v>
      </c>
      <c r="BE22" s="14">
        <v>85.409000000000006</v>
      </c>
      <c r="BF22" s="14">
        <v>144.69929999999999</v>
      </c>
      <c r="BG22" s="14">
        <v>443.02179999999998</v>
      </c>
      <c r="BH22" s="14">
        <v>351.42289999999997</v>
      </c>
      <c r="BI22" s="14">
        <v>278.79067999999995</v>
      </c>
      <c r="BJ22" s="14">
        <v>428.33492000000001</v>
      </c>
      <c r="BK22" s="14">
        <v>243.8237</v>
      </c>
      <c r="BL22" s="14">
        <v>464.9255</v>
      </c>
      <c r="BM22" s="14">
        <v>74.214100000000002</v>
      </c>
      <c r="BN22" s="14"/>
      <c r="BO22" s="14">
        <f>SUM(O22:BM22)</f>
        <v>379430.42852099991</v>
      </c>
    </row>
    <row r="23" spans="1:67" x14ac:dyDescent="0.25">
      <c r="A23" s="9">
        <v>9</v>
      </c>
      <c r="C23" s="8" t="s">
        <v>82</v>
      </c>
      <c r="G23" s="17">
        <f t="shared" ref="G23:I23" si="4">SUM(G19:G22)</f>
        <v>4731225</v>
      </c>
      <c r="H23" s="17">
        <f t="shared" si="4"/>
        <v>1243485</v>
      </c>
      <c r="I23" s="17">
        <f t="shared" si="4"/>
        <v>0</v>
      </c>
      <c r="J23" s="17">
        <f t="shared" ref="J23:K23" si="5">SUM(J19:J22)</f>
        <v>70907</v>
      </c>
      <c r="K23" s="17">
        <f t="shared" si="5"/>
        <v>6045617</v>
      </c>
      <c r="L23" s="14"/>
      <c r="M23" s="9">
        <v>9</v>
      </c>
      <c r="N23" s="9"/>
      <c r="O23" s="17">
        <f t="shared" ref="O23:BO23" si="6">SUM(O19:O22)</f>
        <v>844504.76299399999</v>
      </c>
      <c r="P23" s="17">
        <f t="shared" si="6"/>
        <v>756377.36698399996</v>
      </c>
      <c r="Q23" s="17">
        <f t="shared" si="6"/>
        <v>695706.93660099991</v>
      </c>
      <c r="R23" s="17">
        <f t="shared" si="6"/>
        <v>404515.56349299994</v>
      </c>
      <c r="S23" s="17">
        <f t="shared" si="6"/>
        <v>202204.82771099999</v>
      </c>
      <c r="T23" s="17">
        <f t="shared" si="6"/>
        <v>114811.62592600001</v>
      </c>
      <c r="U23" s="17">
        <f t="shared" si="6"/>
        <v>97897.187603999992</v>
      </c>
      <c r="V23" s="17">
        <f t="shared" si="6"/>
        <v>103195.462656</v>
      </c>
      <c r="W23" s="17">
        <f t="shared" si="6"/>
        <v>122737.304489</v>
      </c>
      <c r="X23" s="17">
        <f t="shared" si="6"/>
        <v>237185.77415699998</v>
      </c>
      <c r="Y23" s="17">
        <f t="shared" si="6"/>
        <v>515792.28186300001</v>
      </c>
      <c r="Z23" s="17">
        <f t="shared" si="6"/>
        <v>636296.922915</v>
      </c>
      <c r="AA23" s="14"/>
      <c r="AB23" s="17">
        <f t="shared" si="6"/>
        <v>209383.45110400001</v>
      </c>
      <c r="AC23" s="17">
        <f t="shared" si="6"/>
        <v>186271.083082</v>
      </c>
      <c r="AD23" s="17">
        <f t="shared" si="6"/>
        <v>174890.599017</v>
      </c>
      <c r="AE23" s="17">
        <f t="shared" si="6"/>
        <v>103508.34543299999</v>
      </c>
      <c r="AF23" s="17">
        <f t="shared" si="6"/>
        <v>61302.603027999998</v>
      </c>
      <c r="AG23" s="17">
        <f t="shared" si="6"/>
        <v>36619.728241999997</v>
      </c>
      <c r="AH23" s="17">
        <f t="shared" si="6"/>
        <v>30576.422424999997</v>
      </c>
      <c r="AI23" s="17">
        <f t="shared" si="6"/>
        <v>33258.455994000004</v>
      </c>
      <c r="AJ23" s="17">
        <f t="shared" si="6"/>
        <v>39204.761634000002</v>
      </c>
      <c r="AK23" s="17">
        <f t="shared" si="6"/>
        <v>73361.785475000012</v>
      </c>
      <c r="AL23" s="17">
        <f t="shared" si="6"/>
        <v>135188.90898000001</v>
      </c>
      <c r="AM23" s="17">
        <f t="shared" si="6"/>
        <v>159920.19442499999</v>
      </c>
      <c r="AN23" s="14"/>
      <c r="AO23" s="17">
        <f t="shared" si="6"/>
        <v>0</v>
      </c>
      <c r="AP23" s="17">
        <f t="shared" si="6"/>
        <v>0</v>
      </c>
      <c r="AQ23" s="17">
        <f t="shared" si="6"/>
        <v>0</v>
      </c>
      <c r="AR23" s="17">
        <f t="shared" si="6"/>
        <v>0</v>
      </c>
      <c r="AS23" s="17">
        <f t="shared" si="6"/>
        <v>0</v>
      </c>
      <c r="AT23" s="17">
        <f t="shared" si="6"/>
        <v>0</v>
      </c>
      <c r="AU23" s="17">
        <f t="shared" si="6"/>
        <v>0</v>
      </c>
      <c r="AV23" s="17">
        <f t="shared" si="6"/>
        <v>0</v>
      </c>
      <c r="AW23" s="17">
        <f t="shared" si="6"/>
        <v>0</v>
      </c>
      <c r="AX23" s="17">
        <f t="shared" si="6"/>
        <v>0</v>
      </c>
      <c r="AY23" s="17">
        <f t="shared" si="6"/>
        <v>0</v>
      </c>
      <c r="AZ23" s="17">
        <f t="shared" si="6"/>
        <v>0</v>
      </c>
      <c r="BA23" s="14"/>
      <c r="BB23" s="17">
        <f t="shared" si="6"/>
        <v>14210.829616999999</v>
      </c>
      <c r="BC23" s="17">
        <f t="shared" si="6"/>
        <v>12332.732110000001</v>
      </c>
      <c r="BD23" s="17">
        <f t="shared" si="6"/>
        <v>11021.679886999998</v>
      </c>
      <c r="BE23" s="17">
        <f t="shared" si="6"/>
        <v>5922.6758559999998</v>
      </c>
      <c r="BF23" s="17">
        <f t="shared" si="6"/>
        <v>2911.9131150000003</v>
      </c>
      <c r="BG23" s="17">
        <f t="shared" si="6"/>
        <v>2176.819289</v>
      </c>
      <c r="BH23" s="17">
        <f t="shared" si="6"/>
        <v>1785.9990170000001</v>
      </c>
      <c r="BI23" s="17">
        <f t="shared" si="6"/>
        <v>1841.9707130000002</v>
      </c>
      <c r="BJ23" s="17">
        <f t="shared" si="6"/>
        <v>1873.373863</v>
      </c>
      <c r="BK23" s="17">
        <f t="shared" si="6"/>
        <v>3169.5262780000003</v>
      </c>
      <c r="BL23" s="17">
        <f t="shared" si="6"/>
        <v>6557.7384119999997</v>
      </c>
      <c r="BM23" s="17">
        <f t="shared" si="6"/>
        <v>7100.7748040000006</v>
      </c>
      <c r="BN23" s="14"/>
      <c r="BO23" s="17">
        <f t="shared" si="6"/>
        <v>6045618.3891929993</v>
      </c>
    </row>
    <row r="24" spans="1:67" x14ac:dyDescent="0.25">
      <c r="A24" s="9"/>
      <c r="G24" s="14"/>
      <c r="H24" s="14"/>
      <c r="I24" s="14"/>
      <c r="J24" s="14"/>
      <c r="K24" s="14"/>
      <c r="L24" s="14"/>
      <c r="M24" s="9"/>
      <c r="N24" s="9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</row>
    <row r="25" spans="1:67" x14ac:dyDescent="0.25">
      <c r="A25" s="9">
        <v>10</v>
      </c>
      <c r="C25" s="8" t="s">
        <v>83</v>
      </c>
      <c r="G25" s="17">
        <f t="shared" ref="G25:K25" si="7">G17+G23</f>
        <v>12710125</v>
      </c>
      <c r="H25" s="17">
        <f t="shared" si="7"/>
        <v>3967985</v>
      </c>
      <c r="I25" s="17">
        <f t="shared" si="7"/>
        <v>0</v>
      </c>
      <c r="J25" s="17">
        <f t="shared" si="7"/>
        <v>70907</v>
      </c>
      <c r="K25" s="17">
        <f t="shared" si="7"/>
        <v>16749017</v>
      </c>
      <c r="L25" s="14"/>
      <c r="M25" s="9">
        <v>10</v>
      </c>
      <c r="N25" s="9"/>
      <c r="O25" s="17">
        <f t="shared" ref="O25:BO25" si="8">O17+O23</f>
        <v>2263986.6917672064</v>
      </c>
      <c r="P25" s="17">
        <f t="shared" si="8"/>
        <v>2123157.3488576529</v>
      </c>
      <c r="Q25" s="17">
        <f t="shared" si="8"/>
        <v>1971801.827232138</v>
      </c>
      <c r="R25" s="17">
        <f t="shared" si="8"/>
        <v>1288931.100184289</v>
      </c>
      <c r="S25" s="17">
        <f t="shared" si="8"/>
        <v>708874.40699747857</v>
      </c>
      <c r="T25" s="17">
        <f t="shared" si="8"/>
        <v>336182.01569341746</v>
      </c>
      <c r="U25" s="17">
        <f t="shared" si="8"/>
        <v>260014.50314505585</v>
      </c>
      <c r="V25" s="17">
        <f t="shared" si="8"/>
        <v>275897.32673411188</v>
      </c>
      <c r="W25" s="17">
        <f t="shared" si="8"/>
        <v>302295.40547206055</v>
      </c>
      <c r="X25" s="17">
        <f t="shared" si="8"/>
        <v>500910.23142221838</v>
      </c>
      <c r="Y25" s="17">
        <f t="shared" si="8"/>
        <v>1100535.0352191268</v>
      </c>
      <c r="Z25" s="17">
        <f t="shared" si="8"/>
        <v>1577540.1246682438</v>
      </c>
      <c r="AA25" s="14"/>
      <c r="AB25" s="17">
        <f t="shared" si="8"/>
        <v>648274.84366273193</v>
      </c>
      <c r="AC25" s="17">
        <f t="shared" si="8"/>
        <v>639119.20969700499</v>
      </c>
      <c r="AD25" s="17">
        <f t="shared" si="8"/>
        <v>616585.79430962983</v>
      </c>
      <c r="AE25" s="17">
        <f t="shared" si="8"/>
        <v>413910.75877888501</v>
      </c>
      <c r="AF25" s="17">
        <f t="shared" si="8"/>
        <v>234468.72269661626</v>
      </c>
      <c r="AG25" s="17">
        <f t="shared" si="8"/>
        <v>125207.04738019177</v>
      </c>
      <c r="AH25" s="17">
        <f t="shared" si="8"/>
        <v>91318.043172057209</v>
      </c>
      <c r="AI25" s="17">
        <f t="shared" si="8"/>
        <v>97993.473895391449</v>
      </c>
      <c r="AJ25" s="17">
        <f t="shared" si="8"/>
        <v>106347.81008854607</v>
      </c>
      <c r="AK25" s="17">
        <f t="shared" si="8"/>
        <v>176103.96982211398</v>
      </c>
      <c r="AL25" s="17">
        <f t="shared" si="8"/>
        <v>340522.40714103286</v>
      </c>
      <c r="AM25" s="17">
        <f t="shared" si="8"/>
        <v>478134.2581947986</v>
      </c>
      <c r="AN25" s="14"/>
      <c r="AO25" s="17">
        <f t="shared" si="8"/>
        <v>0</v>
      </c>
      <c r="AP25" s="17">
        <f t="shared" si="8"/>
        <v>0</v>
      </c>
      <c r="AQ25" s="17">
        <f t="shared" si="8"/>
        <v>0</v>
      </c>
      <c r="AR25" s="17">
        <f t="shared" si="8"/>
        <v>0</v>
      </c>
      <c r="AS25" s="17">
        <f t="shared" si="8"/>
        <v>0</v>
      </c>
      <c r="AT25" s="17">
        <f t="shared" si="8"/>
        <v>0</v>
      </c>
      <c r="AU25" s="17">
        <f t="shared" si="8"/>
        <v>0</v>
      </c>
      <c r="AV25" s="17">
        <f t="shared" si="8"/>
        <v>0</v>
      </c>
      <c r="AW25" s="17">
        <f t="shared" si="8"/>
        <v>0</v>
      </c>
      <c r="AX25" s="17">
        <f t="shared" si="8"/>
        <v>0</v>
      </c>
      <c r="AY25" s="17">
        <f t="shared" si="8"/>
        <v>0</v>
      </c>
      <c r="AZ25" s="17">
        <f t="shared" si="8"/>
        <v>0</v>
      </c>
      <c r="BA25" s="14"/>
      <c r="BB25" s="17">
        <f t="shared" si="8"/>
        <v>14210.829616999999</v>
      </c>
      <c r="BC25" s="17">
        <f t="shared" si="8"/>
        <v>12332.732110000001</v>
      </c>
      <c r="BD25" s="17">
        <f t="shared" si="8"/>
        <v>11021.679886999998</v>
      </c>
      <c r="BE25" s="17">
        <f t="shared" si="8"/>
        <v>5922.6758559999998</v>
      </c>
      <c r="BF25" s="17">
        <f t="shared" si="8"/>
        <v>2911.9131150000003</v>
      </c>
      <c r="BG25" s="17">
        <f t="shared" si="8"/>
        <v>2176.819289</v>
      </c>
      <c r="BH25" s="17">
        <f t="shared" si="8"/>
        <v>1785.9990170000001</v>
      </c>
      <c r="BI25" s="17">
        <f t="shared" si="8"/>
        <v>1841.9707130000002</v>
      </c>
      <c r="BJ25" s="17">
        <f t="shared" si="8"/>
        <v>1873.373863</v>
      </c>
      <c r="BK25" s="17">
        <f t="shared" si="8"/>
        <v>3169.5262780000003</v>
      </c>
      <c r="BL25" s="17">
        <f t="shared" si="8"/>
        <v>6557.7384119999997</v>
      </c>
      <c r="BM25" s="17">
        <f t="shared" si="8"/>
        <v>7100.7748040000006</v>
      </c>
      <c r="BN25" s="14"/>
      <c r="BO25" s="17">
        <f t="shared" si="8"/>
        <v>16749018.389192998</v>
      </c>
    </row>
    <row r="26" spans="1:67" x14ac:dyDescent="0.25">
      <c r="A26" s="9"/>
      <c r="G26" s="11"/>
      <c r="H26" s="11"/>
      <c r="I26" s="11"/>
      <c r="J26" s="11"/>
      <c r="K26" s="11"/>
      <c r="L26" s="11"/>
      <c r="M26" s="9"/>
      <c r="N26" s="9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</row>
    <row r="27" spans="1:67" x14ac:dyDescent="0.25">
      <c r="A27" s="9"/>
      <c r="C27" s="3" t="s">
        <v>84</v>
      </c>
      <c r="G27" s="11"/>
      <c r="H27" s="11"/>
      <c r="I27" s="11"/>
      <c r="J27" s="11"/>
      <c r="K27" s="11"/>
      <c r="L27" s="11"/>
      <c r="M27" s="9"/>
      <c r="N27" s="9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</row>
    <row r="28" spans="1:67" x14ac:dyDescent="0.25">
      <c r="A28" s="9"/>
      <c r="G28" s="11"/>
      <c r="H28" s="11"/>
      <c r="I28" s="11"/>
      <c r="J28" s="11"/>
      <c r="K28" s="11"/>
      <c r="L28" s="11"/>
      <c r="M28" s="9"/>
      <c r="N28" s="9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</row>
    <row r="29" spans="1:67" x14ac:dyDescent="0.25">
      <c r="A29" s="9">
        <v>11</v>
      </c>
      <c r="C29" s="8" t="s">
        <v>85</v>
      </c>
      <c r="E29" s="9" t="s">
        <v>73</v>
      </c>
      <c r="G29" s="14">
        <v>3300</v>
      </c>
      <c r="H29" s="14">
        <v>1100</v>
      </c>
      <c r="I29" s="14">
        <v>0</v>
      </c>
      <c r="J29" s="14">
        <v>0</v>
      </c>
      <c r="K29" s="14">
        <f>SUM(G29:J29)</f>
        <v>4400</v>
      </c>
      <c r="L29" s="10"/>
      <c r="M29" s="9">
        <v>11</v>
      </c>
      <c r="N29" s="9"/>
      <c r="O29" s="14">
        <v>244.98014606983992</v>
      </c>
      <c r="P29" s="14">
        <v>218.94262328946343</v>
      </c>
      <c r="Q29" s="14">
        <v>240.91121506052582</v>
      </c>
      <c r="R29" s="14">
        <v>240.91121506052582</v>
      </c>
      <c r="S29" s="14">
        <v>327.21214096519941</v>
      </c>
      <c r="T29" s="14">
        <v>272.68200201064082</v>
      </c>
      <c r="U29" s="14">
        <v>273.02537171606815</v>
      </c>
      <c r="V29" s="14">
        <v>307.56230461666996</v>
      </c>
      <c r="W29" s="14">
        <v>275.13002602815817</v>
      </c>
      <c r="X29" s="14">
        <v>292.99938946295691</v>
      </c>
      <c r="Y29" s="14">
        <v>309.07414123144861</v>
      </c>
      <c r="Z29" s="14">
        <v>296.5694244885031</v>
      </c>
      <c r="AA29" s="14"/>
      <c r="AB29" s="14">
        <v>524.0785592080714</v>
      </c>
      <c r="AC29" s="14">
        <v>0.63603176726535382</v>
      </c>
      <c r="AD29" s="14">
        <v>534.40512064097777</v>
      </c>
      <c r="AE29" s="14">
        <v>0</v>
      </c>
      <c r="AF29" s="14">
        <v>40.773799046700418</v>
      </c>
      <c r="AG29" s="14">
        <v>0</v>
      </c>
      <c r="AH29" s="14">
        <v>0.10648933698506685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/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/>
      <c r="BB29" s="14">
        <f>$J29</f>
        <v>0</v>
      </c>
      <c r="BC29" s="14">
        <f t="shared" ref="BC29:BM29" si="9">$J29</f>
        <v>0</v>
      </c>
      <c r="BD29" s="14">
        <f t="shared" si="9"/>
        <v>0</v>
      </c>
      <c r="BE29" s="14">
        <f t="shared" si="9"/>
        <v>0</v>
      </c>
      <c r="BF29" s="14">
        <f t="shared" si="9"/>
        <v>0</v>
      </c>
      <c r="BG29" s="14">
        <f t="shared" si="9"/>
        <v>0</v>
      </c>
      <c r="BH29" s="14">
        <f t="shared" si="9"/>
        <v>0</v>
      </c>
      <c r="BI29" s="14">
        <f t="shared" si="9"/>
        <v>0</v>
      </c>
      <c r="BJ29" s="14">
        <f t="shared" si="9"/>
        <v>0</v>
      </c>
      <c r="BK29" s="14">
        <f t="shared" si="9"/>
        <v>0</v>
      </c>
      <c r="BL29" s="14">
        <f t="shared" si="9"/>
        <v>0</v>
      </c>
      <c r="BM29" s="14">
        <f t="shared" si="9"/>
        <v>0</v>
      </c>
      <c r="BN29" s="14"/>
      <c r="BO29" s="14">
        <f t="shared" ref="BO29:BO38" si="10">SUM(O29:BM29)</f>
        <v>4400</v>
      </c>
    </row>
    <row r="30" spans="1:67" x14ac:dyDescent="0.25">
      <c r="A30" s="9">
        <v>12</v>
      </c>
      <c r="C30" s="8" t="s">
        <v>86</v>
      </c>
      <c r="E30" s="9" t="s">
        <v>73</v>
      </c>
      <c r="G30" s="14">
        <v>87200</v>
      </c>
      <c r="H30" s="14">
        <v>441200</v>
      </c>
      <c r="I30" s="14">
        <v>0</v>
      </c>
      <c r="J30" s="14">
        <v>0</v>
      </c>
      <c r="K30" s="14">
        <f t="shared" ref="K30:K38" si="11">SUM(G30:J30)</f>
        <v>528400</v>
      </c>
      <c r="L30" s="10"/>
      <c r="M30" s="9">
        <v>12</v>
      </c>
      <c r="N30" s="9"/>
      <c r="O30" s="14">
        <v>9540.8233164353205</v>
      </c>
      <c r="P30" s="14">
        <v>12804.049153941878</v>
      </c>
      <c r="Q30" s="14">
        <v>9207.8973516000096</v>
      </c>
      <c r="R30" s="14">
        <v>10477.419672493201</v>
      </c>
      <c r="S30" s="14">
        <v>5423.2392859852625</v>
      </c>
      <c r="T30" s="14">
        <v>5332.9034482238039</v>
      </c>
      <c r="U30" s="14">
        <v>2722.8863643700297</v>
      </c>
      <c r="V30" s="14">
        <v>6117.9257396462535</v>
      </c>
      <c r="W30" s="14">
        <v>2824.9270682272827</v>
      </c>
      <c r="X30" s="14">
        <v>7034.355434693005</v>
      </c>
      <c r="Y30" s="14">
        <v>4967.2536747745517</v>
      </c>
      <c r="Z30" s="14">
        <v>10746.319489609401</v>
      </c>
      <c r="AA30" s="14"/>
      <c r="AB30" s="14">
        <v>44311.728149207462</v>
      </c>
      <c r="AC30" s="14">
        <v>43004.070177669193</v>
      </c>
      <c r="AD30" s="14">
        <v>42036.79693842127</v>
      </c>
      <c r="AE30" s="14">
        <v>39747.981738554707</v>
      </c>
      <c r="AF30" s="14">
        <v>32551.257398716418</v>
      </c>
      <c r="AG30" s="14">
        <v>30407.462084792969</v>
      </c>
      <c r="AH30" s="14">
        <v>31110.814531612323</v>
      </c>
      <c r="AI30" s="14">
        <v>30189.087256542891</v>
      </c>
      <c r="AJ30" s="14">
        <v>30709.631847139048</v>
      </c>
      <c r="AK30" s="14">
        <v>32389.292526100391</v>
      </c>
      <c r="AL30" s="14">
        <v>39817.806683637988</v>
      </c>
      <c r="AM30" s="14">
        <v>44924.070667605345</v>
      </c>
      <c r="AN30" s="14"/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/>
      <c r="BB30" s="14">
        <f t="shared" ref="BB30:BM36" si="12">$J30</f>
        <v>0</v>
      </c>
      <c r="BC30" s="14">
        <f t="shared" si="12"/>
        <v>0</v>
      </c>
      <c r="BD30" s="14">
        <f t="shared" si="12"/>
        <v>0</v>
      </c>
      <c r="BE30" s="14">
        <f t="shared" si="12"/>
        <v>0</v>
      </c>
      <c r="BF30" s="14">
        <f t="shared" si="12"/>
        <v>0</v>
      </c>
      <c r="BG30" s="14">
        <f t="shared" si="12"/>
        <v>0</v>
      </c>
      <c r="BH30" s="14">
        <f t="shared" si="12"/>
        <v>0</v>
      </c>
      <c r="BI30" s="14">
        <f t="shared" si="12"/>
        <v>0</v>
      </c>
      <c r="BJ30" s="14">
        <f t="shared" si="12"/>
        <v>0</v>
      </c>
      <c r="BK30" s="14">
        <f t="shared" si="12"/>
        <v>0</v>
      </c>
      <c r="BL30" s="14">
        <f t="shared" si="12"/>
        <v>0</v>
      </c>
      <c r="BM30" s="14">
        <f t="shared" si="12"/>
        <v>0</v>
      </c>
      <c r="BN30" s="14"/>
      <c r="BO30" s="14">
        <f t="shared" si="10"/>
        <v>528400</v>
      </c>
    </row>
    <row r="31" spans="1:67" x14ac:dyDescent="0.25">
      <c r="A31" s="9">
        <v>13</v>
      </c>
      <c r="C31" s="8" t="s">
        <v>87</v>
      </c>
      <c r="E31" s="9" t="s">
        <v>73</v>
      </c>
      <c r="G31" s="14">
        <v>1000</v>
      </c>
      <c r="H31" s="14">
        <v>538400</v>
      </c>
      <c r="I31" s="14">
        <v>0</v>
      </c>
      <c r="J31" s="14">
        <v>0</v>
      </c>
      <c r="K31" s="14">
        <f t="shared" si="11"/>
        <v>539400</v>
      </c>
      <c r="L31" s="10"/>
      <c r="M31" s="9">
        <v>13</v>
      </c>
      <c r="N31" s="9"/>
      <c r="O31" s="14">
        <v>105.4114566259605</v>
      </c>
      <c r="P31" s="14">
        <v>107.2851005413283</v>
      </c>
      <c r="Q31" s="14">
        <v>97.866891491118693</v>
      </c>
      <c r="R31" s="14">
        <v>102.38997749512363</v>
      </c>
      <c r="S31" s="14">
        <v>81.911597461688359</v>
      </c>
      <c r="T31" s="14">
        <v>45.565404977221142</v>
      </c>
      <c r="U31" s="14">
        <v>57.49366239224625</v>
      </c>
      <c r="V31" s="14">
        <v>45.623085138802502</v>
      </c>
      <c r="W31" s="14">
        <v>52.278414449265007</v>
      </c>
      <c r="X31" s="14">
        <v>61.733154268476156</v>
      </c>
      <c r="Y31" s="14">
        <v>127.77886195118529</v>
      </c>
      <c r="Z31" s="14">
        <v>114.66239320758417</v>
      </c>
      <c r="AA31" s="14"/>
      <c r="AB31" s="14">
        <v>45318.502978359778</v>
      </c>
      <c r="AC31" s="14">
        <v>47486.395793804077</v>
      </c>
      <c r="AD31" s="14">
        <v>44198.6829296285</v>
      </c>
      <c r="AE31" s="14">
        <v>48181.515656815711</v>
      </c>
      <c r="AF31" s="14">
        <v>45201.743755204989</v>
      </c>
      <c r="AG31" s="14">
        <v>44682.043251487587</v>
      </c>
      <c r="AH31" s="14">
        <v>42183.552489687805</v>
      </c>
      <c r="AI31" s="14">
        <v>44613.992293110488</v>
      </c>
      <c r="AJ31" s="14">
        <v>44016.54698224608</v>
      </c>
      <c r="AK31" s="14">
        <v>43486.892606991802</v>
      </c>
      <c r="AL31" s="14">
        <v>45607.690298901158</v>
      </c>
      <c r="AM31" s="14">
        <v>43422.440963762019</v>
      </c>
      <c r="AN31" s="14"/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/>
      <c r="BB31" s="14">
        <f t="shared" si="12"/>
        <v>0</v>
      </c>
      <c r="BC31" s="14">
        <f t="shared" si="12"/>
        <v>0</v>
      </c>
      <c r="BD31" s="14">
        <f t="shared" si="12"/>
        <v>0</v>
      </c>
      <c r="BE31" s="14">
        <f t="shared" si="12"/>
        <v>0</v>
      </c>
      <c r="BF31" s="14">
        <f t="shared" si="12"/>
        <v>0</v>
      </c>
      <c r="BG31" s="14">
        <f t="shared" si="12"/>
        <v>0</v>
      </c>
      <c r="BH31" s="14">
        <f t="shared" si="12"/>
        <v>0</v>
      </c>
      <c r="BI31" s="14">
        <f t="shared" si="12"/>
        <v>0</v>
      </c>
      <c r="BJ31" s="14">
        <f t="shared" si="12"/>
        <v>0</v>
      </c>
      <c r="BK31" s="14">
        <f t="shared" si="12"/>
        <v>0</v>
      </c>
      <c r="BL31" s="14">
        <f t="shared" si="12"/>
        <v>0</v>
      </c>
      <c r="BM31" s="14">
        <f t="shared" si="12"/>
        <v>0</v>
      </c>
      <c r="BN31" s="14"/>
      <c r="BO31" s="14">
        <f t="shared" si="10"/>
        <v>539400</v>
      </c>
    </row>
    <row r="32" spans="1:67" x14ac:dyDescent="0.25">
      <c r="A32" s="9">
        <v>14</v>
      </c>
      <c r="C32" s="8" t="s">
        <v>88</v>
      </c>
      <c r="E32" s="9" t="s">
        <v>73</v>
      </c>
      <c r="G32" s="14">
        <v>0</v>
      </c>
      <c r="H32" s="14">
        <v>0</v>
      </c>
      <c r="I32" s="14">
        <v>0</v>
      </c>
      <c r="J32" s="14">
        <v>738468.5</v>
      </c>
      <c r="K32" s="14">
        <f t="shared" si="11"/>
        <v>738468.5</v>
      </c>
      <c r="L32" s="10"/>
      <c r="M32" s="9">
        <v>14</v>
      </c>
      <c r="N32" s="9"/>
      <c r="O32" s="14">
        <f t="shared" ref="O32:Z38" si="13">$G32</f>
        <v>0</v>
      </c>
      <c r="P32" s="14">
        <f t="shared" si="13"/>
        <v>0</v>
      </c>
      <c r="Q32" s="14">
        <f t="shared" si="13"/>
        <v>0</v>
      </c>
      <c r="R32" s="14">
        <f t="shared" si="13"/>
        <v>0</v>
      </c>
      <c r="S32" s="14">
        <f t="shared" si="13"/>
        <v>0</v>
      </c>
      <c r="T32" s="14">
        <f t="shared" si="13"/>
        <v>0</v>
      </c>
      <c r="U32" s="14">
        <f t="shared" si="13"/>
        <v>0</v>
      </c>
      <c r="V32" s="14">
        <f t="shared" si="13"/>
        <v>0</v>
      </c>
      <c r="W32" s="14">
        <f t="shared" si="13"/>
        <v>0</v>
      </c>
      <c r="X32" s="14">
        <f t="shared" si="13"/>
        <v>0</v>
      </c>
      <c r="Y32" s="14">
        <f t="shared" si="13"/>
        <v>0</v>
      </c>
      <c r="Z32" s="14">
        <f t="shared" si="13"/>
        <v>0</v>
      </c>
      <c r="AA32" s="14"/>
      <c r="AB32" s="14">
        <f t="shared" ref="AB32:AM38" si="14">$H32</f>
        <v>0</v>
      </c>
      <c r="AC32" s="14">
        <f t="shared" si="14"/>
        <v>0</v>
      </c>
      <c r="AD32" s="14">
        <f t="shared" si="14"/>
        <v>0</v>
      </c>
      <c r="AE32" s="14">
        <f t="shared" si="14"/>
        <v>0</v>
      </c>
      <c r="AF32" s="14">
        <f t="shared" si="14"/>
        <v>0</v>
      </c>
      <c r="AG32" s="14">
        <f t="shared" si="14"/>
        <v>0</v>
      </c>
      <c r="AH32" s="14">
        <f t="shared" si="14"/>
        <v>0</v>
      </c>
      <c r="AI32" s="14">
        <f t="shared" si="14"/>
        <v>0</v>
      </c>
      <c r="AJ32" s="14">
        <f t="shared" si="14"/>
        <v>0</v>
      </c>
      <c r="AK32" s="14">
        <f t="shared" si="14"/>
        <v>0</v>
      </c>
      <c r="AL32" s="14">
        <f t="shared" si="14"/>
        <v>0</v>
      </c>
      <c r="AM32" s="14">
        <f t="shared" si="14"/>
        <v>0</v>
      </c>
      <c r="AN32" s="14"/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/>
      <c r="BB32" s="14">
        <v>144951.52376801433</v>
      </c>
      <c r="BC32" s="14">
        <v>66694.61392361224</v>
      </c>
      <c r="BD32" s="14">
        <v>68374.84689988532</v>
      </c>
      <c r="BE32" s="14">
        <v>52358.915313313148</v>
      </c>
      <c r="BF32" s="14">
        <v>54102.374638373607</v>
      </c>
      <c r="BG32" s="14">
        <v>75595.63902727222</v>
      </c>
      <c r="BH32" s="14">
        <v>74227.233146379484</v>
      </c>
      <c r="BI32" s="14">
        <v>56585.327675330016</v>
      </c>
      <c r="BJ32" s="14">
        <v>34387.797232716177</v>
      </c>
      <c r="BK32" s="14">
        <v>21686.348064118141</v>
      </c>
      <c r="BL32" s="14">
        <v>36044.031857040929</v>
      </c>
      <c r="BM32" s="14">
        <v>53459.848453944476</v>
      </c>
      <c r="BN32" s="14"/>
      <c r="BO32" s="14">
        <f t="shared" si="10"/>
        <v>738468.50000000012</v>
      </c>
    </row>
    <row r="33" spans="1:67" x14ac:dyDescent="0.25">
      <c r="A33" s="9">
        <v>15</v>
      </c>
      <c r="C33" s="8" t="s">
        <v>89</v>
      </c>
      <c r="E33" s="9" t="s">
        <v>73</v>
      </c>
      <c r="G33" s="14">
        <v>4600</v>
      </c>
      <c r="H33" s="14">
        <v>58100</v>
      </c>
      <c r="I33" s="14">
        <v>0</v>
      </c>
      <c r="J33" s="14">
        <v>0</v>
      </c>
      <c r="K33" s="14">
        <f t="shared" si="11"/>
        <v>62700</v>
      </c>
      <c r="L33" s="10"/>
      <c r="M33" s="9">
        <v>15</v>
      </c>
      <c r="N33" s="9"/>
      <c r="O33" s="14">
        <v>83.451203691083748</v>
      </c>
      <c r="P33" s="14">
        <v>103.67947339461583</v>
      </c>
      <c r="Q33" s="14">
        <v>86.508261021004643</v>
      </c>
      <c r="R33" s="14">
        <v>77.489538059253192</v>
      </c>
      <c r="S33" s="14">
        <v>403.5224811836506</v>
      </c>
      <c r="T33" s="14">
        <v>690.64659589397218</v>
      </c>
      <c r="U33" s="14">
        <v>708.77187668791862</v>
      </c>
      <c r="V33" s="14">
        <v>761.78173539492877</v>
      </c>
      <c r="W33" s="14">
        <v>672.10334226825978</v>
      </c>
      <c r="X33" s="14">
        <v>532.32171792891438</v>
      </c>
      <c r="Y33" s="14">
        <v>315.77140722568009</v>
      </c>
      <c r="Z33" s="14">
        <v>163.95236725071808</v>
      </c>
      <c r="AA33" s="14"/>
      <c r="AB33" s="14">
        <v>176.5666952928373</v>
      </c>
      <c r="AC33" s="14">
        <v>42.987126997742109</v>
      </c>
      <c r="AD33" s="14">
        <v>177.40936453428222</v>
      </c>
      <c r="AE33" s="14">
        <v>737.7994042097589</v>
      </c>
      <c r="AF33" s="14">
        <v>3990.1208260681842</v>
      </c>
      <c r="AG33" s="14">
        <v>5891.7823993525426</v>
      </c>
      <c r="AH33" s="14">
        <v>7900.0081448237061</v>
      </c>
      <c r="AI33" s="14">
        <v>8479.2637795096089</v>
      </c>
      <c r="AJ33" s="14">
        <v>9415.6042537864432</v>
      </c>
      <c r="AK33" s="14">
        <v>9176.4761146678993</v>
      </c>
      <c r="AL33" s="14">
        <v>7597.124030748344</v>
      </c>
      <c r="AM33" s="14">
        <v>4514.8578600086485</v>
      </c>
      <c r="AN33" s="14"/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/>
      <c r="BB33" s="14">
        <f t="shared" si="12"/>
        <v>0</v>
      </c>
      <c r="BC33" s="14">
        <f t="shared" si="12"/>
        <v>0</v>
      </c>
      <c r="BD33" s="14">
        <f t="shared" si="12"/>
        <v>0</v>
      </c>
      <c r="BE33" s="14">
        <f t="shared" si="12"/>
        <v>0</v>
      </c>
      <c r="BF33" s="14">
        <f t="shared" si="12"/>
        <v>0</v>
      </c>
      <c r="BG33" s="14">
        <f t="shared" si="12"/>
        <v>0</v>
      </c>
      <c r="BH33" s="14">
        <f t="shared" si="12"/>
        <v>0</v>
      </c>
      <c r="BI33" s="14">
        <f t="shared" si="12"/>
        <v>0</v>
      </c>
      <c r="BJ33" s="14">
        <f t="shared" si="12"/>
        <v>0</v>
      </c>
      <c r="BK33" s="14">
        <f t="shared" si="12"/>
        <v>0</v>
      </c>
      <c r="BL33" s="14">
        <f t="shared" si="12"/>
        <v>0</v>
      </c>
      <c r="BM33" s="14">
        <f t="shared" si="12"/>
        <v>0</v>
      </c>
      <c r="BN33" s="14"/>
      <c r="BO33" s="14">
        <f t="shared" si="10"/>
        <v>62700</v>
      </c>
    </row>
    <row r="34" spans="1:67" x14ac:dyDescent="0.25">
      <c r="A34" s="9">
        <v>16</v>
      </c>
      <c r="C34" s="8" t="s">
        <v>90</v>
      </c>
      <c r="E34" s="9" t="s">
        <v>73</v>
      </c>
      <c r="G34" s="14">
        <v>19100</v>
      </c>
      <c r="H34" s="14">
        <v>122600</v>
      </c>
      <c r="I34" s="14">
        <v>0</v>
      </c>
      <c r="J34" s="14">
        <v>0</v>
      </c>
      <c r="K34" s="14">
        <f t="shared" si="11"/>
        <v>141700</v>
      </c>
      <c r="L34" s="10"/>
      <c r="M34" s="9">
        <v>16</v>
      </c>
      <c r="N34" s="9"/>
      <c r="O34" s="14">
        <v>2887.1257221826936</v>
      </c>
      <c r="P34" s="14">
        <v>2258.0454741627746</v>
      </c>
      <c r="Q34" s="14">
        <v>3383.319573728148</v>
      </c>
      <c r="R34" s="14">
        <v>2189.7409732700207</v>
      </c>
      <c r="S34" s="14">
        <v>1106.7652018300546</v>
      </c>
      <c r="T34" s="14">
        <v>726.42567603660041</v>
      </c>
      <c r="U34" s="14">
        <v>701.21949295282627</v>
      </c>
      <c r="V34" s="14">
        <v>684.46977153044475</v>
      </c>
      <c r="W34" s="14">
        <v>757.38197270329886</v>
      </c>
      <c r="X34" s="14">
        <v>618.37600558303257</v>
      </c>
      <c r="Y34" s="14">
        <v>1460.8442402383557</v>
      </c>
      <c r="Z34" s="14">
        <v>2326.2858957817502</v>
      </c>
      <c r="AA34" s="14"/>
      <c r="AB34" s="14">
        <v>17730.307930423649</v>
      </c>
      <c r="AC34" s="14">
        <v>17657.606867228827</v>
      </c>
      <c r="AD34" s="14">
        <v>16443.90703467375</v>
      </c>
      <c r="AE34" s="14">
        <v>12716.963739278479</v>
      </c>
      <c r="AF34" s="14">
        <v>10115.633353342064</v>
      </c>
      <c r="AG34" s="14">
        <v>6799.1359973886965</v>
      </c>
      <c r="AH34" s="14">
        <v>6196.4313127843006</v>
      </c>
      <c r="AI34" s="14">
        <v>5815.4450198146478</v>
      </c>
      <c r="AJ34" s="14">
        <v>6234.6324478102151</v>
      </c>
      <c r="AK34" s="14">
        <v>6769.3273314100725</v>
      </c>
      <c r="AL34" s="14">
        <v>7513.3999169349991</v>
      </c>
      <c r="AM34" s="14">
        <v>8607.209048910303</v>
      </c>
      <c r="AN34" s="14"/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/>
      <c r="BB34" s="14">
        <f t="shared" si="12"/>
        <v>0</v>
      </c>
      <c r="BC34" s="14">
        <f t="shared" si="12"/>
        <v>0</v>
      </c>
      <c r="BD34" s="14">
        <f t="shared" si="12"/>
        <v>0</v>
      </c>
      <c r="BE34" s="14">
        <f t="shared" si="12"/>
        <v>0</v>
      </c>
      <c r="BF34" s="14">
        <f t="shared" si="12"/>
        <v>0</v>
      </c>
      <c r="BG34" s="14">
        <f t="shared" si="12"/>
        <v>0</v>
      </c>
      <c r="BH34" s="14">
        <f t="shared" si="12"/>
        <v>0</v>
      </c>
      <c r="BI34" s="14">
        <f t="shared" si="12"/>
        <v>0</v>
      </c>
      <c r="BJ34" s="14">
        <f t="shared" si="12"/>
        <v>0</v>
      </c>
      <c r="BK34" s="14">
        <f t="shared" si="12"/>
        <v>0</v>
      </c>
      <c r="BL34" s="14">
        <f t="shared" si="12"/>
        <v>0</v>
      </c>
      <c r="BM34" s="14">
        <f t="shared" si="12"/>
        <v>0</v>
      </c>
      <c r="BN34" s="14"/>
      <c r="BO34" s="14">
        <f t="shared" si="10"/>
        <v>141700</v>
      </c>
    </row>
    <row r="35" spans="1:67" x14ac:dyDescent="0.25">
      <c r="A35" s="9">
        <v>17</v>
      </c>
      <c r="C35" s="8" t="s">
        <v>91</v>
      </c>
      <c r="E35" s="9" t="s">
        <v>73</v>
      </c>
      <c r="G35" s="14">
        <v>37900</v>
      </c>
      <c r="H35" s="14">
        <v>417000</v>
      </c>
      <c r="I35" s="14">
        <v>0</v>
      </c>
      <c r="J35" s="14">
        <v>0</v>
      </c>
      <c r="K35" s="14">
        <f t="shared" si="11"/>
        <v>454900</v>
      </c>
      <c r="L35" s="10"/>
      <c r="M35" s="9">
        <v>17</v>
      </c>
      <c r="N35" s="9"/>
      <c r="O35" s="14">
        <v>4491.1196472237871</v>
      </c>
      <c r="P35" s="14">
        <v>4217.8320341221215</v>
      </c>
      <c r="Q35" s="14">
        <v>4687.8708307040451</v>
      </c>
      <c r="R35" s="14">
        <v>4376.7625081421102</v>
      </c>
      <c r="S35" s="14">
        <v>3080.9381839930534</v>
      </c>
      <c r="T35" s="14">
        <v>1224.068292846056</v>
      </c>
      <c r="U35" s="14">
        <v>1398.2700120909624</v>
      </c>
      <c r="V35" s="14">
        <v>1422.8838074954353</v>
      </c>
      <c r="W35" s="14">
        <v>1482.0766516785011</v>
      </c>
      <c r="X35" s="14">
        <v>2406.5956751530571</v>
      </c>
      <c r="Y35" s="14">
        <v>3920.9978307693691</v>
      </c>
      <c r="Z35" s="14">
        <v>5190.5845257815017</v>
      </c>
      <c r="AA35" s="14"/>
      <c r="AB35" s="14">
        <v>48714.703991798247</v>
      </c>
      <c r="AC35" s="14">
        <v>44165.331028139939</v>
      </c>
      <c r="AD35" s="14">
        <v>49523.094743145048</v>
      </c>
      <c r="AE35" s="14">
        <v>42261.949723288228</v>
      </c>
      <c r="AF35" s="14">
        <v>30951.120547441798</v>
      </c>
      <c r="AG35" s="14">
        <v>25331.217293589576</v>
      </c>
      <c r="AH35" s="14">
        <v>23391.085090646517</v>
      </c>
      <c r="AI35" s="14">
        <v>25867.097970477193</v>
      </c>
      <c r="AJ35" s="14">
        <v>22955.939616478467</v>
      </c>
      <c r="AK35" s="14">
        <v>26042.992054963757</v>
      </c>
      <c r="AL35" s="14">
        <v>36548.821654609048</v>
      </c>
      <c r="AM35" s="14">
        <v>41246.646285422183</v>
      </c>
      <c r="AN35" s="14"/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/>
      <c r="BB35" s="14">
        <f t="shared" si="12"/>
        <v>0</v>
      </c>
      <c r="BC35" s="14">
        <f t="shared" si="12"/>
        <v>0</v>
      </c>
      <c r="BD35" s="14">
        <f t="shared" si="12"/>
        <v>0</v>
      </c>
      <c r="BE35" s="14">
        <f t="shared" si="12"/>
        <v>0</v>
      </c>
      <c r="BF35" s="14">
        <f t="shared" si="12"/>
        <v>0</v>
      </c>
      <c r="BG35" s="14">
        <f t="shared" si="12"/>
        <v>0</v>
      </c>
      <c r="BH35" s="14">
        <f t="shared" si="12"/>
        <v>0</v>
      </c>
      <c r="BI35" s="14">
        <f t="shared" si="12"/>
        <v>0</v>
      </c>
      <c r="BJ35" s="14">
        <f t="shared" si="12"/>
        <v>0</v>
      </c>
      <c r="BK35" s="14">
        <f t="shared" si="12"/>
        <v>0</v>
      </c>
      <c r="BL35" s="14">
        <f t="shared" si="12"/>
        <v>0</v>
      </c>
      <c r="BM35" s="14">
        <f t="shared" si="12"/>
        <v>0</v>
      </c>
      <c r="BN35" s="14"/>
      <c r="BO35" s="14">
        <f t="shared" si="10"/>
        <v>454900.00000000006</v>
      </c>
    </row>
    <row r="36" spans="1:67" x14ac:dyDescent="0.25">
      <c r="A36" s="9">
        <v>18</v>
      </c>
      <c r="C36" s="8" t="s">
        <v>92</v>
      </c>
      <c r="E36" s="9" t="s">
        <v>73</v>
      </c>
      <c r="G36" s="14">
        <v>183200</v>
      </c>
      <c r="H36" s="14">
        <v>0</v>
      </c>
      <c r="I36" s="14">
        <v>0</v>
      </c>
      <c r="J36" s="14">
        <v>0</v>
      </c>
      <c r="K36" s="14">
        <f t="shared" si="11"/>
        <v>183200</v>
      </c>
      <c r="L36" s="10"/>
      <c r="M36" s="9">
        <v>18</v>
      </c>
      <c r="N36" s="9"/>
      <c r="O36" s="14">
        <v>28791.526307837223</v>
      </c>
      <c r="P36" s="14">
        <v>25263.306410172758</v>
      </c>
      <c r="Q36" s="14">
        <v>27433.189097556256</v>
      </c>
      <c r="R36" s="14">
        <v>12203.092452631572</v>
      </c>
      <c r="S36" s="14">
        <v>8260.9847456373191</v>
      </c>
      <c r="T36" s="14">
        <v>3760.6516083120291</v>
      </c>
      <c r="U36" s="14">
        <v>3671.3837128907389</v>
      </c>
      <c r="V36" s="14">
        <v>4110.7848263797468</v>
      </c>
      <c r="W36" s="14">
        <v>5401.1173635844834</v>
      </c>
      <c r="X36" s="14">
        <v>7360.6219748120775</v>
      </c>
      <c r="Y36" s="14">
        <v>21690.54526385546</v>
      </c>
      <c r="Z36" s="14">
        <v>35252.796236330345</v>
      </c>
      <c r="AA36" s="14"/>
      <c r="AB36" s="14">
        <f t="shared" si="14"/>
        <v>0</v>
      </c>
      <c r="AC36" s="14">
        <f t="shared" si="14"/>
        <v>0</v>
      </c>
      <c r="AD36" s="14">
        <f t="shared" si="14"/>
        <v>0</v>
      </c>
      <c r="AE36" s="14">
        <f t="shared" si="14"/>
        <v>0</v>
      </c>
      <c r="AF36" s="14">
        <f t="shared" si="14"/>
        <v>0</v>
      </c>
      <c r="AG36" s="14">
        <f t="shared" si="14"/>
        <v>0</v>
      </c>
      <c r="AH36" s="14">
        <f t="shared" si="14"/>
        <v>0</v>
      </c>
      <c r="AI36" s="14">
        <f t="shared" si="14"/>
        <v>0</v>
      </c>
      <c r="AJ36" s="14">
        <f t="shared" si="14"/>
        <v>0</v>
      </c>
      <c r="AK36" s="14">
        <f t="shared" si="14"/>
        <v>0</v>
      </c>
      <c r="AL36" s="14">
        <f t="shared" si="14"/>
        <v>0</v>
      </c>
      <c r="AM36" s="14">
        <f t="shared" si="14"/>
        <v>0</v>
      </c>
      <c r="AN36" s="14"/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/>
      <c r="BB36" s="14">
        <f t="shared" si="12"/>
        <v>0</v>
      </c>
      <c r="BC36" s="14">
        <f t="shared" si="12"/>
        <v>0</v>
      </c>
      <c r="BD36" s="14">
        <f t="shared" si="12"/>
        <v>0</v>
      </c>
      <c r="BE36" s="14">
        <f t="shared" si="12"/>
        <v>0</v>
      </c>
      <c r="BF36" s="14">
        <f t="shared" si="12"/>
        <v>0</v>
      </c>
      <c r="BG36" s="14">
        <f t="shared" si="12"/>
        <v>0</v>
      </c>
      <c r="BH36" s="14">
        <f t="shared" si="12"/>
        <v>0</v>
      </c>
      <c r="BI36" s="14">
        <f t="shared" si="12"/>
        <v>0</v>
      </c>
      <c r="BJ36" s="14">
        <f t="shared" si="12"/>
        <v>0</v>
      </c>
      <c r="BK36" s="14">
        <f t="shared" si="12"/>
        <v>0</v>
      </c>
      <c r="BL36" s="14">
        <f t="shared" si="12"/>
        <v>0</v>
      </c>
      <c r="BM36" s="14">
        <f t="shared" si="12"/>
        <v>0</v>
      </c>
      <c r="BN36" s="14"/>
      <c r="BO36" s="14">
        <f t="shared" si="10"/>
        <v>183200</v>
      </c>
    </row>
    <row r="37" spans="1:67" x14ac:dyDescent="0.25">
      <c r="A37" s="9">
        <v>19</v>
      </c>
      <c r="C37" s="8" t="s">
        <v>93</v>
      </c>
      <c r="E37" s="9" t="s">
        <v>73</v>
      </c>
      <c r="G37" s="14">
        <v>0</v>
      </c>
      <c r="H37" s="14">
        <v>0</v>
      </c>
      <c r="I37" s="14">
        <v>0</v>
      </c>
      <c r="J37" s="14">
        <v>402.5</v>
      </c>
      <c r="K37" s="14">
        <f t="shared" si="11"/>
        <v>402.5</v>
      </c>
      <c r="L37" s="10"/>
      <c r="M37" s="9">
        <v>19</v>
      </c>
      <c r="N37" s="9"/>
      <c r="O37" s="14">
        <f t="shared" si="13"/>
        <v>0</v>
      </c>
      <c r="P37" s="14">
        <f t="shared" si="13"/>
        <v>0</v>
      </c>
      <c r="Q37" s="14">
        <f t="shared" si="13"/>
        <v>0</v>
      </c>
      <c r="R37" s="14">
        <f t="shared" si="13"/>
        <v>0</v>
      </c>
      <c r="S37" s="14">
        <f t="shared" si="13"/>
        <v>0</v>
      </c>
      <c r="T37" s="14">
        <f t="shared" si="13"/>
        <v>0</v>
      </c>
      <c r="U37" s="14">
        <f t="shared" si="13"/>
        <v>0</v>
      </c>
      <c r="V37" s="14">
        <f t="shared" si="13"/>
        <v>0</v>
      </c>
      <c r="W37" s="14">
        <f t="shared" si="13"/>
        <v>0</v>
      </c>
      <c r="X37" s="14">
        <f t="shared" si="13"/>
        <v>0</v>
      </c>
      <c r="Y37" s="14">
        <f t="shared" si="13"/>
        <v>0</v>
      </c>
      <c r="Z37" s="14">
        <f t="shared" si="13"/>
        <v>0</v>
      </c>
      <c r="AA37" s="14"/>
      <c r="AB37" s="14">
        <f t="shared" si="14"/>
        <v>0</v>
      </c>
      <c r="AC37" s="14">
        <f t="shared" si="14"/>
        <v>0</v>
      </c>
      <c r="AD37" s="14">
        <f t="shared" si="14"/>
        <v>0</v>
      </c>
      <c r="AE37" s="14">
        <f t="shared" si="14"/>
        <v>0</v>
      </c>
      <c r="AF37" s="14">
        <f t="shared" si="14"/>
        <v>0</v>
      </c>
      <c r="AG37" s="14">
        <f t="shared" si="14"/>
        <v>0</v>
      </c>
      <c r="AH37" s="14">
        <f t="shared" si="14"/>
        <v>0</v>
      </c>
      <c r="AI37" s="14">
        <f t="shared" si="14"/>
        <v>0</v>
      </c>
      <c r="AJ37" s="14">
        <f t="shared" si="14"/>
        <v>0</v>
      </c>
      <c r="AK37" s="14">
        <f t="shared" si="14"/>
        <v>0</v>
      </c>
      <c r="AL37" s="14">
        <f t="shared" si="14"/>
        <v>0</v>
      </c>
      <c r="AM37" s="14">
        <f t="shared" si="14"/>
        <v>0</v>
      </c>
      <c r="AN37" s="14"/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/>
      <c r="BB37" s="14">
        <v>35.987443156902401</v>
      </c>
      <c r="BC37" s="14">
        <v>49.625129689658031</v>
      </c>
      <c r="BD37" s="14">
        <v>74.495959051108386</v>
      </c>
      <c r="BE37" s="14">
        <v>29.505943142543504</v>
      </c>
      <c r="BF37" s="14">
        <v>5.5888940191169105</v>
      </c>
      <c r="BG37" s="14">
        <v>28.077757551661971</v>
      </c>
      <c r="BH37" s="14">
        <v>16.106954145532839</v>
      </c>
      <c r="BI37" s="14">
        <v>16.379678478954578</v>
      </c>
      <c r="BJ37" s="14">
        <v>24.514492896916938</v>
      </c>
      <c r="BK37" s="14">
        <v>11.697209154576957</v>
      </c>
      <c r="BL37" s="14">
        <v>33.037820751179993</v>
      </c>
      <c r="BM37" s="14">
        <v>77.48271796184747</v>
      </c>
      <c r="BN37" s="14"/>
      <c r="BO37" s="14">
        <f t="shared" si="10"/>
        <v>402.49999999999994</v>
      </c>
    </row>
    <row r="38" spans="1:67" x14ac:dyDescent="0.25">
      <c r="A38" s="9">
        <v>20</v>
      </c>
      <c r="C38" s="8" t="s">
        <v>94</v>
      </c>
      <c r="E38" s="9" t="s">
        <v>73</v>
      </c>
      <c r="G38" s="14">
        <v>0</v>
      </c>
      <c r="H38" s="14">
        <v>0</v>
      </c>
      <c r="I38" s="14">
        <v>0</v>
      </c>
      <c r="J38" s="14">
        <v>0</v>
      </c>
      <c r="K38" s="14">
        <f t="shared" si="11"/>
        <v>0</v>
      </c>
      <c r="L38" s="10"/>
      <c r="M38" s="9">
        <v>20</v>
      </c>
      <c r="N38" s="9"/>
      <c r="O38" s="14">
        <f>$G38</f>
        <v>0</v>
      </c>
      <c r="P38" s="14">
        <f t="shared" si="13"/>
        <v>0</v>
      </c>
      <c r="Q38" s="14">
        <f t="shared" si="13"/>
        <v>0</v>
      </c>
      <c r="R38" s="14">
        <f t="shared" si="13"/>
        <v>0</v>
      </c>
      <c r="S38" s="14">
        <f t="shared" si="13"/>
        <v>0</v>
      </c>
      <c r="T38" s="14">
        <f t="shared" si="13"/>
        <v>0</v>
      </c>
      <c r="U38" s="14">
        <f t="shared" si="13"/>
        <v>0</v>
      </c>
      <c r="V38" s="14">
        <f t="shared" si="13"/>
        <v>0</v>
      </c>
      <c r="W38" s="14">
        <f t="shared" si="13"/>
        <v>0</v>
      </c>
      <c r="X38" s="14">
        <f t="shared" si="13"/>
        <v>0</v>
      </c>
      <c r="Y38" s="14">
        <f t="shared" si="13"/>
        <v>0</v>
      </c>
      <c r="Z38" s="14">
        <f>$G38</f>
        <v>0</v>
      </c>
      <c r="AA38" s="14"/>
      <c r="AB38" s="14">
        <f t="shared" si="14"/>
        <v>0</v>
      </c>
      <c r="AC38" s="14">
        <f t="shared" si="14"/>
        <v>0</v>
      </c>
      <c r="AD38" s="14">
        <f t="shared" si="14"/>
        <v>0</v>
      </c>
      <c r="AE38" s="14">
        <f t="shared" si="14"/>
        <v>0</v>
      </c>
      <c r="AF38" s="14">
        <f t="shared" si="14"/>
        <v>0</v>
      </c>
      <c r="AG38" s="14">
        <f t="shared" si="14"/>
        <v>0</v>
      </c>
      <c r="AH38" s="14">
        <f t="shared" si="14"/>
        <v>0</v>
      </c>
      <c r="AI38" s="14">
        <f t="shared" si="14"/>
        <v>0</v>
      </c>
      <c r="AJ38" s="14">
        <f t="shared" si="14"/>
        <v>0</v>
      </c>
      <c r="AK38" s="14">
        <f t="shared" si="14"/>
        <v>0</v>
      </c>
      <c r="AL38" s="14">
        <f t="shared" si="14"/>
        <v>0</v>
      </c>
      <c r="AM38" s="14">
        <f t="shared" si="14"/>
        <v>0</v>
      </c>
      <c r="AN38" s="14"/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/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/>
      <c r="BO38" s="14">
        <f t="shared" si="10"/>
        <v>0</v>
      </c>
    </row>
    <row r="39" spans="1:67" x14ac:dyDescent="0.25">
      <c r="A39" s="9">
        <v>21</v>
      </c>
      <c r="C39" s="8" t="s">
        <v>76</v>
      </c>
      <c r="G39" s="17">
        <f t="shared" ref="G39:BO39" si="15">SUM(G29:G38)</f>
        <v>336300</v>
      </c>
      <c r="H39" s="17">
        <f t="shared" si="15"/>
        <v>1578400</v>
      </c>
      <c r="I39" s="17">
        <f t="shared" si="15"/>
        <v>0</v>
      </c>
      <c r="J39" s="17">
        <f t="shared" si="15"/>
        <v>738871</v>
      </c>
      <c r="K39" s="17">
        <f t="shared" si="15"/>
        <v>2653571</v>
      </c>
      <c r="L39" s="14"/>
      <c r="M39" s="9">
        <v>21</v>
      </c>
      <c r="N39" s="9"/>
      <c r="O39" s="17">
        <f t="shared" si="15"/>
        <v>46144.437800065905</v>
      </c>
      <c r="P39" s="17">
        <f t="shared" si="15"/>
        <v>44973.140269624942</v>
      </c>
      <c r="Q39" s="17">
        <f t="shared" si="15"/>
        <v>45137.563221161108</v>
      </c>
      <c r="R39" s="17">
        <f t="shared" si="15"/>
        <v>29667.806337151807</v>
      </c>
      <c r="S39" s="17">
        <f t="shared" si="15"/>
        <v>18684.57363705623</v>
      </c>
      <c r="T39" s="17">
        <f t="shared" si="15"/>
        <v>12052.943028300324</v>
      </c>
      <c r="U39" s="17">
        <f t="shared" si="15"/>
        <v>9533.050493100789</v>
      </c>
      <c r="V39" s="17">
        <f t="shared" si="15"/>
        <v>13451.031270202282</v>
      </c>
      <c r="W39" s="17">
        <f t="shared" si="15"/>
        <v>11465.014838939249</v>
      </c>
      <c r="X39" s="17">
        <f t="shared" si="15"/>
        <v>18307.00335190152</v>
      </c>
      <c r="Y39" s="17">
        <f t="shared" si="15"/>
        <v>32792.265420046053</v>
      </c>
      <c r="Z39" s="17">
        <f t="shared" si="15"/>
        <v>54091.170332449801</v>
      </c>
      <c r="AA39" s="14"/>
      <c r="AB39" s="17">
        <f t="shared" si="15"/>
        <v>156775.88830429007</v>
      </c>
      <c r="AC39" s="17">
        <f t="shared" si="15"/>
        <v>152357.02702560704</v>
      </c>
      <c r="AD39" s="17">
        <f t="shared" si="15"/>
        <v>152914.29613104384</v>
      </c>
      <c r="AE39" s="17">
        <f t="shared" si="15"/>
        <v>143646.21026214689</v>
      </c>
      <c r="AF39" s="17">
        <f t="shared" si="15"/>
        <v>122850.64967982016</v>
      </c>
      <c r="AG39" s="17">
        <f t="shared" si="15"/>
        <v>113111.64102661138</v>
      </c>
      <c r="AH39" s="17">
        <f t="shared" si="15"/>
        <v>110781.99805889164</v>
      </c>
      <c r="AI39" s="17">
        <f t="shared" si="15"/>
        <v>114964.88631945483</v>
      </c>
      <c r="AJ39" s="17">
        <f t="shared" si="15"/>
        <v>113332.35514746026</v>
      </c>
      <c r="AK39" s="17">
        <f t="shared" si="15"/>
        <v>117864.98063413391</v>
      </c>
      <c r="AL39" s="17">
        <f t="shared" si="15"/>
        <v>137084.84258483152</v>
      </c>
      <c r="AM39" s="17">
        <f t="shared" si="15"/>
        <v>142715.22482570849</v>
      </c>
      <c r="AN39" s="14"/>
      <c r="AO39" s="17">
        <f t="shared" si="15"/>
        <v>0</v>
      </c>
      <c r="AP39" s="17">
        <f t="shared" si="15"/>
        <v>0</v>
      </c>
      <c r="AQ39" s="17">
        <f t="shared" si="15"/>
        <v>0</v>
      </c>
      <c r="AR39" s="17">
        <f t="shared" si="15"/>
        <v>0</v>
      </c>
      <c r="AS39" s="17">
        <f t="shared" si="15"/>
        <v>0</v>
      </c>
      <c r="AT39" s="17">
        <f t="shared" si="15"/>
        <v>0</v>
      </c>
      <c r="AU39" s="17">
        <f t="shared" si="15"/>
        <v>0</v>
      </c>
      <c r="AV39" s="17">
        <f t="shared" si="15"/>
        <v>0</v>
      </c>
      <c r="AW39" s="17">
        <f t="shared" si="15"/>
        <v>0</v>
      </c>
      <c r="AX39" s="17">
        <f t="shared" si="15"/>
        <v>0</v>
      </c>
      <c r="AY39" s="17">
        <f t="shared" si="15"/>
        <v>0</v>
      </c>
      <c r="AZ39" s="17">
        <f t="shared" si="15"/>
        <v>0</v>
      </c>
      <c r="BA39" s="14"/>
      <c r="BB39" s="17">
        <f t="shared" si="15"/>
        <v>144987.51121117122</v>
      </c>
      <c r="BC39" s="17">
        <f t="shared" si="15"/>
        <v>66744.239053301892</v>
      </c>
      <c r="BD39" s="17">
        <f t="shared" si="15"/>
        <v>68449.342858936434</v>
      </c>
      <c r="BE39" s="17">
        <f t="shared" si="15"/>
        <v>52388.421256455695</v>
      </c>
      <c r="BF39" s="17">
        <f t="shared" si="15"/>
        <v>54107.963532392721</v>
      </c>
      <c r="BG39" s="17">
        <f t="shared" si="15"/>
        <v>75623.716784823875</v>
      </c>
      <c r="BH39" s="17">
        <f t="shared" si="15"/>
        <v>74243.34010052502</v>
      </c>
      <c r="BI39" s="17">
        <f t="shared" si="15"/>
        <v>56601.707353808968</v>
      </c>
      <c r="BJ39" s="17">
        <f t="shared" si="15"/>
        <v>34412.311725613094</v>
      </c>
      <c r="BK39" s="17">
        <f t="shared" si="15"/>
        <v>21698.045273272717</v>
      </c>
      <c r="BL39" s="17">
        <f t="shared" si="15"/>
        <v>36077.069677792111</v>
      </c>
      <c r="BM39" s="17">
        <f t="shared" si="15"/>
        <v>53537.33117190632</v>
      </c>
      <c r="BN39" s="14"/>
      <c r="BO39" s="17">
        <f t="shared" si="15"/>
        <v>2653571</v>
      </c>
    </row>
    <row r="40" spans="1:67" x14ac:dyDescent="0.25">
      <c r="G40" s="13"/>
      <c r="H40" s="13"/>
      <c r="I40" s="13"/>
      <c r="J40" s="13"/>
      <c r="K40" s="13"/>
      <c r="L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</row>
    <row r="41" spans="1:67" x14ac:dyDescent="0.25">
      <c r="A41" s="9">
        <v>22</v>
      </c>
      <c r="C41" s="8" t="s">
        <v>95</v>
      </c>
      <c r="E41" s="9" t="s">
        <v>78</v>
      </c>
      <c r="G41" s="14">
        <v>37330</v>
      </c>
      <c r="H41" s="14">
        <v>447074</v>
      </c>
      <c r="I41" s="14">
        <v>0</v>
      </c>
      <c r="J41" s="14">
        <v>0</v>
      </c>
      <c r="K41" s="14">
        <f t="shared" ref="K41:K52" si="16">SUM(G41:J41)</f>
        <v>484404</v>
      </c>
      <c r="L41" s="10"/>
      <c r="M41" s="9">
        <v>22</v>
      </c>
      <c r="N41" s="9"/>
      <c r="O41" s="14">
        <v>4427.7754000000004</v>
      </c>
      <c r="P41" s="14">
        <v>3904.5964599999998</v>
      </c>
      <c r="Q41" s="14">
        <v>4425.3677600000001</v>
      </c>
      <c r="R41" s="14">
        <v>2477.6544700000004</v>
      </c>
      <c r="S41" s="14">
        <v>3171.1394300000002</v>
      </c>
      <c r="T41" s="14">
        <v>1971.1356799999999</v>
      </c>
      <c r="U41" s="14">
        <v>2401.9667000000004</v>
      </c>
      <c r="V41" s="14">
        <v>2183.7787799999996</v>
      </c>
      <c r="W41" s="14">
        <v>2317.3178199999998</v>
      </c>
      <c r="X41" s="14">
        <v>2797.8487999999998</v>
      </c>
      <c r="Y41" s="14">
        <v>3560.85185</v>
      </c>
      <c r="Z41" s="14">
        <v>3690.69965</v>
      </c>
      <c r="AA41" s="14"/>
      <c r="AB41" s="14">
        <v>56967.947669999994</v>
      </c>
      <c r="AC41" s="14">
        <v>50829.130850000001</v>
      </c>
      <c r="AD41" s="14">
        <v>51572.643929999998</v>
      </c>
      <c r="AE41" s="14">
        <v>37730.136020000005</v>
      </c>
      <c r="AF41" s="14">
        <v>30584.085490000001</v>
      </c>
      <c r="AG41" s="14">
        <v>25180.699370000002</v>
      </c>
      <c r="AH41" s="14">
        <v>25598.25462</v>
      </c>
      <c r="AI41" s="14">
        <v>26582.08034</v>
      </c>
      <c r="AJ41" s="14">
        <v>27970.28355</v>
      </c>
      <c r="AK41" s="14">
        <v>33566.63925</v>
      </c>
      <c r="AL41" s="14">
        <v>41365.832840000003</v>
      </c>
      <c r="AM41" s="14">
        <v>39125.967139999899</v>
      </c>
      <c r="AN41" s="14"/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/>
      <c r="BB41" s="14">
        <v>0</v>
      </c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/>
      <c r="BO41" s="14">
        <f t="shared" ref="BO41:BO52" si="17">SUM(O41:BM41)</f>
        <v>484403.83386999991</v>
      </c>
    </row>
    <row r="42" spans="1:67" x14ac:dyDescent="0.25">
      <c r="A42" s="9">
        <v>23</v>
      </c>
      <c r="C42" s="8" t="s">
        <v>96</v>
      </c>
      <c r="E42" s="9" t="s">
        <v>78</v>
      </c>
      <c r="G42" s="14">
        <v>27984</v>
      </c>
      <c r="H42" s="14">
        <v>364272</v>
      </c>
      <c r="I42" s="14">
        <v>0</v>
      </c>
      <c r="J42" s="14">
        <v>0</v>
      </c>
      <c r="K42" s="14">
        <f t="shared" si="16"/>
        <v>392256</v>
      </c>
      <c r="L42" s="10"/>
      <c r="M42" s="9">
        <v>23</v>
      </c>
      <c r="N42" s="9"/>
      <c r="O42" s="14">
        <v>5017.9859000000006</v>
      </c>
      <c r="P42" s="14">
        <v>5028.2685000000001</v>
      </c>
      <c r="Q42" s="14">
        <v>4509.1349</v>
      </c>
      <c r="R42" s="14">
        <v>1530.3266999999998</v>
      </c>
      <c r="S42" s="14">
        <v>770.84069999999997</v>
      </c>
      <c r="T42" s="14">
        <v>246.3254</v>
      </c>
      <c r="U42" s="14">
        <v>756.24659999999994</v>
      </c>
      <c r="V42" s="14">
        <v>1224.921</v>
      </c>
      <c r="W42" s="14">
        <v>2250.1161000000002</v>
      </c>
      <c r="X42" s="14">
        <v>2208.6722999999997</v>
      </c>
      <c r="Y42" s="14">
        <v>2230.8593300000002</v>
      </c>
      <c r="Z42" s="14">
        <v>2210.3538100000001</v>
      </c>
      <c r="AA42" s="14"/>
      <c r="AB42" s="14">
        <v>47263.91635</v>
      </c>
      <c r="AC42" s="14">
        <v>43378.81263</v>
      </c>
      <c r="AD42" s="14">
        <v>40603.382600000004</v>
      </c>
      <c r="AE42" s="14">
        <v>29848.048169999998</v>
      </c>
      <c r="AF42" s="14">
        <v>22965.526959999999</v>
      </c>
      <c r="AG42" s="14">
        <v>15524.85349</v>
      </c>
      <c r="AH42" s="14">
        <v>15501.099229999998</v>
      </c>
      <c r="AI42" s="14">
        <v>17085.826820000002</v>
      </c>
      <c r="AJ42" s="14">
        <v>23997.475429999999</v>
      </c>
      <c r="AK42" s="14">
        <v>29655.909079999998</v>
      </c>
      <c r="AL42" s="14">
        <v>39369.078040000008</v>
      </c>
      <c r="AM42" s="14">
        <v>39077.868860000002</v>
      </c>
      <c r="AN42" s="14"/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/>
      <c r="BB42" s="14">
        <v>0</v>
      </c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/>
      <c r="BO42" s="14">
        <f t="shared" si="17"/>
        <v>392255.84889999998</v>
      </c>
    </row>
    <row r="43" spans="1:67" x14ac:dyDescent="0.25">
      <c r="A43" s="9">
        <v>24</v>
      </c>
      <c r="C43" s="8" t="s">
        <v>97</v>
      </c>
      <c r="E43" s="9" t="s">
        <v>78</v>
      </c>
      <c r="G43" s="14">
        <v>0</v>
      </c>
      <c r="H43" s="14">
        <v>67138</v>
      </c>
      <c r="I43" s="14">
        <v>0</v>
      </c>
      <c r="J43" s="14">
        <v>0</v>
      </c>
      <c r="K43" s="14">
        <f t="shared" si="16"/>
        <v>67138</v>
      </c>
      <c r="L43" s="10"/>
      <c r="M43" s="9">
        <v>24</v>
      </c>
      <c r="N43" s="9"/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/>
      <c r="AB43" s="14">
        <v>8664.3226099999993</v>
      </c>
      <c r="AC43" s="14">
        <v>7681.3607000000002</v>
      </c>
      <c r="AD43" s="14">
        <v>7620.5897000000004</v>
      </c>
      <c r="AE43" s="14">
        <v>4839.5087999999996</v>
      </c>
      <c r="AF43" s="14">
        <v>3810.5148899999999</v>
      </c>
      <c r="AG43" s="14">
        <v>3054.1744399999998</v>
      </c>
      <c r="AH43" s="14">
        <v>2546.72138</v>
      </c>
      <c r="AI43" s="14">
        <v>3899.5258900000003</v>
      </c>
      <c r="AJ43" s="14">
        <v>4207.8475599999992</v>
      </c>
      <c r="AK43" s="14">
        <v>5050.3874599999999</v>
      </c>
      <c r="AL43" s="14">
        <v>7125.0505700000003</v>
      </c>
      <c r="AM43" s="14">
        <v>8637.5994600000013</v>
      </c>
      <c r="AN43" s="14"/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/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/>
      <c r="BO43" s="14">
        <f t="shared" si="17"/>
        <v>67137.603459999998</v>
      </c>
    </row>
    <row r="44" spans="1:67" x14ac:dyDescent="0.25">
      <c r="A44" s="9">
        <v>25</v>
      </c>
      <c r="C44" s="8" t="s">
        <v>98</v>
      </c>
      <c r="E44" s="9" t="s">
        <v>78</v>
      </c>
      <c r="G44" s="14">
        <v>312</v>
      </c>
      <c r="H44" s="14">
        <v>0</v>
      </c>
      <c r="I44" s="14">
        <v>0</v>
      </c>
      <c r="J44" s="14">
        <v>0</v>
      </c>
      <c r="K44" s="14">
        <f t="shared" si="16"/>
        <v>312</v>
      </c>
      <c r="L44" s="10"/>
      <c r="M44" s="9">
        <v>25</v>
      </c>
      <c r="N44" s="9"/>
      <c r="O44" s="14">
        <v>65.842799999999997</v>
      </c>
      <c r="P44" s="14">
        <v>61.538800000000002</v>
      </c>
      <c r="Q44" s="14">
        <v>52.061599999999999</v>
      </c>
      <c r="R44" s="14">
        <v>24.312000000000001</v>
      </c>
      <c r="S44" s="14">
        <v>7.6997999999999998</v>
      </c>
      <c r="T44" s="14">
        <v>0.63560000000000005</v>
      </c>
      <c r="U44" s="14">
        <v>0.52624000000000004</v>
      </c>
      <c r="V44" s="14">
        <v>-7.5139999999999998E-2</v>
      </c>
      <c r="W44" s="14">
        <v>9.4E-2</v>
      </c>
      <c r="X44" s="14">
        <v>10.458200000000001</v>
      </c>
      <c r="Y44" s="14">
        <v>35.4803</v>
      </c>
      <c r="Z44" s="14">
        <v>53.887800000000006</v>
      </c>
      <c r="AA44" s="14"/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/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/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/>
      <c r="BO44" s="14">
        <f t="shared" si="17"/>
        <v>312.46200000000005</v>
      </c>
    </row>
    <row r="45" spans="1:67" x14ac:dyDescent="0.25">
      <c r="A45" s="9">
        <v>26</v>
      </c>
      <c r="C45" s="8" t="s">
        <v>99</v>
      </c>
      <c r="E45" s="9" t="s">
        <v>78</v>
      </c>
      <c r="G45" s="14">
        <v>8614</v>
      </c>
      <c r="H45" s="14">
        <v>93898</v>
      </c>
      <c r="I45" s="14">
        <v>0</v>
      </c>
      <c r="J45" s="14">
        <v>433114</v>
      </c>
      <c r="K45" s="14">
        <f t="shared" si="16"/>
        <v>535626</v>
      </c>
      <c r="L45" s="10"/>
      <c r="M45" s="9">
        <v>26</v>
      </c>
      <c r="N45" s="9"/>
      <c r="O45" s="14">
        <v>1016.8358999999999</v>
      </c>
      <c r="P45" s="14">
        <v>-242.22430000000006</v>
      </c>
      <c r="Q45" s="14">
        <v>1869.8710000000001</v>
      </c>
      <c r="R45" s="14">
        <v>312.75119999999993</v>
      </c>
      <c r="S45" s="14">
        <v>516.06439999999998</v>
      </c>
      <c r="T45" s="14">
        <v>946.24239999999998</v>
      </c>
      <c r="U45" s="14">
        <v>522.6798</v>
      </c>
      <c r="V45" s="14">
        <v>663.02240000000006</v>
      </c>
      <c r="W45" s="14">
        <v>472.01190000000003</v>
      </c>
      <c r="X45" s="14">
        <v>332.45100000000002</v>
      </c>
      <c r="Y45" s="14">
        <v>1031.0986</v>
      </c>
      <c r="Z45" s="14">
        <v>1172.7372</v>
      </c>
      <c r="AA45" s="14"/>
      <c r="AB45" s="14">
        <v>10463.537179999999</v>
      </c>
      <c r="AC45" s="14">
        <v>9441.7752199999995</v>
      </c>
      <c r="AD45" s="14">
        <v>10175.4908</v>
      </c>
      <c r="AE45" s="14">
        <v>8578.7205999999987</v>
      </c>
      <c r="AF45" s="14">
        <v>7267.7996800000001</v>
      </c>
      <c r="AG45" s="14">
        <v>5594.1207199999999</v>
      </c>
      <c r="AH45" s="14">
        <v>5528.3339999999998</v>
      </c>
      <c r="AI45" s="14">
        <v>5334.3250099999996</v>
      </c>
      <c r="AJ45" s="14">
        <v>5859.3144900000007</v>
      </c>
      <c r="AK45" s="14">
        <v>8000.6528999999991</v>
      </c>
      <c r="AL45" s="14">
        <v>8788.1678699999993</v>
      </c>
      <c r="AM45" s="14">
        <v>8866.4516299999996</v>
      </c>
      <c r="AN45" s="14"/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/>
      <c r="BB45" s="14">
        <v>64916.740760000008</v>
      </c>
      <c r="BC45" s="14">
        <v>51365.265629999994</v>
      </c>
      <c r="BD45" s="14">
        <v>47692.446089999998</v>
      </c>
      <c r="BE45" s="14">
        <v>42464.471109999999</v>
      </c>
      <c r="BF45" s="14">
        <v>26864.901799999996</v>
      </c>
      <c r="BG45" s="14">
        <v>21348.480630000002</v>
      </c>
      <c r="BH45" s="14">
        <v>23388.773200000003</v>
      </c>
      <c r="BI45" s="14">
        <v>23195.751580000004</v>
      </c>
      <c r="BJ45" s="14">
        <v>22562.654619999998</v>
      </c>
      <c r="BK45" s="14">
        <v>27422.658769999995</v>
      </c>
      <c r="BL45" s="14">
        <v>38536.443200000002</v>
      </c>
      <c r="BM45" s="14">
        <v>43355.480939999987</v>
      </c>
      <c r="BN45" s="14"/>
      <c r="BO45" s="14">
        <f t="shared" si="17"/>
        <v>535626.29992999986</v>
      </c>
    </row>
    <row r="46" spans="1:67" x14ac:dyDescent="0.25">
      <c r="A46" s="9">
        <v>27</v>
      </c>
      <c r="C46" s="8" t="s">
        <v>85</v>
      </c>
      <c r="E46" s="9" t="s">
        <v>78</v>
      </c>
      <c r="G46" s="14">
        <v>0</v>
      </c>
      <c r="H46" s="14">
        <v>0</v>
      </c>
      <c r="I46" s="14">
        <v>0</v>
      </c>
      <c r="J46" s="14">
        <v>1710928</v>
      </c>
      <c r="K46" s="14">
        <f t="shared" si="16"/>
        <v>1710928</v>
      </c>
      <c r="L46" s="10"/>
      <c r="M46" s="9">
        <v>27</v>
      </c>
      <c r="N46" s="9"/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/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/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/>
      <c r="BB46" s="14">
        <v>155761.58942999999</v>
      </c>
      <c r="BC46" s="14">
        <v>134814.15819999998</v>
      </c>
      <c r="BD46" s="14">
        <v>144773.25770000002</v>
      </c>
      <c r="BE46" s="14">
        <v>141840.63130000001</v>
      </c>
      <c r="BF46" s="14">
        <v>141030.02050000001</v>
      </c>
      <c r="BG46" s="14">
        <v>127004.61080000001</v>
      </c>
      <c r="BH46" s="14">
        <v>135853.74083</v>
      </c>
      <c r="BI46" s="14">
        <v>142048.37046999999</v>
      </c>
      <c r="BJ46" s="14">
        <v>134664.97970000003</v>
      </c>
      <c r="BK46" s="14">
        <v>146950.47482999999</v>
      </c>
      <c r="BL46" s="14">
        <v>146956.05374999999</v>
      </c>
      <c r="BM46" s="14">
        <v>159229.99692999996</v>
      </c>
      <c r="BN46" s="14"/>
      <c r="BO46" s="14">
        <f t="shared" si="17"/>
        <v>1710927.8844399999</v>
      </c>
    </row>
    <row r="47" spans="1:67" x14ac:dyDescent="0.25">
      <c r="A47" s="9">
        <v>28</v>
      </c>
      <c r="C47" s="8" t="s">
        <v>100</v>
      </c>
      <c r="E47" s="9" t="s">
        <v>78</v>
      </c>
      <c r="G47" s="14">
        <v>0</v>
      </c>
      <c r="H47" s="14">
        <v>0</v>
      </c>
      <c r="I47" s="14">
        <v>470811</v>
      </c>
      <c r="J47" s="14">
        <v>0</v>
      </c>
      <c r="K47" s="14">
        <f t="shared" si="16"/>
        <v>470811</v>
      </c>
      <c r="L47" s="10"/>
      <c r="M47" s="9">
        <v>28</v>
      </c>
      <c r="N47" s="9"/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/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/>
      <c r="AO47" s="14">
        <v>50980.254300000001</v>
      </c>
      <c r="AP47" s="14">
        <v>48018.4539</v>
      </c>
      <c r="AQ47" s="14">
        <v>49005.258099999999</v>
      </c>
      <c r="AR47" s="14">
        <v>39179.6783</v>
      </c>
      <c r="AS47" s="14">
        <v>35929.546299999995</v>
      </c>
      <c r="AT47" s="14">
        <v>31250.091</v>
      </c>
      <c r="AU47" s="14">
        <v>32491.910899999999</v>
      </c>
      <c r="AV47" s="14">
        <v>31480.6551</v>
      </c>
      <c r="AW47" s="14">
        <v>33207.058700000001</v>
      </c>
      <c r="AX47" s="14">
        <v>37997.634700000002</v>
      </c>
      <c r="AY47" s="14">
        <v>39190.152999999998</v>
      </c>
      <c r="AZ47" s="14">
        <v>42080.012499999997</v>
      </c>
      <c r="BA47" s="14"/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/>
      <c r="BO47" s="14">
        <f t="shared" si="17"/>
        <v>470810.70679999999</v>
      </c>
    </row>
    <row r="48" spans="1:67" x14ac:dyDescent="0.25">
      <c r="A48" s="9">
        <v>29</v>
      </c>
      <c r="C48" s="8" t="s">
        <v>101</v>
      </c>
      <c r="E48" s="9" t="s">
        <v>78</v>
      </c>
      <c r="G48" s="14">
        <v>0</v>
      </c>
      <c r="H48" s="14">
        <v>0</v>
      </c>
      <c r="I48" s="14">
        <v>4305103</v>
      </c>
      <c r="J48" s="14">
        <v>0</v>
      </c>
      <c r="K48" s="14">
        <f t="shared" si="16"/>
        <v>4305103</v>
      </c>
      <c r="L48" s="10"/>
      <c r="M48" s="9">
        <v>29</v>
      </c>
      <c r="N48" s="9"/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/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/>
      <c r="AO48" s="14">
        <v>504659.28910000005</v>
      </c>
      <c r="AP48" s="14">
        <v>420271.37520000001</v>
      </c>
      <c r="AQ48" s="14">
        <v>431480.2782</v>
      </c>
      <c r="AR48" s="14">
        <v>316724.09899999999</v>
      </c>
      <c r="AS48" s="14">
        <v>322467.81539999996</v>
      </c>
      <c r="AT48" s="14">
        <v>344563.06695999997</v>
      </c>
      <c r="AU48" s="14">
        <v>344791.37614000001</v>
      </c>
      <c r="AV48" s="14">
        <v>333458.45364999998</v>
      </c>
      <c r="AW48" s="14">
        <v>257860.63815000001</v>
      </c>
      <c r="AX48" s="14">
        <v>308518.5074</v>
      </c>
      <c r="AY48" s="14">
        <v>359569.1004</v>
      </c>
      <c r="AZ48" s="14">
        <v>360739.29320000001</v>
      </c>
      <c r="BA48" s="14"/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/>
      <c r="BO48" s="14">
        <f t="shared" si="17"/>
        <v>4305103.2927999999</v>
      </c>
    </row>
    <row r="49" spans="1:67" x14ac:dyDescent="0.25">
      <c r="A49" s="9">
        <v>30</v>
      </c>
      <c r="C49" s="8" t="s">
        <v>102</v>
      </c>
      <c r="E49" s="9" t="s">
        <v>78</v>
      </c>
      <c r="G49" s="14">
        <v>0</v>
      </c>
      <c r="H49" s="14">
        <v>0</v>
      </c>
      <c r="I49" s="14">
        <v>288979</v>
      </c>
      <c r="J49" s="14">
        <v>0</v>
      </c>
      <c r="K49" s="14">
        <f t="shared" si="16"/>
        <v>288979</v>
      </c>
      <c r="L49" s="10"/>
      <c r="M49" s="9">
        <v>30</v>
      </c>
      <c r="N49" s="9"/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/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/>
      <c r="AO49" s="14">
        <v>52527.447999999997</v>
      </c>
      <c r="AP49" s="14">
        <v>44825.664899999996</v>
      </c>
      <c r="AQ49" s="14">
        <v>42534.9784</v>
      </c>
      <c r="AR49" s="14">
        <v>23787.328799999999</v>
      </c>
      <c r="AS49" s="14">
        <v>11974.059499999999</v>
      </c>
      <c r="AT49" s="14">
        <v>7141.3465999999999</v>
      </c>
      <c r="AU49" s="14">
        <v>7136.1900999999998</v>
      </c>
      <c r="AV49" s="14">
        <v>6935.7047000000002</v>
      </c>
      <c r="AW49" s="14">
        <v>8161.3008</v>
      </c>
      <c r="AX49" s="14">
        <v>15926.5036</v>
      </c>
      <c r="AY49" s="14">
        <v>31575.239300000001</v>
      </c>
      <c r="AZ49" s="14">
        <v>36453.424799999993</v>
      </c>
      <c r="BA49" s="14"/>
      <c r="BB49" s="14">
        <v>0</v>
      </c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/>
      <c r="BO49" s="14">
        <f t="shared" si="17"/>
        <v>288979.18949999998</v>
      </c>
    </row>
    <row r="50" spans="1:67" x14ac:dyDescent="0.25">
      <c r="A50" s="9">
        <v>31</v>
      </c>
      <c r="C50" s="8" t="s">
        <v>103</v>
      </c>
      <c r="E50" s="9" t="s">
        <v>78</v>
      </c>
      <c r="G50" s="14">
        <v>14733</v>
      </c>
      <c r="H50" s="14">
        <v>244625</v>
      </c>
      <c r="I50" s="14">
        <v>0</v>
      </c>
      <c r="J50" s="14">
        <v>0</v>
      </c>
      <c r="K50" s="14">
        <f t="shared" si="16"/>
        <v>259358</v>
      </c>
      <c r="L50" s="10"/>
      <c r="M50" s="9">
        <v>31</v>
      </c>
      <c r="N50" s="9"/>
      <c r="O50" s="14">
        <v>3099.9179700000004</v>
      </c>
      <c r="P50" s="14">
        <v>2148.1700900000001</v>
      </c>
      <c r="Q50" s="14">
        <v>2000.8145</v>
      </c>
      <c r="R50" s="14">
        <v>1122.4085700000001</v>
      </c>
      <c r="S50" s="14">
        <v>650.46206000000006</v>
      </c>
      <c r="T50" s="14">
        <v>531.51958999999999</v>
      </c>
      <c r="U50" s="14">
        <v>547.83351000000005</v>
      </c>
      <c r="V50" s="14">
        <v>549.67716000000007</v>
      </c>
      <c r="W50" s="14">
        <v>695.52440999999999</v>
      </c>
      <c r="X50" s="14">
        <v>1054.7880299999999</v>
      </c>
      <c r="Y50" s="14">
        <v>1143.7242099999999</v>
      </c>
      <c r="Z50" s="14">
        <v>1188.51909</v>
      </c>
      <c r="AA50" s="14"/>
      <c r="AB50" s="14">
        <v>32041.282350000001</v>
      </c>
      <c r="AC50" s="14">
        <v>31085.07703</v>
      </c>
      <c r="AD50" s="14">
        <v>31355.394510000002</v>
      </c>
      <c r="AE50" s="14">
        <v>21198.20045</v>
      </c>
      <c r="AF50" s="14">
        <v>16064.36073</v>
      </c>
      <c r="AG50" s="14">
        <v>12589.739099999999</v>
      </c>
      <c r="AH50" s="14">
        <v>13000.48681</v>
      </c>
      <c r="AI50" s="14">
        <v>12717.994070000001</v>
      </c>
      <c r="AJ50" s="14">
        <v>15017.005439999999</v>
      </c>
      <c r="AK50" s="14">
        <v>21254.455870000002</v>
      </c>
      <c r="AL50" s="14">
        <v>20916.199840000001</v>
      </c>
      <c r="AM50" s="14">
        <v>17384.777300000002</v>
      </c>
      <c r="AN50" s="14"/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/>
      <c r="BB50" s="14">
        <v>0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/>
      <c r="BO50" s="14">
        <f t="shared" si="17"/>
        <v>259358.33269000001</v>
      </c>
    </row>
    <row r="51" spans="1:67" x14ac:dyDescent="0.25">
      <c r="A51" s="9">
        <v>32</v>
      </c>
      <c r="C51" s="8" t="s">
        <v>104</v>
      </c>
      <c r="E51" s="9" t="s">
        <v>78</v>
      </c>
      <c r="G51" s="14">
        <v>97399</v>
      </c>
      <c r="H51" s="14">
        <v>0</v>
      </c>
      <c r="I51" s="14">
        <v>0</v>
      </c>
      <c r="J51" s="14">
        <v>89151</v>
      </c>
      <c r="K51" s="14">
        <f t="shared" si="16"/>
        <v>186550</v>
      </c>
      <c r="L51" s="10"/>
      <c r="M51" s="9">
        <v>32</v>
      </c>
      <c r="N51" s="9"/>
      <c r="O51" s="14">
        <v>21296.514160000002</v>
      </c>
      <c r="P51" s="14">
        <v>4233.5078700000004</v>
      </c>
      <c r="Q51" s="14">
        <v>6692.2458599999991</v>
      </c>
      <c r="R51" s="14">
        <v>1831.7715799999996</v>
      </c>
      <c r="S51" s="14">
        <v>2705.8807400000001</v>
      </c>
      <c r="T51" s="14">
        <v>7985.2019600000012</v>
      </c>
      <c r="U51" s="14">
        <v>13798.038819999998</v>
      </c>
      <c r="V51" s="14">
        <v>3659.7545799999998</v>
      </c>
      <c r="W51" s="14">
        <v>6620.8374699999995</v>
      </c>
      <c r="X51" s="14">
        <v>7901.0663700000005</v>
      </c>
      <c r="Y51" s="14">
        <v>10886.623160000001</v>
      </c>
      <c r="Z51" s="14">
        <v>9787.9152599999979</v>
      </c>
      <c r="AA51" s="14"/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/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/>
      <c r="BB51" s="14">
        <v>15880.982610000001</v>
      </c>
      <c r="BC51" s="14">
        <v>12168.732409999999</v>
      </c>
      <c r="BD51" s="14">
        <v>10755.24395</v>
      </c>
      <c r="BE51" s="14">
        <v>6575.0992500000002</v>
      </c>
      <c r="BF51" s="14">
        <v>14951.325859999999</v>
      </c>
      <c r="BG51" s="14">
        <v>6697.9959400000007</v>
      </c>
      <c r="BH51" s="14">
        <v>1873.2125600000002</v>
      </c>
      <c r="BI51" s="14">
        <v>1368.24982</v>
      </c>
      <c r="BJ51" s="14">
        <v>2998.7938200000003</v>
      </c>
      <c r="BK51" s="14">
        <v>2977.5011399999999</v>
      </c>
      <c r="BL51" s="14">
        <v>5076.9790200000007</v>
      </c>
      <c r="BM51" s="14">
        <v>7826.28334</v>
      </c>
      <c r="BN51" s="14"/>
      <c r="BO51" s="14">
        <f t="shared" si="17"/>
        <v>186549.75755000001</v>
      </c>
    </row>
    <row r="52" spans="1:67" x14ac:dyDescent="0.25">
      <c r="A52" s="9">
        <v>33</v>
      </c>
      <c r="C52" s="8" t="s">
        <v>105</v>
      </c>
      <c r="E52" s="9" t="s">
        <v>78</v>
      </c>
      <c r="G52" s="14">
        <v>0</v>
      </c>
      <c r="H52" s="14">
        <v>0</v>
      </c>
      <c r="I52" s="14">
        <v>0</v>
      </c>
      <c r="J52" s="14">
        <v>0</v>
      </c>
      <c r="K52" s="14">
        <f t="shared" si="16"/>
        <v>0</v>
      </c>
      <c r="L52" s="10"/>
      <c r="M52" s="9">
        <v>33</v>
      </c>
      <c r="N52" s="9"/>
      <c r="O52" s="14">
        <v>0</v>
      </c>
      <c r="P52" s="14">
        <v>0</v>
      </c>
      <c r="Q52" s="14">
        <v>166.07472000000004</v>
      </c>
      <c r="R52" s="14">
        <v>1578.5898800000002</v>
      </c>
      <c r="S52" s="14">
        <v>-81.01039999999999</v>
      </c>
      <c r="T52" s="14">
        <v>-1663.6542000000002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/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/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/>
      <c r="BB52" s="14">
        <v>0</v>
      </c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/>
      <c r="BO52" s="14">
        <f t="shared" si="17"/>
        <v>2.2737367544323206E-13</v>
      </c>
    </row>
    <row r="53" spans="1:67" x14ac:dyDescent="0.25">
      <c r="A53" s="9">
        <v>34</v>
      </c>
      <c r="C53" s="8" t="s">
        <v>82</v>
      </c>
      <c r="G53" s="17">
        <f t="shared" ref="G53:K53" si="18">SUM(G41:G52)</f>
        <v>186372</v>
      </c>
      <c r="H53" s="17">
        <f t="shared" si="18"/>
        <v>1217007</v>
      </c>
      <c r="I53" s="17">
        <f t="shared" si="18"/>
        <v>5064893</v>
      </c>
      <c r="J53" s="17">
        <f t="shared" si="18"/>
        <v>2233193</v>
      </c>
      <c r="K53" s="17">
        <f t="shared" si="18"/>
        <v>8701465</v>
      </c>
      <c r="L53" s="14"/>
      <c r="M53" s="9">
        <v>34</v>
      </c>
      <c r="N53" s="9"/>
      <c r="O53" s="17">
        <f t="shared" ref="O53:BO53" si="19">SUM(O41:O52)</f>
        <v>34924.872130000003</v>
      </c>
      <c r="P53" s="17">
        <f t="shared" si="19"/>
        <v>15133.85742</v>
      </c>
      <c r="Q53" s="17">
        <f t="shared" si="19"/>
        <v>19715.570339999998</v>
      </c>
      <c r="R53" s="17">
        <f t="shared" si="19"/>
        <v>8877.8143999999993</v>
      </c>
      <c r="S53" s="17">
        <f t="shared" si="19"/>
        <v>7741.0767299999998</v>
      </c>
      <c r="T53" s="17">
        <f t="shared" si="19"/>
        <v>10017.406430000001</v>
      </c>
      <c r="U53" s="17">
        <f t="shared" si="19"/>
        <v>18027.291669999999</v>
      </c>
      <c r="V53" s="17">
        <f t="shared" si="19"/>
        <v>8281.0787799999998</v>
      </c>
      <c r="W53" s="17">
        <f t="shared" si="19"/>
        <v>12355.901699999999</v>
      </c>
      <c r="X53" s="17">
        <f t="shared" si="19"/>
        <v>14305.2847</v>
      </c>
      <c r="Y53" s="17">
        <f t="shared" si="19"/>
        <v>18888.637450000002</v>
      </c>
      <c r="Z53" s="17">
        <f t="shared" si="19"/>
        <v>18104.112809999999</v>
      </c>
      <c r="AA53" s="14"/>
      <c r="AB53" s="17">
        <f t="shared" si="19"/>
        <v>155401.00615999999</v>
      </c>
      <c r="AC53" s="17">
        <f t="shared" si="19"/>
        <v>142416.15643</v>
      </c>
      <c r="AD53" s="17">
        <f t="shared" si="19"/>
        <v>141327.50154</v>
      </c>
      <c r="AE53" s="17">
        <f t="shared" si="19"/>
        <v>102194.61404</v>
      </c>
      <c r="AF53" s="17">
        <f t="shared" si="19"/>
        <v>80692.287750000003</v>
      </c>
      <c r="AG53" s="17">
        <f t="shared" si="19"/>
        <v>61943.587120000004</v>
      </c>
      <c r="AH53" s="17">
        <f t="shared" si="19"/>
        <v>62174.896040000007</v>
      </c>
      <c r="AI53" s="17">
        <f t="shared" si="19"/>
        <v>65619.752130000008</v>
      </c>
      <c r="AJ53" s="17">
        <f t="shared" si="19"/>
        <v>77051.926469999991</v>
      </c>
      <c r="AK53" s="17">
        <f t="shared" si="19"/>
        <v>97528.044560000009</v>
      </c>
      <c r="AL53" s="17">
        <f t="shared" si="19"/>
        <v>117564.32916000002</v>
      </c>
      <c r="AM53" s="17">
        <f t="shared" si="19"/>
        <v>113092.66438999989</v>
      </c>
      <c r="AN53" s="14"/>
      <c r="AO53" s="17">
        <f t="shared" si="19"/>
        <v>608166.99140000006</v>
      </c>
      <c r="AP53" s="17">
        <f t="shared" si="19"/>
        <v>513115.49400000001</v>
      </c>
      <c r="AQ53" s="17">
        <f t="shared" si="19"/>
        <v>523020.5147</v>
      </c>
      <c r="AR53" s="17">
        <f t="shared" si="19"/>
        <v>379691.10609999998</v>
      </c>
      <c r="AS53" s="17">
        <f t="shared" si="19"/>
        <v>370371.42119999992</v>
      </c>
      <c r="AT53" s="17">
        <f t="shared" si="19"/>
        <v>382954.50455999997</v>
      </c>
      <c r="AU53" s="17">
        <f t="shared" si="19"/>
        <v>384419.47714000003</v>
      </c>
      <c r="AV53" s="17">
        <f t="shared" si="19"/>
        <v>371874.81344999996</v>
      </c>
      <c r="AW53" s="17">
        <f t="shared" si="19"/>
        <v>299228.99765000003</v>
      </c>
      <c r="AX53" s="17">
        <f t="shared" si="19"/>
        <v>362442.64569999999</v>
      </c>
      <c r="AY53" s="17">
        <f t="shared" si="19"/>
        <v>430334.4927</v>
      </c>
      <c r="AZ53" s="17">
        <f t="shared" si="19"/>
        <v>439272.73050000001</v>
      </c>
      <c r="BA53" s="14"/>
      <c r="BB53" s="17">
        <f t="shared" si="19"/>
        <v>236559.31280000001</v>
      </c>
      <c r="BC53" s="17">
        <f t="shared" si="19"/>
        <v>198348.15623999998</v>
      </c>
      <c r="BD53" s="17">
        <f t="shared" si="19"/>
        <v>203220.94774</v>
      </c>
      <c r="BE53" s="17">
        <f t="shared" si="19"/>
        <v>190880.20165999999</v>
      </c>
      <c r="BF53" s="17">
        <f t="shared" si="19"/>
        <v>182846.24816000002</v>
      </c>
      <c r="BG53" s="17">
        <f t="shared" si="19"/>
        <v>155051.08736999999</v>
      </c>
      <c r="BH53" s="17">
        <f t="shared" si="19"/>
        <v>161115.72659000001</v>
      </c>
      <c r="BI53" s="17">
        <f t="shared" si="19"/>
        <v>166612.37187</v>
      </c>
      <c r="BJ53" s="17">
        <f t="shared" si="19"/>
        <v>160226.42814</v>
      </c>
      <c r="BK53" s="17">
        <f t="shared" si="19"/>
        <v>177350.63474000001</v>
      </c>
      <c r="BL53" s="17">
        <f t="shared" si="19"/>
        <v>190569.47597</v>
      </c>
      <c r="BM53" s="17">
        <f t="shared" si="19"/>
        <v>210411.76120999994</v>
      </c>
      <c r="BN53" s="14"/>
      <c r="BO53" s="17">
        <f t="shared" si="19"/>
        <v>8701465.2119399998</v>
      </c>
    </row>
    <row r="54" spans="1:67" x14ac:dyDescent="0.25">
      <c r="A54" s="9"/>
      <c r="G54" s="14"/>
      <c r="H54" s="14"/>
      <c r="I54" s="14"/>
      <c r="J54" s="14"/>
      <c r="K54" s="15"/>
      <c r="L54" s="15"/>
      <c r="M54" s="9"/>
      <c r="N54" s="9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</row>
    <row r="55" spans="1:67" x14ac:dyDescent="0.25">
      <c r="A55" s="9">
        <v>35</v>
      </c>
      <c r="C55" s="8" t="s">
        <v>106</v>
      </c>
      <c r="G55" s="17">
        <f>G39+G53</f>
        <v>522672</v>
      </c>
      <c r="H55" s="17">
        <f>H39+H53</f>
        <v>2795407</v>
      </c>
      <c r="I55" s="17">
        <f>I39+I53</f>
        <v>5064893</v>
      </c>
      <c r="J55" s="17">
        <f>J39+J53</f>
        <v>2972064</v>
      </c>
      <c r="K55" s="17">
        <f>K39+K53</f>
        <v>11355036</v>
      </c>
      <c r="L55" s="14"/>
      <c r="M55" s="9">
        <v>35</v>
      </c>
      <c r="N55" s="9"/>
      <c r="O55" s="17">
        <f t="shared" ref="O55:BO55" si="20">O39+O53</f>
        <v>81069.309930065909</v>
      </c>
      <c r="P55" s="17">
        <f t="shared" si="20"/>
        <v>60106.997689624943</v>
      </c>
      <c r="Q55" s="17">
        <f t="shared" si="20"/>
        <v>64853.133561161107</v>
      </c>
      <c r="R55" s="17">
        <f t="shared" si="20"/>
        <v>38545.62073715181</v>
      </c>
      <c r="S55" s="17">
        <f t="shared" si="20"/>
        <v>26425.650367056231</v>
      </c>
      <c r="T55" s="17">
        <f t="shared" si="20"/>
        <v>22070.349458300327</v>
      </c>
      <c r="U55" s="17">
        <f t="shared" si="20"/>
        <v>27560.342163100788</v>
      </c>
      <c r="V55" s="17">
        <f t="shared" si="20"/>
        <v>21732.110050202282</v>
      </c>
      <c r="W55" s="17">
        <f t="shared" si="20"/>
        <v>23820.916538939247</v>
      </c>
      <c r="X55" s="17">
        <f t="shared" si="20"/>
        <v>32612.28805190152</v>
      </c>
      <c r="Y55" s="17">
        <f t="shared" si="20"/>
        <v>51680.902870046055</v>
      </c>
      <c r="Z55" s="17">
        <f t="shared" si="20"/>
        <v>72195.2831424498</v>
      </c>
      <c r="AA55" s="14"/>
      <c r="AB55" s="17">
        <f t="shared" si="20"/>
        <v>312176.89446429006</v>
      </c>
      <c r="AC55" s="17">
        <f t="shared" si="20"/>
        <v>294773.18345560704</v>
      </c>
      <c r="AD55" s="17">
        <f t="shared" si="20"/>
        <v>294241.79767104384</v>
      </c>
      <c r="AE55" s="17">
        <f t="shared" si="20"/>
        <v>245840.82430214691</v>
      </c>
      <c r="AF55" s="17">
        <f t="shared" si="20"/>
        <v>203542.93742982016</v>
      </c>
      <c r="AG55" s="17">
        <f t="shared" si="20"/>
        <v>175055.22814661139</v>
      </c>
      <c r="AH55" s="17">
        <f t="shared" si="20"/>
        <v>172956.89409889164</v>
      </c>
      <c r="AI55" s="17">
        <f t="shared" si="20"/>
        <v>180584.63844945485</v>
      </c>
      <c r="AJ55" s="17">
        <f t="shared" si="20"/>
        <v>190384.28161746025</v>
      </c>
      <c r="AK55" s="17">
        <f t="shared" si="20"/>
        <v>215393.02519413392</v>
      </c>
      <c r="AL55" s="17">
        <f t="shared" si="20"/>
        <v>254649.17174483155</v>
      </c>
      <c r="AM55" s="17">
        <f t="shared" si="20"/>
        <v>255807.88921570836</v>
      </c>
      <c r="AN55" s="14"/>
      <c r="AO55" s="17">
        <f t="shared" si="20"/>
        <v>608166.99140000006</v>
      </c>
      <c r="AP55" s="17">
        <f t="shared" si="20"/>
        <v>513115.49400000001</v>
      </c>
      <c r="AQ55" s="17">
        <f t="shared" si="20"/>
        <v>523020.5147</v>
      </c>
      <c r="AR55" s="17">
        <f t="shared" si="20"/>
        <v>379691.10609999998</v>
      </c>
      <c r="AS55" s="17">
        <f t="shared" si="20"/>
        <v>370371.42119999992</v>
      </c>
      <c r="AT55" s="17">
        <f t="shared" si="20"/>
        <v>382954.50455999997</v>
      </c>
      <c r="AU55" s="17">
        <f t="shared" si="20"/>
        <v>384419.47714000003</v>
      </c>
      <c r="AV55" s="17">
        <f t="shared" si="20"/>
        <v>371874.81344999996</v>
      </c>
      <c r="AW55" s="17">
        <f t="shared" si="20"/>
        <v>299228.99765000003</v>
      </c>
      <c r="AX55" s="17">
        <f t="shared" si="20"/>
        <v>362442.64569999999</v>
      </c>
      <c r="AY55" s="17">
        <f t="shared" si="20"/>
        <v>430334.4927</v>
      </c>
      <c r="AZ55" s="17">
        <f t="shared" si="20"/>
        <v>439272.73050000001</v>
      </c>
      <c r="BA55" s="14"/>
      <c r="BB55" s="17">
        <f t="shared" si="20"/>
        <v>381546.82401117124</v>
      </c>
      <c r="BC55" s="17">
        <f t="shared" si="20"/>
        <v>265092.3952933019</v>
      </c>
      <c r="BD55" s="17">
        <f t="shared" si="20"/>
        <v>271670.29059893644</v>
      </c>
      <c r="BE55" s="17">
        <f t="shared" si="20"/>
        <v>243268.62291645567</v>
      </c>
      <c r="BF55" s="17">
        <f t="shared" si="20"/>
        <v>236954.21169239274</v>
      </c>
      <c r="BG55" s="17">
        <f t="shared" si="20"/>
        <v>230674.80415482388</v>
      </c>
      <c r="BH55" s="17">
        <f t="shared" si="20"/>
        <v>235359.06669052504</v>
      </c>
      <c r="BI55" s="17">
        <f t="shared" si="20"/>
        <v>223214.07922380898</v>
      </c>
      <c r="BJ55" s="17">
        <f t="shared" si="20"/>
        <v>194638.73986561311</v>
      </c>
      <c r="BK55" s="17">
        <f t="shared" si="20"/>
        <v>199048.68001327274</v>
      </c>
      <c r="BL55" s="17">
        <f t="shared" si="20"/>
        <v>226646.54564779211</v>
      </c>
      <c r="BM55" s="17">
        <f t="shared" si="20"/>
        <v>263949.09238190623</v>
      </c>
      <c r="BN55" s="14"/>
      <c r="BO55" s="17">
        <f t="shared" si="20"/>
        <v>11355036.21194</v>
      </c>
    </row>
    <row r="56" spans="1:67" x14ac:dyDescent="0.25">
      <c r="A56" s="9"/>
      <c r="G56" s="14"/>
      <c r="H56" s="14"/>
      <c r="I56" s="14"/>
      <c r="J56" s="14"/>
      <c r="K56" s="14"/>
      <c r="L56" s="14"/>
      <c r="M56" s="9"/>
      <c r="N56" s="9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</row>
    <row r="57" spans="1:67" x14ac:dyDescent="0.25">
      <c r="A57" s="9">
        <v>36</v>
      </c>
      <c r="C57" s="8" t="s">
        <v>107</v>
      </c>
      <c r="G57" s="17">
        <f>G25+G55</f>
        <v>13232797</v>
      </c>
      <c r="H57" s="17">
        <f>H25+H55</f>
        <v>6763392</v>
      </c>
      <c r="I57" s="17">
        <f>I25+I55</f>
        <v>5064893</v>
      </c>
      <c r="J57" s="17">
        <f>J25+J55</f>
        <v>3042971</v>
      </c>
      <c r="K57" s="17">
        <f>K25+K55</f>
        <v>28104053</v>
      </c>
      <c r="L57" s="14"/>
      <c r="M57" s="9">
        <v>36</v>
      </c>
      <c r="N57" s="9"/>
      <c r="O57" s="17">
        <f>O25+O55</f>
        <v>2345056.0016972725</v>
      </c>
      <c r="P57" s="17">
        <f t="shared" ref="P57:BO57" si="21">P25+P55</f>
        <v>2183264.3465472776</v>
      </c>
      <c r="Q57" s="17">
        <f t="shared" si="21"/>
        <v>2036654.9607932991</v>
      </c>
      <c r="R57" s="17">
        <f t="shared" si="21"/>
        <v>1327476.7209214407</v>
      </c>
      <c r="S57" s="17">
        <f t="shared" si="21"/>
        <v>735300.05736453482</v>
      </c>
      <c r="T57" s="17">
        <f t="shared" si="21"/>
        <v>358252.36515171779</v>
      </c>
      <c r="U57" s="17">
        <f t="shared" si="21"/>
        <v>287574.84530815663</v>
      </c>
      <c r="V57" s="17">
        <f t="shared" si="21"/>
        <v>297629.43678431417</v>
      </c>
      <c r="W57" s="17">
        <f t="shared" si="21"/>
        <v>326116.32201099978</v>
      </c>
      <c r="X57" s="17">
        <f t="shared" si="21"/>
        <v>533522.51947411988</v>
      </c>
      <c r="Y57" s="17">
        <f t="shared" si="21"/>
        <v>1152215.9380891728</v>
      </c>
      <c r="Z57" s="17">
        <f t="shared" si="21"/>
        <v>1649735.4078106936</v>
      </c>
      <c r="AA57" s="14"/>
      <c r="AB57" s="17">
        <f t="shared" si="21"/>
        <v>960451.73812702205</v>
      </c>
      <c r="AC57" s="17">
        <f t="shared" si="21"/>
        <v>933892.39315261203</v>
      </c>
      <c r="AD57" s="17">
        <f t="shared" si="21"/>
        <v>910827.59198067361</v>
      </c>
      <c r="AE57" s="17">
        <f t="shared" si="21"/>
        <v>659751.58308103192</v>
      </c>
      <c r="AF57" s="17">
        <f t="shared" si="21"/>
        <v>438011.66012643639</v>
      </c>
      <c r="AG57" s="17">
        <f t="shared" si="21"/>
        <v>300262.27552680316</v>
      </c>
      <c r="AH57" s="17">
        <f t="shared" si="21"/>
        <v>264274.93727094884</v>
      </c>
      <c r="AI57" s="17">
        <f t="shared" si="21"/>
        <v>278578.1123448463</v>
      </c>
      <c r="AJ57" s="17">
        <f t="shared" si="21"/>
        <v>296732.09170600632</v>
      </c>
      <c r="AK57" s="17">
        <f t="shared" si="21"/>
        <v>391496.99501624791</v>
      </c>
      <c r="AL57" s="17">
        <f t="shared" si="21"/>
        <v>595171.57888586447</v>
      </c>
      <c r="AM57" s="17">
        <f t="shared" si="21"/>
        <v>733942.14741050696</v>
      </c>
      <c r="AN57" s="14"/>
      <c r="AO57" s="17">
        <f t="shared" si="21"/>
        <v>608166.99140000006</v>
      </c>
      <c r="AP57" s="17">
        <f t="shared" si="21"/>
        <v>513115.49400000001</v>
      </c>
      <c r="AQ57" s="17">
        <f t="shared" si="21"/>
        <v>523020.5147</v>
      </c>
      <c r="AR57" s="17">
        <f t="shared" si="21"/>
        <v>379691.10609999998</v>
      </c>
      <c r="AS57" s="17">
        <f t="shared" si="21"/>
        <v>370371.42119999992</v>
      </c>
      <c r="AT57" s="17">
        <f t="shared" si="21"/>
        <v>382954.50455999997</v>
      </c>
      <c r="AU57" s="17">
        <f t="shared" si="21"/>
        <v>384419.47714000003</v>
      </c>
      <c r="AV57" s="17">
        <f t="shared" si="21"/>
        <v>371874.81344999996</v>
      </c>
      <c r="AW57" s="17">
        <f t="shared" si="21"/>
        <v>299228.99765000003</v>
      </c>
      <c r="AX57" s="17">
        <f t="shared" si="21"/>
        <v>362442.64569999999</v>
      </c>
      <c r="AY57" s="17">
        <f t="shared" si="21"/>
        <v>430334.4927</v>
      </c>
      <c r="AZ57" s="17">
        <f t="shared" si="21"/>
        <v>439272.73050000001</v>
      </c>
      <c r="BA57" s="14"/>
      <c r="BB57" s="17">
        <f t="shared" si="21"/>
        <v>395757.65362817125</v>
      </c>
      <c r="BC57" s="17">
        <f t="shared" si="21"/>
        <v>277425.12740330189</v>
      </c>
      <c r="BD57" s="17">
        <f t="shared" si="21"/>
        <v>282691.97048593644</v>
      </c>
      <c r="BE57" s="17">
        <f t="shared" si="21"/>
        <v>249191.29877245566</v>
      </c>
      <c r="BF57" s="17">
        <f t="shared" si="21"/>
        <v>239866.12480739274</v>
      </c>
      <c r="BG57" s="17">
        <f t="shared" si="21"/>
        <v>232851.62344382389</v>
      </c>
      <c r="BH57" s="17">
        <f t="shared" si="21"/>
        <v>237145.06570752503</v>
      </c>
      <c r="BI57" s="17">
        <f t="shared" si="21"/>
        <v>225056.04993680897</v>
      </c>
      <c r="BJ57" s="17">
        <f t="shared" si="21"/>
        <v>196512.1137286131</v>
      </c>
      <c r="BK57" s="17">
        <f t="shared" si="21"/>
        <v>202218.20629127274</v>
      </c>
      <c r="BL57" s="17">
        <f t="shared" si="21"/>
        <v>233204.28405979212</v>
      </c>
      <c r="BM57" s="17">
        <f t="shared" si="21"/>
        <v>271049.86718590622</v>
      </c>
      <c r="BN57" s="14"/>
      <c r="BO57" s="17">
        <f t="shared" si="21"/>
        <v>28104054.601132996</v>
      </c>
    </row>
    <row r="58" spans="1:67" x14ac:dyDescent="0.25">
      <c r="AB58" s="18"/>
    </row>
    <row r="59" spans="1:67" x14ac:dyDescent="0.25">
      <c r="AB59" s="18"/>
    </row>
    <row r="60" spans="1:67" x14ac:dyDescent="0.25">
      <c r="M60" s="8">
        <v>37</v>
      </c>
      <c r="O60" s="39">
        <f>O57+AB57+AO57+BB57</f>
        <v>4309432.3848524662</v>
      </c>
      <c r="P60" s="39">
        <f>P57+AC57+AP57+BC57</f>
        <v>3907697.361103192</v>
      </c>
      <c r="Q60" s="39">
        <f t="shared" ref="Q60:Z60" si="22">Q57+AD57+AQ57+BD57</f>
        <v>3753195.0379599095</v>
      </c>
      <c r="R60" s="39">
        <f t="shared" si="22"/>
        <v>2616110.7088749283</v>
      </c>
      <c r="S60" s="39">
        <f t="shared" si="22"/>
        <v>1783549.2634983638</v>
      </c>
      <c r="T60" s="39">
        <f t="shared" si="22"/>
        <v>1274320.7686823448</v>
      </c>
      <c r="U60" s="39">
        <f t="shared" si="22"/>
        <v>1173414.3254266304</v>
      </c>
      <c r="V60" s="39">
        <f t="shared" si="22"/>
        <v>1173138.4125159692</v>
      </c>
      <c r="W60" s="39">
        <f t="shared" si="22"/>
        <v>1118589.5250956193</v>
      </c>
      <c r="X60" s="39">
        <f t="shared" si="22"/>
        <v>1489680.3664816406</v>
      </c>
      <c r="Y60" s="39">
        <f t="shared" si="22"/>
        <v>2410926.2937348294</v>
      </c>
      <c r="Z60" s="39">
        <f t="shared" si="22"/>
        <v>3094000.1529071066</v>
      </c>
      <c r="AB60" s="18"/>
    </row>
    <row r="61" spans="1:67" x14ac:dyDescent="0.25"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8"/>
    </row>
    <row r="62" spans="1:67" x14ac:dyDescent="0.25">
      <c r="M62" s="8">
        <v>38</v>
      </c>
      <c r="O62" s="18">
        <f>SUM(O60:O61)</f>
        <v>4309432.3848524662</v>
      </c>
      <c r="P62" s="18">
        <f t="shared" ref="P62:AA62" si="23">SUM(P60:P61)</f>
        <v>3907697.361103192</v>
      </c>
      <c r="Q62" s="18">
        <f t="shared" si="23"/>
        <v>3753195.0379599095</v>
      </c>
      <c r="R62" s="18">
        <f t="shared" si="23"/>
        <v>2616110.7088749283</v>
      </c>
      <c r="S62" s="18">
        <f t="shared" si="23"/>
        <v>1783549.2634983638</v>
      </c>
      <c r="T62" s="18">
        <f t="shared" si="23"/>
        <v>1274320.7686823448</v>
      </c>
      <c r="U62" s="18">
        <f t="shared" si="23"/>
        <v>1173414.3254266304</v>
      </c>
      <c r="V62" s="18">
        <f t="shared" si="23"/>
        <v>1173138.4125159692</v>
      </c>
      <c r="W62" s="18">
        <f t="shared" si="23"/>
        <v>1118589.5250956193</v>
      </c>
      <c r="X62" s="18">
        <f t="shared" si="23"/>
        <v>1489680.3664816406</v>
      </c>
      <c r="Y62" s="18">
        <f t="shared" si="23"/>
        <v>2410926.2937348294</v>
      </c>
      <c r="Z62" s="18">
        <f t="shared" si="23"/>
        <v>3094000.1529071066</v>
      </c>
      <c r="AA62" s="18">
        <f t="shared" si="23"/>
        <v>0</v>
      </c>
      <c r="AB62" s="18"/>
    </row>
    <row r="63" spans="1:67" x14ac:dyDescent="0.25">
      <c r="AB63" s="18"/>
    </row>
    <row r="64" spans="1:67" x14ac:dyDescent="0.25">
      <c r="AB64" s="18"/>
    </row>
    <row r="65" spans="28:28" x14ac:dyDescent="0.25">
      <c r="AB65" s="18"/>
    </row>
    <row r="66" spans="28:28" x14ac:dyDescent="0.25">
      <c r="AB66" s="18"/>
    </row>
    <row r="67" spans="28:28" x14ac:dyDescent="0.25">
      <c r="AB67" s="18"/>
    </row>
    <row r="68" spans="28:28" x14ac:dyDescent="0.25">
      <c r="AB68" s="18"/>
    </row>
    <row r="69" spans="28:28" x14ac:dyDescent="0.25">
      <c r="AB69" s="18"/>
    </row>
    <row r="70" spans="28:28" x14ac:dyDescent="0.25">
      <c r="AB70" s="18"/>
    </row>
    <row r="71" spans="28:28" x14ac:dyDescent="0.25">
      <c r="AB71" s="18"/>
    </row>
  </sheetData>
  <mergeCells count="6">
    <mergeCell ref="G8:K8"/>
    <mergeCell ref="O9:Z9"/>
    <mergeCell ref="AB9:AM9"/>
    <mergeCell ref="AO9:AZ9"/>
    <mergeCell ref="BB9:BM9"/>
    <mergeCell ref="O8:BO8"/>
  </mergeCells>
  <phoneticPr fontId="5" type="noConversion"/>
  <pageMargins left="0.7" right="0.7" top="0.75" bottom="0.75" header="0.3" footer="0.3"/>
  <pageSetup scale="87" firstPageNumber="5" fitToWidth="0" fitToHeight="0" orientation="portrait" useFirstPageNumber="1" r:id="rId1"/>
  <headerFooter>
    <oddHeader>&amp;R&amp;"Arial,Regular"&amp;12Filed: 2024-06-28
EB-2024-0078
Exhibit 4.2.1.3-STAFF-31
Attachment 1
Page 1 of 10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7F66-E122-46D6-A98A-9F66A8374E72}">
  <sheetPr>
    <tabColor rgb="FF92D050"/>
  </sheetPr>
  <dimension ref="A1:BP62"/>
  <sheetViews>
    <sheetView tabSelected="1" zoomScale="80" zoomScaleNormal="80" workbookViewId="0">
      <selection activeCell="N1" sqref="N1:N1048576"/>
    </sheetView>
  </sheetViews>
  <sheetFormatPr defaultColWidth="40.5546875" defaultRowHeight="13.2" x14ac:dyDescent="0.25"/>
  <cols>
    <col min="1" max="1" width="5.6640625" style="8" bestFit="1" customWidth="1"/>
    <col min="2" max="2" width="1.33203125" style="8" customWidth="1"/>
    <col min="3" max="3" width="22.109375" style="8" customWidth="1"/>
    <col min="4" max="4" width="1.33203125" style="8" customWidth="1"/>
    <col min="5" max="5" width="8.109375" style="9" customWidth="1"/>
    <col min="6" max="6" width="1.33203125" style="8" customWidth="1"/>
    <col min="7" max="7" width="12.6640625" style="8" customWidth="1"/>
    <col min="8" max="8" width="11.109375" style="8" customWidth="1"/>
    <col min="9" max="9" width="12.44140625" style="8" customWidth="1"/>
    <col min="10" max="10" width="11.88671875" style="8" customWidth="1"/>
    <col min="11" max="11" width="11.6640625" style="8" customWidth="1"/>
    <col min="12" max="12" width="0.88671875" style="8" customWidth="1"/>
    <col min="13" max="13" width="9.109375" style="8" customWidth="1"/>
    <col min="14" max="14" width="6.33203125" style="8" customWidth="1"/>
    <col min="15" max="15" width="1.44140625" style="8" customWidth="1"/>
    <col min="16" max="19" width="10.5546875" style="20" bestFit="1" customWidth="1"/>
    <col min="20" max="23" width="8.88671875" style="20" bestFit="1" customWidth="1"/>
    <col min="24" max="24" width="10.5546875" style="20" bestFit="1" customWidth="1"/>
    <col min="25" max="25" width="8.88671875" style="20" bestFit="1" customWidth="1"/>
    <col min="26" max="27" width="10.5546875" style="20" bestFit="1" customWidth="1"/>
    <col min="28" max="28" width="1.44140625" style="36" customWidth="1"/>
    <col min="29" max="29" width="8.88671875" style="20" bestFit="1" customWidth="1"/>
    <col min="30" max="30" width="9.109375" style="20" bestFit="1" customWidth="1"/>
    <col min="31" max="36" width="8.88671875" style="20" bestFit="1" customWidth="1"/>
    <col min="37" max="37" width="10.5546875" style="20" bestFit="1" customWidth="1"/>
    <col min="38" max="38" width="8.88671875" style="20" bestFit="1" customWidth="1"/>
    <col min="39" max="40" width="10" style="20" bestFit="1" customWidth="1"/>
    <col min="41" max="41" width="2.33203125" style="31" customWidth="1"/>
    <col min="42" max="42" width="8.88671875" style="20" bestFit="1" customWidth="1"/>
    <col min="43" max="43" width="9.109375" style="20" bestFit="1" customWidth="1"/>
    <col min="44" max="49" width="8.88671875" style="20" bestFit="1" customWidth="1"/>
    <col min="50" max="50" width="10.5546875" style="20" bestFit="1" customWidth="1"/>
    <col min="51" max="51" width="8.88671875" style="20" bestFit="1" customWidth="1"/>
    <col min="52" max="53" width="10" style="20" bestFit="1" customWidth="1"/>
    <col min="54" max="54" width="2" style="31" customWidth="1"/>
    <col min="55" max="55" width="8.88671875" style="20" bestFit="1" customWidth="1"/>
    <col min="56" max="56" width="9.109375" style="20" bestFit="1" customWidth="1"/>
    <col min="57" max="62" width="8.88671875" style="20" bestFit="1" customWidth="1"/>
    <col min="63" max="63" width="10.5546875" style="20" bestFit="1" customWidth="1"/>
    <col min="64" max="64" width="8.88671875" style="20" bestFit="1" customWidth="1"/>
    <col min="65" max="66" width="10" style="20" bestFit="1" customWidth="1"/>
    <col min="67" max="67" width="2.33203125" style="31" customWidth="1"/>
    <col min="68" max="68" width="11.5546875" style="20" bestFit="1" customWidth="1"/>
    <col min="69" max="16384" width="40.5546875" style="20"/>
  </cols>
  <sheetData>
    <row r="1" spans="1:68" s="8" customFormat="1" x14ac:dyDescent="0.25">
      <c r="E1" s="9"/>
    </row>
    <row r="2" spans="1:68" s="8" customFormat="1" x14ac:dyDescent="0.25">
      <c r="E2" s="9"/>
    </row>
    <row r="3" spans="1:68" s="8" customFormat="1" x14ac:dyDescent="0.25">
      <c r="E3" s="9"/>
    </row>
    <row r="4" spans="1:68" s="8" customFormat="1" x14ac:dyDescent="0.25">
      <c r="E4" s="9"/>
    </row>
    <row r="5" spans="1:68" s="8" customFormat="1" x14ac:dyDescent="0.25">
      <c r="E5" s="9"/>
    </row>
    <row r="6" spans="1:68" s="2" customFormat="1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68" s="8" customFormat="1" x14ac:dyDescent="0.25">
      <c r="E7" s="9"/>
    </row>
    <row r="8" spans="1:68" s="3" customFormat="1" x14ac:dyDescent="0.25">
      <c r="E8" s="4"/>
      <c r="G8" s="40" t="s">
        <v>117</v>
      </c>
      <c r="H8" s="40"/>
      <c r="I8" s="40"/>
      <c r="J8" s="40"/>
      <c r="K8" s="40"/>
      <c r="L8" s="4"/>
      <c r="P8" s="40" t="s">
        <v>117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</row>
    <row r="9" spans="1:68" s="6" customFormat="1" ht="26.4" x14ac:dyDescent="0.25">
      <c r="A9" s="5" t="s">
        <v>2</v>
      </c>
      <c r="C9" s="7" t="s">
        <v>3</v>
      </c>
      <c r="E9" s="5" t="s">
        <v>4</v>
      </c>
      <c r="G9" s="5" t="s">
        <v>5</v>
      </c>
      <c r="H9" s="5" t="s">
        <v>6</v>
      </c>
      <c r="I9" s="5" t="s">
        <v>7</v>
      </c>
      <c r="J9" s="5" t="s">
        <v>8</v>
      </c>
      <c r="K9" s="5" t="s">
        <v>9</v>
      </c>
      <c r="L9" s="16"/>
      <c r="P9" s="41" t="s">
        <v>5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19"/>
      <c r="AC9" s="41" t="s">
        <v>6</v>
      </c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19"/>
      <c r="AP9" s="41" t="s">
        <v>7</v>
      </c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19"/>
      <c r="BC9" s="41" t="s">
        <v>8</v>
      </c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19"/>
    </row>
    <row r="10" spans="1:68" s="8" customFormat="1" ht="26.4" x14ac:dyDescent="0.25">
      <c r="E10" s="9"/>
      <c r="G10" s="9" t="s">
        <v>10</v>
      </c>
      <c r="H10" s="9" t="s">
        <v>11</v>
      </c>
      <c r="I10" s="9" t="s">
        <v>12</v>
      </c>
      <c r="J10" s="9" t="s">
        <v>13</v>
      </c>
      <c r="K10" s="9" t="s">
        <v>14</v>
      </c>
      <c r="L10" s="9"/>
      <c r="N10" s="5" t="s">
        <v>2</v>
      </c>
      <c r="P10" s="26" t="s">
        <v>15</v>
      </c>
      <c r="Q10" s="27" t="s">
        <v>16</v>
      </c>
      <c r="R10" s="27" t="s">
        <v>17</v>
      </c>
      <c r="S10" s="27" t="s">
        <v>18</v>
      </c>
      <c r="T10" s="27" t="s">
        <v>19</v>
      </c>
      <c r="U10" s="27" t="s">
        <v>20</v>
      </c>
      <c r="V10" s="27" t="s">
        <v>21</v>
      </c>
      <c r="W10" s="27" t="s">
        <v>22</v>
      </c>
      <c r="X10" s="27" t="s">
        <v>23</v>
      </c>
      <c r="Y10" s="27" t="s">
        <v>24</v>
      </c>
      <c r="Z10" s="27" t="s">
        <v>25</v>
      </c>
      <c r="AA10" s="27" t="s">
        <v>26</v>
      </c>
      <c r="AB10" s="9"/>
      <c r="AC10" s="27" t="s">
        <v>15</v>
      </c>
      <c r="AD10" s="27" t="s">
        <v>16</v>
      </c>
      <c r="AE10" s="27" t="s">
        <v>17</v>
      </c>
      <c r="AF10" s="27" t="s">
        <v>18</v>
      </c>
      <c r="AG10" s="27" t="s">
        <v>19</v>
      </c>
      <c r="AH10" s="27" t="s">
        <v>20</v>
      </c>
      <c r="AI10" s="27" t="s">
        <v>21</v>
      </c>
      <c r="AJ10" s="27" t="s">
        <v>22</v>
      </c>
      <c r="AK10" s="27" t="s">
        <v>23</v>
      </c>
      <c r="AL10" s="27" t="s">
        <v>24</v>
      </c>
      <c r="AM10" s="27" t="s">
        <v>25</v>
      </c>
      <c r="AN10" s="27" t="s">
        <v>26</v>
      </c>
      <c r="AO10" s="9"/>
      <c r="AP10" s="27" t="s">
        <v>15</v>
      </c>
      <c r="AQ10" s="27" t="s">
        <v>16</v>
      </c>
      <c r="AR10" s="27" t="s">
        <v>17</v>
      </c>
      <c r="AS10" s="27" t="s">
        <v>18</v>
      </c>
      <c r="AT10" s="27" t="s">
        <v>19</v>
      </c>
      <c r="AU10" s="27" t="s">
        <v>20</v>
      </c>
      <c r="AV10" s="27" t="s">
        <v>21</v>
      </c>
      <c r="AW10" s="27" t="s">
        <v>22</v>
      </c>
      <c r="AX10" s="27" t="s">
        <v>23</v>
      </c>
      <c r="AY10" s="27" t="s">
        <v>24</v>
      </c>
      <c r="AZ10" s="27" t="s">
        <v>25</v>
      </c>
      <c r="BA10" s="27" t="s">
        <v>26</v>
      </c>
      <c r="BB10" s="9"/>
      <c r="BC10" s="27" t="s">
        <v>15</v>
      </c>
      <c r="BD10" s="27" t="s">
        <v>16</v>
      </c>
      <c r="BE10" s="27" t="s">
        <v>17</v>
      </c>
      <c r="BF10" s="27" t="s">
        <v>18</v>
      </c>
      <c r="BG10" s="27" t="s">
        <v>19</v>
      </c>
      <c r="BH10" s="27" t="s">
        <v>20</v>
      </c>
      <c r="BI10" s="27" t="s">
        <v>21</v>
      </c>
      <c r="BJ10" s="27" t="s">
        <v>22</v>
      </c>
      <c r="BK10" s="27" t="s">
        <v>23</v>
      </c>
      <c r="BL10" s="27" t="s">
        <v>24</v>
      </c>
      <c r="BM10" s="27" t="s">
        <v>25</v>
      </c>
      <c r="BN10" s="27" t="s">
        <v>26</v>
      </c>
      <c r="BO10" s="9"/>
      <c r="BP10" s="27" t="s">
        <v>9</v>
      </c>
    </row>
    <row r="11" spans="1:68" s="9" customFormat="1" x14ac:dyDescent="0.25">
      <c r="P11" s="9" t="s">
        <v>10</v>
      </c>
      <c r="Q11" s="9" t="s">
        <v>11</v>
      </c>
      <c r="R11" s="9" t="s">
        <v>12</v>
      </c>
      <c r="S11" s="9" t="s">
        <v>13</v>
      </c>
      <c r="T11" s="9" t="s">
        <v>14</v>
      </c>
      <c r="U11" s="9" t="s">
        <v>27</v>
      </c>
      <c r="V11" s="9" t="s">
        <v>28</v>
      </c>
      <c r="W11" s="9" t="s">
        <v>29</v>
      </c>
      <c r="X11" s="9" t="s">
        <v>30</v>
      </c>
      <c r="Y11" s="9" t="s">
        <v>31</v>
      </c>
      <c r="Z11" s="9" t="s">
        <v>32</v>
      </c>
      <c r="AA11" s="9" t="s">
        <v>33</v>
      </c>
      <c r="AC11" s="9" t="s">
        <v>34</v>
      </c>
      <c r="AD11" s="9" t="s">
        <v>35</v>
      </c>
      <c r="AE11" s="9" t="s">
        <v>36</v>
      </c>
      <c r="AF11" s="9" t="s">
        <v>37</v>
      </c>
      <c r="AG11" s="9" t="s">
        <v>38</v>
      </c>
      <c r="AH11" s="9" t="s">
        <v>39</v>
      </c>
      <c r="AI11" s="9" t="s">
        <v>40</v>
      </c>
      <c r="AJ11" s="9" t="s">
        <v>41</v>
      </c>
      <c r="AK11" s="9" t="s">
        <v>42</v>
      </c>
      <c r="AL11" s="9" t="s">
        <v>43</v>
      </c>
      <c r="AM11" s="9" t="s">
        <v>44</v>
      </c>
      <c r="AN11" s="9" t="s">
        <v>45</v>
      </c>
      <c r="AP11" s="9" t="s">
        <v>46</v>
      </c>
      <c r="AQ11" s="9" t="s">
        <v>47</v>
      </c>
      <c r="AR11" s="9" t="s">
        <v>48</v>
      </c>
      <c r="AS11" s="9" t="s">
        <v>49</v>
      </c>
      <c r="AT11" s="9" t="s">
        <v>50</v>
      </c>
      <c r="AU11" s="9" t="s">
        <v>51</v>
      </c>
      <c r="AV11" s="9" t="s">
        <v>52</v>
      </c>
      <c r="AW11" s="9" t="s">
        <v>53</v>
      </c>
      <c r="AX11" s="9" t="s">
        <v>54</v>
      </c>
      <c r="AY11" s="9" t="s">
        <v>55</v>
      </c>
      <c r="AZ11" s="9" t="s">
        <v>56</v>
      </c>
      <c r="BA11" s="9" t="s">
        <v>57</v>
      </c>
      <c r="BC11" s="9" t="s">
        <v>58</v>
      </c>
      <c r="BD11" s="9" t="s">
        <v>59</v>
      </c>
      <c r="BE11" s="9" t="s">
        <v>60</v>
      </c>
      <c r="BF11" s="9" t="s">
        <v>61</v>
      </c>
      <c r="BG11" s="9" t="s">
        <v>62</v>
      </c>
      <c r="BH11" s="9" t="s">
        <v>63</v>
      </c>
      <c r="BI11" s="9" t="s">
        <v>64</v>
      </c>
      <c r="BJ11" s="9" t="s">
        <v>65</v>
      </c>
      <c r="BK11" s="9" t="s">
        <v>66</v>
      </c>
      <c r="BL11" s="9" t="s">
        <v>67</v>
      </c>
      <c r="BM11" s="9" t="s">
        <v>68</v>
      </c>
      <c r="BN11" s="9" t="s">
        <v>69</v>
      </c>
      <c r="BP11" s="9" t="s">
        <v>70</v>
      </c>
    </row>
    <row r="12" spans="1:68" s="8" customFormat="1" x14ac:dyDescent="0.25">
      <c r="C12" s="3" t="s">
        <v>71</v>
      </c>
      <c r="E12" s="9"/>
      <c r="G12" s="9"/>
      <c r="H12" s="9"/>
      <c r="I12" s="9"/>
      <c r="J12" s="9"/>
      <c r="K12" s="9"/>
      <c r="L12" s="9"/>
    </row>
    <row r="14" spans="1:68" x14ac:dyDescent="0.25">
      <c r="A14" s="9">
        <v>1</v>
      </c>
      <c r="C14" s="8" t="s">
        <v>72</v>
      </c>
      <c r="E14" s="9" t="s">
        <v>113</v>
      </c>
      <c r="G14" s="14">
        <v>4614490.6040548002</v>
      </c>
      <c r="H14" s="14">
        <v>62856.2770921626</v>
      </c>
      <c r="I14" s="14">
        <v>0</v>
      </c>
      <c r="J14" s="14">
        <v>0</v>
      </c>
      <c r="K14" s="14">
        <f>SUM(G14:J14)</f>
        <v>4677346.8811469628</v>
      </c>
      <c r="L14" s="10"/>
      <c r="N14" s="9">
        <v>1</v>
      </c>
      <c r="O14" s="9"/>
      <c r="P14" s="14">
        <v>776479.95187627303</v>
      </c>
      <c r="Q14" s="14">
        <v>686067.986423088</v>
      </c>
      <c r="R14" s="14">
        <v>661589.80796694197</v>
      </c>
      <c r="S14" s="14">
        <v>404218.49322376802</v>
      </c>
      <c r="T14" s="14">
        <v>198303.43810816499</v>
      </c>
      <c r="U14" s="14">
        <v>129761.10382852099</v>
      </c>
      <c r="V14" s="14">
        <v>130331.312882044</v>
      </c>
      <c r="W14" s="14">
        <v>113946.84395691601</v>
      </c>
      <c r="X14" s="14">
        <v>125046.778914636</v>
      </c>
      <c r="Y14" s="14">
        <v>265349.68932477699</v>
      </c>
      <c r="Z14" s="14">
        <v>499844.14915793698</v>
      </c>
      <c r="AA14" s="14">
        <v>623551.04839173693</v>
      </c>
      <c r="AB14" s="14"/>
      <c r="AC14" s="14">
        <v>10855.0930654363</v>
      </c>
      <c r="AD14" s="14">
        <v>9604.0040538127196</v>
      </c>
      <c r="AE14" s="14">
        <v>9307.7151879585199</v>
      </c>
      <c r="AF14" s="14">
        <v>5825.5300528604794</v>
      </c>
      <c r="AG14" s="14">
        <v>2986.5645182291</v>
      </c>
      <c r="AH14" s="14">
        <v>1643.99204387747</v>
      </c>
      <c r="AI14" s="14">
        <v>1746.12446037425</v>
      </c>
      <c r="AJ14" s="14">
        <v>1506.6867441500901</v>
      </c>
      <c r="AK14" s="14">
        <v>1523.1323767139399</v>
      </c>
      <c r="AL14" s="14">
        <v>3668.82917556963</v>
      </c>
      <c r="AM14" s="14">
        <v>6401.0716269496297</v>
      </c>
      <c r="AN14" s="14">
        <v>7787.5337862304996</v>
      </c>
      <c r="AO14" s="14"/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/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/>
      <c r="BP14" s="14">
        <f>SUM(P14:BN14)</f>
        <v>4677346.8811469655</v>
      </c>
    </row>
    <row r="15" spans="1:68" x14ac:dyDescent="0.25">
      <c r="A15" s="9">
        <v>2</v>
      </c>
      <c r="C15" s="8" t="s">
        <v>74</v>
      </c>
      <c r="E15" s="9" t="s">
        <v>113</v>
      </c>
      <c r="G15" s="14">
        <v>2800585.48090231</v>
      </c>
      <c r="H15" s="14">
        <v>1649573.2079074599</v>
      </c>
      <c r="I15" s="14">
        <v>0</v>
      </c>
      <c r="J15" s="14">
        <v>0</v>
      </c>
      <c r="K15" s="14">
        <f t="shared" ref="K15:K16" si="0">SUM(G15:J15)</f>
        <v>4450158.6888097702</v>
      </c>
      <c r="L15" s="10"/>
      <c r="N15" s="9">
        <v>2</v>
      </c>
      <c r="O15" s="9"/>
      <c r="P15" s="14">
        <v>475049.43760696898</v>
      </c>
      <c r="Q15" s="14">
        <v>432508.070337785</v>
      </c>
      <c r="R15" s="14">
        <v>430937.676576194</v>
      </c>
      <c r="S15" s="14">
        <v>266466.88524123398</v>
      </c>
      <c r="T15" s="14">
        <v>121630.189840361</v>
      </c>
      <c r="U15" s="14">
        <v>62892.473855823897</v>
      </c>
      <c r="V15" s="14">
        <v>58089.836330903796</v>
      </c>
      <c r="W15" s="14">
        <v>56584.729453721397</v>
      </c>
      <c r="X15" s="14">
        <v>66391.841029038202</v>
      </c>
      <c r="Y15" s="14">
        <v>161101.02920008099</v>
      </c>
      <c r="Z15" s="14">
        <v>296657.99221531703</v>
      </c>
      <c r="AA15" s="14">
        <v>372275.319214886</v>
      </c>
      <c r="AB15" s="14"/>
      <c r="AC15" s="14">
        <v>258760.57851851999</v>
      </c>
      <c r="AD15" s="14">
        <v>243319.10754678299</v>
      </c>
      <c r="AE15" s="14">
        <v>232788.792206996</v>
      </c>
      <c r="AF15" s="14">
        <v>156075.09419110001</v>
      </c>
      <c r="AG15" s="14">
        <v>87225.779931302401</v>
      </c>
      <c r="AH15" s="14">
        <v>47098.443417710201</v>
      </c>
      <c r="AI15" s="14">
        <v>46294.867990595805</v>
      </c>
      <c r="AJ15" s="14">
        <v>40252.463997212995</v>
      </c>
      <c r="AK15" s="14">
        <v>43277.502264350798</v>
      </c>
      <c r="AL15" s="14">
        <v>97729.933228039212</v>
      </c>
      <c r="AM15" s="14">
        <v>182621.33728109801</v>
      </c>
      <c r="AN15" s="14">
        <v>214129.30733375202</v>
      </c>
      <c r="AO15" s="14"/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/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/>
      <c r="BP15" s="14">
        <f>SUM(P15:BN15)</f>
        <v>4450158.6888097739</v>
      </c>
    </row>
    <row r="16" spans="1:68" x14ac:dyDescent="0.25">
      <c r="A16" s="9">
        <v>3</v>
      </c>
      <c r="C16" s="8" t="s">
        <v>75</v>
      </c>
      <c r="E16" s="9" t="s">
        <v>113</v>
      </c>
      <c r="G16" s="14">
        <v>0</v>
      </c>
      <c r="H16" s="14">
        <v>0</v>
      </c>
      <c r="I16" s="14">
        <v>0</v>
      </c>
      <c r="J16" s="14">
        <v>0</v>
      </c>
      <c r="K16" s="14">
        <f t="shared" si="0"/>
        <v>0</v>
      </c>
      <c r="L16" s="10"/>
      <c r="N16" s="9">
        <v>3</v>
      </c>
      <c r="O16" s="9"/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/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/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/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/>
      <c r="BP16" s="14">
        <f>SUM(P16:BN16)</f>
        <v>0</v>
      </c>
    </row>
    <row r="17" spans="1:68" x14ac:dyDescent="0.25">
      <c r="A17" s="9">
        <v>4</v>
      </c>
      <c r="C17" s="8" t="s">
        <v>76</v>
      </c>
      <c r="G17" s="17">
        <f t="shared" ref="G17:I17" si="1">SUM(G14:G16)</f>
        <v>7415076.0849571098</v>
      </c>
      <c r="H17" s="17">
        <f t="shared" si="1"/>
        <v>1712429.4849996225</v>
      </c>
      <c r="I17" s="17">
        <f t="shared" si="1"/>
        <v>0</v>
      </c>
      <c r="J17" s="17">
        <f t="shared" ref="J17:BP17" si="2">SUM(J14:J16)</f>
        <v>0</v>
      </c>
      <c r="K17" s="17">
        <f t="shared" si="2"/>
        <v>9127505.5699567329</v>
      </c>
      <c r="L17" s="14"/>
      <c r="M17" s="14"/>
      <c r="N17" s="9">
        <v>4</v>
      </c>
      <c r="O17" s="9"/>
      <c r="P17" s="17">
        <f>SUM(P14:P16)</f>
        <v>1251529.3894832421</v>
      </c>
      <c r="Q17" s="17">
        <f t="shared" si="2"/>
        <v>1118576.0567608729</v>
      </c>
      <c r="R17" s="17">
        <f t="shared" si="2"/>
        <v>1092527.4845431359</v>
      </c>
      <c r="S17" s="17">
        <f t="shared" si="2"/>
        <v>670685.37846500194</v>
      </c>
      <c r="T17" s="17">
        <f t="shared" si="2"/>
        <v>319933.627948526</v>
      </c>
      <c r="U17" s="17">
        <f t="shared" si="2"/>
        <v>192653.5776843449</v>
      </c>
      <c r="V17" s="17">
        <f t="shared" si="2"/>
        <v>188421.14921294781</v>
      </c>
      <c r="W17" s="17">
        <f t="shared" si="2"/>
        <v>170531.57341063741</v>
      </c>
      <c r="X17" s="17">
        <f t="shared" si="2"/>
        <v>191438.61994367419</v>
      </c>
      <c r="Y17" s="17">
        <f t="shared" si="2"/>
        <v>426450.71852485801</v>
      </c>
      <c r="Z17" s="17">
        <f t="shared" si="2"/>
        <v>796502.14137325401</v>
      </c>
      <c r="AA17" s="17">
        <f t="shared" si="2"/>
        <v>995826.36760662287</v>
      </c>
      <c r="AB17" s="14"/>
      <c r="AC17" s="17">
        <f t="shared" si="2"/>
        <v>269615.67158395628</v>
      </c>
      <c r="AD17" s="17">
        <f t="shared" si="2"/>
        <v>252923.1116005957</v>
      </c>
      <c r="AE17" s="17">
        <f t="shared" si="2"/>
        <v>242096.50739495453</v>
      </c>
      <c r="AF17" s="17">
        <f t="shared" si="2"/>
        <v>161900.62424396048</v>
      </c>
      <c r="AG17" s="17">
        <f t="shared" si="2"/>
        <v>90212.344449531505</v>
      </c>
      <c r="AH17" s="17">
        <f t="shared" si="2"/>
        <v>48742.435461587673</v>
      </c>
      <c r="AI17" s="17">
        <f t="shared" si="2"/>
        <v>48040.992450970058</v>
      </c>
      <c r="AJ17" s="17">
        <f t="shared" si="2"/>
        <v>41759.150741363082</v>
      </c>
      <c r="AK17" s="17">
        <f t="shared" si="2"/>
        <v>44800.634641064738</v>
      </c>
      <c r="AL17" s="17">
        <f t="shared" si="2"/>
        <v>101398.76240360884</v>
      </c>
      <c r="AM17" s="17">
        <f t="shared" si="2"/>
        <v>189022.40890804763</v>
      </c>
      <c r="AN17" s="17">
        <f t="shared" si="2"/>
        <v>221916.84111998251</v>
      </c>
      <c r="AO17" s="14"/>
      <c r="AP17" s="17">
        <f t="shared" si="2"/>
        <v>0</v>
      </c>
      <c r="AQ17" s="17">
        <f t="shared" si="2"/>
        <v>0</v>
      </c>
      <c r="AR17" s="17">
        <f t="shared" si="2"/>
        <v>0</v>
      </c>
      <c r="AS17" s="17">
        <f t="shared" si="2"/>
        <v>0</v>
      </c>
      <c r="AT17" s="17">
        <f t="shared" si="2"/>
        <v>0</v>
      </c>
      <c r="AU17" s="17">
        <f t="shared" si="2"/>
        <v>0</v>
      </c>
      <c r="AV17" s="17">
        <f t="shared" si="2"/>
        <v>0</v>
      </c>
      <c r="AW17" s="17">
        <f t="shared" si="2"/>
        <v>0</v>
      </c>
      <c r="AX17" s="17">
        <f t="shared" si="2"/>
        <v>0</v>
      </c>
      <c r="AY17" s="17">
        <f t="shared" si="2"/>
        <v>0</v>
      </c>
      <c r="AZ17" s="17">
        <f t="shared" si="2"/>
        <v>0</v>
      </c>
      <c r="BA17" s="17">
        <f t="shared" si="2"/>
        <v>0</v>
      </c>
      <c r="BB17" s="14"/>
      <c r="BC17" s="17">
        <f t="shared" si="2"/>
        <v>0</v>
      </c>
      <c r="BD17" s="17">
        <f t="shared" si="2"/>
        <v>0</v>
      </c>
      <c r="BE17" s="17">
        <f t="shared" si="2"/>
        <v>0</v>
      </c>
      <c r="BF17" s="17">
        <f t="shared" si="2"/>
        <v>0</v>
      </c>
      <c r="BG17" s="17">
        <f t="shared" si="2"/>
        <v>0</v>
      </c>
      <c r="BH17" s="17">
        <f t="shared" si="2"/>
        <v>0</v>
      </c>
      <c r="BI17" s="17">
        <f t="shared" si="2"/>
        <v>0</v>
      </c>
      <c r="BJ17" s="17">
        <f t="shared" si="2"/>
        <v>0</v>
      </c>
      <c r="BK17" s="17">
        <f t="shared" si="2"/>
        <v>0</v>
      </c>
      <c r="BL17" s="17">
        <f t="shared" si="2"/>
        <v>0</v>
      </c>
      <c r="BM17" s="17">
        <f t="shared" si="2"/>
        <v>0</v>
      </c>
      <c r="BN17" s="17">
        <f t="shared" si="2"/>
        <v>0</v>
      </c>
      <c r="BO17" s="14"/>
      <c r="BP17" s="17">
        <f t="shared" si="2"/>
        <v>9127505.5699567385</v>
      </c>
    </row>
    <row r="18" spans="1:68" x14ac:dyDescent="0.25">
      <c r="A18" s="9"/>
      <c r="G18" s="10"/>
      <c r="H18" s="10"/>
      <c r="I18" s="10"/>
      <c r="J18" s="10"/>
      <c r="K18" s="10"/>
      <c r="L18" s="10"/>
      <c r="N18" s="9"/>
      <c r="O18" s="9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</row>
    <row r="19" spans="1:68" x14ac:dyDescent="0.25">
      <c r="A19" s="9">
        <v>5</v>
      </c>
      <c r="C19" s="8" t="s">
        <v>77</v>
      </c>
      <c r="E19" s="9" t="s">
        <v>113</v>
      </c>
      <c r="G19" s="14">
        <v>2744945.908723</v>
      </c>
      <c r="H19" s="14">
        <v>180672.500787</v>
      </c>
      <c r="I19" s="14">
        <v>0</v>
      </c>
      <c r="J19" s="14">
        <v>0</v>
      </c>
      <c r="K19" s="14">
        <f t="shared" ref="K19:K22" si="3">SUM(G19:J19)</f>
        <v>2925618.4095100001</v>
      </c>
      <c r="L19" s="10"/>
      <c r="N19" s="9">
        <v>5</v>
      </c>
      <c r="O19" s="9"/>
      <c r="P19" s="14">
        <v>404857.75731699995</v>
      </c>
      <c r="Q19" s="14">
        <v>437035.95838999999</v>
      </c>
      <c r="R19" s="14">
        <v>393981.030616</v>
      </c>
      <c r="S19" s="14">
        <v>231920.08202999999</v>
      </c>
      <c r="T19" s="14">
        <v>138011.37173899999</v>
      </c>
      <c r="U19" s="14">
        <v>72419.844060000003</v>
      </c>
      <c r="V19" s="14">
        <v>79502.429162</v>
      </c>
      <c r="W19" s="14">
        <v>74575.499069999991</v>
      </c>
      <c r="X19" s="14">
        <v>85480.404280000002</v>
      </c>
      <c r="Y19" s="14">
        <v>135780.50773800001</v>
      </c>
      <c r="Z19" s="14">
        <v>337496.533795</v>
      </c>
      <c r="AA19" s="14">
        <v>353884.49052600004</v>
      </c>
      <c r="AB19" s="14"/>
      <c r="AC19" s="14">
        <v>14443.526738</v>
      </c>
      <c r="AD19" s="14">
        <v>41916.935850999995</v>
      </c>
      <c r="AE19" s="14">
        <v>26504.486004999999</v>
      </c>
      <c r="AF19" s="14">
        <v>17103.736681999999</v>
      </c>
      <c r="AG19" s="14">
        <v>10462.312972000002</v>
      </c>
      <c r="AH19" s="14">
        <v>4001.0356690000003</v>
      </c>
      <c r="AI19" s="14">
        <v>4853.8037110000005</v>
      </c>
      <c r="AJ19" s="14">
        <v>4208.3182259999994</v>
      </c>
      <c r="AK19" s="14">
        <v>4841.7844150000001</v>
      </c>
      <c r="AL19" s="14">
        <v>7920.5833440000006</v>
      </c>
      <c r="AM19" s="14">
        <v>20634.62788</v>
      </c>
      <c r="AN19" s="14">
        <v>23781.349294</v>
      </c>
      <c r="AO19" s="14"/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/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4"/>
      <c r="BP19" s="14">
        <f>SUM(P19:BN19)</f>
        <v>2925618.4095099992</v>
      </c>
    </row>
    <row r="20" spans="1:68" x14ac:dyDescent="0.25">
      <c r="A20" s="9">
        <v>6</v>
      </c>
      <c r="C20" s="8" t="s">
        <v>79</v>
      </c>
      <c r="E20" s="9" t="s">
        <v>113</v>
      </c>
      <c r="G20" s="14">
        <v>503869.42654756998</v>
      </c>
      <c r="H20" s="14">
        <v>646754.85923674796</v>
      </c>
      <c r="I20" s="14">
        <v>0</v>
      </c>
      <c r="J20" s="14">
        <v>0</v>
      </c>
      <c r="K20" s="14">
        <f t="shared" si="3"/>
        <v>1150624.2857843179</v>
      </c>
      <c r="L20" s="10"/>
      <c r="N20" s="9">
        <v>6</v>
      </c>
      <c r="O20" s="9"/>
      <c r="P20" s="14">
        <v>64466.647107000004</v>
      </c>
      <c r="Q20" s="14">
        <v>78041.976882000003</v>
      </c>
      <c r="R20" s="14">
        <v>68832.987702000013</v>
      </c>
      <c r="S20" s="14">
        <v>34842.337033000003</v>
      </c>
      <c r="T20" s="14">
        <v>31659.855048000001</v>
      </c>
      <c r="U20" s="14">
        <v>13560.816768999999</v>
      </c>
      <c r="V20" s="14">
        <v>13453.249524000001</v>
      </c>
      <c r="W20" s="14">
        <v>17093.211407999999</v>
      </c>
      <c r="X20" s="14">
        <v>21317.6578485266</v>
      </c>
      <c r="Y20" s="14">
        <v>32421.193214000003</v>
      </c>
      <c r="Z20" s="14">
        <v>65249.070497000001</v>
      </c>
      <c r="AA20" s="14">
        <v>62930.423515043301</v>
      </c>
      <c r="AB20" s="14"/>
      <c r="AC20" s="14">
        <v>27339.935989000001</v>
      </c>
      <c r="AD20" s="14">
        <v>149178.86441000001</v>
      </c>
      <c r="AE20" s="14">
        <v>90642.328539000009</v>
      </c>
      <c r="AF20" s="14">
        <v>44426.201842999995</v>
      </c>
      <c r="AG20" s="14">
        <v>42780.012708000002</v>
      </c>
      <c r="AH20" s="14">
        <v>24470.6355017475</v>
      </c>
      <c r="AI20" s="14">
        <v>25013.108307999999</v>
      </c>
      <c r="AJ20" s="14">
        <v>24312.804346000001</v>
      </c>
      <c r="AK20" s="14">
        <v>23342.232665</v>
      </c>
      <c r="AL20" s="14">
        <v>44728.677448000002</v>
      </c>
      <c r="AM20" s="14">
        <v>73034.502851000012</v>
      </c>
      <c r="AN20" s="14">
        <v>77485.554628000013</v>
      </c>
      <c r="AO20" s="14"/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/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/>
      <c r="BP20" s="14">
        <f>SUM(P20:BN20)</f>
        <v>1150624.2857843176</v>
      </c>
    </row>
    <row r="21" spans="1:68" x14ac:dyDescent="0.25">
      <c r="A21" s="9">
        <v>7</v>
      </c>
      <c r="C21" s="8" t="s">
        <v>80</v>
      </c>
      <c r="E21" s="9" t="s">
        <v>113</v>
      </c>
      <c r="G21" s="14">
        <v>869051.74895799998</v>
      </c>
      <c r="H21" s="14">
        <v>62729.796862000003</v>
      </c>
      <c r="I21" s="14">
        <v>0</v>
      </c>
      <c r="J21" s="14">
        <v>0</v>
      </c>
      <c r="K21" s="14">
        <f t="shared" si="3"/>
        <v>931781.54582</v>
      </c>
      <c r="L21" s="10"/>
      <c r="N21" s="9">
        <v>7</v>
      </c>
      <c r="O21" s="9"/>
      <c r="P21" s="14">
        <v>140884.04366599998</v>
      </c>
      <c r="Q21" s="14">
        <v>142549.501406</v>
      </c>
      <c r="R21" s="14">
        <v>125627.25718299999</v>
      </c>
      <c r="S21" s="14">
        <v>74207.717810999995</v>
      </c>
      <c r="T21" s="14">
        <v>40476.689159000001</v>
      </c>
      <c r="U21" s="14">
        <v>19233.594477000002</v>
      </c>
      <c r="V21" s="14">
        <v>15092.088594000001</v>
      </c>
      <c r="W21" s="14">
        <v>20540.959590999999</v>
      </c>
      <c r="X21" s="14">
        <v>20528.245490000001</v>
      </c>
      <c r="Y21" s="14">
        <v>49173.605748999995</v>
      </c>
      <c r="Z21" s="14">
        <v>104772.72107100001</v>
      </c>
      <c r="AA21" s="14">
        <v>115965.32476100001</v>
      </c>
      <c r="AB21" s="14"/>
      <c r="AC21" s="14">
        <v>5597.9014629999992</v>
      </c>
      <c r="AD21" s="14">
        <v>13100.321610999999</v>
      </c>
      <c r="AE21" s="14">
        <v>9961.0962949999976</v>
      </c>
      <c r="AF21" s="14">
        <v>5877.8184030000011</v>
      </c>
      <c r="AG21" s="14">
        <v>3406.9919669999999</v>
      </c>
      <c r="AH21" s="14">
        <v>1605.5844150000003</v>
      </c>
      <c r="AI21" s="14">
        <v>1379.7547249999998</v>
      </c>
      <c r="AJ21" s="14">
        <v>1458.4283339999999</v>
      </c>
      <c r="AK21" s="14">
        <v>1490.6856340000002</v>
      </c>
      <c r="AL21" s="14">
        <v>3124.7493529999997</v>
      </c>
      <c r="AM21" s="14">
        <v>6885.5900689999999</v>
      </c>
      <c r="AN21" s="14">
        <v>8840.8745930000005</v>
      </c>
      <c r="AO21" s="14"/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/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/>
      <c r="BP21" s="14">
        <f>SUM(P21:BN21)</f>
        <v>931781.54582</v>
      </c>
    </row>
    <row r="22" spans="1:68" x14ac:dyDescent="0.25">
      <c r="A22" s="9">
        <v>8</v>
      </c>
      <c r="C22" s="8" t="s">
        <v>81</v>
      </c>
      <c r="E22" s="9" t="s">
        <v>113</v>
      </c>
      <c r="G22" s="14">
        <v>137667.18623425497</v>
      </c>
      <c r="H22" s="14">
        <v>164620.025009</v>
      </c>
      <c r="I22" s="14">
        <v>0</v>
      </c>
      <c r="J22" s="14">
        <v>2961.4415585795</v>
      </c>
      <c r="K22" s="14">
        <f t="shared" si="3"/>
        <v>305248.65280183445</v>
      </c>
      <c r="L22" s="10"/>
      <c r="N22" s="9">
        <v>8</v>
      </c>
      <c r="O22" s="9"/>
      <c r="P22" s="14">
        <v>17283.166309</v>
      </c>
      <c r="Q22" s="14">
        <v>19839.588090999998</v>
      </c>
      <c r="R22" s="14">
        <v>15303.205949000001</v>
      </c>
      <c r="S22" s="14">
        <v>11371.8578344816</v>
      </c>
      <c r="T22" s="14">
        <v>8639.1796184015984</v>
      </c>
      <c r="U22" s="14">
        <v>1877.8423141297992</v>
      </c>
      <c r="V22" s="14">
        <v>4167.0963290005002</v>
      </c>
      <c r="W22" s="14">
        <v>4216.6153617375994</v>
      </c>
      <c r="X22" s="14">
        <v>6387.6186173348997</v>
      </c>
      <c r="Y22" s="14">
        <v>10374.568040620901</v>
      </c>
      <c r="Z22" s="14">
        <v>18982.635117548401</v>
      </c>
      <c r="AA22" s="14">
        <v>19223.812652000001</v>
      </c>
      <c r="AB22" s="14"/>
      <c r="AC22" s="14">
        <v>8494.987509999999</v>
      </c>
      <c r="AD22" s="14">
        <v>36745.311155000003</v>
      </c>
      <c r="AE22" s="14">
        <v>25599.624495999997</v>
      </c>
      <c r="AF22" s="14">
        <v>11164.684745999999</v>
      </c>
      <c r="AG22" s="14">
        <v>11095.114119000002</v>
      </c>
      <c r="AH22" s="14">
        <v>7129.0101990000012</v>
      </c>
      <c r="AI22" s="14">
        <v>4409.2473909999999</v>
      </c>
      <c r="AJ22" s="14">
        <v>5038.6058870000006</v>
      </c>
      <c r="AK22" s="14">
        <v>5825.6170789999996</v>
      </c>
      <c r="AL22" s="14">
        <v>11858.884936999999</v>
      </c>
      <c r="AM22" s="14">
        <v>18401.181217000001</v>
      </c>
      <c r="AN22" s="14">
        <v>18857.756272999999</v>
      </c>
      <c r="AO22" s="14"/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/>
      <c r="BC22" s="14">
        <v>336.93135019929997</v>
      </c>
      <c r="BD22" s="14">
        <v>312.99432388690002</v>
      </c>
      <c r="BE22" s="14">
        <v>238.09551020820001</v>
      </c>
      <c r="BF22" s="14">
        <v>115.18100470399999</v>
      </c>
      <c r="BG22" s="14">
        <v>180.44939909689998</v>
      </c>
      <c r="BH22" s="14">
        <v>337.16275616910002</v>
      </c>
      <c r="BI22" s="14">
        <v>176.45412648160001</v>
      </c>
      <c r="BJ22" s="14">
        <v>660.25379094250002</v>
      </c>
      <c r="BK22" s="14">
        <v>98.728627564999968</v>
      </c>
      <c r="BL22" s="14">
        <v>242.97517542579999</v>
      </c>
      <c r="BM22" s="14">
        <v>226.15415130739999</v>
      </c>
      <c r="BN22" s="14">
        <v>36.06134259280001</v>
      </c>
      <c r="BO22" s="14"/>
      <c r="BP22" s="14">
        <f>SUM(P22:BN22)</f>
        <v>305248.65280183486</v>
      </c>
    </row>
    <row r="23" spans="1:68" x14ac:dyDescent="0.25">
      <c r="A23" s="9">
        <v>9</v>
      </c>
      <c r="C23" s="8" t="s">
        <v>82</v>
      </c>
      <c r="G23" s="17">
        <f t="shared" ref="G23:I23" si="4">SUM(G19:G22)</f>
        <v>4255534.270462825</v>
      </c>
      <c r="H23" s="17">
        <f t="shared" si="4"/>
        <v>1054777.181894748</v>
      </c>
      <c r="I23" s="17">
        <f t="shared" si="4"/>
        <v>0</v>
      </c>
      <c r="J23" s="17">
        <f t="shared" ref="J23:K23" si="5">SUM(J19:J22)</f>
        <v>2961.4415585795</v>
      </c>
      <c r="K23" s="17">
        <f t="shared" si="5"/>
        <v>5313272.8939161515</v>
      </c>
      <c r="L23" s="14"/>
      <c r="M23" s="14"/>
      <c r="N23" s="9">
        <v>9</v>
      </c>
      <c r="O23" s="9"/>
      <c r="P23" s="17">
        <f t="shared" ref="P23:BP23" si="6">SUM(P19:P22)</f>
        <v>627491.61439899995</v>
      </c>
      <c r="Q23" s="17">
        <f t="shared" si="6"/>
        <v>677467.02476900001</v>
      </c>
      <c r="R23" s="17">
        <f t="shared" si="6"/>
        <v>603744.48144999996</v>
      </c>
      <c r="S23" s="17">
        <f t="shared" si="6"/>
        <v>352341.99470848159</v>
      </c>
      <c r="T23" s="17">
        <f t="shared" si="6"/>
        <v>218787.09556440159</v>
      </c>
      <c r="U23" s="17">
        <f t="shared" si="6"/>
        <v>107092.0976201298</v>
      </c>
      <c r="V23" s="17">
        <f t="shared" si="6"/>
        <v>112214.8636090005</v>
      </c>
      <c r="W23" s="17">
        <f t="shared" si="6"/>
        <v>116426.28543073758</v>
      </c>
      <c r="X23" s="17">
        <f t="shared" si="6"/>
        <v>133713.92623586149</v>
      </c>
      <c r="Y23" s="17">
        <f t="shared" si="6"/>
        <v>227749.87474162094</v>
      </c>
      <c r="Z23" s="17">
        <f t="shared" si="6"/>
        <v>526500.96048054844</v>
      </c>
      <c r="AA23" s="17">
        <f t="shared" si="6"/>
        <v>552004.05145404337</v>
      </c>
      <c r="AB23" s="14"/>
      <c r="AC23" s="17">
        <f t="shared" si="6"/>
        <v>55876.351700000007</v>
      </c>
      <c r="AD23" s="17">
        <f t="shared" si="6"/>
        <v>240941.43302699999</v>
      </c>
      <c r="AE23" s="17">
        <f t="shared" si="6"/>
        <v>152707.53533499999</v>
      </c>
      <c r="AF23" s="17">
        <f t="shared" si="6"/>
        <v>78572.441673999987</v>
      </c>
      <c r="AG23" s="17">
        <f t="shared" si="6"/>
        <v>67744.431766000009</v>
      </c>
      <c r="AH23" s="17">
        <f t="shared" si="6"/>
        <v>37206.265784747506</v>
      </c>
      <c r="AI23" s="17">
        <f t="shared" si="6"/>
        <v>35655.914134999999</v>
      </c>
      <c r="AJ23" s="17">
        <f t="shared" si="6"/>
        <v>35018.156793000002</v>
      </c>
      <c r="AK23" s="17">
        <f t="shared" si="6"/>
        <v>35500.319793000002</v>
      </c>
      <c r="AL23" s="17">
        <f t="shared" si="6"/>
        <v>67632.895082000003</v>
      </c>
      <c r="AM23" s="17">
        <f t="shared" si="6"/>
        <v>118955.90201700001</v>
      </c>
      <c r="AN23" s="17">
        <f t="shared" si="6"/>
        <v>128965.53478800002</v>
      </c>
      <c r="AO23" s="14"/>
      <c r="AP23" s="17">
        <f t="shared" si="6"/>
        <v>0</v>
      </c>
      <c r="AQ23" s="17">
        <f t="shared" si="6"/>
        <v>0</v>
      </c>
      <c r="AR23" s="17">
        <f t="shared" si="6"/>
        <v>0</v>
      </c>
      <c r="AS23" s="17">
        <f t="shared" si="6"/>
        <v>0</v>
      </c>
      <c r="AT23" s="17">
        <f t="shared" si="6"/>
        <v>0</v>
      </c>
      <c r="AU23" s="17">
        <f t="shared" si="6"/>
        <v>0</v>
      </c>
      <c r="AV23" s="17">
        <f t="shared" si="6"/>
        <v>0</v>
      </c>
      <c r="AW23" s="17">
        <f t="shared" si="6"/>
        <v>0</v>
      </c>
      <c r="AX23" s="17">
        <f t="shared" si="6"/>
        <v>0</v>
      </c>
      <c r="AY23" s="17">
        <f t="shared" si="6"/>
        <v>0</v>
      </c>
      <c r="AZ23" s="17">
        <f t="shared" si="6"/>
        <v>0</v>
      </c>
      <c r="BA23" s="17">
        <f t="shared" si="6"/>
        <v>0</v>
      </c>
      <c r="BB23" s="14"/>
      <c r="BC23" s="17">
        <f t="shared" si="6"/>
        <v>336.93135019929997</v>
      </c>
      <c r="BD23" s="17">
        <f t="shared" si="6"/>
        <v>312.99432388690002</v>
      </c>
      <c r="BE23" s="17">
        <f t="shared" si="6"/>
        <v>238.09551020820001</v>
      </c>
      <c r="BF23" s="17">
        <f t="shared" si="6"/>
        <v>115.18100470399999</v>
      </c>
      <c r="BG23" s="17">
        <f t="shared" si="6"/>
        <v>180.44939909689998</v>
      </c>
      <c r="BH23" s="17">
        <f t="shared" si="6"/>
        <v>337.16275616910002</v>
      </c>
      <c r="BI23" s="17">
        <f t="shared" si="6"/>
        <v>176.45412648160001</v>
      </c>
      <c r="BJ23" s="17">
        <f t="shared" si="6"/>
        <v>660.25379094250002</v>
      </c>
      <c r="BK23" s="17">
        <f t="shared" si="6"/>
        <v>98.728627564999968</v>
      </c>
      <c r="BL23" s="17">
        <f t="shared" si="6"/>
        <v>242.97517542579999</v>
      </c>
      <c r="BM23" s="17">
        <f t="shared" si="6"/>
        <v>226.15415130739999</v>
      </c>
      <c r="BN23" s="17">
        <f t="shared" si="6"/>
        <v>36.06134259280001</v>
      </c>
      <c r="BO23" s="14"/>
      <c r="BP23" s="17">
        <f t="shared" si="6"/>
        <v>5313272.8939161515</v>
      </c>
    </row>
    <row r="24" spans="1:68" x14ac:dyDescent="0.25">
      <c r="A24" s="9"/>
      <c r="G24" s="14"/>
      <c r="H24" s="14"/>
      <c r="I24" s="14"/>
      <c r="J24" s="14"/>
      <c r="K24" s="14"/>
      <c r="L24" s="14"/>
      <c r="M24" s="14"/>
      <c r="N24" s="9"/>
      <c r="O24" s="9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</row>
    <row r="25" spans="1:68" x14ac:dyDescent="0.25">
      <c r="A25" s="9">
        <v>10</v>
      </c>
      <c r="C25" s="8" t="s">
        <v>83</v>
      </c>
      <c r="G25" s="17">
        <f t="shared" ref="G25:K25" si="7">G17+G23</f>
        <v>11670610.355419934</v>
      </c>
      <c r="H25" s="17">
        <f t="shared" si="7"/>
        <v>2767206.6668943707</v>
      </c>
      <c r="I25" s="17">
        <f t="shared" si="7"/>
        <v>0</v>
      </c>
      <c r="J25" s="17">
        <f t="shared" si="7"/>
        <v>2961.4415585795</v>
      </c>
      <c r="K25" s="17">
        <f t="shared" si="7"/>
        <v>14440778.463872883</v>
      </c>
      <c r="L25" s="14"/>
      <c r="M25" s="14"/>
      <c r="N25" s="9">
        <v>10</v>
      </c>
      <c r="O25" s="9"/>
      <c r="P25" s="17">
        <f t="shared" ref="P25:BP25" si="8">P17+P23</f>
        <v>1879021.0038822419</v>
      </c>
      <c r="Q25" s="17">
        <f t="shared" si="8"/>
        <v>1796043.081529873</v>
      </c>
      <c r="R25" s="17">
        <f t="shared" si="8"/>
        <v>1696271.9659931357</v>
      </c>
      <c r="S25" s="17">
        <f t="shared" si="8"/>
        <v>1023027.3731734835</v>
      </c>
      <c r="T25" s="17">
        <f t="shared" si="8"/>
        <v>538720.72351292754</v>
      </c>
      <c r="U25" s="17">
        <f t="shared" si="8"/>
        <v>299745.67530447472</v>
      </c>
      <c r="V25" s="17">
        <f t="shared" si="8"/>
        <v>300636.01282194833</v>
      </c>
      <c r="W25" s="17">
        <f t="shared" si="8"/>
        <v>286957.85884137498</v>
      </c>
      <c r="X25" s="17">
        <f t="shared" si="8"/>
        <v>325152.54617953568</v>
      </c>
      <c r="Y25" s="17">
        <f t="shared" si="8"/>
        <v>654200.59326647897</v>
      </c>
      <c r="Z25" s="17">
        <f t="shared" si="8"/>
        <v>1323003.1018538023</v>
      </c>
      <c r="AA25" s="17">
        <f t="shared" si="8"/>
        <v>1547830.4190606661</v>
      </c>
      <c r="AB25" s="14"/>
      <c r="AC25" s="17">
        <f t="shared" si="8"/>
        <v>325492.02328395628</v>
      </c>
      <c r="AD25" s="17">
        <f t="shared" si="8"/>
        <v>493864.54462759569</v>
      </c>
      <c r="AE25" s="17">
        <f t="shared" si="8"/>
        <v>394804.04272995453</v>
      </c>
      <c r="AF25" s="17">
        <f t="shared" si="8"/>
        <v>240473.06591796048</v>
      </c>
      <c r="AG25" s="17">
        <f t="shared" si="8"/>
        <v>157956.77621553151</v>
      </c>
      <c r="AH25" s="17">
        <f t="shared" si="8"/>
        <v>85948.701246335171</v>
      </c>
      <c r="AI25" s="17">
        <f t="shared" si="8"/>
        <v>83696.906585970049</v>
      </c>
      <c r="AJ25" s="17">
        <f t="shared" si="8"/>
        <v>76777.307534363092</v>
      </c>
      <c r="AK25" s="17">
        <f t="shared" si="8"/>
        <v>80300.954434064741</v>
      </c>
      <c r="AL25" s="17">
        <f t="shared" si="8"/>
        <v>169031.65748560883</v>
      </c>
      <c r="AM25" s="17">
        <f t="shared" si="8"/>
        <v>307978.31092504761</v>
      </c>
      <c r="AN25" s="17">
        <f t="shared" si="8"/>
        <v>350882.37590798252</v>
      </c>
      <c r="AO25" s="14"/>
      <c r="AP25" s="17">
        <f t="shared" si="8"/>
        <v>0</v>
      </c>
      <c r="AQ25" s="17">
        <f t="shared" si="8"/>
        <v>0</v>
      </c>
      <c r="AR25" s="17">
        <f t="shared" si="8"/>
        <v>0</v>
      </c>
      <c r="AS25" s="17">
        <f t="shared" si="8"/>
        <v>0</v>
      </c>
      <c r="AT25" s="17">
        <f t="shared" si="8"/>
        <v>0</v>
      </c>
      <c r="AU25" s="17">
        <f t="shared" si="8"/>
        <v>0</v>
      </c>
      <c r="AV25" s="17">
        <f t="shared" si="8"/>
        <v>0</v>
      </c>
      <c r="AW25" s="17">
        <f t="shared" si="8"/>
        <v>0</v>
      </c>
      <c r="AX25" s="17">
        <f t="shared" si="8"/>
        <v>0</v>
      </c>
      <c r="AY25" s="17">
        <f t="shared" si="8"/>
        <v>0</v>
      </c>
      <c r="AZ25" s="17">
        <f t="shared" si="8"/>
        <v>0</v>
      </c>
      <c r="BA25" s="17">
        <f t="shared" si="8"/>
        <v>0</v>
      </c>
      <c r="BB25" s="14"/>
      <c r="BC25" s="17">
        <f t="shared" si="8"/>
        <v>336.93135019929997</v>
      </c>
      <c r="BD25" s="17">
        <f t="shared" si="8"/>
        <v>312.99432388690002</v>
      </c>
      <c r="BE25" s="17">
        <f t="shared" si="8"/>
        <v>238.09551020820001</v>
      </c>
      <c r="BF25" s="17">
        <f t="shared" si="8"/>
        <v>115.18100470399999</v>
      </c>
      <c r="BG25" s="17">
        <f t="shared" si="8"/>
        <v>180.44939909689998</v>
      </c>
      <c r="BH25" s="17">
        <f t="shared" si="8"/>
        <v>337.16275616910002</v>
      </c>
      <c r="BI25" s="17">
        <f t="shared" si="8"/>
        <v>176.45412648160001</v>
      </c>
      <c r="BJ25" s="17">
        <f t="shared" si="8"/>
        <v>660.25379094250002</v>
      </c>
      <c r="BK25" s="17">
        <f t="shared" si="8"/>
        <v>98.728627564999968</v>
      </c>
      <c r="BL25" s="17">
        <f t="shared" si="8"/>
        <v>242.97517542579999</v>
      </c>
      <c r="BM25" s="17">
        <f t="shared" si="8"/>
        <v>226.15415130739999</v>
      </c>
      <c r="BN25" s="17">
        <f t="shared" si="8"/>
        <v>36.06134259280001</v>
      </c>
      <c r="BO25" s="14"/>
      <c r="BP25" s="17">
        <f t="shared" si="8"/>
        <v>14440778.463872891</v>
      </c>
    </row>
    <row r="26" spans="1:68" x14ac:dyDescent="0.25">
      <c r="A26" s="9"/>
      <c r="G26" s="11"/>
      <c r="H26" s="11"/>
      <c r="I26" s="11"/>
      <c r="J26" s="11"/>
      <c r="K26" s="11"/>
      <c r="L26" s="11"/>
      <c r="M26" s="11"/>
      <c r="N26" s="9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</row>
    <row r="27" spans="1:68" x14ac:dyDescent="0.25">
      <c r="A27" s="9"/>
      <c r="C27" s="3" t="s">
        <v>84</v>
      </c>
      <c r="G27" s="11"/>
      <c r="H27" s="11"/>
      <c r="I27" s="11"/>
      <c r="J27" s="11"/>
      <c r="K27" s="11"/>
      <c r="L27" s="11"/>
      <c r="M27" s="11"/>
      <c r="N27" s="9"/>
      <c r="O27" s="9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</row>
    <row r="28" spans="1:68" x14ac:dyDescent="0.25">
      <c r="A28" s="9"/>
      <c r="G28" s="11"/>
      <c r="H28" s="11"/>
      <c r="I28" s="11"/>
      <c r="J28" s="11"/>
      <c r="K28" s="11"/>
      <c r="L28" s="11"/>
      <c r="M28" s="11"/>
      <c r="N28" s="9"/>
      <c r="O28" s="9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</row>
    <row r="29" spans="1:68" x14ac:dyDescent="0.25">
      <c r="A29" s="9">
        <v>11</v>
      </c>
      <c r="C29" s="8" t="s">
        <v>85</v>
      </c>
      <c r="E29" s="9" t="s">
        <v>113</v>
      </c>
      <c r="G29" s="14">
        <v>13665.768552</v>
      </c>
      <c r="H29" s="14">
        <v>36349.679469999995</v>
      </c>
      <c r="I29" s="14">
        <v>0</v>
      </c>
      <c r="J29" s="14">
        <v>0</v>
      </c>
      <c r="K29" s="14">
        <f>SUM(G29:J29)</f>
        <v>50015.448021999997</v>
      </c>
      <c r="L29" s="10"/>
      <c r="N29" s="9">
        <v>11</v>
      </c>
      <c r="O29" s="9"/>
      <c r="P29" s="14">
        <v>2009.18145</v>
      </c>
      <c r="Q29" s="14">
        <v>2515.3160229999999</v>
      </c>
      <c r="R29" s="14">
        <v>1469.2509299999999</v>
      </c>
      <c r="S29" s="14">
        <v>928.99004100000002</v>
      </c>
      <c r="T29" s="14">
        <v>736.40798199999995</v>
      </c>
      <c r="U29" s="14">
        <v>572.35075500000005</v>
      </c>
      <c r="V29" s="14">
        <v>558.735859</v>
      </c>
      <c r="W29" s="14">
        <v>646.35895999999991</v>
      </c>
      <c r="X29" s="14">
        <v>459.27409999999998</v>
      </c>
      <c r="Y29" s="14">
        <v>881.59190000000001</v>
      </c>
      <c r="Z29" s="14">
        <v>1025.655788</v>
      </c>
      <c r="AA29" s="14">
        <v>1862.6547639999999</v>
      </c>
      <c r="AB29" s="14"/>
      <c r="AC29" s="14">
        <v>5665.5673959999995</v>
      </c>
      <c r="AD29" s="14">
        <v>5328.3308010000001</v>
      </c>
      <c r="AE29" s="14">
        <v>5001.3558210000001</v>
      </c>
      <c r="AF29" s="14">
        <v>3721.0707570000004</v>
      </c>
      <c r="AG29" s="14">
        <v>3205.1394030000001</v>
      </c>
      <c r="AH29" s="14">
        <v>-519.72338300000001</v>
      </c>
      <c r="AI29" s="14">
        <v>767.89109199999996</v>
      </c>
      <c r="AJ29" s="14">
        <v>677.608113</v>
      </c>
      <c r="AK29" s="14">
        <v>703.97338300000001</v>
      </c>
      <c r="AL29" s="14">
        <v>2481.0676170000002</v>
      </c>
      <c r="AM29" s="14">
        <v>4397.4623529999999</v>
      </c>
      <c r="AN29" s="14">
        <v>4919.9361169999993</v>
      </c>
      <c r="AO29" s="14"/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/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4"/>
      <c r="BP29" s="14">
        <f t="shared" ref="BP29:BP38" si="9">SUM(P29:BN29)</f>
        <v>50015.448021999997</v>
      </c>
    </row>
    <row r="30" spans="1:68" x14ac:dyDescent="0.25">
      <c r="A30" s="9">
        <v>12</v>
      </c>
      <c r="C30" s="8" t="s">
        <v>86</v>
      </c>
      <c r="E30" s="9" t="s">
        <v>113</v>
      </c>
      <c r="G30" s="14">
        <v>120157.291939</v>
      </c>
      <c r="H30" s="14">
        <v>1134070.6468800001</v>
      </c>
      <c r="I30" s="14">
        <v>0</v>
      </c>
      <c r="J30" s="14">
        <v>0</v>
      </c>
      <c r="K30" s="14">
        <f t="shared" ref="K30:K38" si="10">SUM(G30:J30)</f>
        <v>1254227.938819</v>
      </c>
      <c r="L30" s="10"/>
      <c r="N30" s="9">
        <v>12</v>
      </c>
      <c r="O30" s="9"/>
      <c r="P30" s="14">
        <v>11471.312152</v>
      </c>
      <c r="Q30" s="14">
        <v>11420.144585</v>
      </c>
      <c r="R30" s="14">
        <v>13148.662042</v>
      </c>
      <c r="S30" s="14">
        <v>11133.894532</v>
      </c>
      <c r="T30" s="14">
        <v>8862.8088939999998</v>
      </c>
      <c r="U30" s="14">
        <v>7777.8067350000001</v>
      </c>
      <c r="V30" s="14">
        <v>7163.6055049999995</v>
      </c>
      <c r="W30" s="14">
        <v>9084.2535549999993</v>
      </c>
      <c r="X30" s="14">
        <v>8439.256985</v>
      </c>
      <c r="Y30" s="14">
        <v>8319.9920149999998</v>
      </c>
      <c r="Z30" s="14">
        <v>9894.4134109999995</v>
      </c>
      <c r="AA30" s="14">
        <v>13441.141528</v>
      </c>
      <c r="AB30" s="14"/>
      <c r="AC30" s="14">
        <v>110647.880393</v>
      </c>
      <c r="AD30" s="14">
        <v>120687.44285400001</v>
      </c>
      <c r="AE30" s="14">
        <v>108831.91939200001</v>
      </c>
      <c r="AF30" s="14">
        <v>103002.216913</v>
      </c>
      <c r="AG30" s="14">
        <v>82861.896924999994</v>
      </c>
      <c r="AH30" s="14">
        <v>74748.198535000003</v>
      </c>
      <c r="AI30" s="14">
        <v>76117.583327999993</v>
      </c>
      <c r="AJ30" s="14">
        <v>73330.454660000003</v>
      </c>
      <c r="AK30" s="14">
        <v>80272.729223000002</v>
      </c>
      <c r="AL30" s="14">
        <v>96651.806776999991</v>
      </c>
      <c r="AM30" s="14">
        <v>105707.458571</v>
      </c>
      <c r="AN30" s="14">
        <v>101211.059309</v>
      </c>
      <c r="AO30" s="14"/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/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0</v>
      </c>
      <c r="BL30" s="14">
        <v>0</v>
      </c>
      <c r="BM30" s="14">
        <v>0</v>
      </c>
      <c r="BN30" s="14">
        <v>0</v>
      </c>
      <c r="BO30" s="14"/>
      <c r="BP30" s="14">
        <f t="shared" si="9"/>
        <v>1254227.938819</v>
      </c>
    </row>
    <row r="31" spans="1:68" x14ac:dyDescent="0.25">
      <c r="A31" s="9">
        <v>13</v>
      </c>
      <c r="C31" s="8" t="s">
        <v>87</v>
      </c>
      <c r="E31" s="9" t="s">
        <v>113</v>
      </c>
      <c r="G31" s="14">
        <v>157.5</v>
      </c>
      <c r="H31" s="14">
        <v>354870.00733499997</v>
      </c>
      <c r="I31" s="14">
        <v>0</v>
      </c>
      <c r="J31" s="14">
        <v>0</v>
      </c>
      <c r="K31" s="14">
        <f t="shared" si="10"/>
        <v>355027.50733499997</v>
      </c>
      <c r="L31" s="10"/>
      <c r="N31" s="9">
        <v>13</v>
      </c>
      <c r="O31" s="9"/>
      <c r="P31" s="14">
        <v>70.034999999999997</v>
      </c>
      <c r="Q31" s="14">
        <v>94.965000000000003</v>
      </c>
      <c r="R31" s="14">
        <v>-7.5</v>
      </c>
      <c r="S31" s="14">
        <v>0</v>
      </c>
      <c r="T31" s="14">
        <v>0</v>
      </c>
      <c r="U31" s="14">
        <v>0</v>
      </c>
      <c r="V31" s="14">
        <v>0</v>
      </c>
      <c r="W31" s="14">
        <v>65.003</v>
      </c>
      <c r="X31" s="14">
        <v>-65.003</v>
      </c>
      <c r="Y31" s="14">
        <v>0</v>
      </c>
      <c r="Z31" s="14">
        <v>0</v>
      </c>
      <c r="AA31" s="14">
        <v>0</v>
      </c>
      <c r="AB31" s="14"/>
      <c r="AC31" s="14">
        <v>35262.762106000002</v>
      </c>
      <c r="AD31" s="14">
        <v>30683.18923</v>
      </c>
      <c r="AE31" s="14">
        <v>33324.434050000003</v>
      </c>
      <c r="AF31" s="14">
        <v>32468.101365999999</v>
      </c>
      <c r="AG31" s="14">
        <v>20387.005541000002</v>
      </c>
      <c r="AH31" s="14">
        <v>30022.073647999998</v>
      </c>
      <c r="AI31" s="14">
        <v>28330.068547999999</v>
      </c>
      <c r="AJ31" s="14">
        <v>37862.127510999999</v>
      </c>
      <c r="AK31" s="14">
        <v>18543.217854999999</v>
      </c>
      <c r="AL31" s="14">
        <v>28004.120145000001</v>
      </c>
      <c r="AM31" s="14">
        <v>31937.920794000001</v>
      </c>
      <c r="AN31" s="14">
        <v>28044.986541000002</v>
      </c>
      <c r="AO31" s="14"/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/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0</v>
      </c>
      <c r="BO31" s="14"/>
      <c r="BP31" s="14">
        <f t="shared" si="9"/>
        <v>355027.50733499997</v>
      </c>
    </row>
    <row r="32" spans="1:68" x14ac:dyDescent="0.25">
      <c r="A32" s="9">
        <v>14</v>
      </c>
      <c r="C32" s="8" t="s">
        <v>88</v>
      </c>
      <c r="E32" s="9" t="s">
        <v>113</v>
      </c>
      <c r="G32" s="14">
        <v>0</v>
      </c>
      <c r="H32" s="14">
        <v>0</v>
      </c>
      <c r="I32" s="14">
        <v>0</v>
      </c>
      <c r="J32" s="14">
        <v>1106860.477</v>
      </c>
      <c r="K32" s="14">
        <f t="shared" si="10"/>
        <v>1106860.477</v>
      </c>
      <c r="L32" s="10"/>
      <c r="N32" s="9">
        <v>14</v>
      </c>
      <c r="O32" s="9"/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/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/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/>
      <c r="BC32" s="14">
        <v>70863.070999999996</v>
      </c>
      <c r="BD32" s="14">
        <v>65600.070000000007</v>
      </c>
      <c r="BE32" s="14">
        <v>49146.78</v>
      </c>
      <c r="BF32" s="14">
        <v>52923.923999999999</v>
      </c>
      <c r="BG32" s="14">
        <v>72207.764999999999</v>
      </c>
      <c r="BH32" s="14">
        <v>98410.131999999998</v>
      </c>
      <c r="BI32" s="14">
        <v>163566.73000000001</v>
      </c>
      <c r="BJ32" s="14">
        <v>124922.47199999999</v>
      </c>
      <c r="BK32" s="14">
        <v>87318.157000000007</v>
      </c>
      <c r="BL32" s="14">
        <v>88725.894</v>
      </c>
      <c r="BM32" s="14">
        <v>117478.349</v>
      </c>
      <c r="BN32" s="14">
        <v>115697.133</v>
      </c>
      <c r="BO32" s="14"/>
      <c r="BP32" s="14">
        <f t="shared" si="9"/>
        <v>1106860.477</v>
      </c>
    </row>
    <row r="33" spans="1:68" x14ac:dyDescent="0.25">
      <c r="A33" s="9">
        <v>15</v>
      </c>
      <c r="C33" s="8" t="s">
        <v>89</v>
      </c>
      <c r="E33" s="9" t="s">
        <v>113</v>
      </c>
      <c r="G33" s="14">
        <v>1651.0260000000001</v>
      </c>
      <c r="H33" s="14">
        <v>65217.895045000005</v>
      </c>
      <c r="I33" s="14">
        <v>0</v>
      </c>
      <c r="J33" s="14">
        <v>0</v>
      </c>
      <c r="K33" s="14">
        <f t="shared" si="10"/>
        <v>66868.92104500001</v>
      </c>
      <c r="L33" s="10"/>
      <c r="N33" s="9">
        <v>15</v>
      </c>
      <c r="O33" s="9"/>
      <c r="P33" s="14">
        <v>-233.58099999999999</v>
      </c>
      <c r="Q33" s="14">
        <v>0</v>
      </c>
      <c r="R33" s="14">
        <v>0</v>
      </c>
      <c r="S33" s="14">
        <v>40.436</v>
      </c>
      <c r="T33" s="14">
        <v>232.36600000000001</v>
      </c>
      <c r="U33" s="14">
        <v>249.68364700000001</v>
      </c>
      <c r="V33" s="14">
        <v>537.67362000000003</v>
      </c>
      <c r="W33" s="14">
        <v>290.73173300000002</v>
      </c>
      <c r="X33" s="14">
        <v>156.29719500000002</v>
      </c>
      <c r="Y33" s="14">
        <v>296.04280499999999</v>
      </c>
      <c r="Z33" s="14">
        <v>274.87486700000005</v>
      </c>
      <c r="AA33" s="14">
        <v>-193.49886699999999</v>
      </c>
      <c r="AB33" s="14"/>
      <c r="AC33" s="14">
        <v>716.31994499999996</v>
      </c>
      <c r="AD33" s="14">
        <v>1017.069432</v>
      </c>
      <c r="AE33" s="14">
        <v>359.206907</v>
      </c>
      <c r="AF33" s="14">
        <v>1287.612378</v>
      </c>
      <c r="AG33" s="14">
        <v>5854.3025750000006</v>
      </c>
      <c r="AH33" s="14">
        <v>8435.0979859999989</v>
      </c>
      <c r="AI33" s="14">
        <v>7143.2878030000002</v>
      </c>
      <c r="AJ33" s="14">
        <v>10187.720974</v>
      </c>
      <c r="AK33" s="14">
        <v>8389.4176490000009</v>
      </c>
      <c r="AL33" s="14">
        <v>9692.7933510000003</v>
      </c>
      <c r="AM33" s="14">
        <v>8412.2359499999984</v>
      </c>
      <c r="AN33" s="14">
        <v>3722.8300950000003</v>
      </c>
      <c r="AO33" s="14"/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/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4"/>
      <c r="BP33" s="14">
        <f t="shared" si="9"/>
        <v>66868.921044999996</v>
      </c>
    </row>
    <row r="34" spans="1:68" x14ac:dyDescent="0.25">
      <c r="A34" s="9">
        <v>16</v>
      </c>
      <c r="C34" s="8" t="s">
        <v>90</v>
      </c>
      <c r="E34" s="9" t="s">
        <v>113</v>
      </c>
      <c r="G34" s="14">
        <v>-138.34800000000001</v>
      </c>
      <c r="H34" s="14">
        <v>50021.744744000003</v>
      </c>
      <c r="I34" s="14">
        <v>0</v>
      </c>
      <c r="J34" s="14">
        <v>0</v>
      </c>
      <c r="K34" s="14">
        <f t="shared" si="10"/>
        <v>49883.396744000005</v>
      </c>
      <c r="L34" s="10"/>
      <c r="N34" s="9">
        <v>16</v>
      </c>
      <c r="O34" s="9"/>
      <c r="P34" s="14">
        <v>74.324308000000002</v>
      </c>
      <c r="Q34" s="14">
        <v>-225.23558700000001</v>
      </c>
      <c r="R34" s="14">
        <v>-110.68672100000001</v>
      </c>
      <c r="S34" s="14">
        <v>2.3239999999999998</v>
      </c>
      <c r="T34" s="14">
        <v>27.949853999999998</v>
      </c>
      <c r="U34" s="14">
        <v>-10.090026999999999</v>
      </c>
      <c r="V34" s="14">
        <v>-2.8888499999999997</v>
      </c>
      <c r="W34" s="14">
        <v>-12.553977000000001</v>
      </c>
      <c r="X34" s="14">
        <v>61.384999999999998</v>
      </c>
      <c r="Y34" s="14">
        <v>0</v>
      </c>
      <c r="Z34" s="14">
        <v>35.633000000000003</v>
      </c>
      <c r="AA34" s="14">
        <v>21.491</v>
      </c>
      <c r="AB34" s="14"/>
      <c r="AC34" s="14">
        <v>1907.3167679999999</v>
      </c>
      <c r="AD34" s="14">
        <v>2442.132697</v>
      </c>
      <c r="AE34" s="14">
        <v>1851.3140859999999</v>
      </c>
      <c r="AF34" s="14">
        <v>1729.4831429999999</v>
      </c>
      <c r="AG34" s="14">
        <v>695.66231700000003</v>
      </c>
      <c r="AH34" s="14">
        <v>12077.017142000001</v>
      </c>
      <c r="AI34" s="14">
        <v>4785.633476</v>
      </c>
      <c r="AJ34" s="14">
        <v>5065.3003710000003</v>
      </c>
      <c r="AK34" s="14">
        <v>5036.5208869999997</v>
      </c>
      <c r="AL34" s="14">
        <v>5331.0291129999996</v>
      </c>
      <c r="AM34" s="14">
        <v>4741.346974</v>
      </c>
      <c r="AN34" s="14">
        <v>4358.9877699999997</v>
      </c>
      <c r="AO34" s="14"/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/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0</v>
      </c>
      <c r="BK34" s="14">
        <v>0</v>
      </c>
      <c r="BL34" s="14">
        <v>0</v>
      </c>
      <c r="BM34" s="14">
        <v>0</v>
      </c>
      <c r="BN34" s="14">
        <v>0</v>
      </c>
      <c r="BO34" s="14"/>
      <c r="BP34" s="14">
        <f t="shared" si="9"/>
        <v>49883.396743999998</v>
      </c>
    </row>
    <row r="35" spans="1:68" x14ac:dyDescent="0.25">
      <c r="A35" s="9">
        <v>17</v>
      </c>
      <c r="C35" s="8" t="s">
        <v>91</v>
      </c>
      <c r="E35" s="9" t="s">
        <v>113</v>
      </c>
      <c r="G35" s="14">
        <v>1559.126</v>
      </c>
      <c r="H35" s="14">
        <v>242400.811973</v>
      </c>
      <c r="I35" s="14">
        <v>0</v>
      </c>
      <c r="J35" s="14">
        <v>0</v>
      </c>
      <c r="K35" s="14">
        <f t="shared" si="10"/>
        <v>243959.93797299999</v>
      </c>
      <c r="L35" s="10"/>
      <c r="N35" s="9">
        <v>17</v>
      </c>
      <c r="O35" s="9"/>
      <c r="P35" s="14">
        <v>108.91</v>
      </c>
      <c r="Q35" s="14">
        <v>1164.0360000000001</v>
      </c>
      <c r="R35" s="14">
        <v>-69.988</v>
      </c>
      <c r="S35" s="14">
        <v>0</v>
      </c>
      <c r="T35" s="14">
        <v>0</v>
      </c>
      <c r="U35" s="14">
        <v>0</v>
      </c>
      <c r="V35" s="14">
        <v>0</v>
      </c>
      <c r="W35" s="14">
        <v>375.767</v>
      </c>
      <c r="X35" s="14">
        <v>-375.767</v>
      </c>
      <c r="Y35" s="14">
        <v>0</v>
      </c>
      <c r="Z35" s="14">
        <v>356.16800000000001</v>
      </c>
      <c r="AA35" s="14">
        <v>0</v>
      </c>
      <c r="AB35" s="14"/>
      <c r="AC35" s="14">
        <v>27625.546232000001</v>
      </c>
      <c r="AD35" s="14">
        <v>29008.661986000003</v>
      </c>
      <c r="AE35" s="14">
        <v>25929.542335000002</v>
      </c>
      <c r="AF35" s="14">
        <v>18336.227118000003</v>
      </c>
      <c r="AG35" s="14">
        <v>13042.395268999999</v>
      </c>
      <c r="AH35" s="14">
        <v>15397.238063999999</v>
      </c>
      <c r="AI35" s="14">
        <v>20817.622941000001</v>
      </c>
      <c r="AJ35" s="14">
        <v>14322.216054999999</v>
      </c>
      <c r="AK35" s="14">
        <v>15686.498781</v>
      </c>
      <c r="AL35" s="14">
        <v>18055.222218999999</v>
      </c>
      <c r="AM35" s="14">
        <v>20309.578934000001</v>
      </c>
      <c r="AN35" s="14">
        <v>23870.062039</v>
      </c>
      <c r="AO35" s="14"/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/>
      <c r="BC35" s="14">
        <v>0</v>
      </c>
      <c r="BD35" s="14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0</v>
      </c>
      <c r="BJ35" s="14">
        <v>0</v>
      </c>
      <c r="BK35" s="14">
        <v>0</v>
      </c>
      <c r="BL35" s="14">
        <v>0</v>
      </c>
      <c r="BM35" s="14">
        <v>0</v>
      </c>
      <c r="BN35" s="14">
        <v>0</v>
      </c>
      <c r="BO35" s="14"/>
      <c r="BP35" s="14">
        <f t="shared" si="9"/>
        <v>243959.93797300002</v>
      </c>
    </row>
    <row r="36" spans="1:68" x14ac:dyDescent="0.25">
      <c r="A36" s="9">
        <v>18</v>
      </c>
      <c r="C36" s="8" t="s">
        <v>92</v>
      </c>
      <c r="E36" s="9" t="s">
        <v>113</v>
      </c>
      <c r="G36" s="14">
        <v>133901.17000000001</v>
      </c>
      <c r="H36" s="14">
        <v>54539.891869999999</v>
      </c>
      <c r="I36" s="14">
        <v>0</v>
      </c>
      <c r="J36" s="14">
        <v>0</v>
      </c>
      <c r="K36" s="14">
        <f t="shared" si="10"/>
        <v>188441.06187000001</v>
      </c>
      <c r="L36" s="10"/>
      <c r="N36" s="9">
        <v>18</v>
      </c>
      <c r="O36" s="9"/>
      <c r="P36" s="14">
        <v>24642.776000000002</v>
      </c>
      <c r="Q36" s="14">
        <v>23951.878000000001</v>
      </c>
      <c r="R36" s="14">
        <v>18922.403999999999</v>
      </c>
      <c r="S36" s="14">
        <v>10091.496999999999</v>
      </c>
      <c r="T36" s="14">
        <v>4502.098</v>
      </c>
      <c r="U36" s="14">
        <v>2539.5709999999999</v>
      </c>
      <c r="V36" s="14">
        <v>3160.3939999999998</v>
      </c>
      <c r="W36" s="14">
        <v>3378.107</v>
      </c>
      <c r="X36" s="14">
        <v>2903.6610000000001</v>
      </c>
      <c r="Y36" s="14">
        <v>6058.3280000000004</v>
      </c>
      <c r="Z36" s="14">
        <v>14702.075000000001</v>
      </c>
      <c r="AA36" s="14">
        <v>19048.381000000001</v>
      </c>
      <c r="AB36" s="14"/>
      <c r="AC36" s="14">
        <v>4294.5680000000002</v>
      </c>
      <c r="AD36" s="14">
        <v>3885.172</v>
      </c>
      <c r="AE36" s="14">
        <v>4259.8130000000001</v>
      </c>
      <c r="AF36" s="14">
        <v>4994.1308200000003</v>
      </c>
      <c r="AG36" s="14">
        <v>5456.2007999999996</v>
      </c>
      <c r="AH36" s="14">
        <v>4566.3734599999998</v>
      </c>
      <c r="AI36" s="14">
        <v>3480.4879599999999</v>
      </c>
      <c r="AJ36" s="14">
        <v>3947.3476600000004</v>
      </c>
      <c r="AK36" s="14">
        <v>4700.7429299999994</v>
      </c>
      <c r="AL36" s="14">
        <v>5381.6372099999999</v>
      </c>
      <c r="AM36" s="14">
        <v>4833.8335499999994</v>
      </c>
      <c r="AN36" s="14">
        <v>4739.5844800000004</v>
      </c>
      <c r="AO36" s="14"/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/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0</v>
      </c>
      <c r="BM36" s="14">
        <v>0</v>
      </c>
      <c r="BN36" s="14">
        <v>0</v>
      </c>
      <c r="BO36" s="14"/>
      <c r="BP36" s="14">
        <f t="shared" si="9"/>
        <v>188441.06186999995</v>
      </c>
    </row>
    <row r="37" spans="1:68" x14ac:dyDescent="0.25">
      <c r="A37" s="9">
        <v>19</v>
      </c>
      <c r="C37" s="8" t="s">
        <v>93</v>
      </c>
      <c r="E37" s="9" t="s">
        <v>113</v>
      </c>
      <c r="G37" s="14">
        <v>0</v>
      </c>
      <c r="H37" s="14">
        <v>0</v>
      </c>
      <c r="I37" s="14">
        <v>0</v>
      </c>
      <c r="J37" s="14">
        <v>0</v>
      </c>
      <c r="K37" s="14">
        <f t="shared" si="10"/>
        <v>0</v>
      </c>
      <c r="L37" s="10"/>
      <c r="N37" s="9">
        <v>19</v>
      </c>
      <c r="O37" s="9"/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/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/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/>
      <c r="BC37" s="14">
        <v>6.0999999999999999E-2</v>
      </c>
      <c r="BD37" s="14">
        <v>0.05</v>
      </c>
      <c r="BE37" s="14">
        <v>6.5000000000000002E-2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4"/>
      <c r="BP37" s="14">
        <f t="shared" si="9"/>
        <v>0.17599999999999999</v>
      </c>
    </row>
    <row r="38" spans="1:68" x14ac:dyDescent="0.25">
      <c r="A38" s="9">
        <v>20</v>
      </c>
      <c r="C38" s="8" t="s">
        <v>94</v>
      </c>
      <c r="E38" s="9" t="s">
        <v>113</v>
      </c>
      <c r="G38" s="14">
        <v>0</v>
      </c>
      <c r="H38" s="14">
        <v>0</v>
      </c>
      <c r="I38" s="14">
        <v>0</v>
      </c>
      <c r="J38" s="14">
        <v>0</v>
      </c>
      <c r="K38" s="14">
        <f t="shared" si="10"/>
        <v>0</v>
      </c>
      <c r="L38" s="10"/>
      <c r="N38" s="9">
        <v>20</v>
      </c>
      <c r="O38" s="9"/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/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/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/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/>
      <c r="BP38" s="14">
        <f t="shared" si="9"/>
        <v>0</v>
      </c>
    </row>
    <row r="39" spans="1:68" x14ac:dyDescent="0.25">
      <c r="A39" s="9">
        <v>21</v>
      </c>
      <c r="C39" s="8" t="s">
        <v>76</v>
      </c>
      <c r="G39" s="17">
        <f t="shared" ref="G39:BP39" si="11">SUM(G29:G38)</f>
        <v>270953.534491</v>
      </c>
      <c r="H39" s="17">
        <f t="shared" si="11"/>
        <v>1937470.677317</v>
      </c>
      <c r="I39" s="17">
        <f t="shared" si="11"/>
        <v>0</v>
      </c>
      <c r="J39" s="17">
        <f t="shared" si="11"/>
        <v>1106860.477</v>
      </c>
      <c r="K39" s="17">
        <f t="shared" si="11"/>
        <v>3315284.6888079997</v>
      </c>
      <c r="L39" s="14"/>
      <c r="M39" s="14"/>
      <c r="N39" s="9">
        <v>21</v>
      </c>
      <c r="O39" s="9"/>
      <c r="P39" s="17">
        <f t="shared" si="11"/>
        <v>38142.957909999997</v>
      </c>
      <c r="Q39" s="17">
        <f t="shared" si="11"/>
        <v>38921.104020999999</v>
      </c>
      <c r="R39" s="17">
        <f t="shared" si="11"/>
        <v>33352.142250999997</v>
      </c>
      <c r="S39" s="17">
        <f t="shared" si="11"/>
        <v>22197.141573000001</v>
      </c>
      <c r="T39" s="17">
        <f t="shared" si="11"/>
        <v>14361.630730000001</v>
      </c>
      <c r="U39" s="17">
        <f t="shared" si="11"/>
        <v>11129.322109999999</v>
      </c>
      <c r="V39" s="17">
        <f t="shared" si="11"/>
        <v>11417.520134</v>
      </c>
      <c r="W39" s="17">
        <f t="shared" si="11"/>
        <v>13827.667271</v>
      </c>
      <c r="X39" s="17">
        <f t="shared" si="11"/>
        <v>11579.10428</v>
      </c>
      <c r="Y39" s="17">
        <f t="shared" si="11"/>
        <v>15555.954719999998</v>
      </c>
      <c r="Z39" s="17">
        <f t="shared" si="11"/>
        <v>26288.820066</v>
      </c>
      <c r="AA39" s="17">
        <f t="shared" si="11"/>
        <v>34180.169425</v>
      </c>
      <c r="AB39" s="14"/>
      <c r="AC39" s="17">
        <f t="shared" si="11"/>
        <v>186119.96083999999</v>
      </c>
      <c r="AD39" s="17">
        <f t="shared" si="11"/>
        <v>193051.99899999998</v>
      </c>
      <c r="AE39" s="17">
        <f t="shared" si="11"/>
        <v>179557.58559100004</v>
      </c>
      <c r="AF39" s="17">
        <f t="shared" si="11"/>
        <v>165538.84249499996</v>
      </c>
      <c r="AG39" s="17">
        <f t="shared" si="11"/>
        <v>131502.60282999999</v>
      </c>
      <c r="AH39" s="17">
        <f t="shared" si="11"/>
        <v>144726.27545199997</v>
      </c>
      <c r="AI39" s="17">
        <f t="shared" si="11"/>
        <v>141442.575148</v>
      </c>
      <c r="AJ39" s="17">
        <f t="shared" si="11"/>
        <v>145392.77534399999</v>
      </c>
      <c r="AK39" s="17">
        <f t="shared" si="11"/>
        <v>133333.10070800001</v>
      </c>
      <c r="AL39" s="17">
        <f t="shared" si="11"/>
        <v>165597.67643199995</v>
      </c>
      <c r="AM39" s="17">
        <f t="shared" si="11"/>
        <v>180339.837126</v>
      </c>
      <c r="AN39" s="17">
        <f t="shared" si="11"/>
        <v>170867.44635100002</v>
      </c>
      <c r="AO39" s="14"/>
      <c r="AP39" s="17">
        <f t="shared" si="11"/>
        <v>0</v>
      </c>
      <c r="AQ39" s="17">
        <f t="shared" si="11"/>
        <v>0</v>
      </c>
      <c r="AR39" s="17">
        <f t="shared" si="11"/>
        <v>0</v>
      </c>
      <c r="AS39" s="17">
        <f t="shared" si="11"/>
        <v>0</v>
      </c>
      <c r="AT39" s="17">
        <f t="shared" si="11"/>
        <v>0</v>
      </c>
      <c r="AU39" s="17">
        <f t="shared" si="11"/>
        <v>0</v>
      </c>
      <c r="AV39" s="17">
        <f t="shared" si="11"/>
        <v>0</v>
      </c>
      <c r="AW39" s="17">
        <f t="shared" si="11"/>
        <v>0</v>
      </c>
      <c r="AX39" s="17">
        <f t="shared" si="11"/>
        <v>0</v>
      </c>
      <c r="AY39" s="17">
        <f t="shared" si="11"/>
        <v>0</v>
      </c>
      <c r="AZ39" s="17">
        <f t="shared" si="11"/>
        <v>0</v>
      </c>
      <c r="BA39" s="17">
        <f t="shared" si="11"/>
        <v>0</v>
      </c>
      <c r="BB39" s="14"/>
      <c r="BC39" s="17">
        <f t="shared" si="11"/>
        <v>70863.131999999998</v>
      </c>
      <c r="BD39" s="17">
        <f t="shared" si="11"/>
        <v>65600.12000000001</v>
      </c>
      <c r="BE39" s="17">
        <f t="shared" si="11"/>
        <v>49146.845000000001</v>
      </c>
      <c r="BF39" s="17">
        <f t="shared" si="11"/>
        <v>52923.923999999999</v>
      </c>
      <c r="BG39" s="17">
        <f t="shared" si="11"/>
        <v>72207.764999999999</v>
      </c>
      <c r="BH39" s="17">
        <f t="shared" si="11"/>
        <v>98410.131999999998</v>
      </c>
      <c r="BI39" s="17">
        <f t="shared" si="11"/>
        <v>163566.73000000001</v>
      </c>
      <c r="BJ39" s="17">
        <f t="shared" si="11"/>
        <v>124922.47199999999</v>
      </c>
      <c r="BK39" s="17">
        <f t="shared" si="11"/>
        <v>87318.157000000007</v>
      </c>
      <c r="BL39" s="17">
        <f t="shared" si="11"/>
        <v>88725.894</v>
      </c>
      <c r="BM39" s="17">
        <f t="shared" si="11"/>
        <v>117478.349</v>
      </c>
      <c r="BN39" s="17">
        <f t="shared" si="11"/>
        <v>115697.133</v>
      </c>
      <c r="BO39" s="14"/>
      <c r="BP39" s="17">
        <f t="shared" si="11"/>
        <v>3315284.8648079997</v>
      </c>
    </row>
    <row r="40" spans="1:68" x14ac:dyDescent="0.25">
      <c r="G40" s="13"/>
      <c r="H40" s="13"/>
      <c r="I40" s="13"/>
      <c r="J40" s="13"/>
      <c r="K40" s="13"/>
      <c r="L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</row>
    <row r="41" spans="1:68" x14ac:dyDescent="0.25">
      <c r="A41" s="9">
        <v>22</v>
      </c>
      <c r="C41" s="8" t="s">
        <v>95</v>
      </c>
      <c r="E41" s="9" t="s">
        <v>113</v>
      </c>
      <c r="G41" s="14">
        <v>51990.916601999794</v>
      </c>
      <c r="H41" s="14">
        <v>512604.199514293</v>
      </c>
      <c r="I41" s="14">
        <v>0</v>
      </c>
      <c r="J41" s="14">
        <v>0</v>
      </c>
      <c r="K41" s="14">
        <f t="shared" ref="K41:K52" si="12">SUM(G41:J41)</f>
        <v>564595.11611629277</v>
      </c>
      <c r="L41" s="10"/>
      <c r="N41" s="9">
        <v>22</v>
      </c>
      <c r="O41" s="9"/>
      <c r="P41" s="14">
        <v>6812.0019511839</v>
      </c>
      <c r="Q41" s="14">
        <v>6701.6322358353</v>
      </c>
      <c r="R41" s="14">
        <v>5781.1052</v>
      </c>
      <c r="S41" s="14">
        <v>3694.4517999999998</v>
      </c>
      <c r="T41" s="14">
        <v>3771.2022999999999</v>
      </c>
      <c r="U41" s="14">
        <v>2845.9393</v>
      </c>
      <c r="V41" s="14">
        <v>3192.308177376</v>
      </c>
      <c r="W41" s="14">
        <v>4053.6423999999997</v>
      </c>
      <c r="X41" s="14">
        <v>3486.1974</v>
      </c>
      <c r="Y41" s="14">
        <v>3545.5112999999997</v>
      </c>
      <c r="Z41" s="14">
        <v>4290.1934000000001</v>
      </c>
      <c r="AA41" s="14">
        <v>3816.7311376046</v>
      </c>
      <c r="AB41" s="14"/>
      <c r="AC41" s="14">
        <v>55114.359400000001</v>
      </c>
      <c r="AD41" s="14">
        <v>54032.9807616459</v>
      </c>
      <c r="AE41" s="14">
        <v>57830.811399999999</v>
      </c>
      <c r="AF41" s="14">
        <v>44389.321200000006</v>
      </c>
      <c r="AG41" s="14">
        <v>39936.542600000001</v>
      </c>
      <c r="AH41" s="14">
        <v>30685.950931058404</v>
      </c>
      <c r="AI41" s="14">
        <v>28441.454275461601</v>
      </c>
      <c r="AJ41" s="14">
        <v>32374.782600000002</v>
      </c>
      <c r="AK41" s="14">
        <v>31276.096443417198</v>
      </c>
      <c r="AL41" s="14">
        <v>40680.188159774196</v>
      </c>
      <c r="AM41" s="14">
        <v>52390.617100000098</v>
      </c>
      <c r="AN41" s="14">
        <v>45451.094642935204</v>
      </c>
      <c r="AO41" s="14"/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/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/>
      <c r="BP41" s="14">
        <f t="shared" ref="BP41:BP52" si="13">SUM(P41:BN41)</f>
        <v>564595.11611629231</v>
      </c>
    </row>
    <row r="42" spans="1:68" x14ac:dyDescent="0.25">
      <c r="A42" s="9">
        <v>23</v>
      </c>
      <c r="C42" s="8" t="s">
        <v>96</v>
      </c>
      <c r="E42" s="9" t="s">
        <v>113</v>
      </c>
      <c r="G42" s="14">
        <v>18856.053800000002</v>
      </c>
      <c r="H42" s="14">
        <v>750680.91569466807</v>
      </c>
      <c r="I42" s="14">
        <v>0</v>
      </c>
      <c r="J42" s="14">
        <v>0</v>
      </c>
      <c r="K42" s="14">
        <f t="shared" si="12"/>
        <v>769536.96949466807</v>
      </c>
      <c r="L42" s="10"/>
      <c r="N42" s="9">
        <v>23</v>
      </c>
      <c r="O42" s="9"/>
      <c r="P42" s="14">
        <v>4795.1482000000005</v>
      </c>
      <c r="Q42" s="14">
        <v>4036.9373999999998</v>
      </c>
      <c r="R42" s="14">
        <v>2980.9564</v>
      </c>
      <c r="S42" s="14">
        <v>1490.7353999999998</v>
      </c>
      <c r="T42" s="14">
        <v>1305.4688000000001</v>
      </c>
      <c r="U42" s="14">
        <v>411.79179999999997</v>
      </c>
      <c r="V42" s="14">
        <v>559.28190000000006</v>
      </c>
      <c r="W42" s="14">
        <v>583.73709999999994</v>
      </c>
      <c r="X42" s="14">
        <v>578.60930000000008</v>
      </c>
      <c r="Y42" s="14">
        <v>918.50760000000002</v>
      </c>
      <c r="Z42" s="14">
        <v>567.38909999999998</v>
      </c>
      <c r="AA42" s="14">
        <v>627.49080000000004</v>
      </c>
      <c r="AB42" s="14"/>
      <c r="AC42" s="14">
        <v>91661.373500000002</v>
      </c>
      <c r="AD42" s="14">
        <v>83060.492373221394</v>
      </c>
      <c r="AE42" s="14">
        <v>80925.490288345405</v>
      </c>
      <c r="AF42" s="14">
        <v>64561.445</v>
      </c>
      <c r="AG42" s="14">
        <v>57009.370999999999</v>
      </c>
      <c r="AH42" s="14">
        <v>37595.798600000002</v>
      </c>
      <c r="AI42" s="14">
        <v>35374.649599999997</v>
      </c>
      <c r="AJ42" s="14">
        <v>38342.460972430301</v>
      </c>
      <c r="AK42" s="14">
        <v>53038.307060670901</v>
      </c>
      <c r="AL42" s="14">
        <v>66013.570800000001</v>
      </c>
      <c r="AM42" s="14">
        <v>71841.94709999999</v>
      </c>
      <c r="AN42" s="14">
        <v>71256.009399999995</v>
      </c>
      <c r="AO42" s="14"/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/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/>
      <c r="BP42" s="14">
        <f t="shared" si="13"/>
        <v>769536.96949466795</v>
      </c>
    </row>
    <row r="43" spans="1:68" x14ac:dyDescent="0.25">
      <c r="A43" s="9">
        <v>24</v>
      </c>
      <c r="C43" s="8" t="s">
        <v>97</v>
      </c>
      <c r="E43" s="9" t="s">
        <v>113</v>
      </c>
      <c r="G43" s="14">
        <v>17444.849600000001</v>
      </c>
      <c r="H43" s="14">
        <v>80434.764200000005</v>
      </c>
      <c r="I43" s="14">
        <v>0</v>
      </c>
      <c r="J43" s="14">
        <v>0</v>
      </c>
      <c r="K43" s="14">
        <f t="shared" si="12"/>
        <v>97879.613800000006</v>
      </c>
      <c r="L43" s="10"/>
      <c r="N43" s="9">
        <v>24</v>
      </c>
      <c r="O43" s="9"/>
      <c r="P43" s="14">
        <v>2788.6583999999998</v>
      </c>
      <c r="Q43" s="14">
        <v>2792.1877000000004</v>
      </c>
      <c r="R43" s="14">
        <v>2724.971</v>
      </c>
      <c r="S43" s="14">
        <v>1373.1618000000001</v>
      </c>
      <c r="T43" s="14">
        <v>603.58920000000001</v>
      </c>
      <c r="U43" s="14">
        <v>-31.619499999999999</v>
      </c>
      <c r="V43" s="14">
        <v>73.954999999999998</v>
      </c>
      <c r="W43" s="14">
        <v>45.615600000000001</v>
      </c>
      <c r="X43" s="14">
        <v>117.55789999999999</v>
      </c>
      <c r="Y43" s="14">
        <v>966.73860000000002</v>
      </c>
      <c r="Z43" s="14">
        <v>4218.55</v>
      </c>
      <c r="AA43" s="14">
        <v>1771.4838999999999</v>
      </c>
      <c r="AB43" s="14"/>
      <c r="AC43" s="14">
        <v>7669.0522000000001</v>
      </c>
      <c r="AD43" s="14">
        <v>6634.2669000000005</v>
      </c>
      <c r="AE43" s="14">
        <v>7458.8986999999997</v>
      </c>
      <c r="AF43" s="14">
        <v>5863.4706999999999</v>
      </c>
      <c r="AG43" s="14">
        <v>6614.0830999999998</v>
      </c>
      <c r="AH43" s="14">
        <v>5851.5030999999999</v>
      </c>
      <c r="AI43" s="14">
        <v>6034.0860000000002</v>
      </c>
      <c r="AJ43" s="14">
        <v>6455.5814</v>
      </c>
      <c r="AK43" s="14">
        <v>5556.6205</v>
      </c>
      <c r="AL43" s="14">
        <v>6945.6165999999994</v>
      </c>
      <c r="AM43" s="14">
        <v>7166.6805999999997</v>
      </c>
      <c r="AN43" s="14">
        <v>8184.9044000000004</v>
      </c>
      <c r="AO43" s="14"/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/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/>
      <c r="BP43" s="14">
        <f t="shared" si="13"/>
        <v>97879.613799999992</v>
      </c>
    </row>
    <row r="44" spans="1:68" x14ac:dyDescent="0.25">
      <c r="A44" s="9">
        <v>25</v>
      </c>
      <c r="C44" s="8" t="s">
        <v>98</v>
      </c>
      <c r="E44" s="9" t="s">
        <v>113</v>
      </c>
      <c r="G44" s="14">
        <v>427.19529999999997</v>
      </c>
      <c r="H44" s="14">
        <v>0</v>
      </c>
      <c r="I44" s="14">
        <v>0</v>
      </c>
      <c r="J44" s="14">
        <v>0</v>
      </c>
      <c r="K44" s="14">
        <f t="shared" si="12"/>
        <v>427.19529999999997</v>
      </c>
      <c r="L44" s="10"/>
      <c r="N44" s="9">
        <v>25</v>
      </c>
      <c r="O44" s="9"/>
      <c r="P44" s="14">
        <v>67.394499999999994</v>
      </c>
      <c r="Q44" s="14">
        <v>66.808700000000002</v>
      </c>
      <c r="R44" s="14">
        <v>63.778100000000002</v>
      </c>
      <c r="S44" s="14">
        <v>27.9026</v>
      </c>
      <c r="T44" s="14">
        <v>75.320800000000006</v>
      </c>
      <c r="U44" s="14">
        <v>7.2858999999999998</v>
      </c>
      <c r="V44" s="14">
        <v>-0.6946</v>
      </c>
      <c r="W44" s="14">
        <v>3.0828000000000002</v>
      </c>
      <c r="X44" s="14">
        <v>3.1418000000000004</v>
      </c>
      <c r="Y44" s="14">
        <v>11.8294</v>
      </c>
      <c r="Z44" s="14">
        <v>54.584600000000002</v>
      </c>
      <c r="AA44" s="14">
        <v>46.7607</v>
      </c>
      <c r="AB44" s="14"/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/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/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/>
      <c r="BP44" s="14">
        <f t="shared" si="13"/>
        <v>427.19530000000009</v>
      </c>
    </row>
    <row r="45" spans="1:68" x14ac:dyDescent="0.25">
      <c r="A45" s="9">
        <v>26</v>
      </c>
      <c r="C45" s="8" t="s">
        <v>99</v>
      </c>
      <c r="E45" s="9" t="s">
        <v>113</v>
      </c>
      <c r="G45" s="14">
        <v>8869.6371999999992</v>
      </c>
      <c r="H45" s="14">
        <v>115289.184387502</v>
      </c>
      <c r="I45" s="14">
        <v>0</v>
      </c>
      <c r="J45" s="14">
        <v>950066.53170440602</v>
      </c>
      <c r="K45" s="14">
        <f t="shared" si="12"/>
        <v>1074225.353291908</v>
      </c>
      <c r="L45" s="10"/>
      <c r="N45" s="9">
        <v>26</v>
      </c>
      <c r="O45" s="9"/>
      <c r="P45" s="14">
        <v>789.96669999999995</v>
      </c>
      <c r="Q45" s="14">
        <v>1021.5261999999999</v>
      </c>
      <c r="R45" s="14">
        <v>1032.8492000000001</v>
      </c>
      <c r="S45" s="14">
        <v>630.11969999999997</v>
      </c>
      <c r="T45" s="14">
        <v>293.28590000000003</v>
      </c>
      <c r="U45" s="14">
        <v>692.69299999999998</v>
      </c>
      <c r="V45" s="14">
        <v>711.47230000000002</v>
      </c>
      <c r="W45" s="14">
        <v>768.69259999999997</v>
      </c>
      <c r="X45" s="14">
        <v>574.02539999999999</v>
      </c>
      <c r="Y45" s="14">
        <v>562.16600000000005</v>
      </c>
      <c r="Z45" s="14">
        <v>707.09969999999998</v>
      </c>
      <c r="AA45" s="14">
        <v>1085.7405000000001</v>
      </c>
      <c r="AB45" s="14"/>
      <c r="AC45" s="14">
        <v>11237.358679301198</v>
      </c>
      <c r="AD45" s="14">
        <v>12596.2850953332</v>
      </c>
      <c r="AE45" s="14">
        <v>12217.7906602414</v>
      </c>
      <c r="AF45" s="14">
        <v>10288.868911812302</v>
      </c>
      <c r="AG45" s="14">
        <v>8895.6854750243001</v>
      </c>
      <c r="AH45" s="14">
        <v>7367.4832240700007</v>
      </c>
      <c r="AI45" s="14">
        <v>5839.3913666580002</v>
      </c>
      <c r="AJ45" s="14">
        <v>7383.4947344254006</v>
      </c>
      <c r="AK45" s="14">
        <v>7602.3845976469993</v>
      </c>
      <c r="AL45" s="14">
        <v>9478.4526609829991</v>
      </c>
      <c r="AM45" s="14">
        <v>11276.610976915299</v>
      </c>
      <c r="AN45" s="14">
        <v>11105.378005091199</v>
      </c>
      <c r="AO45" s="14"/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/>
      <c r="BC45" s="14">
        <v>95361.005923051911</v>
      </c>
      <c r="BD45" s="14">
        <v>59432.659478306894</v>
      </c>
      <c r="BE45" s="14">
        <v>50987.796138422804</v>
      </c>
      <c r="BF45" s="14">
        <v>46687.969434803308</v>
      </c>
      <c r="BG45" s="14">
        <v>38895.585157620706</v>
      </c>
      <c r="BH45" s="14">
        <v>102202.30778445367</v>
      </c>
      <c r="BI45" s="14">
        <v>105794.69496006842</v>
      </c>
      <c r="BJ45" s="14">
        <v>77840.332056682295</v>
      </c>
      <c r="BK45" s="14">
        <v>84336.390393992289</v>
      </c>
      <c r="BL45" s="14">
        <v>63942.518190045586</v>
      </c>
      <c r="BM45" s="14">
        <v>111266.69609929199</v>
      </c>
      <c r="BN45" s="14">
        <v>113318.5760876662</v>
      </c>
      <c r="BO45" s="14"/>
      <c r="BP45" s="14">
        <f t="shared" si="13"/>
        <v>1074225.3532919085</v>
      </c>
    </row>
    <row r="46" spans="1:68" x14ac:dyDescent="0.25">
      <c r="A46" s="9">
        <v>27</v>
      </c>
      <c r="C46" s="8" t="s">
        <v>85</v>
      </c>
      <c r="E46" s="9" t="s">
        <v>113</v>
      </c>
      <c r="G46" s="14">
        <v>0</v>
      </c>
      <c r="H46" s="14">
        <v>0</v>
      </c>
      <c r="I46" s="14">
        <v>0</v>
      </c>
      <c r="J46" s="14">
        <v>942952.35018588498</v>
      </c>
      <c r="K46" s="14">
        <f t="shared" si="12"/>
        <v>942952.35018588498</v>
      </c>
      <c r="L46" s="10"/>
      <c r="N46" s="9">
        <v>27</v>
      </c>
      <c r="O46" s="9"/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/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/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/>
      <c r="BC46" s="14">
        <v>84240.143229472393</v>
      </c>
      <c r="BD46" s="14">
        <v>73343.121403284298</v>
      </c>
      <c r="BE46" s="14">
        <v>83196.342973274601</v>
      </c>
      <c r="BF46" s="14">
        <v>80640.339306998299</v>
      </c>
      <c r="BG46" s="14">
        <v>75540.745843221797</v>
      </c>
      <c r="BH46" s="14">
        <v>73389.509984382195</v>
      </c>
      <c r="BI46" s="14">
        <v>71616.381655429403</v>
      </c>
      <c r="BJ46" s="14">
        <v>83845.8249796132</v>
      </c>
      <c r="BK46" s="14">
        <v>73703.805272780388</v>
      </c>
      <c r="BL46" s="14">
        <v>79647.215808252789</v>
      </c>
      <c r="BM46" s="14">
        <v>82483.619075474198</v>
      </c>
      <c r="BN46" s="14">
        <v>81305.300653702012</v>
      </c>
      <c r="BO46" s="14"/>
      <c r="BP46" s="14">
        <f t="shared" si="13"/>
        <v>942952.35018588556</v>
      </c>
    </row>
    <row r="47" spans="1:68" x14ac:dyDescent="0.25">
      <c r="A47" s="9">
        <v>28</v>
      </c>
      <c r="C47" s="8" t="s">
        <v>100</v>
      </c>
      <c r="E47" s="9" t="s">
        <v>113</v>
      </c>
      <c r="G47" s="14">
        <v>0</v>
      </c>
      <c r="H47" s="14">
        <v>0</v>
      </c>
      <c r="I47" s="14">
        <v>397886.83447258599</v>
      </c>
      <c r="J47" s="14">
        <v>0</v>
      </c>
      <c r="K47" s="14">
        <f t="shared" si="12"/>
        <v>397886.83447258599</v>
      </c>
      <c r="L47" s="10"/>
      <c r="N47" s="9">
        <v>28</v>
      </c>
      <c r="O47" s="9"/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/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/>
      <c r="AP47" s="14">
        <v>38772.707681017397</v>
      </c>
      <c r="AQ47" s="14">
        <v>35292.391775784301</v>
      </c>
      <c r="AR47" s="14">
        <v>38902.761381235599</v>
      </c>
      <c r="AS47" s="14">
        <v>33363.698234287498</v>
      </c>
      <c r="AT47" s="14">
        <v>31894.901516129099</v>
      </c>
      <c r="AU47" s="14">
        <v>28893.698078057503</v>
      </c>
      <c r="AV47" s="14">
        <v>29625.724657548701</v>
      </c>
      <c r="AW47" s="14">
        <v>29065.583208341402</v>
      </c>
      <c r="AX47" s="14">
        <v>30125.187813811299</v>
      </c>
      <c r="AY47" s="14">
        <v>33065.0117467897</v>
      </c>
      <c r="AZ47" s="14">
        <v>35096.085749128601</v>
      </c>
      <c r="BA47" s="14">
        <v>33789.082630455203</v>
      </c>
      <c r="BB47" s="14"/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/>
      <c r="BP47" s="14">
        <f t="shared" si="13"/>
        <v>397886.83447258623</v>
      </c>
    </row>
    <row r="48" spans="1:68" x14ac:dyDescent="0.25">
      <c r="A48" s="9">
        <v>29</v>
      </c>
      <c r="C48" s="8" t="s">
        <v>101</v>
      </c>
      <c r="E48" s="9" t="s">
        <v>113</v>
      </c>
      <c r="G48" s="14">
        <v>0</v>
      </c>
      <c r="H48" s="14">
        <v>0</v>
      </c>
      <c r="I48" s="14">
        <v>5069101.2754843393</v>
      </c>
      <c r="J48" s="14">
        <v>0</v>
      </c>
      <c r="K48" s="14">
        <f t="shared" si="12"/>
        <v>5069101.2754843393</v>
      </c>
      <c r="L48" s="10"/>
      <c r="N48" s="9">
        <v>29</v>
      </c>
      <c r="O48" s="9"/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/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/>
      <c r="AP48" s="14">
        <v>457617.90276345197</v>
      </c>
      <c r="AQ48" s="14">
        <v>372442.73667284503</v>
      </c>
      <c r="AR48" s="14">
        <v>419707.47226803703</v>
      </c>
      <c r="AS48" s="14">
        <v>338845.68120987102</v>
      </c>
      <c r="AT48" s="14">
        <v>355507.41052793904</v>
      </c>
      <c r="AU48" s="14">
        <v>414369.305330801</v>
      </c>
      <c r="AV48" s="14">
        <v>507941.85179168399</v>
      </c>
      <c r="AW48" s="14">
        <v>471512.03825731098</v>
      </c>
      <c r="AX48" s="14">
        <v>411763.27615987003</v>
      </c>
      <c r="AY48" s="14">
        <v>368074.82169758598</v>
      </c>
      <c r="AZ48" s="14">
        <v>450585.862987281</v>
      </c>
      <c r="BA48" s="14">
        <v>500732.91581766598</v>
      </c>
      <c r="BB48" s="14"/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4"/>
      <c r="BP48" s="14">
        <f t="shared" si="13"/>
        <v>5069101.2754843431</v>
      </c>
    </row>
    <row r="49" spans="1:68" x14ac:dyDescent="0.25">
      <c r="A49" s="9">
        <v>30</v>
      </c>
      <c r="C49" s="8" t="s">
        <v>102</v>
      </c>
      <c r="E49" s="9" t="s">
        <v>113</v>
      </c>
      <c r="G49" s="14">
        <v>0</v>
      </c>
      <c r="H49" s="14">
        <v>0</v>
      </c>
      <c r="I49" s="14">
        <v>255244.728600353</v>
      </c>
      <c r="J49" s="14">
        <v>0</v>
      </c>
      <c r="K49" s="14">
        <f t="shared" si="12"/>
        <v>255244.728600353</v>
      </c>
      <c r="L49" s="10"/>
      <c r="N49" s="9">
        <v>30</v>
      </c>
      <c r="O49" s="9"/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/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/>
      <c r="AP49" s="14">
        <v>40012.1662038215</v>
      </c>
      <c r="AQ49" s="14">
        <v>37343.042717030097</v>
      </c>
      <c r="AR49" s="14">
        <v>36141.206985757599</v>
      </c>
      <c r="AS49" s="14">
        <v>21000.287116568401</v>
      </c>
      <c r="AT49" s="14">
        <v>12986.517089114801</v>
      </c>
      <c r="AU49" s="14">
        <v>7667.9180961945003</v>
      </c>
      <c r="AV49" s="14">
        <v>7113.0925426083995</v>
      </c>
      <c r="AW49" s="14">
        <v>7627.7594614714999</v>
      </c>
      <c r="AX49" s="14">
        <v>7798.8986975670005</v>
      </c>
      <c r="AY49" s="14">
        <v>15953.747592907101</v>
      </c>
      <c r="AZ49" s="14">
        <v>29229.979985157901</v>
      </c>
      <c r="BA49" s="14">
        <v>32370.1121121547</v>
      </c>
      <c r="BB49" s="14"/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/>
      <c r="BP49" s="14">
        <f t="shared" si="13"/>
        <v>255244.72860035347</v>
      </c>
    </row>
    <row r="50" spans="1:68" x14ac:dyDescent="0.25">
      <c r="A50" s="9">
        <v>31</v>
      </c>
      <c r="C50" s="8" t="s">
        <v>103</v>
      </c>
      <c r="E50" s="9" t="s">
        <v>113</v>
      </c>
      <c r="G50" s="14">
        <v>1766.6532</v>
      </c>
      <c r="H50" s="14">
        <v>57199.672303569503</v>
      </c>
      <c r="I50" s="14">
        <v>0</v>
      </c>
      <c r="J50" s="14">
        <v>0</v>
      </c>
      <c r="K50" s="14">
        <f t="shared" si="12"/>
        <v>58966.325503569504</v>
      </c>
      <c r="L50" s="10"/>
      <c r="N50" s="9">
        <v>31</v>
      </c>
      <c r="O50" s="9"/>
      <c r="P50" s="14">
        <v>158.28149999999999</v>
      </c>
      <c r="Q50" s="14">
        <v>132.4186</v>
      </c>
      <c r="R50" s="14">
        <v>134.57229999999998</v>
      </c>
      <c r="S50" s="14">
        <v>90.4101</v>
      </c>
      <c r="T50" s="14">
        <v>76.788499999999999</v>
      </c>
      <c r="U50" s="14">
        <v>96.621499999999997</v>
      </c>
      <c r="V50" s="14">
        <v>-8.8482000000000003</v>
      </c>
      <c r="W50" s="14">
        <v>7.8597999999999999</v>
      </c>
      <c r="X50" s="14">
        <v>21.495999999999999</v>
      </c>
      <c r="Y50" s="14">
        <v>73.92880000000001</v>
      </c>
      <c r="Z50" s="14">
        <v>716.46759999999995</v>
      </c>
      <c r="AA50" s="14">
        <v>266.6567</v>
      </c>
      <c r="AB50" s="14"/>
      <c r="AC50" s="14">
        <v>3544.8525</v>
      </c>
      <c r="AD50" s="14">
        <v>4050.5219999999999</v>
      </c>
      <c r="AE50" s="14">
        <v>3818.3890000000001</v>
      </c>
      <c r="AF50" s="14">
        <v>3160.4622999999997</v>
      </c>
      <c r="AG50" s="14">
        <v>4787.8421999999991</v>
      </c>
      <c r="AH50" s="14">
        <v>4647.0076035695001</v>
      </c>
      <c r="AI50" s="14">
        <v>4683.0114999999996</v>
      </c>
      <c r="AJ50" s="14">
        <v>5763.2902999999997</v>
      </c>
      <c r="AK50" s="14">
        <v>4981.3438999999998</v>
      </c>
      <c r="AL50" s="14">
        <v>6405.1601000000001</v>
      </c>
      <c r="AM50" s="14">
        <v>7036.2810999999992</v>
      </c>
      <c r="AN50" s="14">
        <v>4321.5097999999998</v>
      </c>
      <c r="AO50" s="14"/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/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/>
      <c r="BP50" s="14">
        <f t="shared" si="13"/>
        <v>58966.325503569497</v>
      </c>
    </row>
    <row r="51" spans="1:68" x14ac:dyDescent="0.25">
      <c r="A51" s="9">
        <v>32</v>
      </c>
      <c r="C51" s="8" t="s">
        <v>104</v>
      </c>
      <c r="E51" s="9" t="s">
        <v>113</v>
      </c>
      <c r="G51" s="14">
        <v>54614.822796427696</v>
      </c>
      <c r="H51" s="14">
        <v>0</v>
      </c>
      <c r="I51" s="14">
        <v>0</v>
      </c>
      <c r="J51" s="14">
        <v>201050.069269959</v>
      </c>
      <c r="K51" s="14">
        <f t="shared" si="12"/>
        <v>255664.8920663867</v>
      </c>
      <c r="L51" s="10"/>
      <c r="N51" s="9">
        <v>32</v>
      </c>
      <c r="O51" s="9"/>
      <c r="P51" s="14">
        <v>7305.7573816524</v>
      </c>
      <c r="Q51" s="14">
        <v>6640.6798510685003</v>
      </c>
      <c r="R51" s="14">
        <v>2251.8445523997002</v>
      </c>
      <c r="S51" s="14">
        <v>2301.0954720867999</v>
      </c>
      <c r="T51" s="14">
        <v>2241.2721897627002</v>
      </c>
      <c r="U51" s="14">
        <v>2938.5311294704002</v>
      </c>
      <c r="V51" s="14">
        <v>4241.9166145935997</v>
      </c>
      <c r="W51" s="14">
        <v>4946.7111610656993</v>
      </c>
      <c r="X51" s="14">
        <v>7065.9685617769992</v>
      </c>
      <c r="Y51" s="14">
        <v>3848.778948672601</v>
      </c>
      <c r="Z51" s="14">
        <v>5737.1291749903994</v>
      </c>
      <c r="AA51" s="14">
        <v>5095.1377588879004</v>
      </c>
      <c r="AB51" s="14"/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/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/>
      <c r="BC51" s="14">
        <v>10454.972292430299</v>
      </c>
      <c r="BD51" s="14">
        <v>12410.866166433199</v>
      </c>
      <c r="BE51" s="14">
        <v>20204.025407949299</v>
      </c>
      <c r="BF51" s="14">
        <v>18991.873085850701</v>
      </c>
      <c r="BG51" s="14">
        <v>15486.1049122479</v>
      </c>
      <c r="BH51" s="14">
        <v>15146.263170459099</v>
      </c>
      <c r="BI51" s="14">
        <v>14216.674193257799</v>
      </c>
      <c r="BJ51" s="14">
        <v>18862.7510552561</v>
      </c>
      <c r="BK51" s="14">
        <v>15562.059526600398</v>
      </c>
      <c r="BL51" s="14">
        <v>23958.075264885902</v>
      </c>
      <c r="BM51" s="14">
        <v>17053.031499683399</v>
      </c>
      <c r="BN51" s="14">
        <v>18703.372694904701</v>
      </c>
      <c r="BO51" s="14"/>
      <c r="BP51" s="14">
        <f t="shared" si="13"/>
        <v>255664.8920663865</v>
      </c>
    </row>
    <row r="52" spans="1:68" x14ac:dyDescent="0.25">
      <c r="A52" s="9">
        <v>33</v>
      </c>
      <c r="C52" s="8" t="s">
        <v>105</v>
      </c>
      <c r="E52" s="9" t="s">
        <v>113</v>
      </c>
      <c r="G52" s="14">
        <v>0</v>
      </c>
      <c r="H52" s="14">
        <v>0</v>
      </c>
      <c r="I52" s="14">
        <v>0</v>
      </c>
      <c r="J52" s="14">
        <v>0</v>
      </c>
      <c r="K52" s="14">
        <f t="shared" si="12"/>
        <v>0</v>
      </c>
      <c r="L52" s="10"/>
      <c r="N52" s="9">
        <v>33</v>
      </c>
      <c r="O52" s="9"/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/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/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/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4"/>
      <c r="BP52" s="14">
        <f t="shared" si="13"/>
        <v>0</v>
      </c>
    </row>
    <row r="53" spans="1:68" x14ac:dyDescent="0.25">
      <c r="A53" s="9">
        <v>34</v>
      </c>
      <c r="C53" s="8" t="s">
        <v>82</v>
      </c>
      <c r="G53" s="17">
        <f t="shared" ref="G53:K53" si="14">SUM(G41:G52)</f>
        <v>153970.12849842751</v>
      </c>
      <c r="H53" s="17">
        <f t="shared" si="14"/>
        <v>1516208.7361000327</v>
      </c>
      <c r="I53" s="17">
        <f t="shared" si="14"/>
        <v>5722232.8385572787</v>
      </c>
      <c r="J53" s="17">
        <f t="shared" si="14"/>
        <v>2094068.9511602498</v>
      </c>
      <c r="K53" s="17">
        <f t="shared" si="14"/>
        <v>9486480.6543159895</v>
      </c>
      <c r="L53" s="14"/>
      <c r="M53" s="14"/>
      <c r="N53" s="9">
        <v>34</v>
      </c>
      <c r="O53" s="9"/>
      <c r="P53" s="17">
        <f t="shared" ref="P53:BP53" si="15">SUM(P41:P52)</f>
        <v>22717.2086328363</v>
      </c>
      <c r="Q53" s="17">
        <f t="shared" si="15"/>
        <v>21392.190686903799</v>
      </c>
      <c r="R53" s="17">
        <f t="shared" si="15"/>
        <v>14970.0767523997</v>
      </c>
      <c r="S53" s="17">
        <f t="shared" si="15"/>
        <v>9607.8768720867993</v>
      </c>
      <c r="T53" s="17">
        <f t="shared" si="15"/>
        <v>8366.9276897627005</v>
      </c>
      <c r="U53" s="17">
        <f t="shared" si="15"/>
        <v>6961.2431294704002</v>
      </c>
      <c r="V53" s="17">
        <f t="shared" si="15"/>
        <v>8769.3911919696002</v>
      </c>
      <c r="W53" s="17">
        <f t="shared" si="15"/>
        <v>10409.3414610657</v>
      </c>
      <c r="X53" s="17">
        <f t="shared" si="15"/>
        <v>11846.996361777001</v>
      </c>
      <c r="Y53" s="17">
        <f t="shared" si="15"/>
        <v>9927.4606486726007</v>
      </c>
      <c r="Z53" s="17">
        <f t="shared" si="15"/>
        <v>16291.4135749904</v>
      </c>
      <c r="AA53" s="17">
        <f t="shared" si="15"/>
        <v>12710.001496492499</v>
      </c>
      <c r="AB53" s="14"/>
      <c r="AC53" s="17">
        <f t="shared" si="15"/>
        <v>169226.99627930121</v>
      </c>
      <c r="AD53" s="17">
        <f t="shared" si="15"/>
        <v>160374.54713020049</v>
      </c>
      <c r="AE53" s="17">
        <f t="shared" si="15"/>
        <v>162251.38004858678</v>
      </c>
      <c r="AF53" s="17">
        <f t="shared" si="15"/>
        <v>128263.56811181232</v>
      </c>
      <c r="AG53" s="17">
        <f t="shared" si="15"/>
        <v>117243.5243750243</v>
      </c>
      <c r="AH53" s="17">
        <f t="shared" si="15"/>
        <v>86147.743458697907</v>
      </c>
      <c r="AI53" s="17">
        <f t="shared" si="15"/>
        <v>80372.592742119596</v>
      </c>
      <c r="AJ53" s="17">
        <f t="shared" si="15"/>
        <v>90319.610006855699</v>
      </c>
      <c r="AK53" s="17">
        <f t="shared" si="15"/>
        <v>102454.75250173511</v>
      </c>
      <c r="AL53" s="17">
        <f t="shared" si="15"/>
        <v>129522.98832075718</v>
      </c>
      <c r="AM53" s="17">
        <f t="shared" si="15"/>
        <v>149712.13687691538</v>
      </c>
      <c r="AN53" s="17">
        <f t="shared" si="15"/>
        <v>140318.8962480264</v>
      </c>
      <c r="AO53" s="14"/>
      <c r="AP53" s="17">
        <f t="shared" si="15"/>
        <v>536402.77664829092</v>
      </c>
      <c r="AQ53" s="17">
        <f t="shared" si="15"/>
        <v>445078.17116565944</v>
      </c>
      <c r="AR53" s="17">
        <f t="shared" si="15"/>
        <v>494751.44063503027</v>
      </c>
      <c r="AS53" s="17">
        <f t="shared" si="15"/>
        <v>393209.66656072694</v>
      </c>
      <c r="AT53" s="17">
        <f t="shared" si="15"/>
        <v>400388.82913318294</v>
      </c>
      <c r="AU53" s="17">
        <f t="shared" si="15"/>
        <v>450930.921505053</v>
      </c>
      <c r="AV53" s="17">
        <f t="shared" si="15"/>
        <v>544680.66899184103</v>
      </c>
      <c r="AW53" s="17">
        <f t="shared" si="15"/>
        <v>508205.38092712389</v>
      </c>
      <c r="AX53" s="17">
        <f t="shared" si="15"/>
        <v>449687.36267124832</v>
      </c>
      <c r="AY53" s="17">
        <f t="shared" si="15"/>
        <v>417093.58103728277</v>
      </c>
      <c r="AZ53" s="17">
        <f t="shared" si="15"/>
        <v>514911.9287215675</v>
      </c>
      <c r="BA53" s="17">
        <f t="shared" si="15"/>
        <v>566892.11056027585</v>
      </c>
      <c r="BB53" s="14"/>
      <c r="BC53" s="17">
        <f t="shared" si="15"/>
        <v>190056.1214449546</v>
      </c>
      <c r="BD53" s="17">
        <f t="shared" si="15"/>
        <v>145186.6470480244</v>
      </c>
      <c r="BE53" s="17">
        <f t="shared" si="15"/>
        <v>154388.1645196467</v>
      </c>
      <c r="BF53" s="17">
        <f t="shared" si="15"/>
        <v>146320.1818276523</v>
      </c>
      <c r="BG53" s="17">
        <f t="shared" si="15"/>
        <v>129922.4359130904</v>
      </c>
      <c r="BH53" s="17">
        <f t="shared" si="15"/>
        <v>190738.08093929497</v>
      </c>
      <c r="BI53" s="17">
        <f t="shared" si="15"/>
        <v>191627.75080875561</v>
      </c>
      <c r="BJ53" s="17">
        <f t="shared" si="15"/>
        <v>180548.90809155162</v>
      </c>
      <c r="BK53" s="17">
        <f t="shared" si="15"/>
        <v>173602.25519337307</v>
      </c>
      <c r="BL53" s="17">
        <f t="shared" si="15"/>
        <v>167547.80926318429</v>
      </c>
      <c r="BM53" s="17">
        <f t="shared" si="15"/>
        <v>210803.34667444957</v>
      </c>
      <c r="BN53" s="17">
        <f t="shared" si="15"/>
        <v>213327.24943627292</v>
      </c>
      <c r="BO53" s="14"/>
      <c r="BP53" s="17">
        <f t="shared" si="15"/>
        <v>9486480.6543159913</v>
      </c>
    </row>
    <row r="54" spans="1:68" x14ac:dyDescent="0.25">
      <c r="A54" s="9"/>
      <c r="G54" s="14"/>
      <c r="H54" s="14"/>
      <c r="I54" s="14"/>
      <c r="J54" s="14"/>
      <c r="K54" s="15"/>
      <c r="L54" s="15"/>
      <c r="M54" s="15"/>
      <c r="N54" s="9"/>
      <c r="O54" s="9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</row>
    <row r="55" spans="1:68" x14ac:dyDescent="0.25">
      <c r="A55" s="9">
        <v>35</v>
      </c>
      <c r="C55" s="8" t="s">
        <v>106</v>
      </c>
      <c r="G55" s="17">
        <f>G39+G53</f>
        <v>424923.66298942751</v>
      </c>
      <c r="H55" s="17">
        <f>H39+H53</f>
        <v>3453679.4134170329</v>
      </c>
      <c r="I55" s="17">
        <f>I39+I53</f>
        <v>5722232.8385572787</v>
      </c>
      <c r="J55" s="17">
        <f>J39+J53</f>
        <v>3200929.4281602497</v>
      </c>
      <c r="K55" s="17">
        <f>K39+K53</f>
        <v>12801765.343123989</v>
      </c>
      <c r="L55" s="14"/>
      <c r="M55" s="14"/>
      <c r="N55" s="9">
        <v>35</v>
      </c>
      <c r="O55" s="9"/>
      <c r="P55" s="17">
        <f t="shared" ref="P55:BP55" si="16">P39+P53</f>
        <v>60860.166542836298</v>
      </c>
      <c r="Q55" s="17">
        <f t="shared" si="16"/>
        <v>60313.294707903799</v>
      </c>
      <c r="R55" s="17">
        <f t="shared" si="16"/>
        <v>48322.219003399696</v>
      </c>
      <c r="S55" s="17">
        <f t="shared" si="16"/>
        <v>31805.0184450868</v>
      </c>
      <c r="T55" s="17">
        <f t="shared" si="16"/>
        <v>22728.558419762703</v>
      </c>
      <c r="U55" s="17">
        <f t="shared" si="16"/>
        <v>18090.565239470401</v>
      </c>
      <c r="V55" s="17">
        <f t="shared" si="16"/>
        <v>20186.911325969602</v>
      </c>
      <c r="W55" s="17">
        <f t="shared" si="16"/>
        <v>24237.0087320657</v>
      </c>
      <c r="X55" s="17">
        <f t="shared" si="16"/>
        <v>23426.100641777</v>
      </c>
      <c r="Y55" s="17">
        <f t="shared" si="16"/>
        <v>25483.415368672599</v>
      </c>
      <c r="Z55" s="17">
        <f t="shared" si="16"/>
        <v>42580.233640990402</v>
      </c>
      <c r="AA55" s="17">
        <f t="shared" si="16"/>
        <v>46890.170921492499</v>
      </c>
      <c r="AB55" s="14"/>
      <c r="AC55" s="17">
        <f t="shared" si="16"/>
        <v>355346.95711930119</v>
      </c>
      <c r="AD55" s="17">
        <f t="shared" si="16"/>
        <v>353426.5461302005</v>
      </c>
      <c r="AE55" s="17">
        <f t="shared" si="16"/>
        <v>341808.96563958679</v>
      </c>
      <c r="AF55" s="17">
        <f t="shared" si="16"/>
        <v>293802.41060681228</v>
      </c>
      <c r="AG55" s="17">
        <f t="shared" si="16"/>
        <v>248746.1272050243</v>
      </c>
      <c r="AH55" s="17">
        <f t="shared" si="16"/>
        <v>230874.01891069789</v>
      </c>
      <c r="AI55" s="17">
        <f t="shared" si="16"/>
        <v>221815.1678901196</v>
      </c>
      <c r="AJ55" s="17">
        <f t="shared" si="16"/>
        <v>235712.38535085571</v>
      </c>
      <c r="AK55" s="17">
        <f t="shared" si="16"/>
        <v>235787.85320973513</v>
      </c>
      <c r="AL55" s="17">
        <f t="shared" si="16"/>
        <v>295120.66475275712</v>
      </c>
      <c r="AM55" s="17">
        <f t="shared" si="16"/>
        <v>330051.97400291538</v>
      </c>
      <c r="AN55" s="17">
        <f t="shared" si="16"/>
        <v>311186.34259902639</v>
      </c>
      <c r="AO55" s="14"/>
      <c r="AP55" s="17">
        <f t="shared" si="16"/>
        <v>536402.77664829092</v>
      </c>
      <c r="AQ55" s="17">
        <f t="shared" si="16"/>
        <v>445078.17116565944</v>
      </c>
      <c r="AR55" s="17">
        <f t="shared" si="16"/>
        <v>494751.44063503027</v>
      </c>
      <c r="AS55" s="17">
        <f t="shared" si="16"/>
        <v>393209.66656072694</v>
      </c>
      <c r="AT55" s="17">
        <f t="shared" si="16"/>
        <v>400388.82913318294</v>
      </c>
      <c r="AU55" s="17">
        <f t="shared" si="16"/>
        <v>450930.921505053</v>
      </c>
      <c r="AV55" s="17">
        <f t="shared" si="16"/>
        <v>544680.66899184103</v>
      </c>
      <c r="AW55" s="17">
        <f t="shared" si="16"/>
        <v>508205.38092712389</v>
      </c>
      <c r="AX55" s="17">
        <f t="shared" si="16"/>
        <v>449687.36267124832</v>
      </c>
      <c r="AY55" s="17">
        <f t="shared" si="16"/>
        <v>417093.58103728277</v>
      </c>
      <c r="AZ55" s="17">
        <f t="shared" si="16"/>
        <v>514911.9287215675</v>
      </c>
      <c r="BA55" s="17">
        <f t="shared" si="16"/>
        <v>566892.11056027585</v>
      </c>
      <c r="BB55" s="14"/>
      <c r="BC55" s="17">
        <f t="shared" si="16"/>
        <v>260919.25344495458</v>
      </c>
      <c r="BD55" s="17">
        <f t="shared" si="16"/>
        <v>210786.7670480244</v>
      </c>
      <c r="BE55" s="17">
        <f t="shared" si="16"/>
        <v>203535.0095196467</v>
      </c>
      <c r="BF55" s="17">
        <f t="shared" si="16"/>
        <v>199244.1058276523</v>
      </c>
      <c r="BG55" s="17">
        <f t="shared" si="16"/>
        <v>202130.2009130904</v>
      </c>
      <c r="BH55" s="17">
        <f t="shared" si="16"/>
        <v>289148.21293929499</v>
      </c>
      <c r="BI55" s="17">
        <f t="shared" si="16"/>
        <v>355194.48080875562</v>
      </c>
      <c r="BJ55" s="17">
        <f t="shared" si="16"/>
        <v>305471.38009155163</v>
      </c>
      <c r="BK55" s="17">
        <f t="shared" si="16"/>
        <v>260920.41219337308</v>
      </c>
      <c r="BL55" s="17">
        <f t="shared" si="16"/>
        <v>256273.70326318429</v>
      </c>
      <c r="BM55" s="17">
        <f t="shared" si="16"/>
        <v>328281.69567444955</v>
      </c>
      <c r="BN55" s="17">
        <f t="shared" si="16"/>
        <v>329024.38243627292</v>
      </c>
      <c r="BO55" s="14"/>
      <c r="BP55" s="17">
        <f t="shared" si="16"/>
        <v>12801765.51912399</v>
      </c>
    </row>
    <row r="56" spans="1:68" x14ac:dyDescent="0.25">
      <c r="A56" s="9"/>
      <c r="G56" s="14"/>
      <c r="H56" s="14"/>
      <c r="I56" s="14"/>
      <c r="J56" s="14"/>
      <c r="K56" s="14"/>
      <c r="L56" s="14"/>
      <c r="M56" s="14"/>
      <c r="N56" s="9"/>
      <c r="O56" s="9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</row>
    <row r="57" spans="1:68" x14ac:dyDescent="0.25">
      <c r="A57" s="9">
        <v>36</v>
      </c>
      <c r="C57" s="8" t="s">
        <v>107</v>
      </c>
      <c r="G57" s="17">
        <f>G25+G55</f>
        <v>12095534.018409362</v>
      </c>
      <c r="H57" s="17">
        <f>H25+H55</f>
        <v>6220886.0803114036</v>
      </c>
      <c r="I57" s="17">
        <f>I25+I55</f>
        <v>5722232.8385572787</v>
      </c>
      <c r="J57" s="17">
        <f>J25+J55</f>
        <v>3203890.8697188292</v>
      </c>
      <c r="K57" s="17">
        <f>K25+K55</f>
        <v>27242543.806996875</v>
      </c>
      <c r="L57" s="14"/>
      <c r="M57" s="14"/>
      <c r="N57" s="9">
        <v>36</v>
      </c>
      <c r="O57" s="9"/>
      <c r="P57" s="17">
        <f t="shared" ref="P57:BP57" si="17">P25+P55</f>
        <v>1939881.1704250781</v>
      </c>
      <c r="Q57" s="17">
        <f t="shared" si="17"/>
        <v>1856356.3762377768</v>
      </c>
      <c r="R57" s="17">
        <f t="shared" si="17"/>
        <v>1744594.1849965353</v>
      </c>
      <c r="S57" s="17">
        <f t="shared" si="17"/>
        <v>1054832.3916185703</v>
      </c>
      <c r="T57" s="17">
        <f t="shared" si="17"/>
        <v>561449.28193269018</v>
      </c>
      <c r="U57" s="17">
        <f t="shared" si="17"/>
        <v>317836.24054394511</v>
      </c>
      <c r="V57" s="17">
        <f t="shared" si="17"/>
        <v>320822.92414791795</v>
      </c>
      <c r="W57" s="17">
        <f t="shared" si="17"/>
        <v>311194.86757344066</v>
      </c>
      <c r="X57" s="17">
        <f t="shared" si="17"/>
        <v>348578.64682131266</v>
      </c>
      <c r="Y57" s="17">
        <f t="shared" si="17"/>
        <v>679684.00863515155</v>
      </c>
      <c r="Z57" s="17">
        <f t="shared" si="17"/>
        <v>1365583.3354947928</v>
      </c>
      <c r="AA57" s="17">
        <f t="shared" si="17"/>
        <v>1594720.5899821585</v>
      </c>
      <c r="AB57" s="14"/>
      <c r="AC57" s="17">
        <f t="shared" si="17"/>
        <v>680838.98040325753</v>
      </c>
      <c r="AD57" s="17">
        <f t="shared" si="17"/>
        <v>847291.09075779619</v>
      </c>
      <c r="AE57" s="17">
        <f t="shared" si="17"/>
        <v>736613.00836954126</v>
      </c>
      <c r="AF57" s="17">
        <f t="shared" si="17"/>
        <v>534275.47652477282</v>
      </c>
      <c r="AG57" s="17">
        <f t="shared" si="17"/>
        <v>406702.90342055581</v>
      </c>
      <c r="AH57" s="17">
        <f t="shared" si="17"/>
        <v>316822.72015703307</v>
      </c>
      <c r="AI57" s="17">
        <f t="shared" si="17"/>
        <v>305512.07447608968</v>
      </c>
      <c r="AJ57" s="17">
        <f t="shared" si="17"/>
        <v>312489.69288521877</v>
      </c>
      <c r="AK57" s="17">
        <f t="shared" si="17"/>
        <v>316088.80764379987</v>
      </c>
      <c r="AL57" s="17">
        <f t="shared" si="17"/>
        <v>464152.32223836594</v>
      </c>
      <c r="AM57" s="17">
        <f t="shared" si="17"/>
        <v>638030.28492796305</v>
      </c>
      <c r="AN57" s="17">
        <f t="shared" si="17"/>
        <v>662068.71850700886</v>
      </c>
      <c r="AO57" s="14"/>
      <c r="AP57" s="17">
        <f t="shared" si="17"/>
        <v>536402.77664829092</v>
      </c>
      <c r="AQ57" s="17">
        <f t="shared" si="17"/>
        <v>445078.17116565944</v>
      </c>
      <c r="AR57" s="17">
        <f t="shared" si="17"/>
        <v>494751.44063503027</v>
      </c>
      <c r="AS57" s="17">
        <f t="shared" si="17"/>
        <v>393209.66656072694</v>
      </c>
      <c r="AT57" s="17">
        <f t="shared" si="17"/>
        <v>400388.82913318294</v>
      </c>
      <c r="AU57" s="17">
        <f t="shared" si="17"/>
        <v>450930.921505053</v>
      </c>
      <c r="AV57" s="17">
        <f t="shared" si="17"/>
        <v>544680.66899184103</v>
      </c>
      <c r="AW57" s="17">
        <f t="shared" si="17"/>
        <v>508205.38092712389</v>
      </c>
      <c r="AX57" s="17">
        <f t="shared" si="17"/>
        <v>449687.36267124832</v>
      </c>
      <c r="AY57" s="17">
        <f t="shared" si="17"/>
        <v>417093.58103728277</v>
      </c>
      <c r="AZ57" s="17">
        <f t="shared" si="17"/>
        <v>514911.9287215675</v>
      </c>
      <c r="BA57" s="17">
        <f t="shared" si="17"/>
        <v>566892.11056027585</v>
      </c>
      <c r="BB57" s="14"/>
      <c r="BC57" s="17">
        <f t="shared" si="17"/>
        <v>261256.18479515388</v>
      </c>
      <c r="BD57" s="17">
        <f t="shared" si="17"/>
        <v>211099.7613719113</v>
      </c>
      <c r="BE57" s="17">
        <f t="shared" si="17"/>
        <v>203773.10502985489</v>
      </c>
      <c r="BF57" s="17">
        <f t="shared" si="17"/>
        <v>199359.2868323563</v>
      </c>
      <c r="BG57" s="17">
        <f t="shared" si="17"/>
        <v>202310.6503121873</v>
      </c>
      <c r="BH57" s="17">
        <f t="shared" si="17"/>
        <v>289485.37569546408</v>
      </c>
      <c r="BI57" s="17">
        <f t="shared" si="17"/>
        <v>355370.93493523722</v>
      </c>
      <c r="BJ57" s="17">
        <f t="shared" si="17"/>
        <v>306131.63388249412</v>
      </c>
      <c r="BK57" s="17">
        <f t="shared" si="17"/>
        <v>261019.14082093808</v>
      </c>
      <c r="BL57" s="17">
        <f t="shared" si="17"/>
        <v>256516.67843861008</v>
      </c>
      <c r="BM57" s="17">
        <f t="shared" si="17"/>
        <v>328507.84982575697</v>
      </c>
      <c r="BN57" s="17">
        <f t="shared" si="17"/>
        <v>329060.44377886574</v>
      </c>
      <c r="BO57" s="14"/>
      <c r="BP57" s="17">
        <f t="shared" si="17"/>
        <v>27242543.982996881</v>
      </c>
    </row>
    <row r="60" spans="1:68" x14ac:dyDescent="0.25">
      <c r="N60" s="8">
        <v>37</v>
      </c>
    </row>
    <row r="62" spans="1:68" x14ac:dyDescent="0.25">
      <c r="N62" s="8">
        <v>38</v>
      </c>
    </row>
  </sheetData>
  <mergeCells count="6">
    <mergeCell ref="G8:K8"/>
    <mergeCell ref="P9:AA9"/>
    <mergeCell ref="AC9:AN9"/>
    <mergeCell ref="AP9:BA9"/>
    <mergeCell ref="BC9:BN9"/>
    <mergeCell ref="P8:BP8"/>
  </mergeCells>
  <pageMargins left="0.7" right="0.7" top="0.75" bottom="0.75" header="0.3" footer="0.3"/>
  <pageSetup scale="87" firstPageNumber="5" fitToWidth="0" fitToHeight="0" orientation="portrait" useFirstPageNumber="1" r:id="rId1"/>
  <headerFooter>
    <oddHeader>&amp;R&amp;"Arial,Regular"&amp;12Filed: 2024-06-28
EB-2024-0078
Exhibit 4.2.1.3-STAFF-31
Attachment 1
Page 10 of 10</oddHeader>
  </headerFooter>
  <customProperties>
    <customPr name="EpmWorksheetKeyString_GUID" r:id="rId2"/>
    <customPr name="FPMExcelClientCellBasedFunctionStatus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9CA72-8690-42BE-A52A-B72D67AAC356}">
  <sheetPr>
    <tabColor rgb="FF92D050"/>
  </sheetPr>
  <dimension ref="A6:BP62"/>
  <sheetViews>
    <sheetView zoomScaleNormal="100" workbookViewId="0">
      <selection activeCell="O1" sqref="N1:O1048576"/>
    </sheetView>
  </sheetViews>
  <sheetFormatPr defaultColWidth="40.5546875" defaultRowHeight="13.2" x14ac:dyDescent="0.25"/>
  <cols>
    <col min="1" max="1" width="5.6640625" style="8" bestFit="1" customWidth="1"/>
    <col min="2" max="2" width="1.33203125" style="8" customWidth="1"/>
    <col min="3" max="3" width="22.109375" style="8" customWidth="1"/>
    <col min="4" max="4" width="1.33203125" style="8" customWidth="1"/>
    <col min="5" max="5" width="8.109375" style="9" customWidth="1"/>
    <col min="6" max="6" width="1.33203125" style="8" customWidth="1"/>
    <col min="7" max="7" width="12.6640625" style="8" customWidth="1"/>
    <col min="8" max="8" width="11.109375" style="8" customWidth="1"/>
    <col min="9" max="9" width="12.44140625" style="8" customWidth="1"/>
    <col min="10" max="10" width="11.88671875" style="8" customWidth="1"/>
    <col min="11" max="11" width="11.6640625" style="8" customWidth="1"/>
    <col min="12" max="12" width="0.88671875" style="8" customWidth="1"/>
    <col min="13" max="13" width="7.88671875" style="8" customWidth="1"/>
    <col min="14" max="14" width="6.33203125" style="8" customWidth="1"/>
    <col min="15" max="15" width="1.44140625" style="8" customWidth="1"/>
    <col min="16" max="19" width="13.88671875" style="20" bestFit="1" customWidth="1"/>
    <col min="20" max="26" width="12.33203125" style="20" bestFit="1" customWidth="1"/>
    <col min="27" max="27" width="13.88671875" style="20" bestFit="1" customWidth="1"/>
    <col min="28" max="28" width="1.44140625" style="36" customWidth="1"/>
    <col min="29" max="29" width="12.33203125" style="20" bestFit="1" customWidth="1"/>
    <col min="30" max="30" width="13.88671875" style="20" bestFit="1" customWidth="1"/>
    <col min="31" max="40" width="12.33203125" style="20" bestFit="1" customWidth="1"/>
    <col min="41" max="41" width="2.33203125" style="31" customWidth="1"/>
    <col min="42" max="53" width="12.33203125" style="20" bestFit="1" customWidth="1"/>
    <col min="54" max="54" width="2" style="31" customWidth="1"/>
    <col min="55" max="66" width="12.33203125" style="20" bestFit="1" customWidth="1"/>
    <col min="67" max="67" width="2.33203125" style="31" customWidth="1"/>
    <col min="68" max="68" width="15.109375" style="20" bestFit="1" customWidth="1"/>
    <col min="69" max="16384" width="40.5546875" style="8"/>
  </cols>
  <sheetData>
    <row r="6" spans="1:68" s="2" customFormat="1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37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33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33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33"/>
      <c r="BP6" s="21"/>
    </row>
    <row r="8" spans="1:68" s="3" customFormat="1" x14ac:dyDescent="0.25">
      <c r="E8" s="4"/>
      <c r="G8" s="40" t="s">
        <v>108</v>
      </c>
      <c r="H8" s="40"/>
      <c r="I8" s="40"/>
      <c r="J8" s="40"/>
      <c r="K8" s="40"/>
      <c r="L8" s="4"/>
      <c r="P8" s="40" t="s">
        <v>108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</row>
    <row r="9" spans="1:68" s="6" customFormat="1" ht="26.4" x14ac:dyDescent="0.25">
      <c r="A9" s="5" t="s">
        <v>2</v>
      </c>
      <c r="C9" s="7" t="s">
        <v>3</v>
      </c>
      <c r="E9" s="5" t="s">
        <v>4</v>
      </c>
      <c r="G9" s="5" t="s">
        <v>5</v>
      </c>
      <c r="H9" s="5" t="s">
        <v>6</v>
      </c>
      <c r="I9" s="5" t="s">
        <v>7</v>
      </c>
      <c r="J9" s="5" t="s">
        <v>8</v>
      </c>
      <c r="K9" s="5" t="s">
        <v>9</v>
      </c>
      <c r="L9" s="16"/>
      <c r="P9" s="42" t="s">
        <v>5</v>
      </c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35"/>
      <c r="AC9" s="42" t="s">
        <v>6</v>
      </c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29"/>
      <c r="AP9" s="42" t="s">
        <v>7</v>
      </c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29"/>
      <c r="BC9" s="42" t="s">
        <v>8</v>
      </c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29"/>
      <c r="BP9" s="22"/>
    </row>
    <row r="10" spans="1:68" ht="26.4" x14ac:dyDescent="0.25">
      <c r="G10" s="9" t="s">
        <v>10</v>
      </c>
      <c r="H10" s="9" t="s">
        <v>11</v>
      </c>
      <c r="I10" s="9" t="s">
        <v>12</v>
      </c>
      <c r="J10" s="9" t="s">
        <v>13</v>
      </c>
      <c r="K10" s="9" t="s">
        <v>14</v>
      </c>
      <c r="L10" s="9"/>
      <c r="N10" s="5" t="s">
        <v>2</v>
      </c>
      <c r="P10" s="26" t="s">
        <v>15</v>
      </c>
      <c r="Q10" s="26" t="s">
        <v>16</v>
      </c>
      <c r="R10" s="26" t="s">
        <v>17</v>
      </c>
      <c r="S10" s="26" t="s">
        <v>18</v>
      </c>
      <c r="T10" s="26" t="s">
        <v>19</v>
      </c>
      <c r="U10" s="26" t="s">
        <v>20</v>
      </c>
      <c r="V10" s="26" t="s">
        <v>21</v>
      </c>
      <c r="W10" s="26" t="s">
        <v>22</v>
      </c>
      <c r="X10" s="26" t="s">
        <v>23</v>
      </c>
      <c r="Y10" s="26" t="s">
        <v>24</v>
      </c>
      <c r="Z10" s="26" t="s">
        <v>25</v>
      </c>
      <c r="AA10" s="26" t="s">
        <v>26</v>
      </c>
      <c r="AB10" s="38"/>
      <c r="AC10" s="26" t="s">
        <v>15</v>
      </c>
      <c r="AD10" s="26" t="s">
        <v>16</v>
      </c>
      <c r="AE10" s="26" t="s">
        <v>17</v>
      </c>
      <c r="AF10" s="26" t="s">
        <v>18</v>
      </c>
      <c r="AG10" s="26" t="s">
        <v>19</v>
      </c>
      <c r="AH10" s="26" t="s">
        <v>20</v>
      </c>
      <c r="AI10" s="26" t="s">
        <v>21</v>
      </c>
      <c r="AJ10" s="26" t="s">
        <v>22</v>
      </c>
      <c r="AK10" s="26" t="s">
        <v>23</v>
      </c>
      <c r="AL10" s="26" t="s">
        <v>24</v>
      </c>
      <c r="AM10" s="26" t="s">
        <v>25</v>
      </c>
      <c r="AN10" s="26" t="s">
        <v>26</v>
      </c>
      <c r="AO10" s="34"/>
      <c r="AP10" s="26" t="s">
        <v>15</v>
      </c>
      <c r="AQ10" s="26" t="s">
        <v>16</v>
      </c>
      <c r="AR10" s="26" t="s">
        <v>17</v>
      </c>
      <c r="AS10" s="26" t="s">
        <v>18</v>
      </c>
      <c r="AT10" s="26" t="s">
        <v>19</v>
      </c>
      <c r="AU10" s="26" t="s">
        <v>20</v>
      </c>
      <c r="AV10" s="26" t="s">
        <v>21</v>
      </c>
      <c r="AW10" s="26" t="s">
        <v>22</v>
      </c>
      <c r="AX10" s="26" t="s">
        <v>23</v>
      </c>
      <c r="AY10" s="26" t="s">
        <v>24</v>
      </c>
      <c r="AZ10" s="26" t="s">
        <v>25</v>
      </c>
      <c r="BA10" s="26" t="s">
        <v>26</v>
      </c>
      <c r="BB10" s="34"/>
      <c r="BC10" s="26" t="s">
        <v>15</v>
      </c>
      <c r="BD10" s="26" t="s">
        <v>16</v>
      </c>
      <c r="BE10" s="26" t="s">
        <v>17</v>
      </c>
      <c r="BF10" s="26" t="s">
        <v>18</v>
      </c>
      <c r="BG10" s="26" t="s">
        <v>19</v>
      </c>
      <c r="BH10" s="26" t="s">
        <v>20</v>
      </c>
      <c r="BI10" s="26" t="s">
        <v>21</v>
      </c>
      <c r="BJ10" s="26" t="s">
        <v>22</v>
      </c>
      <c r="BK10" s="26" t="s">
        <v>23</v>
      </c>
      <c r="BL10" s="26" t="s">
        <v>24</v>
      </c>
      <c r="BM10" s="26" t="s">
        <v>25</v>
      </c>
      <c r="BN10" s="26" t="s">
        <v>26</v>
      </c>
      <c r="BO10" s="34"/>
      <c r="BP10" s="26" t="s">
        <v>9</v>
      </c>
    </row>
    <row r="11" spans="1:68" s="9" customFormat="1" ht="12.75" customHeight="1" x14ac:dyDescent="0.25">
      <c r="P11" s="9" t="s">
        <v>10</v>
      </c>
      <c r="Q11" s="9" t="s">
        <v>11</v>
      </c>
      <c r="R11" s="9" t="s">
        <v>12</v>
      </c>
      <c r="S11" s="9" t="s">
        <v>13</v>
      </c>
      <c r="T11" s="9" t="s">
        <v>14</v>
      </c>
      <c r="U11" s="18" t="s">
        <v>27</v>
      </c>
      <c r="V11" s="18" t="s">
        <v>28</v>
      </c>
      <c r="W11" s="18" t="s">
        <v>29</v>
      </c>
      <c r="X11" s="18" t="s">
        <v>30</v>
      </c>
      <c r="Y11" s="18" t="s">
        <v>31</v>
      </c>
      <c r="Z11" s="18" t="s">
        <v>32</v>
      </c>
      <c r="AA11" s="18" t="s">
        <v>33</v>
      </c>
      <c r="AB11" s="38"/>
      <c r="AC11" s="18" t="s">
        <v>34</v>
      </c>
      <c r="AD11" s="18" t="s">
        <v>35</v>
      </c>
      <c r="AE11" s="18" t="s">
        <v>36</v>
      </c>
      <c r="AF11" s="18" t="s">
        <v>37</v>
      </c>
      <c r="AG11" s="18" t="s">
        <v>38</v>
      </c>
      <c r="AH11" s="18" t="s">
        <v>39</v>
      </c>
      <c r="AI11" s="18" t="s">
        <v>40</v>
      </c>
      <c r="AJ11" s="18" t="s">
        <v>41</v>
      </c>
      <c r="AK11" s="18" t="s">
        <v>42</v>
      </c>
      <c r="AL11" s="18" t="s">
        <v>43</v>
      </c>
      <c r="AM11" s="18" t="s">
        <v>44</v>
      </c>
      <c r="AN11" s="18" t="s">
        <v>45</v>
      </c>
      <c r="AO11" s="34"/>
      <c r="AP11" s="18" t="s">
        <v>46</v>
      </c>
      <c r="AQ11" s="18" t="s">
        <v>47</v>
      </c>
      <c r="AR11" s="18" t="s">
        <v>48</v>
      </c>
      <c r="AS11" s="18" t="s">
        <v>49</v>
      </c>
      <c r="AT11" s="18" t="s">
        <v>50</v>
      </c>
      <c r="AU11" s="18" t="s">
        <v>51</v>
      </c>
      <c r="AV11" s="18" t="s">
        <v>52</v>
      </c>
      <c r="AW11" s="18" t="s">
        <v>53</v>
      </c>
      <c r="AX11" s="18" t="s">
        <v>54</v>
      </c>
      <c r="AY11" s="18" t="s">
        <v>55</v>
      </c>
      <c r="AZ11" s="18" t="s">
        <v>56</v>
      </c>
      <c r="BA11" s="18" t="s">
        <v>57</v>
      </c>
      <c r="BB11" s="34"/>
      <c r="BC11" s="18" t="s">
        <v>58</v>
      </c>
      <c r="BD11" s="18" t="s">
        <v>59</v>
      </c>
      <c r="BE11" s="18" t="s">
        <v>60</v>
      </c>
      <c r="BF11" s="18" t="s">
        <v>61</v>
      </c>
      <c r="BG11" s="18" t="s">
        <v>62</v>
      </c>
      <c r="BH11" s="18" t="s">
        <v>63</v>
      </c>
      <c r="BI11" s="18" t="s">
        <v>64</v>
      </c>
      <c r="BJ11" s="18" t="s">
        <v>65</v>
      </c>
      <c r="BK11" s="18" t="s">
        <v>66</v>
      </c>
      <c r="BL11" s="18" t="s">
        <v>67</v>
      </c>
      <c r="BM11" s="18" t="s">
        <v>68</v>
      </c>
      <c r="BN11" s="18" t="s">
        <v>69</v>
      </c>
      <c r="BO11" s="34"/>
      <c r="BP11" s="18" t="s">
        <v>70</v>
      </c>
    </row>
    <row r="12" spans="1:68" x14ac:dyDescent="0.25">
      <c r="C12" s="3" t="s">
        <v>71</v>
      </c>
      <c r="G12" s="9"/>
      <c r="H12" s="9"/>
      <c r="I12" s="9"/>
      <c r="J12" s="9"/>
      <c r="K12" s="9"/>
      <c r="L12" s="9"/>
    </row>
    <row r="14" spans="1:68" x14ac:dyDescent="0.25">
      <c r="A14" s="9">
        <v>1</v>
      </c>
      <c r="C14" s="8" t="s">
        <v>72</v>
      </c>
      <c r="E14" s="9" t="s">
        <v>73</v>
      </c>
      <c r="G14" s="14">
        <v>4558100</v>
      </c>
      <c r="H14" s="14">
        <v>438900</v>
      </c>
      <c r="I14" s="14">
        <v>0</v>
      </c>
      <c r="J14" s="14">
        <v>0</v>
      </c>
      <c r="K14" s="14">
        <f>SUM(G14:J14)</f>
        <v>4997000</v>
      </c>
      <c r="L14" s="10"/>
      <c r="N14" s="9">
        <v>1</v>
      </c>
      <c r="O14" s="9"/>
      <c r="P14" s="14">
        <v>800180.51910065813</v>
      </c>
      <c r="Q14" s="14">
        <v>851185.00678017898</v>
      </c>
      <c r="R14" s="14">
        <v>801829.05439192394</v>
      </c>
      <c r="S14" s="14">
        <v>504959.79382744228</v>
      </c>
      <c r="T14" s="14">
        <v>224460.79192326014</v>
      </c>
      <c r="U14" s="14">
        <v>139970.37676525622</v>
      </c>
      <c r="V14" s="14">
        <v>104727.87969728834</v>
      </c>
      <c r="W14" s="14">
        <v>103820.63959063697</v>
      </c>
      <c r="X14" s="14">
        <v>103824.30856680362</v>
      </c>
      <c r="Y14" s="14">
        <v>173008.82215054188</v>
      </c>
      <c r="Z14" s="14">
        <v>308549.04269368708</v>
      </c>
      <c r="AA14" s="14">
        <v>441583.76451232238</v>
      </c>
      <c r="AB14" s="14"/>
      <c r="AC14" s="14">
        <v>81830.015972683381</v>
      </c>
      <c r="AD14" s="14">
        <v>86077.199484492914</v>
      </c>
      <c r="AE14" s="14">
        <v>80584.169276026762</v>
      </c>
      <c r="AF14" s="14">
        <v>50183.977912408831</v>
      </c>
      <c r="AG14" s="14">
        <v>22315.75002724192</v>
      </c>
      <c r="AH14" s="14">
        <v>13714.691427459049</v>
      </c>
      <c r="AI14" s="14">
        <v>9944.6800751765113</v>
      </c>
      <c r="AJ14" s="14">
        <v>9456.9341558658743</v>
      </c>
      <c r="AK14" s="14">
        <v>8947.617726597513</v>
      </c>
      <c r="AL14" s="14">
        <v>14720.611574805169</v>
      </c>
      <c r="AM14" s="14">
        <v>25512.151410886949</v>
      </c>
      <c r="AN14" s="14">
        <v>35612.200956355126</v>
      </c>
      <c r="AO14" s="14"/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/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/>
      <c r="BP14" s="14">
        <f>SUM(P14:BN14)</f>
        <v>4997000</v>
      </c>
    </row>
    <row r="15" spans="1:68" x14ac:dyDescent="0.25">
      <c r="A15" s="9">
        <v>2</v>
      </c>
      <c r="C15" s="8" t="s">
        <v>74</v>
      </c>
      <c r="E15" s="9" t="s">
        <v>73</v>
      </c>
      <c r="G15" s="14">
        <v>2897800</v>
      </c>
      <c r="H15" s="14">
        <v>2108800</v>
      </c>
      <c r="I15" s="14">
        <v>0</v>
      </c>
      <c r="J15" s="14">
        <v>0</v>
      </c>
      <c r="K15" s="14">
        <f t="shared" ref="K15:K16" si="0">SUM(G15:J15)</f>
        <v>5006600</v>
      </c>
      <c r="L15" s="10"/>
      <c r="N15" s="9">
        <v>2</v>
      </c>
      <c r="O15" s="9"/>
      <c r="P15" s="14">
        <v>487307.49116216629</v>
      </c>
      <c r="Q15" s="14">
        <v>559118.94865006895</v>
      </c>
      <c r="R15" s="14">
        <v>540079.29270380025</v>
      </c>
      <c r="S15" s="14">
        <v>339493.6991089292</v>
      </c>
      <c r="T15" s="14">
        <v>155278.02278875158</v>
      </c>
      <c r="U15" s="14">
        <v>81514.269047508351</v>
      </c>
      <c r="V15" s="14">
        <v>60514.714885851245</v>
      </c>
      <c r="W15" s="14">
        <v>60142.103746078101</v>
      </c>
      <c r="X15" s="14">
        <v>60922.602849508105</v>
      </c>
      <c r="Y15" s="14">
        <v>97942.079033177797</v>
      </c>
      <c r="Z15" s="14">
        <v>185738.48971767176</v>
      </c>
      <c r="AA15" s="14">
        <v>269748.28630648839</v>
      </c>
      <c r="AB15" s="14"/>
      <c r="AC15" s="14">
        <v>319250.58436227264</v>
      </c>
      <c r="AD15" s="14">
        <v>387046.92756670073</v>
      </c>
      <c r="AE15" s="14">
        <v>363769.58314266265</v>
      </c>
      <c r="AF15" s="14">
        <v>243966.69809312979</v>
      </c>
      <c r="AG15" s="14">
        <v>123288.39042400473</v>
      </c>
      <c r="AH15" s="14">
        <v>70358.706652983659</v>
      </c>
      <c r="AI15" s="14">
        <v>56923.653409472783</v>
      </c>
      <c r="AJ15" s="14">
        <v>48569.21177988423</v>
      </c>
      <c r="AK15" s="14">
        <v>53627.536250738915</v>
      </c>
      <c r="AL15" s="14">
        <v>84043.18949765565</v>
      </c>
      <c r="AM15" s="14">
        <v>154534.01299873576</v>
      </c>
      <c r="AN15" s="14">
        <v>203421.5058217585</v>
      </c>
      <c r="AO15" s="14"/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/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/>
      <c r="BP15" s="14">
        <f>SUM(P15:BN15)</f>
        <v>5006600</v>
      </c>
    </row>
    <row r="16" spans="1:68" x14ac:dyDescent="0.25">
      <c r="A16" s="9">
        <v>3</v>
      </c>
      <c r="C16" s="8" t="s">
        <v>75</v>
      </c>
      <c r="E16" s="9" t="s">
        <v>73</v>
      </c>
      <c r="G16" s="14">
        <v>300</v>
      </c>
      <c r="H16" s="14">
        <v>0</v>
      </c>
      <c r="I16" s="14">
        <v>0</v>
      </c>
      <c r="J16" s="14">
        <v>0</v>
      </c>
      <c r="K16" s="14">
        <f t="shared" si="0"/>
        <v>300</v>
      </c>
      <c r="L16" s="10"/>
      <c r="N16" s="9">
        <v>3</v>
      </c>
      <c r="O16" s="9"/>
      <c r="P16" s="14">
        <v>30.644427490533417</v>
      </c>
      <c r="Q16" s="14">
        <v>22.410076222606406</v>
      </c>
      <c r="R16" s="14">
        <v>17.038797236668042</v>
      </c>
      <c r="S16" s="14">
        <v>28.000783923959379</v>
      </c>
      <c r="T16" s="14">
        <v>24.41118211533481</v>
      </c>
      <c r="U16" s="14">
        <v>25.792848093734907</v>
      </c>
      <c r="V16" s="14">
        <v>23.911430591232648</v>
      </c>
      <c r="W16" s="14">
        <v>24.497273764444849</v>
      </c>
      <c r="X16" s="14">
        <v>22.857332838714647</v>
      </c>
      <c r="Y16" s="14">
        <v>30.42709857143857</v>
      </c>
      <c r="Z16" s="14">
        <v>30.695872500367464</v>
      </c>
      <c r="AA16" s="14">
        <v>19.312876650964856</v>
      </c>
      <c r="AB16" s="14"/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/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/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/>
      <c r="BP16" s="14">
        <f>SUM(P16:BN16)</f>
        <v>300.00000000000006</v>
      </c>
    </row>
    <row r="17" spans="1:68" x14ac:dyDescent="0.25">
      <c r="A17" s="9">
        <v>4</v>
      </c>
      <c r="C17" s="8" t="s">
        <v>76</v>
      </c>
      <c r="G17" s="17">
        <f t="shared" ref="G17:J17" si="1">SUM(G14:G16)</f>
        <v>7456200</v>
      </c>
      <c r="H17" s="17">
        <f t="shared" si="1"/>
        <v>2547700</v>
      </c>
      <c r="I17" s="17">
        <f t="shared" si="1"/>
        <v>0</v>
      </c>
      <c r="J17" s="17">
        <f t="shared" si="1"/>
        <v>0</v>
      </c>
      <c r="K17" s="17">
        <f t="shared" ref="K17:BP17" si="2">SUM(K14:K16)</f>
        <v>10003900</v>
      </c>
      <c r="L17" s="14"/>
      <c r="M17" s="14"/>
      <c r="N17" s="9">
        <v>4</v>
      </c>
      <c r="O17" s="9"/>
      <c r="P17" s="17">
        <f t="shared" si="2"/>
        <v>1287518.6546903148</v>
      </c>
      <c r="Q17" s="17">
        <f t="shared" si="2"/>
        <v>1410326.3655064704</v>
      </c>
      <c r="R17" s="17">
        <f t="shared" si="2"/>
        <v>1341925.3858929609</v>
      </c>
      <c r="S17" s="17">
        <f t="shared" si="2"/>
        <v>844481.49372029549</v>
      </c>
      <c r="T17" s="17">
        <f t="shared" si="2"/>
        <v>379763.22589412704</v>
      </c>
      <c r="U17" s="17">
        <f t="shared" si="2"/>
        <v>221510.43866085832</v>
      </c>
      <c r="V17" s="17">
        <f t="shared" si="2"/>
        <v>165266.5060137308</v>
      </c>
      <c r="W17" s="17">
        <f t="shared" si="2"/>
        <v>163987.24061047952</v>
      </c>
      <c r="X17" s="17">
        <f t="shared" si="2"/>
        <v>164769.76874915045</v>
      </c>
      <c r="Y17" s="17">
        <f t="shared" si="2"/>
        <v>270981.32828229113</v>
      </c>
      <c r="Z17" s="17">
        <f t="shared" si="2"/>
        <v>494318.22828385921</v>
      </c>
      <c r="AA17" s="17">
        <f t="shared" si="2"/>
        <v>711351.36369546165</v>
      </c>
      <c r="AB17" s="14"/>
      <c r="AC17" s="17">
        <f t="shared" si="2"/>
        <v>401080.60033495602</v>
      </c>
      <c r="AD17" s="17">
        <f t="shared" si="2"/>
        <v>473124.12705119362</v>
      </c>
      <c r="AE17" s="17">
        <f t="shared" si="2"/>
        <v>444353.75241868943</v>
      </c>
      <c r="AF17" s="17">
        <f t="shared" si="2"/>
        <v>294150.67600553861</v>
      </c>
      <c r="AG17" s="17">
        <f t="shared" si="2"/>
        <v>145604.14045124664</v>
      </c>
      <c r="AH17" s="17">
        <f t="shared" si="2"/>
        <v>84073.398080442712</v>
      </c>
      <c r="AI17" s="17">
        <f t="shared" si="2"/>
        <v>66868.333484649294</v>
      </c>
      <c r="AJ17" s="17">
        <f t="shared" si="2"/>
        <v>58026.145935750101</v>
      </c>
      <c r="AK17" s="17">
        <f t="shared" si="2"/>
        <v>62575.153977336427</v>
      </c>
      <c r="AL17" s="17">
        <f t="shared" si="2"/>
        <v>98763.801072460818</v>
      </c>
      <c r="AM17" s="17">
        <f t="shared" si="2"/>
        <v>180046.16440962272</v>
      </c>
      <c r="AN17" s="17">
        <f t="shared" si="2"/>
        <v>239033.70677811361</v>
      </c>
      <c r="AO17" s="14"/>
      <c r="AP17" s="17">
        <f t="shared" si="2"/>
        <v>0</v>
      </c>
      <c r="AQ17" s="17">
        <f t="shared" si="2"/>
        <v>0</v>
      </c>
      <c r="AR17" s="17">
        <f t="shared" si="2"/>
        <v>0</v>
      </c>
      <c r="AS17" s="17">
        <f t="shared" si="2"/>
        <v>0</v>
      </c>
      <c r="AT17" s="17">
        <f t="shared" si="2"/>
        <v>0</v>
      </c>
      <c r="AU17" s="17">
        <f t="shared" si="2"/>
        <v>0</v>
      </c>
      <c r="AV17" s="17">
        <f t="shared" si="2"/>
        <v>0</v>
      </c>
      <c r="AW17" s="17">
        <f t="shared" si="2"/>
        <v>0</v>
      </c>
      <c r="AX17" s="17">
        <f t="shared" si="2"/>
        <v>0</v>
      </c>
      <c r="AY17" s="17">
        <f t="shared" si="2"/>
        <v>0</v>
      </c>
      <c r="AZ17" s="17">
        <f t="shared" si="2"/>
        <v>0</v>
      </c>
      <c r="BA17" s="17">
        <f t="shared" si="2"/>
        <v>0</v>
      </c>
      <c r="BB17" s="14"/>
      <c r="BC17" s="17">
        <f t="shared" si="2"/>
        <v>0</v>
      </c>
      <c r="BD17" s="17">
        <f t="shared" si="2"/>
        <v>0</v>
      </c>
      <c r="BE17" s="17">
        <f t="shared" si="2"/>
        <v>0</v>
      </c>
      <c r="BF17" s="17">
        <f t="shared" si="2"/>
        <v>0</v>
      </c>
      <c r="BG17" s="17">
        <f t="shared" si="2"/>
        <v>0</v>
      </c>
      <c r="BH17" s="17">
        <f t="shared" si="2"/>
        <v>0</v>
      </c>
      <c r="BI17" s="17">
        <f t="shared" si="2"/>
        <v>0</v>
      </c>
      <c r="BJ17" s="17">
        <f t="shared" si="2"/>
        <v>0</v>
      </c>
      <c r="BK17" s="17">
        <f t="shared" si="2"/>
        <v>0</v>
      </c>
      <c r="BL17" s="17">
        <f t="shared" si="2"/>
        <v>0</v>
      </c>
      <c r="BM17" s="17">
        <f t="shared" si="2"/>
        <v>0</v>
      </c>
      <c r="BN17" s="17">
        <f t="shared" si="2"/>
        <v>0</v>
      </c>
      <c r="BO17" s="14"/>
      <c r="BP17" s="17">
        <f t="shared" si="2"/>
        <v>10003900</v>
      </c>
    </row>
    <row r="18" spans="1:68" x14ac:dyDescent="0.25">
      <c r="A18" s="9"/>
      <c r="G18" s="10"/>
      <c r="H18" s="10"/>
      <c r="I18" s="10"/>
      <c r="J18" s="10"/>
      <c r="K18" s="10"/>
      <c r="L18" s="10"/>
      <c r="N18" s="9"/>
      <c r="O18" s="9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>
        <f>SUM(P18:BN18)</f>
        <v>0</v>
      </c>
    </row>
    <row r="19" spans="1:68" x14ac:dyDescent="0.25">
      <c r="A19" s="9">
        <v>5</v>
      </c>
      <c r="C19" s="8" t="s">
        <v>77</v>
      </c>
      <c r="E19" s="9" t="s">
        <v>78</v>
      </c>
      <c r="G19" s="14">
        <v>2701384.1003160002</v>
      </c>
      <c r="H19" s="14">
        <v>285359.67961099988</v>
      </c>
      <c r="I19" s="14">
        <v>0</v>
      </c>
      <c r="J19" s="14">
        <v>33883.992274999997</v>
      </c>
      <c r="K19" s="14">
        <f t="shared" ref="K19:K22" si="3">SUM(G19:J19)</f>
        <v>3020627.772202</v>
      </c>
      <c r="L19" s="10"/>
      <c r="N19" s="9">
        <v>5</v>
      </c>
      <c r="O19" s="9"/>
      <c r="P19" s="14">
        <v>544873.04861199996</v>
      </c>
      <c r="Q19" s="14">
        <v>557907.19809800002</v>
      </c>
      <c r="R19" s="14">
        <v>390813.64903799997</v>
      </c>
      <c r="S19" s="14">
        <v>208271.36186899999</v>
      </c>
      <c r="T19" s="14">
        <v>85131.719956000001</v>
      </c>
      <c r="U19" s="14">
        <v>68804.593702999991</v>
      </c>
      <c r="V19" s="14">
        <v>65858.299383000005</v>
      </c>
      <c r="W19" s="14">
        <v>62965.181277000003</v>
      </c>
      <c r="X19" s="14">
        <v>63408.356109</v>
      </c>
      <c r="Y19" s="14">
        <v>119424.754527</v>
      </c>
      <c r="Z19" s="14">
        <v>230200.69706499999</v>
      </c>
      <c r="AA19" s="14">
        <v>303725.24067900004</v>
      </c>
      <c r="AB19" s="14"/>
      <c r="AC19" s="14">
        <v>58047.005960000002</v>
      </c>
      <c r="AD19" s="14">
        <v>59715.992472000005</v>
      </c>
      <c r="AE19" s="14">
        <v>45372.854428999999</v>
      </c>
      <c r="AF19" s="14">
        <v>24316.398494000001</v>
      </c>
      <c r="AG19" s="14">
        <v>10027.494763000001</v>
      </c>
      <c r="AH19" s="14">
        <v>6904.3420830000005</v>
      </c>
      <c r="AI19" s="14">
        <v>6341.9416599999995</v>
      </c>
      <c r="AJ19" s="14">
        <v>5501.9990099999995</v>
      </c>
      <c r="AK19" s="14">
        <v>6379.4789919999994</v>
      </c>
      <c r="AL19" s="14">
        <v>11643.978998000001</v>
      </c>
      <c r="AM19" s="14">
        <v>22191.376476000001</v>
      </c>
      <c r="AN19" s="14">
        <v>28916.816274000001</v>
      </c>
      <c r="AO19" s="14"/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/>
      <c r="BC19" s="14">
        <v>7978.6745820000006</v>
      </c>
      <c r="BD19" s="14">
        <v>7820.76181</v>
      </c>
      <c r="BE19" s="14">
        <v>5308.9658520000003</v>
      </c>
      <c r="BF19" s="14">
        <v>2794.042739</v>
      </c>
      <c r="BG19" s="14">
        <v>1135.7674539999998</v>
      </c>
      <c r="BH19" s="14">
        <v>920.04806400000007</v>
      </c>
      <c r="BI19" s="14">
        <v>797.24785099999997</v>
      </c>
      <c r="BJ19" s="14">
        <v>634.08523700000001</v>
      </c>
      <c r="BK19" s="14">
        <v>667.29452599999991</v>
      </c>
      <c r="BL19" s="14">
        <v>1208.6744879999999</v>
      </c>
      <c r="BM19" s="14">
        <v>2111.946782</v>
      </c>
      <c r="BN19" s="14">
        <v>2506.4828900000002</v>
      </c>
      <c r="BO19" s="14"/>
      <c r="BP19" s="14">
        <f>SUM(P19:BN19)</f>
        <v>3020627.772202001</v>
      </c>
    </row>
    <row r="20" spans="1:68" x14ac:dyDescent="0.25">
      <c r="A20" s="9">
        <v>6</v>
      </c>
      <c r="C20" s="8" t="s">
        <v>79</v>
      </c>
      <c r="E20" s="9" t="s">
        <v>78</v>
      </c>
      <c r="G20" s="14">
        <v>597639.89418299997</v>
      </c>
      <c r="H20" s="14">
        <v>623129.56811600004</v>
      </c>
      <c r="I20" s="14">
        <v>0</v>
      </c>
      <c r="J20" s="14">
        <v>5736.6347249999999</v>
      </c>
      <c r="K20" s="14">
        <f t="shared" si="3"/>
        <v>1226506.097024</v>
      </c>
      <c r="L20" s="10"/>
      <c r="N20" s="9">
        <v>6</v>
      </c>
      <c r="O20" s="9"/>
      <c r="P20" s="14">
        <v>98716.729263000001</v>
      </c>
      <c r="Q20" s="14">
        <v>107268.026532</v>
      </c>
      <c r="R20" s="14">
        <v>77605.199108999994</v>
      </c>
      <c r="S20" s="14">
        <v>48864.609260999998</v>
      </c>
      <c r="T20" s="14">
        <v>26001.758843</v>
      </c>
      <c r="U20" s="14">
        <v>17405.464646</v>
      </c>
      <c r="V20" s="14">
        <v>15219.967880999999</v>
      </c>
      <c r="W20" s="14">
        <v>16257.365744999999</v>
      </c>
      <c r="X20" s="14">
        <v>23897.919736</v>
      </c>
      <c r="Y20" s="14">
        <v>43788.070381999998</v>
      </c>
      <c r="Z20" s="14">
        <v>59496.024681999996</v>
      </c>
      <c r="AA20" s="14">
        <v>63118.758103</v>
      </c>
      <c r="AB20" s="14"/>
      <c r="AC20" s="14">
        <v>94400.126132000005</v>
      </c>
      <c r="AD20" s="14">
        <v>105369.38814499999</v>
      </c>
      <c r="AE20" s="14">
        <v>82297.015784999996</v>
      </c>
      <c r="AF20" s="14">
        <v>52991.347031000005</v>
      </c>
      <c r="AG20" s="14">
        <v>31388.095590000001</v>
      </c>
      <c r="AH20" s="14">
        <v>22415.4915</v>
      </c>
      <c r="AI20" s="14">
        <v>19792.237251999999</v>
      </c>
      <c r="AJ20" s="14">
        <v>20046.238005000003</v>
      </c>
      <c r="AK20" s="14">
        <v>25206.521454000002</v>
      </c>
      <c r="AL20" s="14">
        <v>44651.979163000004</v>
      </c>
      <c r="AM20" s="14">
        <v>62069.519613999997</v>
      </c>
      <c r="AN20" s="14">
        <v>62501.608444999998</v>
      </c>
      <c r="AO20" s="14"/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/>
      <c r="BC20" s="14">
        <v>1011.42204</v>
      </c>
      <c r="BD20" s="14">
        <v>1111.171527</v>
      </c>
      <c r="BE20" s="14">
        <v>813.42680700000005</v>
      </c>
      <c r="BF20" s="14">
        <v>420.64333199999999</v>
      </c>
      <c r="BG20" s="14">
        <v>247.54806099999999</v>
      </c>
      <c r="BH20" s="14">
        <v>216.70402100000001</v>
      </c>
      <c r="BI20" s="14">
        <v>190.89496100000002</v>
      </c>
      <c r="BJ20" s="14">
        <v>216.44397499999999</v>
      </c>
      <c r="BK20" s="14">
        <v>203.38969800000001</v>
      </c>
      <c r="BL20" s="14">
        <v>351.12069300000002</v>
      </c>
      <c r="BM20" s="14">
        <v>432.99064600000003</v>
      </c>
      <c r="BN20" s="14">
        <v>520.878964</v>
      </c>
      <c r="BO20" s="14"/>
      <c r="BP20" s="14">
        <f>SUM(P20:BN20)</f>
        <v>1226506.0970239998</v>
      </c>
    </row>
    <row r="21" spans="1:68" x14ac:dyDescent="0.25">
      <c r="A21" s="9">
        <v>7</v>
      </c>
      <c r="C21" s="8" t="s">
        <v>80</v>
      </c>
      <c r="E21" s="9" t="s">
        <v>78</v>
      </c>
      <c r="G21" s="14">
        <v>846945.061521</v>
      </c>
      <c r="H21" s="14">
        <v>115088.20710799994</v>
      </c>
      <c r="I21" s="14">
        <v>0</v>
      </c>
      <c r="J21" s="14">
        <v>0</v>
      </c>
      <c r="K21" s="14">
        <f t="shared" si="3"/>
        <v>962033.26862899994</v>
      </c>
      <c r="L21" s="10"/>
      <c r="N21" s="9">
        <v>7</v>
      </c>
      <c r="O21" s="9"/>
      <c r="P21" s="14">
        <v>172985.368071</v>
      </c>
      <c r="Q21" s="14">
        <v>161803.678873</v>
      </c>
      <c r="R21" s="14">
        <v>122373.020948</v>
      </c>
      <c r="S21" s="14">
        <v>70109.534166999991</v>
      </c>
      <c r="T21" s="14">
        <v>31830.142107</v>
      </c>
      <c r="U21" s="14">
        <v>19220.383754000002</v>
      </c>
      <c r="V21" s="14">
        <v>15039.291134999999</v>
      </c>
      <c r="W21" s="14">
        <v>14388.445546000001</v>
      </c>
      <c r="X21" s="14">
        <v>16317.455186000001</v>
      </c>
      <c r="Y21" s="14">
        <v>47323.673900000002</v>
      </c>
      <c r="Z21" s="14">
        <v>78056.035975000006</v>
      </c>
      <c r="AA21" s="14">
        <v>97498.031858999995</v>
      </c>
      <c r="AB21" s="14"/>
      <c r="AC21" s="14">
        <v>24193.634590999998</v>
      </c>
      <c r="AD21" s="14">
        <v>22476.842439</v>
      </c>
      <c r="AE21" s="14">
        <v>17750.716388999997</v>
      </c>
      <c r="AF21" s="14">
        <v>10309.50649</v>
      </c>
      <c r="AG21" s="14">
        <v>4636.5848449999994</v>
      </c>
      <c r="AH21" s="14">
        <v>2520.7649779999997</v>
      </c>
      <c r="AI21" s="14">
        <v>2016.2740269999997</v>
      </c>
      <c r="AJ21" s="14">
        <v>1961.8444309999998</v>
      </c>
      <c r="AK21" s="14">
        <v>2008.9316260000001</v>
      </c>
      <c r="AL21" s="14">
        <v>5822.372128</v>
      </c>
      <c r="AM21" s="14">
        <v>9708.444211</v>
      </c>
      <c r="AN21" s="14">
        <v>11682.290953</v>
      </c>
      <c r="AO21" s="14"/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/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/>
      <c r="BP21" s="14">
        <f>SUM(P21:BN21)</f>
        <v>962033.26862899971</v>
      </c>
    </row>
    <row r="22" spans="1:68" x14ac:dyDescent="0.25">
      <c r="A22" s="9">
        <v>8</v>
      </c>
      <c r="C22" s="8" t="s">
        <v>81</v>
      </c>
      <c r="E22" s="9" t="s">
        <v>78</v>
      </c>
      <c r="G22" s="14">
        <v>176637.78413800002</v>
      </c>
      <c r="H22" s="14">
        <v>171398.86196199997</v>
      </c>
      <c r="I22" s="14">
        <v>0</v>
      </c>
      <c r="J22" s="14">
        <v>3710.3143999999998</v>
      </c>
      <c r="K22" s="14">
        <f t="shared" si="3"/>
        <v>351746.96049999999</v>
      </c>
      <c r="L22" s="10"/>
      <c r="N22" s="9">
        <v>8</v>
      </c>
      <c r="O22" s="9"/>
      <c r="P22" s="14">
        <v>28758.280462000002</v>
      </c>
      <c r="Q22" s="14">
        <v>31791.572292999997</v>
      </c>
      <c r="R22" s="14">
        <v>24213.075614000005</v>
      </c>
      <c r="S22" s="14">
        <v>14843.641224999999</v>
      </c>
      <c r="T22" s="14">
        <v>6403.4785670000001</v>
      </c>
      <c r="U22" s="14">
        <v>5746.6995170000009</v>
      </c>
      <c r="V22" s="14">
        <v>4361.0075749999996</v>
      </c>
      <c r="W22" s="14">
        <v>5242.8958480000001</v>
      </c>
      <c r="X22" s="14">
        <v>5712.1560369999997</v>
      </c>
      <c r="Y22" s="14">
        <v>12368.729941999998</v>
      </c>
      <c r="Z22" s="14">
        <v>17874.668948000002</v>
      </c>
      <c r="AA22" s="14">
        <v>19321.578109999999</v>
      </c>
      <c r="AB22" s="14"/>
      <c r="AC22" s="14">
        <v>24732.451969999998</v>
      </c>
      <c r="AD22" s="14">
        <v>28981.278372999997</v>
      </c>
      <c r="AE22" s="14">
        <v>22356.809153000002</v>
      </c>
      <c r="AF22" s="14">
        <v>13503.089341000003</v>
      </c>
      <c r="AG22" s="14">
        <v>9229.5574959999994</v>
      </c>
      <c r="AH22" s="14">
        <v>6574.3260459999992</v>
      </c>
      <c r="AI22" s="14">
        <v>5694.1343220000008</v>
      </c>
      <c r="AJ22" s="14">
        <v>6063.9659180000008</v>
      </c>
      <c r="AK22" s="14">
        <v>7775.4180289999995</v>
      </c>
      <c r="AL22" s="14">
        <v>11395.613627000001</v>
      </c>
      <c r="AM22" s="14">
        <v>16673.420131999999</v>
      </c>
      <c r="AN22" s="14">
        <v>18418.797555000001</v>
      </c>
      <c r="AO22" s="14"/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/>
      <c r="BC22" s="14">
        <v>228.88900000000001</v>
      </c>
      <c r="BD22" s="14">
        <v>342.75539999999995</v>
      </c>
      <c r="BE22" s="14">
        <v>210.03034999999997</v>
      </c>
      <c r="BF22" s="14">
        <v>62.059550000000002</v>
      </c>
      <c r="BG22" s="14">
        <v>284.11</v>
      </c>
      <c r="BH22" s="14">
        <v>333.77739999999994</v>
      </c>
      <c r="BI22" s="14">
        <v>273.79980000000006</v>
      </c>
      <c r="BJ22" s="14">
        <v>325.24869999999999</v>
      </c>
      <c r="BK22" s="14">
        <v>388.77771999999999</v>
      </c>
      <c r="BL22" s="14">
        <v>463.22528</v>
      </c>
      <c r="BM22" s="14">
        <v>518.10940000000005</v>
      </c>
      <c r="BN22" s="14">
        <v>279.53180000000003</v>
      </c>
      <c r="BO22" s="14"/>
      <c r="BP22" s="14">
        <f>SUM(P22:BN22)</f>
        <v>351746.9605000001</v>
      </c>
    </row>
    <row r="23" spans="1:68" x14ac:dyDescent="0.25">
      <c r="A23" s="9">
        <v>9</v>
      </c>
      <c r="C23" s="8" t="s">
        <v>82</v>
      </c>
      <c r="G23" s="17">
        <f t="shared" ref="G23:I23" si="4">SUM(G19:G22)</f>
        <v>4322606.8401579997</v>
      </c>
      <c r="H23" s="17">
        <f t="shared" si="4"/>
        <v>1194976.3167969999</v>
      </c>
      <c r="I23" s="17">
        <f t="shared" si="4"/>
        <v>0</v>
      </c>
      <c r="J23" s="17">
        <f t="shared" ref="J23" si="5">SUM(J19:J22)</f>
        <v>43330.941399999996</v>
      </c>
      <c r="K23" s="17">
        <f t="shared" ref="K23:BP23" si="6">SUM(K19:K22)</f>
        <v>5560914.0983549999</v>
      </c>
      <c r="L23" s="14"/>
      <c r="M23" s="14"/>
      <c r="N23" s="9">
        <v>9</v>
      </c>
      <c r="O23" s="9"/>
      <c r="P23" s="17">
        <f t="shared" si="6"/>
        <v>845333.42640799994</v>
      </c>
      <c r="Q23" s="17">
        <f t="shared" si="6"/>
        <v>858770.47579599998</v>
      </c>
      <c r="R23" s="17">
        <f t="shared" si="6"/>
        <v>615004.94470899994</v>
      </c>
      <c r="S23" s="17">
        <f t="shared" si="6"/>
        <v>342089.14652199997</v>
      </c>
      <c r="T23" s="17">
        <f t="shared" si="6"/>
        <v>149367.09947300001</v>
      </c>
      <c r="U23" s="17">
        <f t="shared" si="6"/>
        <v>111177.14162000001</v>
      </c>
      <c r="V23" s="17">
        <f t="shared" si="6"/>
        <v>100478.565974</v>
      </c>
      <c r="W23" s="17">
        <f t="shared" si="6"/>
        <v>98853.888416000002</v>
      </c>
      <c r="X23" s="17">
        <f t="shared" si="6"/>
        <v>109335.887068</v>
      </c>
      <c r="Y23" s="17">
        <f t="shared" si="6"/>
        <v>222905.22875099999</v>
      </c>
      <c r="Z23" s="17">
        <f t="shared" si="6"/>
        <v>385627.42667000002</v>
      </c>
      <c r="AA23" s="17">
        <f t="shared" si="6"/>
        <v>483663.60875100002</v>
      </c>
      <c r="AB23" s="14"/>
      <c r="AC23" s="17">
        <f t="shared" si="6"/>
        <v>201373.21865300002</v>
      </c>
      <c r="AD23" s="17">
        <f t="shared" si="6"/>
        <v>216543.501429</v>
      </c>
      <c r="AE23" s="17">
        <f t="shared" si="6"/>
        <v>167777.39575600001</v>
      </c>
      <c r="AF23" s="17">
        <f t="shared" si="6"/>
        <v>101120.341356</v>
      </c>
      <c r="AG23" s="17">
        <f t="shared" si="6"/>
        <v>55281.732693999998</v>
      </c>
      <c r="AH23" s="17">
        <f t="shared" si="6"/>
        <v>38414.924607000001</v>
      </c>
      <c r="AI23" s="17">
        <f t="shared" si="6"/>
        <v>33844.587261000001</v>
      </c>
      <c r="AJ23" s="17">
        <f t="shared" si="6"/>
        <v>33574.047364000005</v>
      </c>
      <c r="AK23" s="17">
        <f t="shared" si="6"/>
        <v>41370.350101000004</v>
      </c>
      <c r="AL23" s="17">
        <f t="shared" si="6"/>
        <v>73513.943916000004</v>
      </c>
      <c r="AM23" s="17">
        <f t="shared" si="6"/>
        <v>110642.76043299999</v>
      </c>
      <c r="AN23" s="17">
        <f t="shared" si="6"/>
        <v>121519.513227</v>
      </c>
      <c r="AO23" s="14"/>
      <c r="AP23" s="17">
        <f t="shared" si="6"/>
        <v>0</v>
      </c>
      <c r="AQ23" s="17">
        <f t="shared" si="6"/>
        <v>0</v>
      </c>
      <c r="AR23" s="17">
        <f t="shared" si="6"/>
        <v>0</v>
      </c>
      <c r="AS23" s="17">
        <f t="shared" si="6"/>
        <v>0</v>
      </c>
      <c r="AT23" s="17">
        <f t="shared" si="6"/>
        <v>0</v>
      </c>
      <c r="AU23" s="17">
        <f t="shared" si="6"/>
        <v>0</v>
      </c>
      <c r="AV23" s="17">
        <f t="shared" si="6"/>
        <v>0</v>
      </c>
      <c r="AW23" s="17">
        <f t="shared" si="6"/>
        <v>0</v>
      </c>
      <c r="AX23" s="17">
        <f t="shared" si="6"/>
        <v>0</v>
      </c>
      <c r="AY23" s="17">
        <f t="shared" si="6"/>
        <v>0</v>
      </c>
      <c r="AZ23" s="17">
        <f t="shared" si="6"/>
        <v>0</v>
      </c>
      <c r="BA23" s="17">
        <f t="shared" si="6"/>
        <v>0</v>
      </c>
      <c r="BB23" s="14"/>
      <c r="BC23" s="17">
        <f t="shared" si="6"/>
        <v>9218.9856220000001</v>
      </c>
      <c r="BD23" s="17">
        <f t="shared" si="6"/>
        <v>9274.6887370000004</v>
      </c>
      <c r="BE23" s="17">
        <f t="shared" si="6"/>
        <v>6332.4230090000001</v>
      </c>
      <c r="BF23" s="17">
        <f t="shared" si="6"/>
        <v>3276.745621</v>
      </c>
      <c r="BG23" s="17">
        <f t="shared" si="6"/>
        <v>1667.4255149999999</v>
      </c>
      <c r="BH23" s="17">
        <f t="shared" si="6"/>
        <v>1470.529485</v>
      </c>
      <c r="BI23" s="17">
        <f t="shared" si="6"/>
        <v>1261.9426120000001</v>
      </c>
      <c r="BJ23" s="17">
        <f t="shared" si="6"/>
        <v>1175.777912</v>
      </c>
      <c r="BK23" s="17">
        <f t="shared" si="6"/>
        <v>1259.4619439999999</v>
      </c>
      <c r="BL23" s="17">
        <f t="shared" si="6"/>
        <v>2023.0204610000001</v>
      </c>
      <c r="BM23" s="17">
        <f t="shared" si="6"/>
        <v>3063.0468280000005</v>
      </c>
      <c r="BN23" s="17">
        <f t="shared" si="6"/>
        <v>3306.8936540000004</v>
      </c>
      <c r="BO23" s="14"/>
      <c r="BP23" s="17">
        <f t="shared" si="6"/>
        <v>5560914.0983550008</v>
      </c>
    </row>
    <row r="24" spans="1:68" x14ac:dyDescent="0.25">
      <c r="A24" s="9"/>
      <c r="G24" s="14"/>
      <c r="H24" s="14"/>
      <c r="I24" s="14"/>
      <c r="J24" s="14"/>
      <c r="K24" s="14"/>
      <c r="L24" s="14"/>
      <c r="M24" s="14"/>
      <c r="N24" s="9"/>
      <c r="O24" s="9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</row>
    <row r="25" spans="1:68" x14ac:dyDescent="0.25">
      <c r="A25" s="9">
        <v>10</v>
      </c>
      <c r="C25" s="8" t="s">
        <v>83</v>
      </c>
      <c r="G25" s="17">
        <f t="shared" ref="G25:J25" si="7">G17+G23</f>
        <v>11778806.840158001</v>
      </c>
      <c r="H25" s="17">
        <f t="shared" si="7"/>
        <v>3742676.3167969999</v>
      </c>
      <c r="I25" s="17">
        <f t="shared" si="7"/>
        <v>0</v>
      </c>
      <c r="J25" s="17">
        <f t="shared" si="7"/>
        <v>43330.941399999996</v>
      </c>
      <c r="K25" s="17">
        <f t="shared" ref="K25:BP25" si="8">K17+K23</f>
        <v>15564814.098354999</v>
      </c>
      <c r="L25" s="14"/>
      <c r="M25" s="14"/>
      <c r="N25" s="9">
        <v>10</v>
      </c>
      <c r="O25" s="9"/>
      <c r="P25" s="17">
        <f t="shared" si="8"/>
        <v>2132852.0810983148</v>
      </c>
      <c r="Q25" s="17">
        <f t="shared" si="8"/>
        <v>2269096.8413024703</v>
      </c>
      <c r="R25" s="17">
        <f t="shared" si="8"/>
        <v>1956930.3306019609</v>
      </c>
      <c r="S25" s="17">
        <f t="shared" si="8"/>
        <v>1186570.6402422953</v>
      </c>
      <c r="T25" s="17">
        <f t="shared" si="8"/>
        <v>529130.32536712708</v>
      </c>
      <c r="U25" s="17">
        <f t="shared" si="8"/>
        <v>332687.58028085832</v>
      </c>
      <c r="V25" s="17">
        <f t="shared" si="8"/>
        <v>265745.0719877308</v>
      </c>
      <c r="W25" s="17">
        <f t="shared" si="8"/>
        <v>262841.12902647955</v>
      </c>
      <c r="X25" s="17">
        <f t="shared" si="8"/>
        <v>274105.65581715043</v>
      </c>
      <c r="Y25" s="17">
        <f t="shared" si="8"/>
        <v>493886.55703329109</v>
      </c>
      <c r="Z25" s="17">
        <f t="shared" si="8"/>
        <v>879945.65495385928</v>
      </c>
      <c r="AA25" s="17">
        <f t="shared" si="8"/>
        <v>1195014.9724464617</v>
      </c>
      <c r="AB25" s="14"/>
      <c r="AC25" s="17">
        <f t="shared" si="8"/>
        <v>602453.81898795604</v>
      </c>
      <c r="AD25" s="17">
        <f t="shared" si="8"/>
        <v>689667.62848019367</v>
      </c>
      <c r="AE25" s="17">
        <f t="shared" si="8"/>
        <v>612131.14817468938</v>
      </c>
      <c r="AF25" s="17">
        <f t="shared" si="8"/>
        <v>395271.0173615386</v>
      </c>
      <c r="AG25" s="17">
        <f t="shared" si="8"/>
        <v>200885.87314524665</v>
      </c>
      <c r="AH25" s="17">
        <f t="shared" si="8"/>
        <v>122488.32268744271</v>
      </c>
      <c r="AI25" s="17">
        <f t="shared" si="8"/>
        <v>100712.92074564929</v>
      </c>
      <c r="AJ25" s="17">
        <f t="shared" si="8"/>
        <v>91600.193299750099</v>
      </c>
      <c r="AK25" s="17">
        <f t="shared" si="8"/>
        <v>103945.50407833644</v>
      </c>
      <c r="AL25" s="17">
        <f t="shared" si="8"/>
        <v>172277.74498846082</v>
      </c>
      <c r="AM25" s="17">
        <f t="shared" si="8"/>
        <v>290688.92484262271</v>
      </c>
      <c r="AN25" s="17">
        <f t="shared" si="8"/>
        <v>360553.22000511363</v>
      </c>
      <c r="AO25" s="14"/>
      <c r="AP25" s="17">
        <f t="shared" si="8"/>
        <v>0</v>
      </c>
      <c r="AQ25" s="17">
        <f t="shared" si="8"/>
        <v>0</v>
      </c>
      <c r="AR25" s="17">
        <f t="shared" si="8"/>
        <v>0</v>
      </c>
      <c r="AS25" s="17">
        <f t="shared" si="8"/>
        <v>0</v>
      </c>
      <c r="AT25" s="17">
        <f t="shared" si="8"/>
        <v>0</v>
      </c>
      <c r="AU25" s="17">
        <f t="shared" si="8"/>
        <v>0</v>
      </c>
      <c r="AV25" s="17">
        <f t="shared" si="8"/>
        <v>0</v>
      </c>
      <c r="AW25" s="17">
        <f t="shared" si="8"/>
        <v>0</v>
      </c>
      <c r="AX25" s="17">
        <f t="shared" si="8"/>
        <v>0</v>
      </c>
      <c r="AY25" s="17">
        <f t="shared" si="8"/>
        <v>0</v>
      </c>
      <c r="AZ25" s="17">
        <f t="shared" si="8"/>
        <v>0</v>
      </c>
      <c r="BA25" s="17">
        <f t="shared" si="8"/>
        <v>0</v>
      </c>
      <c r="BB25" s="14"/>
      <c r="BC25" s="17">
        <f t="shared" si="8"/>
        <v>9218.9856220000001</v>
      </c>
      <c r="BD25" s="17">
        <f t="shared" si="8"/>
        <v>9274.6887370000004</v>
      </c>
      <c r="BE25" s="17">
        <f t="shared" si="8"/>
        <v>6332.4230090000001</v>
      </c>
      <c r="BF25" s="17">
        <f t="shared" si="8"/>
        <v>3276.745621</v>
      </c>
      <c r="BG25" s="17">
        <f t="shared" si="8"/>
        <v>1667.4255149999999</v>
      </c>
      <c r="BH25" s="17">
        <f t="shared" si="8"/>
        <v>1470.529485</v>
      </c>
      <c r="BI25" s="17">
        <f t="shared" si="8"/>
        <v>1261.9426120000001</v>
      </c>
      <c r="BJ25" s="17">
        <f t="shared" si="8"/>
        <v>1175.777912</v>
      </c>
      <c r="BK25" s="17">
        <f t="shared" si="8"/>
        <v>1259.4619439999999</v>
      </c>
      <c r="BL25" s="17">
        <f t="shared" si="8"/>
        <v>2023.0204610000001</v>
      </c>
      <c r="BM25" s="17">
        <f t="shared" si="8"/>
        <v>3063.0468280000005</v>
      </c>
      <c r="BN25" s="17">
        <f t="shared" si="8"/>
        <v>3306.8936540000004</v>
      </c>
      <c r="BO25" s="14"/>
      <c r="BP25" s="17">
        <f t="shared" si="8"/>
        <v>15564814.098355001</v>
      </c>
    </row>
    <row r="26" spans="1:68" x14ac:dyDescent="0.25">
      <c r="A26" s="9"/>
      <c r="G26" s="11"/>
      <c r="H26" s="11"/>
      <c r="I26" s="11"/>
      <c r="J26" s="11"/>
      <c r="K26" s="11"/>
      <c r="L26" s="11"/>
      <c r="N26" s="9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</row>
    <row r="27" spans="1:68" x14ac:dyDescent="0.25">
      <c r="A27" s="9"/>
      <c r="C27" s="3" t="s">
        <v>84</v>
      </c>
      <c r="G27" s="11"/>
      <c r="H27" s="11"/>
      <c r="I27" s="11"/>
      <c r="J27" s="11"/>
      <c r="K27" s="11"/>
      <c r="L27" s="11"/>
      <c r="N27" s="9"/>
      <c r="O27" s="9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</row>
    <row r="28" spans="1:68" x14ac:dyDescent="0.25">
      <c r="A28" s="9"/>
      <c r="G28" s="11"/>
      <c r="H28" s="11"/>
      <c r="I28" s="11"/>
      <c r="J28" s="11"/>
      <c r="K28" s="11"/>
      <c r="L28" s="11"/>
      <c r="N28" s="9"/>
      <c r="O28" s="9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</row>
    <row r="29" spans="1:68" x14ac:dyDescent="0.25">
      <c r="A29" s="9">
        <v>11</v>
      </c>
      <c r="C29" s="8" t="s">
        <v>85</v>
      </c>
      <c r="E29" s="9" t="s">
        <v>73</v>
      </c>
      <c r="G29" s="14">
        <v>3600</v>
      </c>
      <c r="H29" s="14">
        <v>100</v>
      </c>
      <c r="I29" s="14">
        <v>0</v>
      </c>
      <c r="J29" s="14">
        <v>0</v>
      </c>
      <c r="K29" s="14">
        <f>SUM(G29:J29)</f>
        <v>3700</v>
      </c>
      <c r="L29" s="10"/>
      <c r="N29" s="9">
        <v>11</v>
      </c>
      <c r="O29" s="9"/>
      <c r="P29" s="14">
        <v>572.4847554859914</v>
      </c>
      <c r="Q29" s="14">
        <v>-17.326411475019306</v>
      </c>
      <c r="R29" s="14">
        <v>345.75130504217884</v>
      </c>
      <c r="S29" s="14">
        <v>221.01309510601229</v>
      </c>
      <c r="T29" s="14">
        <v>360.39832319338086</v>
      </c>
      <c r="U29" s="14">
        <v>-0.69225961340261088</v>
      </c>
      <c r="V29" s="14">
        <v>625.54570781055327</v>
      </c>
      <c r="W29" s="14">
        <v>291.51102123233829</v>
      </c>
      <c r="X29" s="14">
        <v>305.6669832836734</v>
      </c>
      <c r="Y29" s="14">
        <v>305.6669832836734</v>
      </c>
      <c r="Z29" s="14">
        <v>256.20876911979826</v>
      </c>
      <c r="AA29" s="14">
        <v>333.77172753082175</v>
      </c>
      <c r="AB29" s="14"/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51.394710966206084</v>
      </c>
      <c r="AL29" s="14">
        <v>11.089375355793614</v>
      </c>
      <c r="AM29" s="14">
        <v>23.148579413134605</v>
      </c>
      <c r="AN29" s="14">
        <v>14.367334264865706</v>
      </c>
      <c r="AO29" s="14"/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/>
      <c r="BC29" s="14">
        <f>$J29</f>
        <v>0</v>
      </c>
      <c r="BD29" s="14">
        <f t="shared" ref="BD29:BN29" si="9">$J29</f>
        <v>0</v>
      </c>
      <c r="BE29" s="14">
        <f t="shared" si="9"/>
        <v>0</v>
      </c>
      <c r="BF29" s="14">
        <f t="shared" si="9"/>
        <v>0</v>
      </c>
      <c r="BG29" s="14">
        <f t="shared" si="9"/>
        <v>0</v>
      </c>
      <c r="BH29" s="14">
        <f t="shared" si="9"/>
        <v>0</v>
      </c>
      <c r="BI29" s="14">
        <f t="shared" si="9"/>
        <v>0</v>
      </c>
      <c r="BJ29" s="14">
        <f t="shared" si="9"/>
        <v>0</v>
      </c>
      <c r="BK29" s="14">
        <f t="shared" si="9"/>
        <v>0</v>
      </c>
      <c r="BL29" s="14">
        <f t="shared" si="9"/>
        <v>0</v>
      </c>
      <c r="BM29" s="14">
        <f t="shared" si="9"/>
        <v>0</v>
      </c>
      <c r="BN29" s="14">
        <f t="shared" si="9"/>
        <v>0</v>
      </c>
      <c r="BO29" s="14"/>
      <c r="BP29" s="14">
        <f t="shared" ref="BP29:BP38" si="10">SUM(P29:BN29)</f>
        <v>3699.9999999999995</v>
      </c>
    </row>
    <row r="30" spans="1:68" x14ac:dyDescent="0.25">
      <c r="A30" s="9">
        <v>12</v>
      </c>
      <c r="C30" s="8" t="s">
        <v>86</v>
      </c>
      <c r="E30" s="9" t="s">
        <v>73</v>
      </c>
      <c r="G30" s="14">
        <v>42800</v>
      </c>
      <c r="H30" s="14">
        <v>625100</v>
      </c>
      <c r="I30" s="14">
        <v>0</v>
      </c>
      <c r="J30" s="14">
        <v>0</v>
      </c>
      <c r="K30" s="14">
        <f t="shared" ref="K30:K38" si="11">SUM(G30:J30)</f>
        <v>667900</v>
      </c>
      <c r="L30" s="10"/>
      <c r="N30" s="9">
        <v>12</v>
      </c>
      <c r="O30" s="9"/>
      <c r="P30" s="14">
        <v>9250.1206751608079</v>
      </c>
      <c r="Q30" s="14">
        <v>5505.241683714532</v>
      </c>
      <c r="R30" s="14">
        <v>5476.2685787170558</v>
      </c>
      <c r="S30" s="14">
        <v>4835.9864405272801</v>
      </c>
      <c r="T30" s="14">
        <v>4108.024561999222</v>
      </c>
      <c r="U30" s="14">
        <v>4110.6645669450172</v>
      </c>
      <c r="V30" s="14">
        <v>-4576.3206701926001</v>
      </c>
      <c r="W30" s="14">
        <v>2494.6557862908462</v>
      </c>
      <c r="X30" s="14">
        <v>2728.8737875284155</v>
      </c>
      <c r="Y30" s="14">
        <v>3042.2139960400018</v>
      </c>
      <c r="Z30" s="14">
        <v>2688.1025983541786</v>
      </c>
      <c r="AA30" s="14">
        <v>3136.1679949152444</v>
      </c>
      <c r="AB30" s="14"/>
      <c r="AC30" s="14">
        <v>52108.821263518577</v>
      </c>
      <c r="AD30" s="14">
        <v>66233.235714014547</v>
      </c>
      <c r="AE30" s="14">
        <v>63490.542493126261</v>
      </c>
      <c r="AF30" s="14">
        <v>53545.284527341522</v>
      </c>
      <c r="AG30" s="14">
        <v>42245.526973353612</v>
      </c>
      <c r="AH30" s="14">
        <v>44690.777629315256</v>
      </c>
      <c r="AI30" s="14">
        <v>51570.611526426925</v>
      </c>
      <c r="AJ30" s="14">
        <v>43009.258314954168</v>
      </c>
      <c r="AK30" s="14">
        <v>39990.423925060117</v>
      </c>
      <c r="AL30" s="14">
        <v>46926.975213742415</v>
      </c>
      <c r="AM30" s="14">
        <v>57182.812371916625</v>
      </c>
      <c r="AN30" s="14">
        <v>64105.730047229968</v>
      </c>
      <c r="AO30" s="14"/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/>
      <c r="BC30" s="14">
        <f t="shared" ref="BC30:BN36" si="12">$J30</f>
        <v>0</v>
      </c>
      <c r="BD30" s="14">
        <f t="shared" si="12"/>
        <v>0</v>
      </c>
      <c r="BE30" s="14">
        <f t="shared" si="12"/>
        <v>0</v>
      </c>
      <c r="BF30" s="14">
        <f t="shared" si="12"/>
        <v>0</v>
      </c>
      <c r="BG30" s="14">
        <f t="shared" si="12"/>
        <v>0</v>
      </c>
      <c r="BH30" s="14">
        <f t="shared" si="12"/>
        <v>0</v>
      </c>
      <c r="BI30" s="14">
        <f t="shared" si="12"/>
        <v>0</v>
      </c>
      <c r="BJ30" s="14">
        <f t="shared" si="12"/>
        <v>0</v>
      </c>
      <c r="BK30" s="14">
        <f t="shared" si="12"/>
        <v>0</v>
      </c>
      <c r="BL30" s="14">
        <f t="shared" si="12"/>
        <v>0</v>
      </c>
      <c r="BM30" s="14">
        <f t="shared" si="12"/>
        <v>0</v>
      </c>
      <c r="BN30" s="14">
        <f t="shared" si="12"/>
        <v>0</v>
      </c>
      <c r="BO30" s="14"/>
      <c r="BP30" s="14">
        <f t="shared" si="10"/>
        <v>667900</v>
      </c>
    </row>
    <row r="31" spans="1:68" x14ac:dyDescent="0.25">
      <c r="A31" s="9">
        <v>13</v>
      </c>
      <c r="C31" s="8" t="s">
        <v>87</v>
      </c>
      <c r="E31" s="9" t="s">
        <v>73</v>
      </c>
      <c r="G31" s="14">
        <v>0</v>
      </c>
      <c r="H31" s="14">
        <v>512200</v>
      </c>
      <c r="I31" s="14">
        <v>0</v>
      </c>
      <c r="J31" s="14">
        <v>0</v>
      </c>
      <c r="K31" s="14">
        <f t="shared" si="11"/>
        <v>512200</v>
      </c>
      <c r="L31" s="10"/>
      <c r="N31" s="9">
        <v>13</v>
      </c>
      <c r="O31" s="9"/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/>
      <c r="AC31" s="14">
        <v>48809.57936627826</v>
      </c>
      <c r="AD31" s="14">
        <v>45183.422658990814</v>
      </c>
      <c r="AE31" s="14">
        <v>46730.280076919546</v>
      </c>
      <c r="AF31" s="14">
        <v>44447.823098955312</v>
      </c>
      <c r="AG31" s="14">
        <v>45810.169422939805</v>
      </c>
      <c r="AH31" s="14">
        <v>42674.348760474029</v>
      </c>
      <c r="AI31" s="14">
        <v>40794.284455363471</v>
      </c>
      <c r="AJ31" s="14">
        <v>40938.470588480814</v>
      </c>
      <c r="AK31" s="14">
        <v>40549.520902468961</v>
      </c>
      <c r="AL31" s="14">
        <v>36008.791123850533</v>
      </c>
      <c r="AM31" s="14">
        <v>39278.132723237963</v>
      </c>
      <c r="AN31" s="14">
        <v>40975.176822040492</v>
      </c>
      <c r="AO31" s="14"/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/>
      <c r="BC31" s="14">
        <f t="shared" si="12"/>
        <v>0</v>
      </c>
      <c r="BD31" s="14">
        <f t="shared" si="12"/>
        <v>0</v>
      </c>
      <c r="BE31" s="14">
        <f t="shared" si="12"/>
        <v>0</v>
      </c>
      <c r="BF31" s="14">
        <f t="shared" si="12"/>
        <v>0</v>
      </c>
      <c r="BG31" s="14">
        <f t="shared" si="12"/>
        <v>0</v>
      </c>
      <c r="BH31" s="14">
        <f t="shared" si="12"/>
        <v>0</v>
      </c>
      <c r="BI31" s="14">
        <f t="shared" si="12"/>
        <v>0</v>
      </c>
      <c r="BJ31" s="14">
        <f t="shared" si="12"/>
        <v>0</v>
      </c>
      <c r="BK31" s="14">
        <f t="shared" si="12"/>
        <v>0</v>
      </c>
      <c r="BL31" s="14">
        <f t="shared" si="12"/>
        <v>0</v>
      </c>
      <c r="BM31" s="14">
        <f t="shared" si="12"/>
        <v>0</v>
      </c>
      <c r="BN31" s="14">
        <f t="shared" si="12"/>
        <v>0</v>
      </c>
      <c r="BO31" s="14"/>
      <c r="BP31" s="14">
        <f t="shared" si="10"/>
        <v>512200</v>
      </c>
    </row>
    <row r="32" spans="1:68" x14ac:dyDescent="0.25">
      <c r="A32" s="9">
        <v>14</v>
      </c>
      <c r="C32" s="8" t="s">
        <v>88</v>
      </c>
      <c r="E32" s="9" t="s">
        <v>73</v>
      </c>
      <c r="G32" s="14">
        <v>0</v>
      </c>
      <c r="H32" s="14">
        <v>0</v>
      </c>
      <c r="I32" s="14">
        <v>0</v>
      </c>
      <c r="J32" s="14">
        <v>726900</v>
      </c>
      <c r="K32" s="14">
        <f t="shared" si="11"/>
        <v>726900</v>
      </c>
      <c r="L32" s="10"/>
      <c r="N32" s="9">
        <v>14</v>
      </c>
      <c r="O32" s="9"/>
      <c r="P32" s="14">
        <f t="shared" ref="P32:AA38" si="13">$G32</f>
        <v>0</v>
      </c>
      <c r="Q32" s="14">
        <f t="shared" si="13"/>
        <v>0</v>
      </c>
      <c r="R32" s="14">
        <f t="shared" si="13"/>
        <v>0</v>
      </c>
      <c r="S32" s="14">
        <f t="shared" si="13"/>
        <v>0</v>
      </c>
      <c r="T32" s="14">
        <f t="shared" si="13"/>
        <v>0</v>
      </c>
      <c r="U32" s="14">
        <f t="shared" si="13"/>
        <v>0</v>
      </c>
      <c r="V32" s="14">
        <f t="shared" si="13"/>
        <v>0</v>
      </c>
      <c r="W32" s="14">
        <f t="shared" si="13"/>
        <v>0</v>
      </c>
      <c r="X32" s="14">
        <f t="shared" si="13"/>
        <v>0</v>
      </c>
      <c r="Y32" s="14">
        <f t="shared" si="13"/>
        <v>0</v>
      </c>
      <c r="Z32" s="14">
        <f t="shared" si="13"/>
        <v>0</v>
      </c>
      <c r="AA32" s="14">
        <f t="shared" si="13"/>
        <v>0</v>
      </c>
      <c r="AB32" s="14"/>
      <c r="AC32" s="14">
        <f t="shared" ref="AC32:AN38" si="14">$H32</f>
        <v>0</v>
      </c>
      <c r="AD32" s="14">
        <f t="shared" si="14"/>
        <v>0</v>
      </c>
      <c r="AE32" s="14">
        <f t="shared" si="14"/>
        <v>0</v>
      </c>
      <c r="AF32" s="14">
        <f t="shared" si="14"/>
        <v>0</v>
      </c>
      <c r="AG32" s="14">
        <f t="shared" si="14"/>
        <v>0</v>
      </c>
      <c r="AH32" s="14">
        <f t="shared" si="14"/>
        <v>0</v>
      </c>
      <c r="AI32" s="14">
        <f t="shared" si="14"/>
        <v>0</v>
      </c>
      <c r="AJ32" s="14">
        <f t="shared" si="14"/>
        <v>0</v>
      </c>
      <c r="AK32" s="14">
        <f t="shared" si="14"/>
        <v>0</v>
      </c>
      <c r="AL32" s="14">
        <f t="shared" si="14"/>
        <v>0</v>
      </c>
      <c r="AM32" s="14">
        <f t="shared" si="14"/>
        <v>0</v>
      </c>
      <c r="AN32" s="14">
        <f t="shared" si="14"/>
        <v>0</v>
      </c>
      <c r="AO32" s="14"/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/>
      <c r="BC32" s="14">
        <v>98049.553969464032</v>
      </c>
      <c r="BD32" s="14">
        <v>151959.26602648562</v>
      </c>
      <c r="BE32" s="14">
        <v>42881.864049999036</v>
      </c>
      <c r="BF32" s="14">
        <v>23804.506911575438</v>
      </c>
      <c r="BG32" s="14">
        <v>30594.499300297575</v>
      </c>
      <c r="BH32" s="14">
        <v>42902.72024318952</v>
      </c>
      <c r="BI32" s="14">
        <v>76463.71853729742</v>
      </c>
      <c r="BJ32" s="14">
        <v>53982.156248103958</v>
      </c>
      <c r="BK32" s="14">
        <v>86472.189928377367</v>
      </c>
      <c r="BL32" s="14">
        <v>72536.069996451959</v>
      </c>
      <c r="BM32" s="14">
        <v>22697.45310222009</v>
      </c>
      <c r="BN32" s="14">
        <v>24556.001686537889</v>
      </c>
      <c r="BO32" s="14"/>
      <c r="BP32" s="14">
        <f t="shared" si="10"/>
        <v>726899.99999999988</v>
      </c>
    </row>
    <row r="33" spans="1:68" x14ac:dyDescent="0.25">
      <c r="A33" s="9">
        <v>15</v>
      </c>
      <c r="C33" s="8" t="s">
        <v>89</v>
      </c>
      <c r="E33" s="9" t="s">
        <v>73</v>
      </c>
      <c r="G33" s="14">
        <v>2300</v>
      </c>
      <c r="H33" s="14">
        <v>66300</v>
      </c>
      <c r="I33" s="14">
        <v>0</v>
      </c>
      <c r="J33" s="14">
        <v>0</v>
      </c>
      <c r="K33" s="14">
        <f t="shared" si="11"/>
        <v>68600</v>
      </c>
      <c r="L33" s="10"/>
      <c r="N33" s="9">
        <v>15</v>
      </c>
      <c r="O33" s="9"/>
      <c r="P33" s="14">
        <v>5.3700153044554888</v>
      </c>
      <c r="Q33" s="14">
        <v>0.37968806424432106</v>
      </c>
      <c r="R33" s="14">
        <v>-0.37968806424432106</v>
      </c>
      <c r="S33" s="14">
        <v>0</v>
      </c>
      <c r="T33" s="14">
        <v>0</v>
      </c>
      <c r="U33" s="14">
        <v>0</v>
      </c>
      <c r="V33" s="14">
        <v>223.34853747871992</v>
      </c>
      <c r="W33" s="14">
        <v>148.43331384451361</v>
      </c>
      <c r="X33" s="14">
        <v>738.82452324041753</v>
      </c>
      <c r="Y33" s="14">
        <v>409.57169019655043</v>
      </c>
      <c r="Z33" s="14">
        <v>522.02362732791084</v>
      </c>
      <c r="AA33" s="14">
        <v>252.4282926074321</v>
      </c>
      <c r="AB33" s="14"/>
      <c r="AC33" s="14">
        <v>361.48329510006874</v>
      </c>
      <c r="AD33" s="14">
        <v>213.27309530893288</v>
      </c>
      <c r="AE33" s="14">
        <v>148.19520857083566</v>
      </c>
      <c r="AF33" s="14">
        <v>1112.2635960306143</v>
      </c>
      <c r="AG33" s="14">
        <v>5669.6955081917404</v>
      </c>
      <c r="AH33" s="14">
        <v>7738.948637456353</v>
      </c>
      <c r="AI33" s="14">
        <v>8936.3033993259069</v>
      </c>
      <c r="AJ33" s="14">
        <v>8943.1963624199652</v>
      </c>
      <c r="AK33" s="14">
        <v>9679.2302996484905</v>
      </c>
      <c r="AL33" s="14">
        <v>9755.6735302035559</v>
      </c>
      <c r="AM33" s="14">
        <v>10015.131577013517</v>
      </c>
      <c r="AN33" s="14">
        <v>3726.6054907300218</v>
      </c>
      <c r="AO33" s="14"/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/>
      <c r="BC33" s="14">
        <f t="shared" si="12"/>
        <v>0</v>
      </c>
      <c r="BD33" s="14">
        <f t="shared" si="12"/>
        <v>0</v>
      </c>
      <c r="BE33" s="14">
        <f t="shared" si="12"/>
        <v>0</v>
      </c>
      <c r="BF33" s="14">
        <f t="shared" si="12"/>
        <v>0</v>
      </c>
      <c r="BG33" s="14">
        <f t="shared" si="12"/>
        <v>0</v>
      </c>
      <c r="BH33" s="14">
        <f t="shared" si="12"/>
        <v>0</v>
      </c>
      <c r="BI33" s="14">
        <f t="shared" si="12"/>
        <v>0</v>
      </c>
      <c r="BJ33" s="14">
        <f t="shared" si="12"/>
        <v>0</v>
      </c>
      <c r="BK33" s="14">
        <f t="shared" si="12"/>
        <v>0</v>
      </c>
      <c r="BL33" s="14">
        <f t="shared" si="12"/>
        <v>0</v>
      </c>
      <c r="BM33" s="14">
        <f t="shared" si="12"/>
        <v>0</v>
      </c>
      <c r="BN33" s="14">
        <f t="shared" si="12"/>
        <v>0</v>
      </c>
      <c r="BO33" s="14"/>
      <c r="BP33" s="14">
        <f t="shared" si="10"/>
        <v>68600</v>
      </c>
    </row>
    <row r="34" spans="1:68" x14ac:dyDescent="0.25">
      <c r="A34" s="9">
        <v>16</v>
      </c>
      <c r="C34" s="8" t="s">
        <v>90</v>
      </c>
      <c r="E34" s="9" t="s">
        <v>73</v>
      </c>
      <c r="G34" s="14">
        <v>13100</v>
      </c>
      <c r="H34" s="14">
        <v>64400</v>
      </c>
      <c r="I34" s="14">
        <v>0</v>
      </c>
      <c r="J34" s="14">
        <v>0</v>
      </c>
      <c r="K34" s="14">
        <f t="shared" si="11"/>
        <v>77500</v>
      </c>
      <c r="L34" s="10"/>
      <c r="N34" s="9">
        <v>16</v>
      </c>
      <c r="O34" s="9"/>
      <c r="P34" s="14">
        <v>2200.9506485856705</v>
      </c>
      <c r="Q34" s="14">
        <v>2481.6495844336387</v>
      </c>
      <c r="R34" s="14">
        <v>1611.5100704170009</v>
      </c>
      <c r="S34" s="14">
        <v>1006.0980634371035</v>
      </c>
      <c r="T34" s="14">
        <v>598.20242465213062</v>
      </c>
      <c r="U34" s="14">
        <v>647.68196908183222</v>
      </c>
      <c r="V34" s="14">
        <v>675.5877404680682</v>
      </c>
      <c r="W34" s="14">
        <v>569.53201573910383</v>
      </c>
      <c r="X34" s="14">
        <v>567.53996006473267</v>
      </c>
      <c r="Y34" s="14">
        <v>804.04084781183883</v>
      </c>
      <c r="Z34" s="14">
        <v>1131.9723932395407</v>
      </c>
      <c r="AA34" s="14">
        <v>805.23428206933966</v>
      </c>
      <c r="AB34" s="14"/>
      <c r="AC34" s="14">
        <v>10479.548523320575</v>
      </c>
      <c r="AD34" s="14">
        <v>9774.5365424579632</v>
      </c>
      <c r="AE34" s="14">
        <v>9755.2844845495729</v>
      </c>
      <c r="AF34" s="14">
        <v>6305.4075219494098</v>
      </c>
      <c r="AG34" s="14">
        <v>4479.9795793651756</v>
      </c>
      <c r="AH34" s="14">
        <v>3689.9740985256803</v>
      </c>
      <c r="AI34" s="14">
        <v>2483.3554447646661</v>
      </c>
      <c r="AJ34" s="14">
        <v>3531.8419815470379</v>
      </c>
      <c r="AK34" s="14">
        <v>3422.7116477864161</v>
      </c>
      <c r="AL34" s="14">
        <v>3624.1956505793446</v>
      </c>
      <c r="AM34" s="14">
        <v>3507.9141809651719</v>
      </c>
      <c r="AN34" s="14">
        <v>3345.2503441889858</v>
      </c>
      <c r="AO34" s="14"/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/>
      <c r="BC34" s="14">
        <f t="shared" si="12"/>
        <v>0</v>
      </c>
      <c r="BD34" s="14">
        <f t="shared" si="12"/>
        <v>0</v>
      </c>
      <c r="BE34" s="14">
        <f t="shared" si="12"/>
        <v>0</v>
      </c>
      <c r="BF34" s="14">
        <f t="shared" si="12"/>
        <v>0</v>
      </c>
      <c r="BG34" s="14">
        <f t="shared" si="12"/>
        <v>0</v>
      </c>
      <c r="BH34" s="14">
        <f t="shared" si="12"/>
        <v>0</v>
      </c>
      <c r="BI34" s="14">
        <f t="shared" si="12"/>
        <v>0</v>
      </c>
      <c r="BJ34" s="14">
        <f t="shared" si="12"/>
        <v>0</v>
      </c>
      <c r="BK34" s="14">
        <f t="shared" si="12"/>
        <v>0</v>
      </c>
      <c r="BL34" s="14">
        <f t="shared" si="12"/>
        <v>0</v>
      </c>
      <c r="BM34" s="14">
        <f t="shared" si="12"/>
        <v>0</v>
      </c>
      <c r="BN34" s="14">
        <f t="shared" si="12"/>
        <v>0</v>
      </c>
      <c r="BO34" s="14"/>
      <c r="BP34" s="14">
        <f t="shared" si="10"/>
        <v>77500.000000000015</v>
      </c>
    </row>
    <row r="35" spans="1:68" x14ac:dyDescent="0.25">
      <c r="A35" s="9">
        <v>17</v>
      </c>
      <c r="C35" s="8" t="s">
        <v>91</v>
      </c>
      <c r="E35" s="9" t="s">
        <v>73</v>
      </c>
      <c r="G35" s="14">
        <v>35000</v>
      </c>
      <c r="H35" s="14">
        <v>359800</v>
      </c>
      <c r="I35" s="14">
        <v>0</v>
      </c>
      <c r="J35" s="14">
        <v>0</v>
      </c>
      <c r="K35" s="14">
        <f t="shared" si="11"/>
        <v>394800</v>
      </c>
      <c r="L35" s="10"/>
      <c r="N35" s="9">
        <v>17</v>
      </c>
      <c r="O35" s="9"/>
      <c r="P35" s="14">
        <v>6405.0675164706226</v>
      </c>
      <c r="Q35" s="14">
        <v>1718.3777348466415</v>
      </c>
      <c r="R35" s="14">
        <v>5226.5783792330212</v>
      </c>
      <c r="S35" s="14">
        <v>4672.7331754913594</v>
      </c>
      <c r="T35" s="14">
        <v>1977.1228253961083</v>
      </c>
      <c r="U35" s="14">
        <v>1167.367482361431</v>
      </c>
      <c r="V35" s="14">
        <v>1564.6549296358551</v>
      </c>
      <c r="W35" s="14">
        <v>1472.5095072579957</v>
      </c>
      <c r="X35" s="14">
        <v>1163.2666598238616</v>
      </c>
      <c r="Y35" s="14">
        <v>1915.7415775600978</v>
      </c>
      <c r="Z35" s="14">
        <v>3736.7459488545114</v>
      </c>
      <c r="AA35" s="14">
        <v>3979.8342630684947</v>
      </c>
      <c r="AB35" s="14"/>
      <c r="AC35" s="14">
        <v>37409.635597537264</v>
      </c>
      <c r="AD35" s="14">
        <v>52041.756693446412</v>
      </c>
      <c r="AE35" s="14">
        <v>53582.379069729162</v>
      </c>
      <c r="AF35" s="14">
        <v>36702.915553441009</v>
      </c>
      <c r="AG35" s="14">
        <v>18695.677349932786</v>
      </c>
      <c r="AH35" s="14">
        <v>16918.584297307465</v>
      </c>
      <c r="AI35" s="14">
        <v>18378.462125562201</v>
      </c>
      <c r="AJ35" s="14">
        <v>30605.156685976748</v>
      </c>
      <c r="AK35" s="14">
        <v>30256.67963659592</v>
      </c>
      <c r="AL35" s="14">
        <v>19164.255727039927</v>
      </c>
      <c r="AM35" s="14">
        <v>31711.862491131022</v>
      </c>
      <c r="AN35" s="14">
        <v>14332.634772300078</v>
      </c>
      <c r="AO35" s="14"/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/>
      <c r="BC35" s="14">
        <f t="shared" si="12"/>
        <v>0</v>
      </c>
      <c r="BD35" s="14">
        <f t="shared" si="12"/>
        <v>0</v>
      </c>
      <c r="BE35" s="14">
        <f t="shared" si="12"/>
        <v>0</v>
      </c>
      <c r="BF35" s="14">
        <f t="shared" si="12"/>
        <v>0</v>
      </c>
      <c r="BG35" s="14">
        <f t="shared" si="12"/>
        <v>0</v>
      </c>
      <c r="BH35" s="14">
        <f t="shared" si="12"/>
        <v>0</v>
      </c>
      <c r="BI35" s="14">
        <f t="shared" si="12"/>
        <v>0</v>
      </c>
      <c r="BJ35" s="14">
        <f t="shared" si="12"/>
        <v>0</v>
      </c>
      <c r="BK35" s="14">
        <f t="shared" si="12"/>
        <v>0</v>
      </c>
      <c r="BL35" s="14">
        <f t="shared" si="12"/>
        <v>0</v>
      </c>
      <c r="BM35" s="14">
        <f t="shared" si="12"/>
        <v>0</v>
      </c>
      <c r="BN35" s="14">
        <f t="shared" si="12"/>
        <v>0</v>
      </c>
      <c r="BO35" s="14"/>
      <c r="BP35" s="14">
        <f t="shared" si="10"/>
        <v>394800</v>
      </c>
    </row>
    <row r="36" spans="1:68" x14ac:dyDescent="0.25">
      <c r="A36" s="9">
        <v>18</v>
      </c>
      <c r="C36" s="8" t="s">
        <v>92</v>
      </c>
      <c r="E36" s="9" t="s">
        <v>73</v>
      </c>
      <c r="G36" s="14">
        <v>176400</v>
      </c>
      <c r="H36" s="14">
        <v>0</v>
      </c>
      <c r="I36" s="14">
        <v>0</v>
      </c>
      <c r="J36" s="14">
        <v>0</v>
      </c>
      <c r="K36" s="14">
        <f t="shared" si="11"/>
        <v>176400</v>
      </c>
      <c r="L36" s="10"/>
      <c r="N36" s="9">
        <v>18</v>
      </c>
      <c r="O36" s="9"/>
      <c r="P36" s="14">
        <v>37471.056974626226</v>
      </c>
      <c r="Q36" s="14">
        <v>35231.962562047331</v>
      </c>
      <c r="R36" s="14">
        <v>25450.824208339982</v>
      </c>
      <c r="S36" s="14">
        <v>12019.876374774141</v>
      </c>
      <c r="T36" s="14">
        <v>5912.4203930375897</v>
      </c>
      <c r="U36" s="14">
        <v>4806.243875050568</v>
      </c>
      <c r="V36" s="14">
        <v>3228.0368102790167</v>
      </c>
      <c r="W36" s="14">
        <v>1540.8874007755876</v>
      </c>
      <c r="X36" s="14">
        <v>5384.4403832517073</v>
      </c>
      <c r="Y36" s="14">
        <v>9805.8174648208114</v>
      </c>
      <c r="Z36" s="14">
        <v>15576.626958583471</v>
      </c>
      <c r="AA36" s="14">
        <v>19971.806594413571</v>
      </c>
      <c r="AB36" s="14"/>
      <c r="AC36" s="14">
        <f t="shared" si="14"/>
        <v>0</v>
      </c>
      <c r="AD36" s="14">
        <f t="shared" si="14"/>
        <v>0</v>
      </c>
      <c r="AE36" s="14">
        <f t="shared" si="14"/>
        <v>0</v>
      </c>
      <c r="AF36" s="14">
        <f t="shared" si="14"/>
        <v>0</v>
      </c>
      <c r="AG36" s="14">
        <f t="shared" si="14"/>
        <v>0</v>
      </c>
      <c r="AH36" s="14">
        <f t="shared" si="14"/>
        <v>0</v>
      </c>
      <c r="AI36" s="14">
        <f t="shared" si="14"/>
        <v>0</v>
      </c>
      <c r="AJ36" s="14">
        <f t="shared" si="14"/>
        <v>0</v>
      </c>
      <c r="AK36" s="14">
        <f t="shared" si="14"/>
        <v>0</v>
      </c>
      <c r="AL36" s="14">
        <f t="shared" si="14"/>
        <v>0</v>
      </c>
      <c r="AM36" s="14">
        <f t="shared" si="14"/>
        <v>0</v>
      </c>
      <c r="AN36" s="14">
        <f t="shared" si="14"/>
        <v>0</v>
      </c>
      <c r="AO36" s="14"/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/>
      <c r="BC36" s="14">
        <f t="shared" si="12"/>
        <v>0</v>
      </c>
      <c r="BD36" s="14">
        <f t="shared" si="12"/>
        <v>0</v>
      </c>
      <c r="BE36" s="14">
        <f t="shared" si="12"/>
        <v>0</v>
      </c>
      <c r="BF36" s="14">
        <f t="shared" si="12"/>
        <v>0</v>
      </c>
      <c r="BG36" s="14">
        <f t="shared" si="12"/>
        <v>0</v>
      </c>
      <c r="BH36" s="14">
        <f t="shared" si="12"/>
        <v>0</v>
      </c>
      <c r="BI36" s="14">
        <f t="shared" si="12"/>
        <v>0</v>
      </c>
      <c r="BJ36" s="14">
        <f t="shared" si="12"/>
        <v>0</v>
      </c>
      <c r="BK36" s="14">
        <f t="shared" si="12"/>
        <v>0</v>
      </c>
      <c r="BL36" s="14">
        <f t="shared" si="12"/>
        <v>0</v>
      </c>
      <c r="BM36" s="14">
        <f t="shared" si="12"/>
        <v>0</v>
      </c>
      <c r="BN36" s="14">
        <f t="shared" si="12"/>
        <v>0</v>
      </c>
      <c r="BO36" s="14"/>
      <c r="BP36" s="14">
        <f t="shared" si="10"/>
        <v>176400.00000000003</v>
      </c>
    </row>
    <row r="37" spans="1:68" x14ac:dyDescent="0.25">
      <c r="A37" s="9">
        <v>19</v>
      </c>
      <c r="C37" s="8" t="s">
        <v>93</v>
      </c>
      <c r="E37" s="9" t="s">
        <v>73</v>
      </c>
      <c r="G37" s="14">
        <v>0</v>
      </c>
      <c r="H37" s="14">
        <v>0</v>
      </c>
      <c r="I37" s="14">
        <v>0</v>
      </c>
      <c r="J37" s="14">
        <v>493</v>
      </c>
      <c r="K37" s="14">
        <f t="shared" si="11"/>
        <v>493</v>
      </c>
      <c r="L37" s="10"/>
      <c r="N37" s="9">
        <v>19</v>
      </c>
      <c r="O37" s="9"/>
      <c r="P37" s="14">
        <f t="shared" si="13"/>
        <v>0</v>
      </c>
      <c r="Q37" s="14">
        <f t="shared" si="13"/>
        <v>0</v>
      </c>
      <c r="R37" s="14">
        <f t="shared" si="13"/>
        <v>0</v>
      </c>
      <c r="S37" s="14">
        <f t="shared" si="13"/>
        <v>0</v>
      </c>
      <c r="T37" s="14">
        <f t="shared" si="13"/>
        <v>0</v>
      </c>
      <c r="U37" s="14">
        <f t="shared" si="13"/>
        <v>0</v>
      </c>
      <c r="V37" s="14">
        <f t="shared" si="13"/>
        <v>0</v>
      </c>
      <c r="W37" s="14">
        <f t="shared" si="13"/>
        <v>0</v>
      </c>
      <c r="X37" s="14">
        <f t="shared" si="13"/>
        <v>0</v>
      </c>
      <c r="Y37" s="14">
        <f t="shared" si="13"/>
        <v>0</v>
      </c>
      <c r="Z37" s="14">
        <f t="shared" si="13"/>
        <v>0</v>
      </c>
      <c r="AA37" s="14">
        <f t="shared" si="13"/>
        <v>0</v>
      </c>
      <c r="AB37" s="14"/>
      <c r="AC37" s="14">
        <f t="shared" si="14"/>
        <v>0</v>
      </c>
      <c r="AD37" s="14">
        <f t="shared" si="14"/>
        <v>0</v>
      </c>
      <c r="AE37" s="14">
        <f t="shared" si="14"/>
        <v>0</v>
      </c>
      <c r="AF37" s="14">
        <f t="shared" si="14"/>
        <v>0</v>
      </c>
      <c r="AG37" s="14">
        <f t="shared" si="14"/>
        <v>0</v>
      </c>
      <c r="AH37" s="14">
        <f t="shared" si="14"/>
        <v>0</v>
      </c>
      <c r="AI37" s="14">
        <f t="shared" si="14"/>
        <v>0</v>
      </c>
      <c r="AJ37" s="14">
        <f t="shared" si="14"/>
        <v>0</v>
      </c>
      <c r="AK37" s="14">
        <f t="shared" si="14"/>
        <v>0</v>
      </c>
      <c r="AL37" s="14">
        <f t="shared" si="14"/>
        <v>0</v>
      </c>
      <c r="AM37" s="14">
        <f t="shared" si="14"/>
        <v>0</v>
      </c>
      <c r="AN37" s="14">
        <f t="shared" si="14"/>
        <v>0</v>
      </c>
      <c r="AO37" s="14"/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/>
      <c r="BC37" s="14">
        <v>76.720259668006562</v>
      </c>
      <c r="BD37" s="14">
        <v>68.593854885468005</v>
      </c>
      <c r="BE37" s="14">
        <v>49.804866573132969</v>
      </c>
      <c r="BF37" s="14">
        <v>21.068237938438063</v>
      </c>
      <c r="BG37" s="14">
        <v>13.474362787770152</v>
      </c>
      <c r="BH37" s="14">
        <v>17.632962278673446</v>
      </c>
      <c r="BI37" s="14">
        <v>34.023302079012758</v>
      </c>
      <c r="BJ37" s="14">
        <v>32.488127828417909</v>
      </c>
      <c r="BK37" s="14">
        <v>44.120763551348283</v>
      </c>
      <c r="BL37" s="14">
        <v>82.839095043401855</v>
      </c>
      <c r="BM37" s="14">
        <v>18.797288930082853</v>
      </c>
      <c r="BN37" s="14">
        <v>33.43687843624712</v>
      </c>
      <c r="BO37" s="14"/>
      <c r="BP37" s="14">
        <f t="shared" si="10"/>
        <v>493</v>
      </c>
    </row>
    <row r="38" spans="1:68" x14ac:dyDescent="0.25">
      <c r="A38" s="9">
        <v>20</v>
      </c>
      <c r="C38" s="8" t="s">
        <v>94</v>
      </c>
      <c r="E38" s="9" t="s">
        <v>73</v>
      </c>
      <c r="G38" s="14">
        <v>0</v>
      </c>
      <c r="H38" s="14">
        <v>0</v>
      </c>
      <c r="I38" s="14">
        <v>0</v>
      </c>
      <c r="J38" s="14">
        <v>0</v>
      </c>
      <c r="K38" s="14">
        <f t="shared" si="11"/>
        <v>0</v>
      </c>
      <c r="L38" s="10"/>
      <c r="N38" s="9">
        <v>20</v>
      </c>
      <c r="O38" s="9"/>
      <c r="P38" s="14">
        <f>$G38</f>
        <v>0</v>
      </c>
      <c r="Q38" s="14">
        <f t="shared" si="13"/>
        <v>0</v>
      </c>
      <c r="R38" s="14">
        <f t="shared" si="13"/>
        <v>0</v>
      </c>
      <c r="S38" s="14">
        <f t="shared" si="13"/>
        <v>0</v>
      </c>
      <c r="T38" s="14">
        <f t="shared" si="13"/>
        <v>0</v>
      </c>
      <c r="U38" s="14">
        <f t="shared" si="13"/>
        <v>0</v>
      </c>
      <c r="V38" s="14">
        <f t="shared" si="13"/>
        <v>0</v>
      </c>
      <c r="W38" s="14">
        <f t="shared" si="13"/>
        <v>0</v>
      </c>
      <c r="X38" s="14">
        <f t="shared" si="13"/>
        <v>0</v>
      </c>
      <c r="Y38" s="14">
        <f t="shared" si="13"/>
        <v>0</v>
      </c>
      <c r="Z38" s="14">
        <f t="shared" si="13"/>
        <v>0</v>
      </c>
      <c r="AA38" s="14">
        <f>$G38</f>
        <v>0</v>
      </c>
      <c r="AB38" s="14"/>
      <c r="AC38" s="14">
        <f t="shared" si="14"/>
        <v>0</v>
      </c>
      <c r="AD38" s="14">
        <f t="shared" si="14"/>
        <v>0</v>
      </c>
      <c r="AE38" s="14">
        <f t="shared" si="14"/>
        <v>0</v>
      </c>
      <c r="AF38" s="14">
        <f t="shared" si="14"/>
        <v>0</v>
      </c>
      <c r="AG38" s="14">
        <f t="shared" si="14"/>
        <v>0</v>
      </c>
      <c r="AH38" s="14">
        <f t="shared" si="14"/>
        <v>0</v>
      </c>
      <c r="AI38" s="14">
        <f t="shared" si="14"/>
        <v>0</v>
      </c>
      <c r="AJ38" s="14">
        <f t="shared" si="14"/>
        <v>0</v>
      </c>
      <c r="AK38" s="14">
        <f t="shared" si="14"/>
        <v>0</v>
      </c>
      <c r="AL38" s="14">
        <f t="shared" si="14"/>
        <v>0</v>
      </c>
      <c r="AM38" s="14">
        <f t="shared" si="14"/>
        <v>0</v>
      </c>
      <c r="AN38" s="14">
        <f t="shared" si="14"/>
        <v>0</v>
      </c>
      <c r="AO38" s="14"/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/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/>
      <c r="BP38" s="14">
        <f t="shared" si="10"/>
        <v>0</v>
      </c>
    </row>
    <row r="39" spans="1:68" x14ac:dyDescent="0.25">
      <c r="A39" s="9">
        <v>21</v>
      </c>
      <c r="C39" s="8" t="s">
        <v>76</v>
      </c>
      <c r="G39" s="17">
        <f t="shared" ref="G39:J39" si="15">SUM(G29:G38)</f>
        <v>273200</v>
      </c>
      <c r="H39" s="17">
        <f t="shared" si="15"/>
        <v>1627900</v>
      </c>
      <c r="I39" s="17">
        <f t="shared" si="15"/>
        <v>0</v>
      </c>
      <c r="J39" s="17">
        <f t="shared" si="15"/>
        <v>727393</v>
      </c>
      <c r="K39" s="17">
        <f t="shared" ref="K39:BP39" si="16">SUM(K29:K38)</f>
        <v>2628493</v>
      </c>
      <c r="L39" s="14"/>
      <c r="M39" s="14"/>
      <c r="N39" s="9">
        <v>21</v>
      </c>
      <c r="O39" s="9"/>
      <c r="P39" s="17">
        <f t="shared" si="16"/>
        <v>55905.050585633777</v>
      </c>
      <c r="Q39" s="17">
        <f t="shared" si="16"/>
        <v>44920.284841631365</v>
      </c>
      <c r="R39" s="17">
        <f t="shared" si="16"/>
        <v>38110.552853684996</v>
      </c>
      <c r="S39" s="17">
        <f t="shared" si="16"/>
        <v>22755.707149335896</v>
      </c>
      <c r="T39" s="17">
        <f t="shared" si="16"/>
        <v>12956.168528278431</v>
      </c>
      <c r="U39" s="17">
        <f t="shared" si="16"/>
        <v>10731.265633825446</v>
      </c>
      <c r="V39" s="17">
        <f t="shared" si="16"/>
        <v>1740.8530554796132</v>
      </c>
      <c r="W39" s="17">
        <f t="shared" si="16"/>
        <v>6517.5290451403853</v>
      </c>
      <c r="X39" s="17">
        <f t="shared" si="16"/>
        <v>10888.612297192807</v>
      </c>
      <c r="Y39" s="17">
        <f t="shared" si="16"/>
        <v>16283.052559712974</v>
      </c>
      <c r="Z39" s="17">
        <f t="shared" si="16"/>
        <v>23911.680295479411</v>
      </c>
      <c r="AA39" s="17">
        <f t="shared" si="16"/>
        <v>28479.243154604905</v>
      </c>
      <c r="AB39" s="14"/>
      <c r="AC39" s="17">
        <f t="shared" si="16"/>
        <v>149169.06804575474</v>
      </c>
      <c r="AD39" s="17">
        <f t="shared" si="16"/>
        <v>173446.22470421868</v>
      </c>
      <c r="AE39" s="17">
        <f t="shared" si="16"/>
        <v>173706.68133289536</v>
      </c>
      <c r="AF39" s="17">
        <f t="shared" si="16"/>
        <v>142113.69429771788</v>
      </c>
      <c r="AG39" s="17">
        <f t="shared" si="16"/>
        <v>116901.0488337831</v>
      </c>
      <c r="AH39" s="17">
        <f t="shared" si="16"/>
        <v>115712.63342307878</v>
      </c>
      <c r="AI39" s="17">
        <f t="shared" si="16"/>
        <v>122163.01695144316</v>
      </c>
      <c r="AJ39" s="17">
        <f t="shared" si="16"/>
        <v>127027.92393337874</v>
      </c>
      <c r="AK39" s="17">
        <f t="shared" si="16"/>
        <v>123949.96112252612</v>
      </c>
      <c r="AL39" s="17">
        <f t="shared" si="16"/>
        <v>115490.98062077157</v>
      </c>
      <c r="AM39" s="17">
        <f t="shared" si="16"/>
        <v>141719.00192367745</v>
      </c>
      <c r="AN39" s="17">
        <f t="shared" si="16"/>
        <v>126499.76481075442</v>
      </c>
      <c r="AO39" s="14"/>
      <c r="AP39" s="17">
        <f t="shared" si="16"/>
        <v>0</v>
      </c>
      <c r="AQ39" s="17">
        <f t="shared" si="16"/>
        <v>0</v>
      </c>
      <c r="AR39" s="17">
        <f t="shared" si="16"/>
        <v>0</v>
      </c>
      <c r="AS39" s="17">
        <f t="shared" si="16"/>
        <v>0</v>
      </c>
      <c r="AT39" s="17">
        <f t="shared" si="16"/>
        <v>0</v>
      </c>
      <c r="AU39" s="17">
        <f t="shared" si="16"/>
        <v>0</v>
      </c>
      <c r="AV39" s="17">
        <f t="shared" si="16"/>
        <v>0</v>
      </c>
      <c r="AW39" s="17">
        <f t="shared" si="16"/>
        <v>0</v>
      </c>
      <c r="AX39" s="17">
        <f t="shared" si="16"/>
        <v>0</v>
      </c>
      <c r="AY39" s="17">
        <f t="shared" si="16"/>
        <v>0</v>
      </c>
      <c r="AZ39" s="17">
        <f t="shared" si="16"/>
        <v>0</v>
      </c>
      <c r="BA39" s="17">
        <f t="shared" si="16"/>
        <v>0</v>
      </c>
      <c r="BB39" s="14"/>
      <c r="BC39" s="17">
        <f t="shared" si="16"/>
        <v>98126.274229132032</v>
      </c>
      <c r="BD39" s="17">
        <f t="shared" si="16"/>
        <v>152027.85988137109</v>
      </c>
      <c r="BE39" s="17">
        <f t="shared" si="16"/>
        <v>42931.668916572169</v>
      </c>
      <c r="BF39" s="17">
        <f t="shared" si="16"/>
        <v>23825.575149513876</v>
      </c>
      <c r="BG39" s="17">
        <f t="shared" si="16"/>
        <v>30607.973663085344</v>
      </c>
      <c r="BH39" s="17">
        <f t="shared" si="16"/>
        <v>42920.353205468193</v>
      </c>
      <c r="BI39" s="17">
        <f t="shared" si="16"/>
        <v>76497.741839376438</v>
      </c>
      <c r="BJ39" s="17">
        <f t="shared" si="16"/>
        <v>54014.644375932374</v>
      </c>
      <c r="BK39" s="17">
        <f t="shared" si="16"/>
        <v>86516.310691928709</v>
      </c>
      <c r="BL39" s="17">
        <f t="shared" si="16"/>
        <v>72618.909091495356</v>
      </c>
      <c r="BM39" s="17">
        <f t="shared" si="16"/>
        <v>22716.250391150174</v>
      </c>
      <c r="BN39" s="17">
        <f t="shared" si="16"/>
        <v>24589.438564974138</v>
      </c>
      <c r="BO39" s="14"/>
      <c r="BP39" s="17">
        <f t="shared" si="16"/>
        <v>2628493</v>
      </c>
    </row>
    <row r="40" spans="1:68" x14ac:dyDescent="0.25">
      <c r="G40" s="13"/>
      <c r="H40" s="13"/>
      <c r="I40" s="13"/>
      <c r="J40" s="13"/>
      <c r="K40" s="13"/>
      <c r="L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</row>
    <row r="41" spans="1:68" x14ac:dyDescent="0.25">
      <c r="A41" s="9">
        <v>22</v>
      </c>
      <c r="C41" s="8" t="s">
        <v>95</v>
      </c>
      <c r="E41" s="9" t="s">
        <v>78</v>
      </c>
      <c r="G41" s="14">
        <v>31118.934379999999</v>
      </c>
      <c r="H41" s="14">
        <v>426208.71612</v>
      </c>
      <c r="I41" s="14">
        <v>0</v>
      </c>
      <c r="J41" s="14">
        <v>0</v>
      </c>
      <c r="K41" s="14">
        <f t="shared" ref="K41:K52" si="17">SUM(G41:J41)</f>
        <v>457327.65049999999</v>
      </c>
      <c r="L41" s="10"/>
      <c r="N41" s="9">
        <v>22</v>
      </c>
      <c r="O41" s="9"/>
      <c r="P41" s="14">
        <v>4541.4959000000008</v>
      </c>
      <c r="Q41" s="14">
        <v>3920.0959700000003</v>
      </c>
      <c r="R41" s="14">
        <v>2823.6467299999999</v>
      </c>
      <c r="S41" s="14">
        <v>2648.8069999999998</v>
      </c>
      <c r="T41" s="14">
        <v>2266.7365099999997</v>
      </c>
      <c r="U41" s="14">
        <v>1967.9137800000001</v>
      </c>
      <c r="V41" s="14">
        <v>1858.4322099999999</v>
      </c>
      <c r="W41" s="14">
        <v>1744.2593700000002</v>
      </c>
      <c r="X41" s="14">
        <v>1821.5084099999999</v>
      </c>
      <c r="Y41" s="14">
        <v>2206.6707200000001</v>
      </c>
      <c r="Z41" s="14">
        <v>2793.5497999999998</v>
      </c>
      <c r="AA41" s="14">
        <v>2525.8179799999998</v>
      </c>
      <c r="AB41" s="14"/>
      <c r="AC41" s="14">
        <v>52741.337239999993</v>
      </c>
      <c r="AD41" s="14">
        <v>56734.147730000099</v>
      </c>
      <c r="AE41" s="14">
        <v>50913.588459999999</v>
      </c>
      <c r="AF41" s="14">
        <v>38350.223170000005</v>
      </c>
      <c r="AG41" s="14">
        <v>28411.683410000001</v>
      </c>
      <c r="AH41" s="14">
        <v>24639.916519999999</v>
      </c>
      <c r="AI41" s="14">
        <v>23369.448190000003</v>
      </c>
      <c r="AJ41" s="14">
        <v>22642.07618</v>
      </c>
      <c r="AK41" s="14">
        <v>24519.628359999999</v>
      </c>
      <c r="AL41" s="14">
        <v>31768.98314</v>
      </c>
      <c r="AM41" s="14">
        <v>36769.181279999902</v>
      </c>
      <c r="AN41" s="14">
        <v>35348.502439999997</v>
      </c>
      <c r="AO41" s="14"/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/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/>
      <c r="BP41" s="14">
        <f t="shared" ref="BP41:BP52" si="18">SUM(P41:BN41)</f>
        <v>457327.65050000005</v>
      </c>
    </row>
    <row r="42" spans="1:68" x14ac:dyDescent="0.25">
      <c r="A42" s="9">
        <v>23</v>
      </c>
      <c r="C42" s="8" t="s">
        <v>96</v>
      </c>
      <c r="E42" s="9" t="s">
        <v>78</v>
      </c>
      <c r="G42" s="14">
        <v>21253.414659999999</v>
      </c>
      <c r="H42" s="14">
        <v>406453.63116999995</v>
      </c>
      <c r="I42" s="14">
        <v>0</v>
      </c>
      <c r="J42" s="14">
        <v>0</v>
      </c>
      <c r="K42" s="14">
        <f t="shared" si="17"/>
        <v>427707.04582999996</v>
      </c>
      <c r="L42" s="10"/>
      <c r="N42" s="9">
        <v>23</v>
      </c>
      <c r="O42" s="9"/>
      <c r="P42" s="14">
        <v>3623.87446</v>
      </c>
      <c r="Q42" s="14">
        <v>3430.6631000000002</v>
      </c>
      <c r="R42" s="14">
        <v>2031.5985000000001</v>
      </c>
      <c r="S42" s="14">
        <v>1146.3713</v>
      </c>
      <c r="T42" s="14">
        <v>969.83349999999996</v>
      </c>
      <c r="U42" s="14">
        <v>878.32449999999994</v>
      </c>
      <c r="V42" s="14">
        <v>635.01380000000006</v>
      </c>
      <c r="W42" s="14">
        <v>1248.5588</v>
      </c>
      <c r="X42" s="14">
        <v>3008.7852000000003</v>
      </c>
      <c r="Y42" s="14">
        <v>2169.3143</v>
      </c>
      <c r="Z42" s="14">
        <v>1056.7782999999999</v>
      </c>
      <c r="AA42" s="14">
        <v>1054.2989</v>
      </c>
      <c r="AB42" s="14"/>
      <c r="AC42" s="14">
        <v>55087.186390000003</v>
      </c>
      <c r="AD42" s="14">
        <v>50252.036399999997</v>
      </c>
      <c r="AE42" s="14">
        <v>47132.026479999993</v>
      </c>
      <c r="AF42" s="14">
        <v>33341.018219999998</v>
      </c>
      <c r="AG42" s="14">
        <v>25088.847269999998</v>
      </c>
      <c r="AH42" s="14">
        <v>20840.479990000003</v>
      </c>
      <c r="AI42" s="14">
        <v>20057.638579999999</v>
      </c>
      <c r="AJ42" s="14">
        <v>22208.02187</v>
      </c>
      <c r="AK42" s="14">
        <v>25386.34101</v>
      </c>
      <c r="AL42" s="14">
        <v>32312.025369999999</v>
      </c>
      <c r="AM42" s="14">
        <v>37920.383409999995</v>
      </c>
      <c r="AN42" s="14">
        <v>36827.626179999999</v>
      </c>
      <c r="AO42" s="14"/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/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/>
      <c r="BP42" s="14">
        <f t="shared" si="18"/>
        <v>427707.04582999996</v>
      </c>
    </row>
    <row r="43" spans="1:68" x14ac:dyDescent="0.25">
      <c r="A43" s="9">
        <v>24</v>
      </c>
      <c r="C43" s="8" t="s">
        <v>97</v>
      </c>
      <c r="E43" s="9" t="s">
        <v>78</v>
      </c>
      <c r="G43" s="14">
        <v>0</v>
      </c>
      <c r="H43" s="14">
        <v>66582.565270000006</v>
      </c>
      <c r="I43" s="14">
        <v>0</v>
      </c>
      <c r="J43" s="14">
        <v>0</v>
      </c>
      <c r="K43" s="14">
        <f t="shared" si="17"/>
        <v>66582.565270000006</v>
      </c>
      <c r="L43" s="10"/>
      <c r="N43" s="9">
        <v>24</v>
      </c>
      <c r="O43" s="9"/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/>
      <c r="AC43" s="14">
        <v>8829.9239499999985</v>
      </c>
      <c r="AD43" s="14">
        <v>8324.4570800000001</v>
      </c>
      <c r="AE43" s="14">
        <v>7696.60502</v>
      </c>
      <c r="AF43" s="14">
        <v>5781.84735</v>
      </c>
      <c r="AG43" s="14">
        <v>2962.3603399999997</v>
      </c>
      <c r="AH43" s="14">
        <v>3183.9871499999999</v>
      </c>
      <c r="AI43" s="14">
        <v>3224.0409900000004</v>
      </c>
      <c r="AJ43" s="14">
        <v>3651.0004100000001</v>
      </c>
      <c r="AK43" s="14">
        <v>4368.0734199999997</v>
      </c>
      <c r="AL43" s="14">
        <v>5809.6966400000001</v>
      </c>
      <c r="AM43" s="14">
        <v>6122.3415100000002</v>
      </c>
      <c r="AN43" s="14">
        <v>6628.2314100000003</v>
      </c>
      <c r="AO43" s="14"/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/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/>
      <c r="BP43" s="14">
        <f t="shared" si="18"/>
        <v>66582.565269999992</v>
      </c>
    </row>
    <row r="44" spans="1:68" x14ac:dyDescent="0.25">
      <c r="A44" s="9">
        <v>25</v>
      </c>
      <c r="C44" s="8" t="s">
        <v>98</v>
      </c>
      <c r="E44" s="9" t="s">
        <v>78</v>
      </c>
      <c r="G44" s="14">
        <v>299.88470000000001</v>
      </c>
      <c r="H44" s="14">
        <v>0</v>
      </c>
      <c r="I44" s="14">
        <v>0</v>
      </c>
      <c r="J44" s="14">
        <v>0</v>
      </c>
      <c r="K44" s="14">
        <f t="shared" si="17"/>
        <v>299.88470000000001</v>
      </c>
      <c r="L44" s="10"/>
      <c r="N44" s="9">
        <v>25</v>
      </c>
      <c r="O44" s="9"/>
      <c r="P44" s="14">
        <v>62.909800000000004</v>
      </c>
      <c r="Q44" s="14">
        <v>82.567599999999999</v>
      </c>
      <c r="R44" s="14">
        <v>63.440300000000001</v>
      </c>
      <c r="S44" s="14">
        <v>24.671700000000001</v>
      </c>
      <c r="T44" s="14">
        <v>3.8734999999999999</v>
      </c>
      <c r="U44" s="14">
        <v>0.81799999999999995</v>
      </c>
      <c r="V44" s="14">
        <v>0.7</v>
      </c>
      <c r="W44" s="14">
        <v>5.3600000000000002E-2</v>
      </c>
      <c r="X44" s="14">
        <v>0.39319999999999999</v>
      </c>
      <c r="Y44" s="14">
        <v>16.338999999999999</v>
      </c>
      <c r="Z44" s="14">
        <v>22.921500000000002</v>
      </c>
      <c r="AA44" s="14">
        <v>21.1965</v>
      </c>
      <c r="AB44" s="14"/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/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/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/>
      <c r="BP44" s="14">
        <f t="shared" si="18"/>
        <v>299.88470000000001</v>
      </c>
    </row>
    <row r="45" spans="1:68" x14ac:dyDescent="0.25">
      <c r="A45" s="9">
        <v>26</v>
      </c>
      <c r="C45" s="8" t="s">
        <v>99</v>
      </c>
      <c r="E45" s="9" t="s">
        <v>78</v>
      </c>
      <c r="G45" s="14">
        <v>10942.546699999999</v>
      </c>
      <c r="H45" s="14">
        <v>90847.825660000148</v>
      </c>
      <c r="I45" s="14">
        <v>0</v>
      </c>
      <c r="J45" s="14">
        <v>439048.17158999998</v>
      </c>
      <c r="K45" s="14">
        <f t="shared" si="17"/>
        <v>540838.54395000008</v>
      </c>
      <c r="L45" s="10"/>
      <c r="N45" s="9">
        <v>26</v>
      </c>
      <c r="O45" s="9"/>
      <c r="P45" s="14">
        <v>1405.4286999999999</v>
      </c>
      <c r="Q45" s="14">
        <v>1326.9094</v>
      </c>
      <c r="R45" s="14">
        <v>866.56560000000013</v>
      </c>
      <c r="S45" s="14">
        <v>377.62069999999994</v>
      </c>
      <c r="T45" s="14">
        <v>1027.0152800000001</v>
      </c>
      <c r="U45" s="14">
        <v>876.56689999999992</v>
      </c>
      <c r="V45" s="14">
        <v>1054.1470200000001</v>
      </c>
      <c r="W45" s="14">
        <v>727.44439999999997</v>
      </c>
      <c r="X45" s="14">
        <v>298.58859999999999</v>
      </c>
      <c r="Y45" s="14">
        <v>402.2337</v>
      </c>
      <c r="Z45" s="14">
        <v>1188.0662000000002</v>
      </c>
      <c r="AA45" s="14">
        <v>1391.9602</v>
      </c>
      <c r="AB45" s="14"/>
      <c r="AC45" s="14">
        <v>10195.388660000001</v>
      </c>
      <c r="AD45" s="14">
        <v>9768.9488399999991</v>
      </c>
      <c r="AE45" s="14">
        <v>9574.1358299999993</v>
      </c>
      <c r="AF45" s="14">
        <v>8076.3119599999991</v>
      </c>
      <c r="AG45" s="14">
        <v>7168.5143100000005</v>
      </c>
      <c r="AH45" s="14">
        <v>5946.8786999999993</v>
      </c>
      <c r="AI45" s="14">
        <v>5229.2030000000013</v>
      </c>
      <c r="AJ45" s="14">
        <v>5320.8951000000006</v>
      </c>
      <c r="AK45" s="14">
        <v>5777.9149399999997</v>
      </c>
      <c r="AL45" s="14">
        <v>7309.6135599999998</v>
      </c>
      <c r="AM45" s="14">
        <v>8097.3609000000006</v>
      </c>
      <c r="AN45" s="14">
        <v>8382.6598599999998</v>
      </c>
      <c r="AO45" s="14"/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/>
      <c r="BC45" s="14">
        <v>52686.527660000007</v>
      </c>
      <c r="BD45" s="14">
        <v>52936.681600000004</v>
      </c>
      <c r="BE45" s="14">
        <v>47781.006500000003</v>
      </c>
      <c r="BF45" s="14">
        <v>35829.829939999996</v>
      </c>
      <c r="BG45" s="14">
        <v>30183.735290000001</v>
      </c>
      <c r="BH45" s="14">
        <v>25173.582869999998</v>
      </c>
      <c r="BI45" s="14">
        <v>27793.304630000002</v>
      </c>
      <c r="BJ45" s="14">
        <v>22408.27852</v>
      </c>
      <c r="BK45" s="14">
        <v>32516.071500000005</v>
      </c>
      <c r="BL45" s="14">
        <v>34759.050759999998</v>
      </c>
      <c r="BM45" s="14">
        <v>36402.612969999995</v>
      </c>
      <c r="BN45" s="14">
        <v>40577.489349999996</v>
      </c>
      <c r="BO45" s="14"/>
      <c r="BP45" s="14">
        <f t="shared" si="18"/>
        <v>540838.54395000008</v>
      </c>
    </row>
    <row r="46" spans="1:68" x14ac:dyDescent="0.25">
      <c r="A46" s="9">
        <v>27</v>
      </c>
      <c r="C46" s="8" t="s">
        <v>85</v>
      </c>
      <c r="E46" s="9" t="s">
        <v>78</v>
      </c>
      <c r="G46" s="14">
        <v>0</v>
      </c>
      <c r="H46" s="14">
        <v>0</v>
      </c>
      <c r="I46" s="14">
        <v>0</v>
      </c>
      <c r="J46" s="14">
        <v>1398114.3101900001</v>
      </c>
      <c r="K46" s="14">
        <f t="shared" si="17"/>
        <v>1398114.3101900001</v>
      </c>
      <c r="L46" s="10"/>
      <c r="N46" s="9">
        <v>27</v>
      </c>
      <c r="O46" s="9"/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/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/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/>
      <c r="BC46" s="14">
        <v>139864.88428999999</v>
      </c>
      <c r="BD46" s="14">
        <v>124034.67920000001</v>
      </c>
      <c r="BE46" s="14">
        <v>133812.04610000001</v>
      </c>
      <c r="BF46" s="14">
        <v>121612.75732</v>
      </c>
      <c r="BG46" s="14">
        <v>83941.981180000002</v>
      </c>
      <c r="BH46" s="14">
        <v>94963.095499999996</v>
      </c>
      <c r="BI46" s="14">
        <v>114576.11320000001</v>
      </c>
      <c r="BJ46" s="14">
        <v>118153.19819999998</v>
      </c>
      <c r="BK46" s="14">
        <v>106815.56649999999</v>
      </c>
      <c r="BL46" s="14">
        <v>121872.80290000001</v>
      </c>
      <c r="BM46" s="14">
        <v>114249.43740000001</v>
      </c>
      <c r="BN46" s="14">
        <v>124217.74840000001</v>
      </c>
      <c r="BO46" s="14"/>
      <c r="BP46" s="14">
        <f t="shared" si="18"/>
        <v>1398114.3101899999</v>
      </c>
    </row>
    <row r="47" spans="1:68" x14ac:dyDescent="0.25">
      <c r="A47" s="9">
        <v>28</v>
      </c>
      <c r="C47" s="8" t="s">
        <v>100</v>
      </c>
      <c r="E47" s="9" t="s">
        <v>78</v>
      </c>
      <c r="G47" s="14">
        <v>0</v>
      </c>
      <c r="H47" s="14">
        <v>0</v>
      </c>
      <c r="I47" s="14">
        <v>442947.01889999997</v>
      </c>
      <c r="J47" s="14">
        <v>0</v>
      </c>
      <c r="K47" s="14">
        <f t="shared" si="17"/>
        <v>442947.01889999997</v>
      </c>
      <c r="L47" s="10"/>
      <c r="N47" s="9">
        <v>28</v>
      </c>
      <c r="O47" s="9"/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/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/>
      <c r="AP47" s="14">
        <v>46349.445200000002</v>
      </c>
      <c r="AQ47" s="14">
        <v>46996.267</v>
      </c>
      <c r="AR47" s="14">
        <v>43048.809600000001</v>
      </c>
      <c r="AS47" s="14">
        <v>35342.529200000004</v>
      </c>
      <c r="AT47" s="14">
        <v>34475.445599999999</v>
      </c>
      <c r="AU47" s="14">
        <v>31519.371600000002</v>
      </c>
      <c r="AV47" s="14">
        <v>30688.676500000001</v>
      </c>
      <c r="AW47" s="14">
        <v>32055.810399999998</v>
      </c>
      <c r="AX47" s="14">
        <v>32639.088600000003</v>
      </c>
      <c r="AY47" s="14">
        <v>36243.963499999998</v>
      </c>
      <c r="AZ47" s="14">
        <v>37318.699200000003</v>
      </c>
      <c r="BA47" s="14">
        <v>36268.912499999999</v>
      </c>
      <c r="BB47" s="14"/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/>
      <c r="BP47" s="14">
        <f t="shared" si="18"/>
        <v>442947.01890000014</v>
      </c>
    </row>
    <row r="48" spans="1:68" x14ac:dyDescent="0.25">
      <c r="A48" s="9">
        <v>29</v>
      </c>
      <c r="C48" s="8" t="s">
        <v>101</v>
      </c>
      <c r="E48" s="9" t="s">
        <v>78</v>
      </c>
      <c r="G48" s="14">
        <v>0</v>
      </c>
      <c r="H48" s="14">
        <v>0</v>
      </c>
      <c r="I48" s="14">
        <v>4368500.6354999999</v>
      </c>
      <c r="J48" s="14">
        <v>0</v>
      </c>
      <c r="K48" s="14">
        <f t="shared" si="17"/>
        <v>4368500.6354999999</v>
      </c>
      <c r="L48" s="10"/>
      <c r="N48" s="9">
        <v>29</v>
      </c>
      <c r="O48" s="9"/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/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/>
      <c r="AP48" s="14">
        <v>453757.5135</v>
      </c>
      <c r="AQ48" s="14">
        <v>475468.8616</v>
      </c>
      <c r="AR48" s="14">
        <v>356802.29210000002</v>
      </c>
      <c r="AS48" s="14">
        <v>315424.6029</v>
      </c>
      <c r="AT48" s="14">
        <v>321136.2084</v>
      </c>
      <c r="AU48" s="14">
        <v>320142.41519999999</v>
      </c>
      <c r="AV48" s="14">
        <v>373852.26310000004</v>
      </c>
      <c r="AW48" s="14">
        <v>373779.04639999999</v>
      </c>
      <c r="AX48" s="14">
        <v>404638.9915</v>
      </c>
      <c r="AY48" s="14">
        <v>317122.14500000002</v>
      </c>
      <c r="AZ48" s="14">
        <v>306434.15399999998</v>
      </c>
      <c r="BA48" s="14">
        <v>349942.14179999998</v>
      </c>
      <c r="BB48" s="14"/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4"/>
      <c r="BP48" s="14">
        <f t="shared" si="18"/>
        <v>4368500.6355000008</v>
      </c>
    </row>
    <row r="49" spans="1:68" x14ac:dyDescent="0.25">
      <c r="A49" s="9">
        <v>30</v>
      </c>
      <c r="C49" s="8" t="s">
        <v>102</v>
      </c>
      <c r="E49" s="9" t="s">
        <v>78</v>
      </c>
      <c r="G49" s="14">
        <v>0</v>
      </c>
      <c r="H49" s="14">
        <v>0</v>
      </c>
      <c r="I49" s="14">
        <v>263235.038</v>
      </c>
      <c r="J49" s="14">
        <v>0</v>
      </c>
      <c r="K49" s="14">
        <f t="shared" si="17"/>
        <v>263235.038</v>
      </c>
      <c r="L49" s="10"/>
      <c r="N49" s="9">
        <v>30</v>
      </c>
      <c r="O49" s="9"/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/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/>
      <c r="AP49" s="14">
        <v>49810.460500000001</v>
      </c>
      <c r="AQ49" s="14">
        <v>50407.016799999998</v>
      </c>
      <c r="AR49" s="14">
        <v>38008.6014</v>
      </c>
      <c r="AS49" s="14">
        <v>21800.076699999998</v>
      </c>
      <c r="AT49" s="14">
        <v>9169.6486999999997</v>
      </c>
      <c r="AU49" s="14">
        <v>7181.8042000000005</v>
      </c>
      <c r="AV49" s="14">
        <v>6572.9359999999997</v>
      </c>
      <c r="AW49" s="14">
        <v>6664.8394000000008</v>
      </c>
      <c r="AX49" s="14">
        <v>6727.1040999999996</v>
      </c>
      <c r="AY49" s="14">
        <v>15885.454300000001</v>
      </c>
      <c r="AZ49" s="14">
        <v>22237.0556</v>
      </c>
      <c r="BA49" s="14">
        <v>28770.040300000001</v>
      </c>
      <c r="BB49" s="14"/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/>
      <c r="BP49" s="14">
        <f t="shared" si="18"/>
        <v>263235.038</v>
      </c>
    </row>
    <row r="50" spans="1:68" x14ac:dyDescent="0.25">
      <c r="A50" s="9">
        <v>31</v>
      </c>
      <c r="C50" s="8" t="s">
        <v>103</v>
      </c>
      <c r="E50" s="9" t="s">
        <v>78</v>
      </c>
      <c r="G50" s="14">
        <v>8026.1986100000004</v>
      </c>
      <c r="H50" s="14">
        <v>200604.49831</v>
      </c>
      <c r="I50" s="14">
        <v>0</v>
      </c>
      <c r="J50" s="14">
        <v>0</v>
      </c>
      <c r="K50" s="14">
        <f t="shared" si="17"/>
        <v>208630.69691999999</v>
      </c>
      <c r="L50" s="10"/>
      <c r="N50" s="9">
        <v>31</v>
      </c>
      <c r="O50" s="9"/>
      <c r="P50" s="14">
        <v>523.71907999999996</v>
      </c>
      <c r="Q50" s="14">
        <v>1236.14453</v>
      </c>
      <c r="R50" s="14">
        <v>891.6866</v>
      </c>
      <c r="S50" s="14">
        <v>1084.1325200000001</v>
      </c>
      <c r="T50" s="14">
        <v>321.75632999999999</v>
      </c>
      <c r="U50" s="14">
        <v>532.66177000000005</v>
      </c>
      <c r="V50" s="14">
        <v>218.17358999999999</v>
      </c>
      <c r="W50" s="14">
        <v>393.05276000000003</v>
      </c>
      <c r="X50" s="14">
        <v>385.38051000000002</v>
      </c>
      <c r="Y50" s="14">
        <v>730.54647</v>
      </c>
      <c r="Z50" s="14">
        <v>932.61270999999999</v>
      </c>
      <c r="AA50" s="14">
        <v>776.33173999999997</v>
      </c>
      <c r="AB50" s="14"/>
      <c r="AC50" s="14">
        <v>25040.088639999998</v>
      </c>
      <c r="AD50" s="14">
        <v>19174.328300000001</v>
      </c>
      <c r="AE50" s="14">
        <v>22464.258790000004</v>
      </c>
      <c r="AF50" s="14">
        <v>18418.581849999999</v>
      </c>
      <c r="AG50" s="14">
        <v>13820.525170000001</v>
      </c>
      <c r="AH50" s="14">
        <v>13244.95383</v>
      </c>
      <c r="AI50" s="14">
        <v>12010.682000000001</v>
      </c>
      <c r="AJ50" s="14">
        <v>11509.594730000001</v>
      </c>
      <c r="AK50" s="14">
        <v>13485.240320000001</v>
      </c>
      <c r="AL50" s="14">
        <v>19090.813260000003</v>
      </c>
      <c r="AM50" s="14">
        <v>17600.058069999999</v>
      </c>
      <c r="AN50" s="14">
        <v>14745.37335</v>
      </c>
      <c r="AO50" s="14"/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/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/>
      <c r="BP50" s="14">
        <f t="shared" si="18"/>
        <v>208630.69692000005</v>
      </c>
    </row>
    <row r="51" spans="1:68" x14ac:dyDescent="0.25">
      <c r="A51" s="9">
        <v>32</v>
      </c>
      <c r="C51" s="8" t="s">
        <v>104</v>
      </c>
      <c r="E51" s="9" t="s">
        <v>78</v>
      </c>
      <c r="G51" s="14">
        <v>93473.847890000005</v>
      </c>
      <c r="H51" s="14">
        <v>0</v>
      </c>
      <c r="I51" s="14">
        <v>0</v>
      </c>
      <c r="J51" s="14">
        <v>50839.203299999994</v>
      </c>
      <c r="K51" s="14">
        <f t="shared" si="17"/>
        <v>144313.05119</v>
      </c>
      <c r="L51" s="10"/>
      <c r="N51" s="9">
        <v>32</v>
      </c>
      <c r="O51" s="9"/>
      <c r="P51" s="14">
        <v>6676.47613</v>
      </c>
      <c r="Q51" s="14">
        <v>6971.6776200000013</v>
      </c>
      <c r="R51" s="14">
        <v>5504.2229699999998</v>
      </c>
      <c r="S51" s="14">
        <v>5833.9205400000001</v>
      </c>
      <c r="T51" s="14">
        <v>31680.257180000001</v>
      </c>
      <c r="U51" s="14">
        <v>20837.448079999998</v>
      </c>
      <c r="V51" s="14">
        <v>6194.9746399999995</v>
      </c>
      <c r="W51" s="14">
        <v>3307.9379800000006</v>
      </c>
      <c r="X51" s="14">
        <v>2703.8276399999995</v>
      </c>
      <c r="Y51" s="14">
        <v>348.82159999999999</v>
      </c>
      <c r="Z51" s="14">
        <v>1524.9406899999999</v>
      </c>
      <c r="AA51" s="14">
        <v>1889.3428199999998</v>
      </c>
      <c r="AB51" s="14"/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/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/>
      <c r="BC51" s="14">
        <v>9338.6126999999997</v>
      </c>
      <c r="BD51" s="14">
        <v>8768.2164000000012</v>
      </c>
      <c r="BE51" s="14">
        <v>6676.5134999999991</v>
      </c>
      <c r="BF51" s="14">
        <v>3862.6147000000001</v>
      </c>
      <c r="BG51" s="14">
        <v>1980.0568000000003</v>
      </c>
      <c r="BH51" s="14">
        <v>2142.8633999999997</v>
      </c>
      <c r="BI51" s="14">
        <v>1902.0705000000003</v>
      </c>
      <c r="BJ51" s="14">
        <v>1469.8598</v>
      </c>
      <c r="BK51" s="14">
        <v>1831.5387700000003</v>
      </c>
      <c r="BL51" s="14">
        <v>1731.5236300000004</v>
      </c>
      <c r="BM51" s="14">
        <v>5030.8327799999997</v>
      </c>
      <c r="BN51" s="14">
        <v>6104.5003199999992</v>
      </c>
      <c r="BO51" s="14"/>
      <c r="BP51" s="14">
        <f t="shared" si="18"/>
        <v>144313.05119000003</v>
      </c>
    </row>
    <row r="52" spans="1:68" x14ac:dyDescent="0.25">
      <c r="A52" s="9">
        <v>33</v>
      </c>
      <c r="C52" s="8" t="s">
        <v>105</v>
      </c>
      <c r="E52" s="9" t="s">
        <v>78</v>
      </c>
      <c r="G52" s="14">
        <v>0</v>
      </c>
      <c r="H52" s="14">
        <v>0</v>
      </c>
      <c r="I52" s="14">
        <v>0</v>
      </c>
      <c r="J52" s="14">
        <v>0</v>
      </c>
      <c r="K52" s="14">
        <f t="shared" si="17"/>
        <v>0</v>
      </c>
      <c r="L52" s="10"/>
      <c r="N52" s="9">
        <v>33</v>
      </c>
      <c r="O52" s="9"/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/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/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/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4"/>
      <c r="BP52" s="14">
        <f t="shared" si="18"/>
        <v>0</v>
      </c>
    </row>
    <row r="53" spans="1:68" x14ac:dyDescent="0.25">
      <c r="A53" s="9">
        <v>34</v>
      </c>
      <c r="C53" s="8" t="s">
        <v>82</v>
      </c>
      <c r="G53" s="17">
        <f t="shared" ref="G53:J53" si="19">SUM(G41:G52)</f>
        <v>165114.82694</v>
      </c>
      <c r="H53" s="17">
        <f t="shared" si="19"/>
        <v>1190697.2365300001</v>
      </c>
      <c r="I53" s="17">
        <f t="shared" si="19"/>
        <v>5074682.6923999991</v>
      </c>
      <c r="J53" s="17">
        <f t="shared" si="19"/>
        <v>1888001.68508</v>
      </c>
      <c r="K53" s="17">
        <f>SUM(K41:K52)+2</f>
        <v>8318498.4409499997</v>
      </c>
      <c r="L53" s="14"/>
      <c r="M53" s="14"/>
      <c r="N53" s="9">
        <v>34</v>
      </c>
      <c r="O53" s="9"/>
      <c r="P53" s="17">
        <f>SUM(P41:P52)</f>
        <v>16833.904070000001</v>
      </c>
      <c r="Q53" s="17">
        <f>SUM(Q41:Q52)</f>
        <v>16968.058220000003</v>
      </c>
      <c r="R53" s="17">
        <f t="shared" ref="R53:AA53" si="20">SUM(R41:R52)</f>
        <v>12181.1607</v>
      </c>
      <c r="S53" s="17">
        <f t="shared" si="20"/>
        <v>11115.52376</v>
      </c>
      <c r="T53" s="17">
        <f t="shared" si="20"/>
        <v>36269.472300000001</v>
      </c>
      <c r="U53" s="17">
        <f t="shared" si="20"/>
        <v>25093.733029999999</v>
      </c>
      <c r="V53" s="17">
        <f t="shared" si="20"/>
        <v>9961.4412599999996</v>
      </c>
      <c r="W53" s="17">
        <f t="shared" si="20"/>
        <v>7421.3069100000012</v>
      </c>
      <c r="X53" s="17">
        <f t="shared" si="20"/>
        <v>8218.4835600000006</v>
      </c>
      <c r="Y53" s="17">
        <f t="shared" si="20"/>
        <v>5873.9257900000002</v>
      </c>
      <c r="Z53" s="17">
        <f t="shared" si="20"/>
        <v>7518.869200000001</v>
      </c>
      <c r="AA53" s="17">
        <f t="shared" si="20"/>
        <v>7658.9481399999986</v>
      </c>
      <c r="AB53" s="14"/>
      <c r="AC53" s="17">
        <f>SUM(AC41:AC52)</f>
        <v>151893.92487999998</v>
      </c>
      <c r="AD53" s="17">
        <f>SUM(AD41:AD52)</f>
        <v>144253.91835000008</v>
      </c>
      <c r="AE53" s="17">
        <f t="shared" ref="AE53" si="21">SUM(AE41:AE52)</f>
        <v>137780.61457999999</v>
      </c>
      <c r="AF53" s="17">
        <f t="shared" ref="AF53" si="22">SUM(AF41:AF52)</f>
        <v>103967.98255</v>
      </c>
      <c r="AG53" s="17">
        <f t="shared" ref="AG53" si="23">SUM(AG41:AG52)</f>
        <v>77451.930499999988</v>
      </c>
      <c r="AH53" s="17">
        <f t="shared" ref="AH53" si="24">SUM(AH41:AH52)</f>
        <v>67856.216190000006</v>
      </c>
      <c r="AI53" s="17">
        <f t="shared" ref="AI53" si="25">SUM(AI41:AI52)</f>
        <v>63891.012760000005</v>
      </c>
      <c r="AJ53" s="17">
        <f t="shared" ref="AJ53" si="26">SUM(AJ41:AJ52)</f>
        <v>65331.58829</v>
      </c>
      <c r="AK53" s="17">
        <f t="shared" ref="AK53" si="27">SUM(AK41:AK52)</f>
        <v>73537.198050000006</v>
      </c>
      <c r="AL53" s="17">
        <f t="shared" ref="AL53" si="28">SUM(AL41:AL52)</f>
        <v>96291.131969999988</v>
      </c>
      <c r="AM53" s="17">
        <f t="shared" ref="AM53" si="29">SUM(AM41:AM52)</f>
        <v>106509.32516999989</v>
      </c>
      <c r="AN53" s="17">
        <f t="shared" ref="AN53" si="30">SUM(AN41:AN52)</f>
        <v>101932.39324</v>
      </c>
      <c r="AO53" s="14"/>
      <c r="AP53" s="17">
        <f>SUM(AP41:AP52)</f>
        <v>549917.4192</v>
      </c>
      <c r="AQ53" s="17">
        <f>SUM(AQ41:AQ52)</f>
        <v>572872.14540000004</v>
      </c>
      <c r="AR53" s="17">
        <f t="shared" ref="AR53" si="31">SUM(AR41:AR52)</f>
        <v>437859.70309999998</v>
      </c>
      <c r="AS53" s="17">
        <f t="shared" ref="AS53" si="32">SUM(AS41:AS52)</f>
        <v>372567.20879999996</v>
      </c>
      <c r="AT53" s="17">
        <f t="shared" ref="AT53" si="33">SUM(AT41:AT52)</f>
        <v>364781.3027</v>
      </c>
      <c r="AU53" s="17">
        <f t="shared" ref="AU53" si="34">SUM(AU41:AU52)</f>
        <v>358843.59100000001</v>
      </c>
      <c r="AV53" s="17">
        <f t="shared" ref="AV53" si="35">SUM(AV41:AV52)</f>
        <v>411113.87560000003</v>
      </c>
      <c r="AW53" s="17">
        <f t="shared" ref="AW53" si="36">SUM(AW41:AW52)</f>
        <v>412499.69620000001</v>
      </c>
      <c r="AX53" s="17">
        <f t="shared" ref="AX53" si="37">SUM(AX41:AX52)</f>
        <v>444005.18420000002</v>
      </c>
      <c r="AY53" s="17">
        <f t="shared" ref="AY53" si="38">SUM(AY41:AY52)</f>
        <v>369251.56280000001</v>
      </c>
      <c r="AZ53" s="17">
        <f t="shared" ref="AZ53" si="39">SUM(AZ41:AZ52)</f>
        <v>365989.90880000003</v>
      </c>
      <c r="BA53" s="17">
        <f t="shared" ref="BA53" si="40">SUM(BA41:BA52)</f>
        <v>414981.09459999995</v>
      </c>
      <c r="BB53" s="14"/>
      <c r="BC53" s="17">
        <f>SUM(BC41:BC52)</f>
        <v>201890.02464999998</v>
      </c>
      <c r="BD53" s="17">
        <f>SUM(BD41:BD52)</f>
        <v>185739.57720000003</v>
      </c>
      <c r="BE53" s="17">
        <f t="shared" ref="BE53" si="41">SUM(BE41:BE52)</f>
        <v>188269.5661</v>
      </c>
      <c r="BF53" s="17">
        <f t="shared" ref="BF53" si="42">SUM(BF41:BF52)</f>
        <v>161305.20196000001</v>
      </c>
      <c r="BG53" s="17">
        <f t="shared" ref="BG53" si="43">SUM(BG41:BG52)</f>
        <v>116105.77327000001</v>
      </c>
      <c r="BH53" s="17">
        <f t="shared" ref="BH53" si="44">SUM(BH41:BH52)</f>
        <v>122279.54177</v>
      </c>
      <c r="BI53" s="17">
        <f t="shared" ref="BI53" si="45">SUM(BI41:BI52)</f>
        <v>144271.48833000002</v>
      </c>
      <c r="BJ53" s="17">
        <f t="shared" ref="BJ53" si="46">SUM(BJ41:BJ52)</f>
        <v>142031.33651999998</v>
      </c>
      <c r="BK53" s="17">
        <f t="shared" ref="BK53" si="47">SUM(BK41:BK52)</f>
        <v>141163.17676999999</v>
      </c>
      <c r="BL53" s="17">
        <f t="shared" ref="BL53" si="48">SUM(BL41:BL52)</f>
        <v>158363.37729000003</v>
      </c>
      <c r="BM53" s="17">
        <f t="shared" ref="BM53" si="49">SUM(BM41:BM52)</f>
        <v>155682.88315000001</v>
      </c>
      <c r="BN53" s="17">
        <f t="shared" ref="BN53" si="50">SUM(BN41:BN52)</f>
        <v>170899.73806999999</v>
      </c>
      <c r="BO53" s="14"/>
      <c r="BP53" s="17">
        <f t="shared" ref="BP53" si="51">SUM(BP41:BP52)+2</f>
        <v>8318498.4409499997</v>
      </c>
    </row>
    <row r="54" spans="1:68" x14ac:dyDescent="0.25">
      <c r="A54" s="9"/>
      <c r="G54" s="14"/>
      <c r="H54" s="14"/>
      <c r="I54" s="14"/>
      <c r="J54" s="14"/>
      <c r="K54" s="15"/>
      <c r="L54" s="15"/>
      <c r="M54" s="15"/>
      <c r="N54" s="9"/>
      <c r="O54" s="9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</row>
    <row r="55" spans="1:68" x14ac:dyDescent="0.25">
      <c r="A55" s="9">
        <v>35</v>
      </c>
      <c r="C55" s="8" t="s">
        <v>106</v>
      </c>
      <c r="G55" s="17">
        <f>G39+G53</f>
        <v>438314.82694</v>
      </c>
      <c r="H55" s="17">
        <f>H39+H53</f>
        <v>2818597.2365300003</v>
      </c>
      <c r="I55" s="17">
        <f>I39+I53</f>
        <v>5074682.6923999991</v>
      </c>
      <c r="J55" s="17">
        <f>J39+J53</f>
        <v>2615394.6850800002</v>
      </c>
      <c r="K55" s="17">
        <f>K39+K53</f>
        <v>10946991.440949999</v>
      </c>
      <c r="L55" s="14"/>
      <c r="M55" s="14"/>
      <c r="N55" s="9">
        <v>35</v>
      </c>
      <c r="O55" s="9"/>
      <c r="P55" s="17">
        <f t="shared" ref="P55:BP55" si="52">P39+P53</f>
        <v>72738.954655633774</v>
      </c>
      <c r="Q55" s="17">
        <f t="shared" si="52"/>
        <v>61888.343061631371</v>
      </c>
      <c r="R55" s="17">
        <f t="shared" si="52"/>
        <v>50291.713553684996</v>
      </c>
      <c r="S55" s="17">
        <f t="shared" si="52"/>
        <v>33871.230909335893</v>
      </c>
      <c r="T55" s="17">
        <f t="shared" si="52"/>
        <v>49225.640828278432</v>
      </c>
      <c r="U55" s="17">
        <f t="shared" si="52"/>
        <v>35824.998663825449</v>
      </c>
      <c r="V55" s="17">
        <f t="shared" si="52"/>
        <v>11702.294315479612</v>
      </c>
      <c r="W55" s="17">
        <f t="shared" si="52"/>
        <v>13938.835955140386</v>
      </c>
      <c r="X55" s="17">
        <f t="shared" si="52"/>
        <v>19107.095857192806</v>
      </c>
      <c r="Y55" s="17">
        <f t="shared" si="52"/>
        <v>22156.978349712976</v>
      </c>
      <c r="Z55" s="17">
        <f t="shared" si="52"/>
        <v>31430.549495479412</v>
      </c>
      <c r="AA55" s="17">
        <f t="shared" si="52"/>
        <v>36138.191294604905</v>
      </c>
      <c r="AB55" s="14"/>
      <c r="AC55" s="17">
        <f t="shared" si="52"/>
        <v>301062.99292575475</v>
      </c>
      <c r="AD55" s="17">
        <f t="shared" si="52"/>
        <v>317700.14305421873</v>
      </c>
      <c r="AE55" s="17">
        <f t="shared" si="52"/>
        <v>311487.29591289535</v>
      </c>
      <c r="AF55" s="17">
        <f t="shared" si="52"/>
        <v>246081.6768477179</v>
      </c>
      <c r="AG55" s="17">
        <f t="shared" si="52"/>
        <v>194352.97933378309</v>
      </c>
      <c r="AH55" s="17">
        <f t="shared" si="52"/>
        <v>183568.84961307878</v>
      </c>
      <c r="AI55" s="17">
        <f t="shared" si="52"/>
        <v>186054.02971144317</v>
      </c>
      <c r="AJ55" s="17">
        <f t="shared" si="52"/>
        <v>192359.51222337876</v>
      </c>
      <c r="AK55" s="17">
        <f t="shared" si="52"/>
        <v>197487.15917252612</v>
      </c>
      <c r="AL55" s="17">
        <f t="shared" si="52"/>
        <v>211782.11259077158</v>
      </c>
      <c r="AM55" s="17">
        <f t="shared" si="52"/>
        <v>248228.32709367736</v>
      </c>
      <c r="AN55" s="17">
        <f t="shared" si="52"/>
        <v>228432.15805075443</v>
      </c>
      <c r="AO55" s="14"/>
      <c r="AP55" s="17">
        <f t="shared" si="52"/>
        <v>549917.4192</v>
      </c>
      <c r="AQ55" s="17">
        <f t="shared" si="52"/>
        <v>572872.14540000004</v>
      </c>
      <c r="AR55" s="17">
        <f t="shared" si="52"/>
        <v>437859.70309999998</v>
      </c>
      <c r="AS55" s="17">
        <f t="shared" si="52"/>
        <v>372567.20879999996</v>
      </c>
      <c r="AT55" s="17">
        <f t="shared" si="52"/>
        <v>364781.3027</v>
      </c>
      <c r="AU55" s="17">
        <f t="shared" si="52"/>
        <v>358843.59100000001</v>
      </c>
      <c r="AV55" s="17">
        <f t="shared" si="52"/>
        <v>411113.87560000003</v>
      </c>
      <c r="AW55" s="17">
        <f t="shared" si="52"/>
        <v>412499.69620000001</v>
      </c>
      <c r="AX55" s="17">
        <f t="shared" si="52"/>
        <v>444005.18420000002</v>
      </c>
      <c r="AY55" s="17">
        <f t="shared" si="52"/>
        <v>369251.56280000001</v>
      </c>
      <c r="AZ55" s="17">
        <f t="shared" si="52"/>
        <v>365989.90880000003</v>
      </c>
      <c r="BA55" s="17">
        <f t="shared" si="52"/>
        <v>414981.09459999995</v>
      </c>
      <c r="BB55" s="14"/>
      <c r="BC55" s="17">
        <f t="shared" si="52"/>
        <v>300016.29887913202</v>
      </c>
      <c r="BD55" s="17">
        <f t="shared" si="52"/>
        <v>337767.43708137108</v>
      </c>
      <c r="BE55" s="17">
        <f t="shared" si="52"/>
        <v>231201.23501657217</v>
      </c>
      <c r="BF55" s="17">
        <f t="shared" si="52"/>
        <v>185130.77710951387</v>
      </c>
      <c r="BG55" s="17">
        <f t="shared" si="52"/>
        <v>146713.74693308535</v>
      </c>
      <c r="BH55" s="17">
        <f t="shared" si="52"/>
        <v>165199.8949754682</v>
      </c>
      <c r="BI55" s="17">
        <f t="shared" si="52"/>
        <v>220769.23016937647</v>
      </c>
      <c r="BJ55" s="17">
        <f t="shared" si="52"/>
        <v>196045.98089593236</v>
      </c>
      <c r="BK55" s="17">
        <f t="shared" si="52"/>
        <v>227679.48746192869</v>
      </c>
      <c r="BL55" s="17">
        <f t="shared" si="52"/>
        <v>230982.28638149539</v>
      </c>
      <c r="BM55" s="17">
        <f t="shared" si="52"/>
        <v>178399.13354115019</v>
      </c>
      <c r="BN55" s="17">
        <f t="shared" si="52"/>
        <v>195489.17663497414</v>
      </c>
      <c r="BO55" s="14"/>
      <c r="BP55" s="17">
        <f t="shared" si="52"/>
        <v>10946991.440949999</v>
      </c>
    </row>
    <row r="56" spans="1:68" x14ac:dyDescent="0.25">
      <c r="A56" s="9"/>
      <c r="G56" s="14"/>
      <c r="H56" s="14"/>
      <c r="I56" s="14"/>
      <c r="J56" s="14"/>
      <c r="K56" s="14"/>
      <c r="L56" s="14"/>
      <c r="M56" s="14"/>
      <c r="N56" s="9"/>
      <c r="O56" s="9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</row>
    <row r="57" spans="1:68" x14ac:dyDescent="0.25">
      <c r="A57" s="9">
        <v>36</v>
      </c>
      <c r="C57" s="8" t="s">
        <v>107</v>
      </c>
      <c r="G57" s="17">
        <f>G25+G55</f>
        <v>12217121.667098001</v>
      </c>
      <c r="H57" s="17">
        <f>H25+H55</f>
        <v>6561273.5533269998</v>
      </c>
      <c r="I57" s="17">
        <f>I25+I55</f>
        <v>5074682.6923999991</v>
      </c>
      <c r="J57" s="17">
        <f>J25+J55</f>
        <v>2658725.6264800001</v>
      </c>
      <c r="K57" s="17">
        <f>K25+K55-1</f>
        <v>26511804.539304998</v>
      </c>
      <c r="L57" s="14"/>
      <c r="M57" s="14"/>
      <c r="N57" s="9">
        <v>36</v>
      </c>
      <c r="O57" s="9"/>
      <c r="P57" s="17">
        <f>P25+P55</f>
        <v>2205591.0357539486</v>
      </c>
      <c r="Q57" s="17">
        <f t="shared" ref="Q57:AA57" si="53">Q25+Q55</f>
        <v>2330985.1843641018</v>
      </c>
      <c r="R57" s="17">
        <f t="shared" si="53"/>
        <v>2007222.0441556459</v>
      </c>
      <c r="S57" s="17">
        <f t="shared" si="53"/>
        <v>1220441.8711516312</v>
      </c>
      <c r="T57" s="17">
        <f t="shared" si="53"/>
        <v>578355.96619540546</v>
      </c>
      <c r="U57" s="17">
        <f t="shared" si="53"/>
        <v>368512.57894468377</v>
      </c>
      <c r="V57" s="17">
        <f t="shared" si="53"/>
        <v>277447.36630321044</v>
      </c>
      <c r="W57" s="17">
        <f t="shared" si="53"/>
        <v>276779.96498161997</v>
      </c>
      <c r="X57" s="17">
        <f t="shared" si="53"/>
        <v>293212.75167434325</v>
      </c>
      <c r="Y57" s="17">
        <f t="shared" si="53"/>
        <v>516043.53538300405</v>
      </c>
      <c r="Z57" s="17">
        <f t="shared" si="53"/>
        <v>911376.20444933872</v>
      </c>
      <c r="AA57" s="17">
        <f t="shared" si="53"/>
        <v>1231153.1637410666</v>
      </c>
      <c r="AB57" s="14"/>
      <c r="AC57" s="17">
        <f>AC25+AC55</f>
        <v>903516.81191371079</v>
      </c>
      <c r="AD57" s="17">
        <f t="shared" ref="AD57:AN57" si="54">AD25+AD55</f>
        <v>1007367.7715344124</v>
      </c>
      <c r="AE57" s="17">
        <f t="shared" si="54"/>
        <v>923618.44408758474</v>
      </c>
      <c r="AF57" s="17">
        <f t="shared" si="54"/>
        <v>641352.69420925644</v>
      </c>
      <c r="AG57" s="17">
        <f t="shared" si="54"/>
        <v>395238.85247902974</v>
      </c>
      <c r="AH57" s="17">
        <f t="shared" si="54"/>
        <v>306057.17230052152</v>
      </c>
      <c r="AI57" s="17">
        <f t="shared" si="54"/>
        <v>286766.95045709249</v>
      </c>
      <c r="AJ57" s="17">
        <f t="shared" si="54"/>
        <v>283959.70552312885</v>
      </c>
      <c r="AK57" s="17">
        <f t="shared" si="54"/>
        <v>301432.66325086256</v>
      </c>
      <c r="AL57" s="17">
        <f t="shared" si="54"/>
        <v>384059.85757923243</v>
      </c>
      <c r="AM57" s="17">
        <f t="shared" si="54"/>
        <v>538917.25193630008</v>
      </c>
      <c r="AN57" s="17">
        <f t="shared" si="54"/>
        <v>588985.37805586809</v>
      </c>
      <c r="AO57" s="14"/>
      <c r="AP57" s="17">
        <f>AP25+AP55</f>
        <v>549917.4192</v>
      </c>
      <c r="AQ57" s="17">
        <f t="shared" ref="AQ57:BA57" si="55">AQ25+AQ55</f>
        <v>572872.14540000004</v>
      </c>
      <c r="AR57" s="17">
        <f t="shared" si="55"/>
        <v>437859.70309999998</v>
      </c>
      <c r="AS57" s="17">
        <f t="shared" si="55"/>
        <v>372567.20879999996</v>
      </c>
      <c r="AT57" s="17">
        <f t="shared" si="55"/>
        <v>364781.3027</v>
      </c>
      <c r="AU57" s="17">
        <f t="shared" si="55"/>
        <v>358843.59100000001</v>
      </c>
      <c r="AV57" s="17">
        <f t="shared" si="55"/>
        <v>411113.87560000003</v>
      </c>
      <c r="AW57" s="17">
        <f t="shared" si="55"/>
        <v>412499.69620000001</v>
      </c>
      <c r="AX57" s="17">
        <f t="shared" si="55"/>
        <v>444005.18420000002</v>
      </c>
      <c r="AY57" s="17">
        <f t="shared" si="55"/>
        <v>369251.56280000001</v>
      </c>
      <c r="AZ57" s="17">
        <f t="shared" si="55"/>
        <v>365989.90880000003</v>
      </c>
      <c r="BA57" s="17">
        <f t="shared" si="55"/>
        <v>414981.09459999995</v>
      </c>
      <c r="BB57" s="14"/>
      <c r="BC57" s="17">
        <f>BC25+BC55</f>
        <v>309235.28450113203</v>
      </c>
      <c r="BD57" s="17">
        <f t="shared" ref="BD57:BN57" si="56">BD25+BD55</f>
        <v>347042.12581837107</v>
      </c>
      <c r="BE57" s="17">
        <f t="shared" si="56"/>
        <v>237533.65802557216</v>
      </c>
      <c r="BF57" s="17">
        <f t="shared" si="56"/>
        <v>188407.52273051388</v>
      </c>
      <c r="BG57" s="17">
        <f t="shared" si="56"/>
        <v>148381.17244808536</v>
      </c>
      <c r="BH57" s="17">
        <f t="shared" si="56"/>
        <v>166670.4244604682</v>
      </c>
      <c r="BI57" s="17">
        <f t="shared" si="56"/>
        <v>222031.17278137649</v>
      </c>
      <c r="BJ57" s="17">
        <f t="shared" si="56"/>
        <v>197221.75880793235</v>
      </c>
      <c r="BK57" s="17">
        <f t="shared" si="56"/>
        <v>228938.9494059287</v>
      </c>
      <c r="BL57" s="17">
        <f t="shared" si="56"/>
        <v>233005.3068424954</v>
      </c>
      <c r="BM57" s="17">
        <f t="shared" si="56"/>
        <v>181462.18036915018</v>
      </c>
      <c r="BN57" s="17">
        <f t="shared" si="56"/>
        <v>198796.07028897415</v>
      </c>
      <c r="BO57" s="14"/>
      <c r="BP57" s="17">
        <f t="shared" ref="BP57" si="57">BP25+BP55-1</f>
        <v>26511804.539305001</v>
      </c>
    </row>
    <row r="58" spans="1:68" x14ac:dyDescent="0.25">
      <c r="A58" s="9"/>
      <c r="G58" s="14"/>
      <c r="H58" s="14"/>
      <c r="I58" s="14"/>
      <c r="J58" s="12"/>
      <c r="K58" s="12"/>
      <c r="L58" s="12"/>
    </row>
    <row r="60" spans="1:68" x14ac:dyDescent="0.25">
      <c r="N60" s="8">
        <v>37</v>
      </c>
    </row>
    <row r="62" spans="1:68" x14ac:dyDescent="0.25">
      <c r="N62" s="8">
        <v>38</v>
      </c>
    </row>
  </sheetData>
  <mergeCells count="6">
    <mergeCell ref="G8:K8"/>
    <mergeCell ref="P9:AA9"/>
    <mergeCell ref="AC9:AN9"/>
    <mergeCell ref="AP9:BA9"/>
    <mergeCell ref="BC9:BN9"/>
    <mergeCell ref="P8:BP8"/>
  </mergeCells>
  <pageMargins left="0.7" right="0.7" top="0.75" bottom="0.75" header="0.3" footer="0.3"/>
  <pageSetup scale="87" firstPageNumber="5" orientation="portrait" useFirstPageNumber="1" r:id="rId1"/>
  <headerFooter>
    <oddHeader>&amp;R&amp;"Arial,Regular"&amp;12Filed: 2024-06-28
EB-2024-0078
Exhibit 4.2.1.3-STAFF-31
Attachment 1
Page 2 of 10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05F9-1221-4971-8B05-8E17987030A9}">
  <sheetPr>
    <tabColor rgb="FF92D050"/>
  </sheetPr>
  <dimension ref="A6:BP62"/>
  <sheetViews>
    <sheetView zoomScale="80" zoomScaleNormal="80" workbookViewId="0">
      <selection activeCell="O1" sqref="N1:O1048576"/>
    </sheetView>
  </sheetViews>
  <sheetFormatPr defaultColWidth="40.5546875" defaultRowHeight="13.2" x14ac:dyDescent="0.25"/>
  <cols>
    <col min="1" max="1" width="5.6640625" style="8" bestFit="1" customWidth="1"/>
    <col min="2" max="2" width="1.33203125" style="8" customWidth="1"/>
    <col min="3" max="3" width="22.109375" style="8" customWidth="1"/>
    <col min="4" max="4" width="1.33203125" style="8" customWidth="1"/>
    <col min="5" max="5" width="8.109375" style="9" customWidth="1"/>
    <col min="6" max="6" width="1.33203125" style="8" customWidth="1"/>
    <col min="7" max="7" width="12.6640625" style="8" customWidth="1"/>
    <col min="8" max="8" width="11.109375" style="8" customWidth="1"/>
    <col min="9" max="9" width="12.44140625" style="8" customWidth="1"/>
    <col min="10" max="10" width="11.88671875" style="8" customWidth="1"/>
    <col min="11" max="11" width="11.6640625" style="8" customWidth="1"/>
    <col min="12" max="12" width="0.88671875" style="8" customWidth="1"/>
    <col min="13" max="13" width="9.109375" style="8" customWidth="1"/>
    <col min="14" max="14" width="6.33203125" style="8" customWidth="1"/>
    <col min="15" max="15" width="1.44140625" style="8" customWidth="1"/>
    <col min="16" max="19" width="10.5546875" style="8" bestFit="1" customWidth="1"/>
    <col min="20" max="23" width="9.5546875" style="8" bestFit="1" customWidth="1"/>
    <col min="24" max="24" width="10.5546875" style="8" bestFit="1" customWidth="1"/>
    <col min="25" max="25" width="9.5546875" style="8" bestFit="1" customWidth="1"/>
    <col min="26" max="26" width="10" style="8" bestFit="1" customWidth="1"/>
    <col min="27" max="27" width="10.5546875" style="8" bestFit="1" customWidth="1"/>
    <col min="28" max="28" width="1.44140625" style="8" customWidth="1"/>
    <col min="29" max="33" width="9.5546875" style="8" bestFit="1" customWidth="1"/>
    <col min="34" max="36" width="8.88671875" style="8" bestFit="1" customWidth="1"/>
    <col min="37" max="37" width="10.5546875" style="8" bestFit="1" customWidth="1"/>
    <col min="38" max="38" width="8.88671875" style="8" bestFit="1" customWidth="1"/>
    <col min="39" max="40" width="10" style="8" bestFit="1" customWidth="1"/>
    <col min="41" max="41" width="2.33203125" style="8" customWidth="1"/>
    <col min="42" max="49" width="9.5546875" style="8" bestFit="1" customWidth="1"/>
    <col min="50" max="50" width="10.5546875" style="8" bestFit="1" customWidth="1"/>
    <col min="51" max="51" width="9.5546875" style="8" bestFit="1" customWidth="1"/>
    <col min="52" max="53" width="10" style="8" bestFit="1" customWidth="1"/>
    <col min="54" max="54" width="2" style="8" customWidth="1"/>
    <col min="55" max="62" width="9.5546875" style="23" bestFit="1" customWidth="1"/>
    <col min="63" max="63" width="10.5546875" style="23" bestFit="1" customWidth="1"/>
    <col min="64" max="64" width="9.5546875" style="23" bestFit="1" customWidth="1"/>
    <col min="65" max="66" width="10" style="23" bestFit="1" customWidth="1"/>
    <col min="67" max="67" width="2.33203125" style="23" customWidth="1"/>
    <col min="68" max="68" width="11.5546875" style="23" bestFit="1" customWidth="1"/>
    <col min="69" max="16384" width="40.5546875" style="8"/>
  </cols>
  <sheetData>
    <row r="6" spans="1:68" s="2" customFormat="1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</row>
    <row r="8" spans="1:68" s="3" customFormat="1" x14ac:dyDescent="0.25">
      <c r="E8" s="4"/>
      <c r="G8" s="40" t="s">
        <v>109</v>
      </c>
      <c r="H8" s="40"/>
      <c r="I8" s="40"/>
      <c r="J8" s="40"/>
      <c r="K8" s="40"/>
      <c r="L8" s="4"/>
      <c r="P8" s="40" t="s">
        <v>109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</row>
    <row r="9" spans="1:68" s="6" customFormat="1" ht="26.4" x14ac:dyDescent="0.25">
      <c r="A9" s="5" t="s">
        <v>2</v>
      </c>
      <c r="C9" s="7" t="s">
        <v>3</v>
      </c>
      <c r="E9" s="5" t="s">
        <v>4</v>
      </c>
      <c r="G9" s="5" t="s">
        <v>5</v>
      </c>
      <c r="H9" s="5" t="s">
        <v>6</v>
      </c>
      <c r="I9" s="5" t="s">
        <v>7</v>
      </c>
      <c r="J9" s="5" t="s">
        <v>8</v>
      </c>
      <c r="K9" s="5" t="s">
        <v>9</v>
      </c>
      <c r="L9" s="16"/>
      <c r="P9" s="41" t="s">
        <v>5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19"/>
      <c r="AC9" s="41" t="s">
        <v>6</v>
      </c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19"/>
      <c r="AP9" s="41" t="s">
        <v>7</v>
      </c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19"/>
      <c r="BC9" s="43" t="s">
        <v>8</v>
      </c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30"/>
      <c r="BP9" s="25"/>
    </row>
    <row r="10" spans="1:68" ht="26.4" x14ac:dyDescent="0.25">
      <c r="G10" s="9" t="s">
        <v>10</v>
      </c>
      <c r="H10" s="9" t="s">
        <v>11</v>
      </c>
      <c r="I10" s="9" t="s">
        <v>12</v>
      </c>
      <c r="J10" s="9" t="s">
        <v>13</v>
      </c>
      <c r="K10" s="9" t="s">
        <v>14</v>
      </c>
      <c r="L10" s="9"/>
      <c r="N10" s="5" t="s">
        <v>2</v>
      </c>
      <c r="P10" s="26" t="s">
        <v>15</v>
      </c>
      <c r="Q10" s="27" t="s">
        <v>16</v>
      </c>
      <c r="R10" s="27" t="s">
        <v>17</v>
      </c>
      <c r="S10" s="27" t="s">
        <v>18</v>
      </c>
      <c r="T10" s="27" t="s">
        <v>19</v>
      </c>
      <c r="U10" s="27" t="s">
        <v>20</v>
      </c>
      <c r="V10" s="27" t="s">
        <v>21</v>
      </c>
      <c r="W10" s="27" t="s">
        <v>22</v>
      </c>
      <c r="X10" s="27" t="s">
        <v>23</v>
      </c>
      <c r="Y10" s="27" t="s">
        <v>24</v>
      </c>
      <c r="Z10" s="27" t="s">
        <v>25</v>
      </c>
      <c r="AA10" s="27" t="s">
        <v>26</v>
      </c>
      <c r="AB10" s="9"/>
      <c r="AC10" s="27" t="s">
        <v>15</v>
      </c>
      <c r="AD10" s="27" t="s">
        <v>16</v>
      </c>
      <c r="AE10" s="27" t="s">
        <v>17</v>
      </c>
      <c r="AF10" s="27" t="s">
        <v>18</v>
      </c>
      <c r="AG10" s="27" t="s">
        <v>19</v>
      </c>
      <c r="AH10" s="27" t="s">
        <v>20</v>
      </c>
      <c r="AI10" s="27" t="s">
        <v>21</v>
      </c>
      <c r="AJ10" s="27" t="s">
        <v>22</v>
      </c>
      <c r="AK10" s="27" t="s">
        <v>23</v>
      </c>
      <c r="AL10" s="27" t="s">
        <v>24</v>
      </c>
      <c r="AM10" s="27" t="s">
        <v>25</v>
      </c>
      <c r="AN10" s="27" t="s">
        <v>26</v>
      </c>
      <c r="AO10" s="9"/>
      <c r="AP10" s="27" t="s">
        <v>15</v>
      </c>
      <c r="AQ10" s="27" t="s">
        <v>16</v>
      </c>
      <c r="AR10" s="27" t="s">
        <v>17</v>
      </c>
      <c r="AS10" s="27" t="s">
        <v>18</v>
      </c>
      <c r="AT10" s="27" t="s">
        <v>19</v>
      </c>
      <c r="AU10" s="27" t="s">
        <v>20</v>
      </c>
      <c r="AV10" s="27" t="s">
        <v>21</v>
      </c>
      <c r="AW10" s="27" t="s">
        <v>22</v>
      </c>
      <c r="AX10" s="27" t="s">
        <v>23</v>
      </c>
      <c r="AY10" s="27" t="s">
        <v>24</v>
      </c>
      <c r="AZ10" s="27" t="s">
        <v>25</v>
      </c>
      <c r="BA10" s="27" t="s">
        <v>26</v>
      </c>
      <c r="BB10" s="9"/>
      <c r="BC10" s="28" t="s">
        <v>15</v>
      </c>
      <c r="BD10" s="28" t="s">
        <v>16</v>
      </c>
      <c r="BE10" s="28" t="s">
        <v>17</v>
      </c>
      <c r="BF10" s="28" t="s">
        <v>18</v>
      </c>
      <c r="BG10" s="28" t="s">
        <v>19</v>
      </c>
      <c r="BH10" s="28" t="s">
        <v>20</v>
      </c>
      <c r="BI10" s="28" t="s">
        <v>21</v>
      </c>
      <c r="BJ10" s="28" t="s">
        <v>22</v>
      </c>
      <c r="BK10" s="28" t="s">
        <v>23</v>
      </c>
      <c r="BL10" s="28" t="s">
        <v>24</v>
      </c>
      <c r="BM10" s="28" t="s">
        <v>25</v>
      </c>
      <c r="BN10" s="28" t="s">
        <v>26</v>
      </c>
      <c r="BO10" s="32"/>
      <c r="BP10" s="28" t="s">
        <v>9</v>
      </c>
    </row>
    <row r="11" spans="1:68" s="9" customFormat="1" x14ac:dyDescent="0.25">
      <c r="P11" s="9" t="s">
        <v>10</v>
      </c>
      <c r="Q11" s="9" t="s">
        <v>11</v>
      </c>
      <c r="R11" s="9" t="s">
        <v>12</v>
      </c>
      <c r="S11" s="9" t="s">
        <v>13</v>
      </c>
      <c r="T11" s="9" t="s">
        <v>14</v>
      </c>
      <c r="U11" s="9" t="s">
        <v>27</v>
      </c>
      <c r="V11" s="9" t="s">
        <v>28</v>
      </c>
      <c r="W11" s="9" t="s">
        <v>29</v>
      </c>
      <c r="X11" s="9" t="s">
        <v>30</v>
      </c>
      <c r="Y11" s="9" t="s">
        <v>31</v>
      </c>
      <c r="Z11" s="9" t="s">
        <v>32</v>
      </c>
      <c r="AA11" s="9" t="s">
        <v>33</v>
      </c>
      <c r="AC11" s="9" t="s">
        <v>34</v>
      </c>
      <c r="AD11" s="9" t="s">
        <v>35</v>
      </c>
      <c r="AE11" s="9" t="s">
        <v>36</v>
      </c>
      <c r="AF11" s="9" t="s">
        <v>37</v>
      </c>
      <c r="AG11" s="9" t="s">
        <v>38</v>
      </c>
      <c r="AH11" s="9" t="s">
        <v>39</v>
      </c>
      <c r="AI11" s="9" t="s">
        <v>40</v>
      </c>
      <c r="AJ11" s="9" t="s">
        <v>41</v>
      </c>
      <c r="AK11" s="9" t="s">
        <v>42</v>
      </c>
      <c r="AL11" s="9" t="s">
        <v>43</v>
      </c>
      <c r="AM11" s="9" t="s">
        <v>44</v>
      </c>
      <c r="AN11" s="9" t="s">
        <v>45</v>
      </c>
      <c r="AP11" s="9" t="s">
        <v>46</v>
      </c>
      <c r="AQ11" s="9" t="s">
        <v>47</v>
      </c>
      <c r="AR11" s="9" t="s">
        <v>48</v>
      </c>
      <c r="AS11" s="9" t="s">
        <v>49</v>
      </c>
      <c r="AT11" s="9" t="s">
        <v>50</v>
      </c>
      <c r="AU11" s="9" t="s">
        <v>51</v>
      </c>
      <c r="AV11" s="9" t="s">
        <v>52</v>
      </c>
      <c r="AW11" s="9" t="s">
        <v>53</v>
      </c>
      <c r="AX11" s="9" t="s">
        <v>54</v>
      </c>
      <c r="AY11" s="9" t="s">
        <v>55</v>
      </c>
      <c r="AZ11" s="9" t="s">
        <v>56</v>
      </c>
      <c r="BA11" s="9" t="s">
        <v>57</v>
      </c>
      <c r="BC11" s="9" t="s">
        <v>58</v>
      </c>
      <c r="BD11" s="9" t="s">
        <v>59</v>
      </c>
      <c r="BE11" s="9" t="s">
        <v>60</v>
      </c>
      <c r="BF11" s="9" t="s">
        <v>61</v>
      </c>
      <c r="BG11" s="9" t="s">
        <v>62</v>
      </c>
      <c r="BH11" s="9" t="s">
        <v>63</v>
      </c>
      <c r="BI11" s="9" t="s">
        <v>64</v>
      </c>
      <c r="BJ11" s="9" t="s">
        <v>65</v>
      </c>
      <c r="BK11" s="9" t="s">
        <v>66</v>
      </c>
      <c r="BL11" s="9" t="s">
        <v>67</v>
      </c>
      <c r="BM11" s="9" t="s">
        <v>68</v>
      </c>
      <c r="BN11" s="9" t="s">
        <v>69</v>
      </c>
      <c r="BP11" s="9" t="s">
        <v>70</v>
      </c>
    </row>
    <row r="12" spans="1:68" x14ac:dyDescent="0.25">
      <c r="C12" s="3" t="s">
        <v>71</v>
      </c>
      <c r="G12" s="9"/>
      <c r="H12" s="9"/>
      <c r="I12" s="9"/>
      <c r="J12" s="9"/>
      <c r="K12" s="9"/>
      <c r="L12" s="9"/>
    </row>
    <row r="14" spans="1:68" x14ac:dyDescent="0.25">
      <c r="A14" s="9">
        <v>1</v>
      </c>
      <c r="C14" s="8" t="s">
        <v>72</v>
      </c>
      <c r="E14" s="9" t="s">
        <v>73</v>
      </c>
      <c r="G14" s="14">
        <v>4214900</v>
      </c>
      <c r="H14" s="14">
        <v>291800</v>
      </c>
      <c r="I14" s="14">
        <v>0</v>
      </c>
      <c r="J14" s="14">
        <v>0</v>
      </c>
      <c r="K14" s="14">
        <f>SUM(G14:J14)</f>
        <v>4506700</v>
      </c>
      <c r="L14" s="10"/>
      <c r="N14" s="9">
        <v>1</v>
      </c>
      <c r="O14" s="9"/>
      <c r="P14" s="14">
        <v>685072.21174683992</v>
      </c>
      <c r="Q14" s="14">
        <v>688317.48426446121</v>
      </c>
      <c r="R14" s="14">
        <v>618718.22946810047</v>
      </c>
      <c r="S14" s="14">
        <v>502791.53315206984</v>
      </c>
      <c r="T14" s="14">
        <v>288246.11927998008</v>
      </c>
      <c r="U14" s="14">
        <v>135737.39204301388</v>
      </c>
      <c r="V14" s="14">
        <v>104843.13931880468</v>
      </c>
      <c r="W14" s="14">
        <v>101103.20843592087</v>
      </c>
      <c r="X14" s="14">
        <v>101895.19222287694</v>
      </c>
      <c r="Y14" s="14">
        <v>152855.8818969237</v>
      </c>
      <c r="Z14" s="14">
        <v>313407.89959375275</v>
      </c>
      <c r="AA14" s="14">
        <v>521911.7085772556</v>
      </c>
      <c r="AB14" s="14"/>
      <c r="AC14" s="14">
        <v>52250.954044550504</v>
      </c>
      <c r="AD14" s="14">
        <v>51678.049542065412</v>
      </c>
      <c r="AE14" s="14">
        <v>45371.859566910258</v>
      </c>
      <c r="AF14" s="14">
        <v>36637.834196362557</v>
      </c>
      <c r="AG14" s="14">
        <v>20620.820694347214</v>
      </c>
      <c r="AH14" s="14">
        <v>9609.5018266219649</v>
      </c>
      <c r="AI14" s="14">
        <v>7100.1988277144437</v>
      </c>
      <c r="AJ14" s="14">
        <v>6613.8284638037712</v>
      </c>
      <c r="AK14" s="14">
        <v>6251.0171485416358</v>
      </c>
      <c r="AL14" s="14">
        <v>9151.6114703874973</v>
      </c>
      <c r="AM14" s="14">
        <v>17885.673844843051</v>
      </c>
      <c r="AN14" s="14">
        <v>28628.65037385168</v>
      </c>
      <c r="AO14" s="14"/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/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/>
      <c r="BP14" s="14">
        <f>SUM(P14:BN14)</f>
        <v>4506700</v>
      </c>
    </row>
    <row r="15" spans="1:68" x14ac:dyDescent="0.25">
      <c r="A15" s="9">
        <v>2</v>
      </c>
      <c r="C15" s="8" t="s">
        <v>74</v>
      </c>
      <c r="E15" s="9" t="s">
        <v>73</v>
      </c>
      <c r="G15" s="14">
        <v>2583600</v>
      </c>
      <c r="H15" s="14">
        <v>1905000</v>
      </c>
      <c r="I15" s="14">
        <v>0</v>
      </c>
      <c r="J15" s="14">
        <v>0</v>
      </c>
      <c r="K15" s="14">
        <f t="shared" ref="K15:K16" si="0">SUM(G15:J15)</f>
        <v>4488600</v>
      </c>
      <c r="L15" s="10"/>
      <c r="N15" s="9">
        <v>2</v>
      </c>
      <c r="O15" s="9"/>
      <c r="P15" s="14">
        <v>389329.1884915164</v>
      </c>
      <c r="Q15" s="14">
        <v>450299.861352081</v>
      </c>
      <c r="R15" s="14">
        <v>394150.9944276255</v>
      </c>
      <c r="S15" s="14">
        <v>318027.71446137578</v>
      </c>
      <c r="T15" s="14">
        <v>185690.8433903449</v>
      </c>
      <c r="U15" s="14">
        <v>81187.625830806021</v>
      </c>
      <c r="V15" s="14">
        <v>57617.345327480347</v>
      </c>
      <c r="W15" s="14">
        <v>56702.732910234525</v>
      </c>
      <c r="X15" s="14">
        <v>56793.309763159108</v>
      </c>
      <c r="Y15" s="14">
        <v>87947.582221960547</v>
      </c>
      <c r="Z15" s="14">
        <v>191813.552851666</v>
      </c>
      <c r="AA15" s="14">
        <v>314039.24897174985</v>
      </c>
      <c r="AB15" s="14"/>
      <c r="AC15" s="14">
        <v>267592.7029081565</v>
      </c>
      <c r="AD15" s="14">
        <v>314430.87895208644</v>
      </c>
      <c r="AE15" s="14">
        <v>276940.3116838999</v>
      </c>
      <c r="AF15" s="14">
        <v>228610.59128324807</v>
      </c>
      <c r="AG15" s="14">
        <v>149078.15278450967</v>
      </c>
      <c r="AH15" s="14">
        <v>69597.529888736259</v>
      </c>
      <c r="AI15" s="14">
        <v>49681.653132748899</v>
      </c>
      <c r="AJ15" s="14">
        <v>47927.743722951629</v>
      </c>
      <c r="AK15" s="14">
        <v>48711.329841343788</v>
      </c>
      <c r="AL15" s="14">
        <v>72827.735477816314</v>
      </c>
      <c r="AM15" s="14">
        <v>150922.99225243687</v>
      </c>
      <c r="AN15" s="14">
        <v>228678.37807206568</v>
      </c>
      <c r="AO15" s="14"/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/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/>
      <c r="BP15" s="14">
        <f>SUM(P15:BN15)</f>
        <v>4488599.9999999991</v>
      </c>
    </row>
    <row r="16" spans="1:68" x14ac:dyDescent="0.25">
      <c r="A16" s="9">
        <v>3</v>
      </c>
      <c r="C16" s="8" t="s">
        <v>75</v>
      </c>
      <c r="E16" s="9" t="s">
        <v>73</v>
      </c>
      <c r="G16" s="14">
        <v>200</v>
      </c>
      <c r="H16" s="14">
        <v>0</v>
      </c>
      <c r="I16" s="14">
        <v>0</v>
      </c>
      <c r="J16" s="14">
        <v>0</v>
      </c>
      <c r="K16" s="14">
        <f t="shared" si="0"/>
        <v>200</v>
      </c>
      <c r="L16" s="10"/>
      <c r="N16" s="9">
        <v>3</v>
      </c>
      <c r="O16" s="9"/>
      <c r="P16" s="14">
        <v>22.860318853298232</v>
      </c>
      <c r="Q16" s="14">
        <v>15.248793330408073</v>
      </c>
      <c r="R16" s="14">
        <v>14.919994149480766</v>
      </c>
      <c r="S16" s="14">
        <v>15.303788211203745</v>
      </c>
      <c r="T16" s="14">
        <v>18.082784847155185</v>
      </c>
      <c r="U16" s="14">
        <v>18.236068451075031</v>
      </c>
      <c r="V16" s="14">
        <v>21.611818048851834</v>
      </c>
      <c r="W16" s="14">
        <v>26.625713032031594</v>
      </c>
      <c r="X16" s="14">
        <v>13.8446687143484</v>
      </c>
      <c r="Y16" s="14">
        <v>15.650138949831799</v>
      </c>
      <c r="Z16" s="14">
        <v>12.397250255960216</v>
      </c>
      <c r="AA16" s="14">
        <v>5.2186631563551265</v>
      </c>
      <c r="AB16" s="14"/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/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/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/>
      <c r="BP16" s="14">
        <f>SUM(P16:BN16)</f>
        <v>199.99999999999997</v>
      </c>
    </row>
    <row r="17" spans="1:68" x14ac:dyDescent="0.25">
      <c r="A17" s="9">
        <v>4</v>
      </c>
      <c r="C17" s="8" t="s">
        <v>76</v>
      </c>
      <c r="G17" s="17">
        <f t="shared" ref="G17:I17" si="1">SUM(G14:G16)</f>
        <v>6798700</v>
      </c>
      <c r="H17" s="17">
        <f t="shared" si="1"/>
        <v>2196800</v>
      </c>
      <c r="I17" s="17">
        <f t="shared" si="1"/>
        <v>0</v>
      </c>
      <c r="J17" s="17">
        <f t="shared" ref="J17:BP17" si="2">SUM(J14:J16)</f>
        <v>0</v>
      </c>
      <c r="K17" s="17">
        <f t="shared" si="2"/>
        <v>8995500</v>
      </c>
      <c r="L17" s="14"/>
      <c r="M17" s="14"/>
      <c r="N17" s="9">
        <v>4</v>
      </c>
      <c r="O17" s="9"/>
      <c r="P17" s="17">
        <f t="shared" si="2"/>
        <v>1074424.2605572096</v>
      </c>
      <c r="Q17" s="17">
        <f t="shared" si="2"/>
        <v>1138632.5944098728</v>
      </c>
      <c r="R17" s="17">
        <f t="shared" si="2"/>
        <v>1012884.1438898755</v>
      </c>
      <c r="S17" s="17">
        <f t="shared" si="2"/>
        <v>820834.55140165682</v>
      </c>
      <c r="T17" s="17">
        <f t="shared" si="2"/>
        <v>473955.04545517213</v>
      </c>
      <c r="U17" s="17">
        <f t="shared" si="2"/>
        <v>216943.253942271</v>
      </c>
      <c r="V17" s="17">
        <f t="shared" si="2"/>
        <v>162482.09646433385</v>
      </c>
      <c r="W17" s="17">
        <f t="shared" si="2"/>
        <v>157832.56705918742</v>
      </c>
      <c r="X17" s="17">
        <f t="shared" si="2"/>
        <v>158702.34665475041</v>
      </c>
      <c r="Y17" s="17">
        <f t="shared" si="2"/>
        <v>240819.11425783407</v>
      </c>
      <c r="Z17" s="17">
        <f t="shared" si="2"/>
        <v>505233.84969567473</v>
      </c>
      <c r="AA17" s="17">
        <f t="shared" si="2"/>
        <v>835956.1762121619</v>
      </c>
      <c r="AB17" s="14"/>
      <c r="AC17" s="17">
        <f t="shared" si="2"/>
        <v>319843.65695270698</v>
      </c>
      <c r="AD17" s="17">
        <f t="shared" si="2"/>
        <v>366108.92849415186</v>
      </c>
      <c r="AE17" s="17">
        <f t="shared" si="2"/>
        <v>322312.17125081015</v>
      </c>
      <c r="AF17" s="17">
        <f t="shared" si="2"/>
        <v>265248.42547961063</v>
      </c>
      <c r="AG17" s="17">
        <f t="shared" si="2"/>
        <v>169698.97347885687</v>
      </c>
      <c r="AH17" s="17">
        <f t="shared" si="2"/>
        <v>79207.031715358229</v>
      </c>
      <c r="AI17" s="17">
        <f t="shared" si="2"/>
        <v>56781.85196046334</v>
      </c>
      <c r="AJ17" s="17">
        <f t="shared" si="2"/>
        <v>54541.572186755402</v>
      </c>
      <c r="AK17" s="17">
        <f t="shared" si="2"/>
        <v>54962.346989885424</v>
      </c>
      <c r="AL17" s="17">
        <f t="shared" si="2"/>
        <v>81979.346948203805</v>
      </c>
      <c r="AM17" s="17">
        <f t="shared" si="2"/>
        <v>168808.66609727993</v>
      </c>
      <c r="AN17" s="17">
        <f t="shared" si="2"/>
        <v>257307.02844591736</v>
      </c>
      <c r="AO17" s="14"/>
      <c r="AP17" s="17">
        <f t="shared" si="2"/>
        <v>0</v>
      </c>
      <c r="AQ17" s="17">
        <f t="shared" si="2"/>
        <v>0</v>
      </c>
      <c r="AR17" s="17">
        <f t="shared" si="2"/>
        <v>0</v>
      </c>
      <c r="AS17" s="17">
        <f t="shared" si="2"/>
        <v>0</v>
      </c>
      <c r="AT17" s="17">
        <f t="shared" si="2"/>
        <v>0</v>
      </c>
      <c r="AU17" s="17">
        <f t="shared" si="2"/>
        <v>0</v>
      </c>
      <c r="AV17" s="17">
        <f t="shared" si="2"/>
        <v>0</v>
      </c>
      <c r="AW17" s="17">
        <f t="shared" si="2"/>
        <v>0</v>
      </c>
      <c r="AX17" s="17">
        <f t="shared" si="2"/>
        <v>0</v>
      </c>
      <c r="AY17" s="17">
        <f t="shared" si="2"/>
        <v>0</v>
      </c>
      <c r="AZ17" s="17">
        <f t="shared" si="2"/>
        <v>0</v>
      </c>
      <c r="BA17" s="17">
        <f t="shared" si="2"/>
        <v>0</v>
      </c>
      <c r="BB17" s="14"/>
      <c r="BC17" s="17">
        <f t="shared" si="2"/>
        <v>0</v>
      </c>
      <c r="BD17" s="17">
        <f t="shared" si="2"/>
        <v>0</v>
      </c>
      <c r="BE17" s="17">
        <f t="shared" si="2"/>
        <v>0</v>
      </c>
      <c r="BF17" s="17">
        <f t="shared" si="2"/>
        <v>0</v>
      </c>
      <c r="BG17" s="17">
        <f t="shared" si="2"/>
        <v>0</v>
      </c>
      <c r="BH17" s="17">
        <f t="shared" si="2"/>
        <v>0</v>
      </c>
      <c r="BI17" s="17">
        <f t="shared" si="2"/>
        <v>0</v>
      </c>
      <c r="BJ17" s="17">
        <f t="shared" si="2"/>
        <v>0</v>
      </c>
      <c r="BK17" s="17">
        <f t="shared" si="2"/>
        <v>0</v>
      </c>
      <c r="BL17" s="17">
        <f t="shared" si="2"/>
        <v>0</v>
      </c>
      <c r="BM17" s="17">
        <f t="shared" si="2"/>
        <v>0</v>
      </c>
      <c r="BN17" s="17">
        <f t="shared" si="2"/>
        <v>0</v>
      </c>
      <c r="BO17" s="14"/>
      <c r="BP17" s="17">
        <f t="shared" si="2"/>
        <v>8995500</v>
      </c>
    </row>
    <row r="18" spans="1:68" x14ac:dyDescent="0.25">
      <c r="A18" s="9"/>
      <c r="G18" s="10"/>
      <c r="H18" s="10"/>
      <c r="I18" s="10"/>
      <c r="J18" s="10"/>
      <c r="K18" s="10"/>
      <c r="L18" s="10"/>
      <c r="N18" s="9"/>
      <c r="O18" s="9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</row>
    <row r="19" spans="1:68" x14ac:dyDescent="0.25">
      <c r="A19" s="9">
        <v>5</v>
      </c>
      <c r="C19" s="8" t="s">
        <v>77</v>
      </c>
      <c r="E19" s="9" t="s">
        <v>78</v>
      </c>
      <c r="G19" s="14">
        <v>2533596</v>
      </c>
      <c r="H19" s="14">
        <v>233004</v>
      </c>
      <c r="I19" s="14">
        <v>0</v>
      </c>
      <c r="J19" s="14">
        <v>12565</v>
      </c>
      <c r="K19" s="14">
        <f t="shared" ref="K19:K22" si="3">SUM(G19:J19)</f>
        <v>2779165</v>
      </c>
      <c r="L19" s="10"/>
      <c r="N19" s="9">
        <v>5</v>
      </c>
      <c r="O19" s="9"/>
      <c r="P19" s="14">
        <v>451402.41615499998</v>
      </c>
      <c r="Q19" s="14">
        <v>387859.48441699997</v>
      </c>
      <c r="R19" s="14">
        <v>312885.42148400005</v>
      </c>
      <c r="S19" s="14">
        <v>254429.621311</v>
      </c>
      <c r="T19" s="14">
        <v>110866.815002</v>
      </c>
      <c r="U19" s="14">
        <v>75913.65239399999</v>
      </c>
      <c r="V19" s="14">
        <v>56561.534354999996</v>
      </c>
      <c r="W19" s="14">
        <v>58741.833086999999</v>
      </c>
      <c r="X19" s="14">
        <v>58056.418479</v>
      </c>
      <c r="Y19" s="14">
        <v>115901.639214</v>
      </c>
      <c r="Z19" s="14">
        <v>236478.407595</v>
      </c>
      <c r="AA19" s="14">
        <v>414498.89671899995</v>
      </c>
      <c r="AB19" s="14"/>
      <c r="AC19" s="14">
        <v>42692.390140999996</v>
      </c>
      <c r="AD19" s="14">
        <v>37408.514784999999</v>
      </c>
      <c r="AE19" s="14">
        <v>31001.681193999997</v>
      </c>
      <c r="AF19" s="14">
        <v>24513.915513</v>
      </c>
      <c r="AG19" s="14">
        <v>11408.959508000002</v>
      </c>
      <c r="AH19" s="14">
        <v>6570.2364250000001</v>
      </c>
      <c r="AI19" s="14">
        <v>4813.1866200000004</v>
      </c>
      <c r="AJ19" s="14">
        <v>4892.6325879999995</v>
      </c>
      <c r="AK19" s="14">
        <v>4938.2463639999996</v>
      </c>
      <c r="AL19" s="14">
        <v>9811.9472909999986</v>
      </c>
      <c r="AM19" s="14">
        <v>20283.863439000001</v>
      </c>
      <c r="AN19" s="14">
        <v>34667.911704000006</v>
      </c>
      <c r="AO19" s="14"/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/>
      <c r="BC19" s="14">
        <v>3378.986042</v>
      </c>
      <c r="BD19" s="14">
        <v>2454.1095150000001</v>
      </c>
      <c r="BE19" s="14">
        <v>1884.5334420000002</v>
      </c>
      <c r="BF19" s="14">
        <v>1449.8178619999999</v>
      </c>
      <c r="BG19" s="14">
        <v>637.40217900000005</v>
      </c>
      <c r="BH19" s="14">
        <v>411.836319</v>
      </c>
      <c r="BI19" s="14">
        <v>267.23912000000001</v>
      </c>
      <c r="BJ19" s="14">
        <v>235.33998600000001</v>
      </c>
      <c r="BK19" s="14">
        <v>167.681173</v>
      </c>
      <c r="BL19" s="14">
        <v>316.756125</v>
      </c>
      <c r="BM19" s="14">
        <v>567.40972699999998</v>
      </c>
      <c r="BN19" s="14">
        <v>794.29752800000006</v>
      </c>
      <c r="BO19" s="14"/>
      <c r="BP19" s="14">
        <f>SUM(P19:BN19)</f>
        <v>2779165.0348019996</v>
      </c>
    </row>
    <row r="20" spans="1:68" x14ac:dyDescent="0.25">
      <c r="A20" s="9">
        <v>6</v>
      </c>
      <c r="C20" s="8" t="s">
        <v>79</v>
      </c>
      <c r="E20" s="9" t="s">
        <v>78</v>
      </c>
      <c r="G20" s="14">
        <v>568260</v>
      </c>
      <c r="H20" s="14">
        <v>602573</v>
      </c>
      <c r="I20" s="14">
        <v>0</v>
      </c>
      <c r="J20" s="14">
        <v>4130</v>
      </c>
      <c r="K20" s="14">
        <f t="shared" si="3"/>
        <v>1174963</v>
      </c>
      <c r="L20" s="10"/>
      <c r="N20" s="9">
        <v>6</v>
      </c>
      <c r="O20" s="9"/>
      <c r="P20" s="14">
        <v>82243.996213999999</v>
      </c>
      <c r="Q20" s="14">
        <v>74745.169202000005</v>
      </c>
      <c r="R20" s="14">
        <v>71177.239342999994</v>
      </c>
      <c r="S20" s="14">
        <v>55117.568901999999</v>
      </c>
      <c r="T20" s="14">
        <v>29788.011409999999</v>
      </c>
      <c r="U20" s="14">
        <v>16246.414184000001</v>
      </c>
      <c r="V20" s="14">
        <v>13887.907227</v>
      </c>
      <c r="W20" s="14">
        <v>15804.75073</v>
      </c>
      <c r="X20" s="14">
        <v>21370.753013999998</v>
      </c>
      <c r="Y20" s="14">
        <v>42000.583379000003</v>
      </c>
      <c r="Z20" s="14">
        <v>61169.935266</v>
      </c>
      <c r="AA20" s="14">
        <v>84707.579154000006</v>
      </c>
      <c r="AB20" s="14"/>
      <c r="AC20" s="14">
        <v>90783.726126000009</v>
      </c>
      <c r="AD20" s="14">
        <v>71388.804402000009</v>
      </c>
      <c r="AE20" s="14">
        <v>76414.709210999994</v>
      </c>
      <c r="AF20" s="14">
        <v>60130.616180999998</v>
      </c>
      <c r="AG20" s="14">
        <v>36471.098485000002</v>
      </c>
      <c r="AH20" s="14">
        <v>23210.485361999999</v>
      </c>
      <c r="AI20" s="14">
        <v>18445.232603999997</v>
      </c>
      <c r="AJ20" s="14">
        <v>20014.168437</v>
      </c>
      <c r="AK20" s="14">
        <v>24057.189464999999</v>
      </c>
      <c r="AL20" s="14">
        <v>49228.776152999999</v>
      </c>
      <c r="AM20" s="14">
        <v>58401.015806000003</v>
      </c>
      <c r="AN20" s="14">
        <v>74026.989659000013</v>
      </c>
      <c r="AO20" s="14"/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/>
      <c r="BC20" s="14">
        <v>674.90047400000003</v>
      </c>
      <c r="BD20" s="14">
        <v>580.28139599999997</v>
      </c>
      <c r="BE20" s="14">
        <v>541.92297800000006</v>
      </c>
      <c r="BF20" s="14">
        <v>413.12789099999998</v>
      </c>
      <c r="BG20" s="14">
        <v>241.90533100000002</v>
      </c>
      <c r="BH20" s="14">
        <v>164.765154</v>
      </c>
      <c r="BI20" s="14">
        <v>135.15562</v>
      </c>
      <c r="BJ20" s="14">
        <v>144.45125399999998</v>
      </c>
      <c r="BK20" s="14">
        <v>148.22598600000001</v>
      </c>
      <c r="BL20" s="14">
        <v>273.65052100000003</v>
      </c>
      <c r="BM20" s="14">
        <v>308.55580400000002</v>
      </c>
      <c r="BN20" s="14">
        <v>503.14117300000004</v>
      </c>
      <c r="BO20" s="14"/>
      <c r="BP20" s="14">
        <f>SUM(P20:BN20)</f>
        <v>1174962.8034979997</v>
      </c>
    </row>
    <row r="21" spans="1:68" x14ac:dyDescent="0.25">
      <c r="A21" s="9">
        <v>7</v>
      </c>
      <c r="C21" s="8" t="s">
        <v>80</v>
      </c>
      <c r="E21" s="9" t="s">
        <v>78</v>
      </c>
      <c r="G21" s="14">
        <v>815697</v>
      </c>
      <c r="H21" s="14">
        <v>92750</v>
      </c>
      <c r="I21" s="14">
        <v>0</v>
      </c>
      <c r="J21" s="14">
        <v>0</v>
      </c>
      <c r="K21" s="14">
        <f t="shared" si="3"/>
        <v>908447</v>
      </c>
      <c r="L21" s="10"/>
      <c r="N21" s="9">
        <v>7</v>
      </c>
      <c r="O21" s="9"/>
      <c r="P21" s="14">
        <v>149066.91285300002</v>
      </c>
      <c r="Q21" s="14">
        <v>128854.60685600001</v>
      </c>
      <c r="R21" s="14">
        <v>109074.341738</v>
      </c>
      <c r="S21" s="14">
        <v>76279.509885000007</v>
      </c>
      <c r="T21" s="14">
        <v>34999.319463</v>
      </c>
      <c r="U21" s="14">
        <v>18893.615566</v>
      </c>
      <c r="V21" s="14">
        <v>14231.106809000001</v>
      </c>
      <c r="W21" s="14">
        <v>14535.899991</v>
      </c>
      <c r="X21" s="14">
        <v>16972.187653999998</v>
      </c>
      <c r="Y21" s="14">
        <v>42798.646572999998</v>
      </c>
      <c r="Z21" s="14">
        <v>77484.686766999992</v>
      </c>
      <c r="AA21" s="14">
        <v>132506.18518299999</v>
      </c>
      <c r="AB21" s="14"/>
      <c r="AC21" s="14">
        <v>17730.396182999997</v>
      </c>
      <c r="AD21" s="14">
        <v>15562.016376</v>
      </c>
      <c r="AE21" s="14">
        <v>13229.664894</v>
      </c>
      <c r="AF21" s="14">
        <v>9512.3532869999981</v>
      </c>
      <c r="AG21" s="14">
        <v>4310.0995599999997</v>
      </c>
      <c r="AH21" s="14">
        <v>2226.7598660000003</v>
      </c>
      <c r="AI21" s="14">
        <v>1656.873405</v>
      </c>
      <c r="AJ21" s="14">
        <v>1656.6168919999998</v>
      </c>
      <c r="AK21" s="14">
        <v>1724.0669929999999</v>
      </c>
      <c r="AL21" s="14">
        <v>4249.5069320000011</v>
      </c>
      <c r="AM21" s="14">
        <v>7910.3315920000005</v>
      </c>
      <c r="AN21" s="14">
        <v>12981.596557000001</v>
      </c>
      <c r="AO21" s="14"/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/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/>
      <c r="BP21" s="14">
        <f>SUM(P21:BN21)</f>
        <v>908447.30187499977</v>
      </c>
    </row>
    <row r="22" spans="1:68" x14ac:dyDescent="0.25">
      <c r="A22" s="9">
        <v>8</v>
      </c>
      <c r="C22" s="8" t="s">
        <v>81</v>
      </c>
      <c r="E22" s="9" t="s">
        <v>78</v>
      </c>
      <c r="G22" s="14">
        <v>164705</v>
      </c>
      <c r="H22" s="14">
        <v>173890</v>
      </c>
      <c r="I22" s="14">
        <v>0</v>
      </c>
      <c r="J22" s="14">
        <v>4289</v>
      </c>
      <c r="K22" s="14">
        <f t="shared" si="3"/>
        <v>342884</v>
      </c>
      <c r="L22" s="10"/>
      <c r="N22" s="9">
        <v>8</v>
      </c>
      <c r="O22" s="9"/>
      <c r="P22" s="14">
        <v>24466.023643</v>
      </c>
      <c r="Q22" s="14">
        <v>24653.332773000002</v>
      </c>
      <c r="R22" s="14">
        <v>20319.376019000003</v>
      </c>
      <c r="S22" s="14">
        <v>15168.276829</v>
      </c>
      <c r="T22" s="14">
        <v>7907.8026880000007</v>
      </c>
      <c r="U22" s="14">
        <v>5172.0914430000003</v>
      </c>
      <c r="V22" s="14">
        <v>4533.7307110000002</v>
      </c>
      <c r="W22" s="14">
        <v>4699.2312710000006</v>
      </c>
      <c r="X22" s="14">
        <v>4954.4420019999998</v>
      </c>
      <c r="Y22" s="14">
        <v>10806.902544000002</v>
      </c>
      <c r="Z22" s="14">
        <v>16026.673741000001</v>
      </c>
      <c r="AA22" s="14">
        <v>25997.446419</v>
      </c>
      <c r="AB22" s="14"/>
      <c r="AC22" s="14">
        <v>23230.386892000006</v>
      </c>
      <c r="AD22" s="14">
        <v>25763.322171</v>
      </c>
      <c r="AE22" s="14">
        <v>20530.464614</v>
      </c>
      <c r="AF22" s="14">
        <v>17036.578462999998</v>
      </c>
      <c r="AG22" s="14">
        <v>10950.166096000001</v>
      </c>
      <c r="AH22" s="14">
        <v>7505.1197730000004</v>
      </c>
      <c r="AI22" s="14">
        <v>5933.1619480000008</v>
      </c>
      <c r="AJ22" s="14">
        <v>6166.2715159999998</v>
      </c>
      <c r="AK22" s="14">
        <v>6879.162483000001</v>
      </c>
      <c r="AL22" s="14">
        <v>11279.840440000002</v>
      </c>
      <c r="AM22" s="14">
        <v>15411.422052000002</v>
      </c>
      <c r="AN22" s="14">
        <v>23203.814520999997</v>
      </c>
      <c r="AO22" s="14"/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/>
      <c r="BC22" s="14">
        <v>353.3297</v>
      </c>
      <c r="BD22" s="14">
        <v>372.38350000000003</v>
      </c>
      <c r="BE22" s="14">
        <v>286.60599999999999</v>
      </c>
      <c r="BF22" s="14">
        <v>221.24970000000002</v>
      </c>
      <c r="BG22" s="14">
        <v>220.67787999999999</v>
      </c>
      <c r="BH22" s="14">
        <v>381.32862</v>
      </c>
      <c r="BI22" s="14">
        <v>400.58210000000003</v>
      </c>
      <c r="BJ22" s="14">
        <v>387.48730000000006</v>
      </c>
      <c r="BK22" s="14">
        <v>369.72820000000002</v>
      </c>
      <c r="BL22" s="14">
        <v>446.62079999999997</v>
      </c>
      <c r="BM22" s="14">
        <v>417.90180000000004</v>
      </c>
      <c r="BN22" s="14">
        <v>431.03219999999999</v>
      </c>
      <c r="BO22" s="14"/>
      <c r="BP22" s="14">
        <f>SUM(P22:BN22)</f>
        <v>342883.96885200002</v>
      </c>
    </row>
    <row r="23" spans="1:68" x14ac:dyDescent="0.25">
      <c r="A23" s="9">
        <v>9</v>
      </c>
      <c r="C23" s="8" t="s">
        <v>82</v>
      </c>
      <c r="G23" s="17">
        <f t="shared" ref="G23:I23" si="4">SUM(G19:G22)</f>
        <v>4082258</v>
      </c>
      <c r="H23" s="17">
        <f t="shared" si="4"/>
        <v>1102217</v>
      </c>
      <c r="I23" s="17">
        <f t="shared" si="4"/>
        <v>0</v>
      </c>
      <c r="J23" s="17">
        <f t="shared" ref="J23:K23" si="5">SUM(J19:J22)</f>
        <v>20984</v>
      </c>
      <c r="K23" s="17">
        <f t="shared" si="5"/>
        <v>5205459</v>
      </c>
      <c r="L23" s="14"/>
      <c r="M23" s="14"/>
      <c r="N23" s="9">
        <v>9</v>
      </c>
      <c r="O23" s="9"/>
      <c r="P23" s="17">
        <f t="shared" ref="P23:BP23" si="6">SUM(P19:P22)</f>
        <v>707179.34886500007</v>
      </c>
      <c r="Q23" s="17">
        <f t="shared" si="6"/>
        <v>616112.59324800002</v>
      </c>
      <c r="R23" s="17">
        <f t="shared" si="6"/>
        <v>513456.37858400005</v>
      </c>
      <c r="S23" s="17">
        <f t="shared" si="6"/>
        <v>400994.97692699998</v>
      </c>
      <c r="T23" s="17">
        <f t="shared" si="6"/>
        <v>183561.94856299998</v>
      </c>
      <c r="U23" s="17">
        <f t="shared" si="6"/>
        <v>116225.77358699999</v>
      </c>
      <c r="V23" s="17">
        <f t="shared" si="6"/>
        <v>89214.279102</v>
      </c>
      <c r="W23" s="17">
        <f t="shared" si="6"/>
        <v>93781.715079000001</v>
      </c>
      <c r="X23" s="17">
        <f t="shared" si="6"/>
        <v>101353.80114899999</v>
      </c>
      <c r="Y23" s="17">
        <f t="shared" si="6"/>
        <v>211507.77171</v>
      </c>
      <c r="Z23" s="17">
        <f t="shared" si="6"/>
        <v>391159.703369</v>
      </c>
      <c r="AA23" s="17">
        <f t="shared" si="6"/>
        <v>657710.10747500008</v>
      </c>
      <c r="AB23" s="14"/>
      <c r="AC23" s="17">
        <f t="shared" si="6"/>
        <v>174436.89934200002</v>
      </c>
      <c r="AD23" s="17">
        <f t="shared" si="6"/>
        <v>150122.65773400001</v>
      </c>
      <c r="AE23" s="17">
        <f t="shared" si="6"/>
        <v>141176.519913</v>
      </c>
      <c r="AF23" s="17">
        <f t="shared" si="6"/>
        <v>111193.46344400001</v>
      </c>
      <c r="AG23" s="17">
        <f t="shared" si="6"/>
        <v>63140.323649000005</v>
      </c>
      <c r="AH23" s="17">
        <f t="shared" si="6"/>
        <v>39512.601426000001</v>
      </c>
      <c r="AI23" s="17">
        <f t="shared" si="6"/>
        <v>30848.454576999997</v>
      </c>
      <c r="AJ23" s="17">
        <f t="shared" si="6"/>
        <v>32729.689433</v>
      </c>
      <c r="AK23" s="17">
        <f t="shared" si="6"/>
        <v>37598.665305000002</v>
      </c>
      <c r="AL23" s="17">
        <f t="shared" si="6"/>
        <v>74570.070816000007</v>
      </c>
      <c r="AM23" s="17">
        <f t="shared" si="6"/>
        <v>102006.632889</v>
      </c>
      <c r="AN23" s="17">
        <f t="shared" si="6"/>
        <v>144880.31244100002</v>
      </c>
      <c r="AO23" s="14"/>
      <c r="AP23" s="17">
        <f t="shared" si="6"/>
        <v>0</v>
      </c>
      <c r="AQ23" s="17">
        <f t="shared" si="6"/>
        <v>0</v>
      </c>
      <c r="AR23" s="17">
        <f t="shared" si="6"/>
        <v>0</v>
      </c>
      <c r="AS23" s="17">
        <f t="shared" si="6"/>
        <v>0</v>
      </c>
      <c r="AT23" s="17">
        <f t="shared" si="6"/>
        <v>0</v>
      </c>
      <c r="AU23" s="17">
        <f t="shared" si="6"/>
        <v>0</v>
      </c>
      <c r="AV23" s="17">
        <f t="shared" si="6"/>
        <v>0</v>
      </c>
      <c r="AW23" s="17">
        <f t="shared" si="6"/>
        <v>0</v>
      </c>
      <c r="AX23" s="17">
        <f t="shared" si="6"/>
        <v>0</v>
      </c>
      <c r="AY23" s="17">
        <f t="shared" si="6"/>
        <v>0</v>
      </c>
      <c r="AZ23" s="17">
        <f t="shared" si="6"/>
        <v>0</v>
      </c>
      <c r="BA23" s="17">
        <f t="shared" si="6"/>
        <v>0</v>
      </c>
      <c r="BB23" s="14"/>
      <c r="BC23" s="17">
        <f t="shared" si="6"/>
        <v>4407.2162159999998</v>
      </c>
      <c r="BD23" s="17">
        <f t="shared" si="6"/>
        <v>3406.7744109999999</v>
      </c>
      <c r="BE23" s="17">
        <f t="shared" si="6"/>
        <v>2713.0624200000002</v>
      </c>
      <c r="BF23" s="17">
        <f t="shared" si="6"/>
        <v>2084.1954529999998</v>
      </c>
      <c r="BG23" s="17">
        <f t="shared" si="6"/>
        <v>1099.9853900000001</v>
      </c>
      <c r="BH23" s="17">
        <f t="shared" si="6"/>
        <v>957.93009299999994</v>
      </c>
      <c r="BI23" s="17">
        <f t="shared" si="6"/>
        <v>802.97684000000004</v>
      </c>
      <c r="BJ23" s="17">
        <f t="shared" si="6"/>
        <v>767.27854000000002</v>
      </c>
      <c r="BK23" s="17">
        <f t="shared" si="6"/>
        <v>685.63535899999999</v>
      </c>
      <c r="BL23" s="17">
        <f t="shared" si="6"/>
        <v>1037.0274460000001</v>
      </c>
      <c r="BM23" s="17">
        <f t="shared" si="6"/>
        <v>1293.8673310000001</v>
      </c>
      <c r="BN23" s="17">
        <f t="shared" si="6"/>
        <v>1728.4709010000001</v>
      </c>
      <c r="BO23" s="14"/>
      <c r="BP23" s="17">
        <f t="shared" si="6"/>
        <v>5205459.1090269992</v>
      </c>
    </row>
    <row r="24" spans="1:68" x14ac:dyDescent="0.25">
      <c r="A24" s="9"/>
      <c r="G24" s="14"/>
      <c r="H24" s="14"/>
      <c r="I24" s="14"/>
      <c r="J24" s="14"/>
      <c r="K24" s="14"/>
      <c r="L24" s="14"/>
      <c r="M24" s="14"/>
      <c r="N24" s="9"/>
      <c r="O24" s="9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</row>
    <row r="25" spans="1:68" x14ac:dyDescent="0.25">
      <c r="A25" s="9">
        <v>10</v>
      </c>
      <c r="C25" s="8" t="s">
        <v>83</v>
      </c>
      <c r="G25" s="17">
        <f t="shared" ref="G25:K25" si="7">G17+G23</f>
        <v>10880958</v>
      </c>
      <c r="H25" s="17">
        <f t="shared" si="7"/>
        <v>3299017</v>
      </c>
      <c r="I25" s="17">
        <f t="shared" si="7"/>
        <v>0</v>
      </c>
      <c r="J25" s="17">
        <f t="shared" si="7"/>
        <v>20984</v>
      </c>
      <c r="K25" s="17">
        <f t="shared" si="7"/>
        <v>14200959</v>
      </c>
      <c r="L25" s="14"/>
      <c r="M25" s="14"/>
      <c r="N25" s="9">
        <v>10</v>
      </c>
      <c r="O25" s="9"/>
      <c r="P25" s="17">
        <f t="shared" ref="P25:BP25" si="8">P17+P23</f>
        <v>1781603.6094222097</v>
      </c>
      <c r="Q25" s="17">
        <f t="shared" si="8"/>
        <v>1754745.1876578727</v>
      </c>
      <c r="R25" s="17">
        <f t="shared" si="8"/>
        <v>1526340.5224738754</v>
      </c>
      <c r="S25" s="17">
        <f t="shared" si="8"/>
        <v>1221829.5283286567</v>
      </c>
      <c r="T25" s="17">
        <f t="shared" si="8"/>
        <v>657516.99401817215</v>
      </c>
      <c r="U25" s="17">
        <f t="shared" si="8"/>
        <v>333169.02752927097</v>
      </c>
      <c r="V25" s="17">
        <f t="shared" si="8"/>
        <v>251696.37556633385</v>
      </c>
      <c r="W25" s="17">
        <f t="shared" si="8"/>
        <v>251614.28213818744</v>
      </c>
      <c r="X25" s="17">
        <f t="shared" si="8"/>
        <v>260056.14780375041</v>
      </c>
      <c r="Y25" s="17">
        <f t="shared" si="8"/>
        <v>452326.88596783404</v>
      </c>
      <c r="Z25" s="17">
        <f t="shared" si="8"/>
        <v>896393.55306467472</v>
      </c>
      <c r="AA25" s="17">
        <f t="shared" si="8"/>
        <v>1493666.283687162</v>
      </c>
      <c r="AB25" s="14"/>
      <c r="AC25" s="17">
        <f t="shared" si="8"/>
        <v>494280.556294707</v>
      </c>
      <c r="AD25" s="17">
        <f t="shared" si="8"/>
        <v>516231.58622815186</v>
      </c>
      <c r="AE25" s="17">
        <f t="shared" si="8"/>
        <v>463488.69116381014</v>
      </c>
      <c r="AF25" s="17">
        <f t="shared" si="8"/>
        <v>376441.88892361062</v>
      </c>
      <c r="AG25" s="17">
        <f t="shared" si="8"/>
        <v>232839.29712785687</v>
      </c>
      <c r="AH25" s="17">
        <f t="shared" si="8"/>
        <v>118719.63314135824</v>
      </c>
      <c r="AI25" s="17">
        <f t="shared" si="8"/>
        <v>87630.30653746333</v>
      </c>
      <c r="AJ25" s="17">
        <f t="shared" si="8"/>
        <v>87271.261619755402</v>
      </c>
      <c r="AK25" s="17">
        <f t="shared" si="8"/>
        <v>92561.012294885426</v>
      </c>
      <c r="AL25" s="17">
        <f t="shared" si="8"/>
        <v>156549.4177642038</v>
      </c>
      <c r="AM25" s="17">
        <f t="shared" si="8"/>
        <v>270815.29898627993</v>
      </c>
      <c r="AN25" s="17">
        <f t="shared" si="8"/>
        <v>402187.34088691737</v>
      </c>
      <c r="AO25" s="14"/>
      <c r="AP25" s="17">
        <f t="shared" si="8"/>
        <v>0</v>
      </c>
      <c r="AQ25" s="17">
        <f t="shared" si="8"/>
        <v>0</v>
      </c>
      <c r="AR25" s="17">
        <f t="shared" si="8"/>
        <v>0</v>
      </c>
      <c r="AS25" s="17">
        <f t="shared" si="8"/>
        <v>0</v>
      </c>
      <c r="AT25" s="17">
        <f t="shared" si="8"/>
        <v>0</v>
      </c>
      <c r="AU25" s="17">
        <f t="shared" si="8"/>
        <v>0</v>
      </c>
      <c r="AV25" s="17">
        <f t="shared" si="8"/>
        <v>0</v>
      </c>
      <c r="AW25" s="17">
        <f t="shared" si="8"/>
        <v>0</v>
      </c>
      <c r="AX25" s="17">
        <f t="shared" si="8"/>
        <v>0</v>
      </c>
      <c r="AY25" s="17">
        <f t="shared" si="8"/>
        <v>0</v>
      </c>
      <c r="AZ25" s="17">
        <f t="shared" si="8"/>
        <v>0</v>
      </c>
      <c r="BA25" s="17">
        <f t="shared" si="8"/>
        <v>0</v>
      </c>
      <c r="BB25" s="14"/>
      <c r="BC25" s="17">
        <f t="shared" si="8"/>
        <v>4407.2162159999998</v>
      </c>
      <c r="BD25" s="17">
        <f t="shared" si="8"/>
        <v>3406.7744109999999</v>
      </c>
      <c r="BE25" s="17">
        <f t="shared" si="8"/>
        <v>2713.0624200000002</v>
      </c>
      <c r="BF25" s="17">
        <f t="shared" si="8"/>
        <v>2084.1954529999998</v>
      </c>
      <c r="BG25" s="17">
        <f t="shared" si="8"/>
        <v>1099.9853900000001</v>
      </c>
      <c r="BH25" s="17">
        <f t="shared" si="8"/>
        <v>957.93009299999994</v>
      </c>
      <c r="BI25" s="17">
        <f t="shared" si="8"/>
        <v>802.97684000000004</v>
      </c>
      <c r="BJ25" s="17">
        <f t="shared" si="8"/>
        <v>767.27854000000002</v>
      </c>
      <c r="BK25" s="17">
        <f t="shared" si="8"/>
        <v>685.63535899999999</v>
      </c>
      <c r="BL25" s="17">
        <f t="shared" si="8"/>
        <v>1037.0274460000001</v>
      </c>
      <c r="BM25" s="17">
        <f t="shared" si="8"/>
        <v>1293.8673310000001</v>
      </c>
      <c r="BN25" s="17">
        <f t="shared" si="8"/>
        <v>1728.4709010000001</v>
      </c>
      <c r="BO25" s="14"/>
      <c r="BP25" s="17">
        <f t="shared" si="8"/>
        <v>14200959.109026998</v>
      </c>
    </row>
    <row r="26" spans="1:68" x14ac:dyDescent="0.25">
      <c r="A26" s="9"/>
      <c r="G26" s="11"/>
      <c r="H26" s="11"/>
      <c r="I26" s="11"/>
      <c r="J26" s="11"/>
      <c r="K26" s="11"/>
      <c r="L26" s="11"/>
      <c r="N26" s="9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</row>
    <row r="27" spans="1:68" x14ac:dyDescent="0.25">
      <c r="A27" s="9"/>
      <c r="C27" s="3" t="s">
        <v>84</v>
      </c>
      <c r="G27" s="11"/>
      <c r="H27" s="11"/>
      <c r="I27" s="11"/>
      <c r="J27" s="11"/>
      <c r="K27" s="11"/>
      <c r="L27" s="11"/>
      <c r="N27" s="9"/>
      <c r="O27" s="9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</row>
    <row r="28" spans="1:68" x14ac:dyDescent="0.25">
      <c r="A28" s="9"/>
      <c r="G28" s="11"/>
      <c r="H28" s="11"/>
      <c r="I28" s="11"/>
      <c r="J28" s="11"/>
      <c r="K28" s="11"/>
      <c r="L28" s="11"/>
      <c r="N28" s="9"/>
      <c r="O28" s="9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</row>
    <row r="29" spans="1:68" x14ac:dyDescent="0.25">
      <c r="A29" s="9">
        <v>11</v>
      </c>
      <c r="C29" s="8" t="s">
        <v>85</v>
      </c>
      <c r="E29" s="9" t="s">
        <v>73</v>
      </c>
      <c r="G29" s="14">
        <v>1500</v>
      </c>
      <c r="H29" s="14">
        <v>1700</v>
      </c>
      <c r="I29" s="14">
        <v>0</v>
      </c>
      <c r="J29" s="14">
        <v>0</v>
      </c>
      <c r="K29" s="14">
        <f>SUM(G29:J29)</f>
        <v>3200</v>
      </c>
      <c r="L29" s="10"/>
      <c r="N29" s="9">
        <v>11</v>
      </c>
      <c r="O29" s="9"/>
      <c r="P29" s="14">
        <v>295.95864328607604</v>
      </c>
      <c r="Q29" s="14">
        <v>286.50536857685688</v>
      </c>
      <c r="R29" s="14">
        <v>307.04334386423045</v>
      </c>
      <c r="S29" s="14">
        <v>294.35686112027304</v>
      </c>
      <c r="T29" s="14">
        <v>316.13578315256353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/>
      <c r="AC29" s="14">
        <v>79.838511782427915</v>
      </c>
      <c r="AD29" s="14">
        <v>198.18920639569305</v>
      </c>
      <c r="AE29" s="14">
        <v>164.60226547971988</v>
      </c>
      <c r="AF29" s="14">
        <v>180.45444587381931</v>
      </c>
      <c r="AG29" s="14">
        <v>141.91017360898596</v>
      </c>
      <c r="AH29" s="14">
        <v>112.01643482384273</v>
      </c>
      <c r="AI29" s="14">
        <v>78.083316983547448</v>
      </c>
      <c r="AJ29" s="14">
        <v>78.943897258898815</v>
      </c>
      <c r="AK29" s="14">
        <v>113.24264016533209</v>
      </c>
      <c r="AL29" s="14">
        <v>111.99601427493609</v>
      </c>
      <c r="AM29" s="14">
        <v>291.53153544795646</v>
      </c>
      <c r="AN29" s="14">
        <v>149.19155790484024</v>
      </c>
      <c r="AO29" s="14"/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/>
      <c r="BC29" s="14">
        <f>$J29</f>
        <v>0</v>
      </c>
      <c r="BD29" s="14">
        <f t="shared" ref="BD29:BN29" si="9">$J29</f>
        <v>0</v>
      </c>
      <c r="BE29" s="14">
        <f t="shared" si="9"/>
        <v>0</v>
      </c>
      <c r="BF29" s="14">
        <f t="shared" si="9"/>
        <v>0</v>
      </c>
      <c r="BG29" s="14">
        <f t="shared" si="9"/>
        <v>0</v>
      </c>
      <c r="BH29" s="14">
        <f t="shared" si="9"/>
        <v>0</v>
      </c>
      <c r="BI29" s="14">
        <f t="shared" si="9"/>
        <v>0</v>
      </c>
      <c r="BJ29" s="14">
        <f t="shared" si="9"/>
        <v>0</v>
      </c>
      <c r="BK29" s="14">
        <f t="shared" si="9"/>
        <v>0</v>
      </c>
      <c r="BL29" s="14">
        <f t="shared" si="9"/>
        <v>0</v>
      </c>
      <c r="BM29" s="14">
        <f t="shared" si="9"/>
        <v>0</v>
      </c>
      <c r="BN29" s="14">
        <f t="shared" si="9"/>
        <v>0</v>
      </c>
      <c r="BO29" s="14"/>
      <c r="BP29" s="14">
        <f t="shared" ref="BP29:BP38" si="10">SUM(P29:BN29)</f>
        <v>3199.9999999999991</v>
      </c>
    </row>
    <row r="30" spans="1:68" x14ac:dyDescent="0.25">
      <c r="A30" s="9">
        <v>12</v>
      </c>
      <c r="C30" s="8" t="s">
        <v>86</v>
      </c>
      <c r="E30" s="9" t="s">
        <v>73</v>
      </c>
      <c r="G30" s="14">
        <v>47900</v>
      </c>
      <c r="H30" s="14">
        <v>779700</v>
      </c>
      <c r="I30" s="14">
        <v>0</v>
      </c>
      <c r="J30" s="14">
        <v>0</v>
      </c>
      <c r="K30" s="14">
        <f t="shared" ref="K30:K38" si="11">SUM(G30:J30)</f>
        <v>827600</v>
      </c>
      <c r="L30" s="10"/>
      <c r="N30" s="9">
        <v>12</v>
      </c>
      <c r="O30" s="9"/>
      <c r="P30" s="14">
        <v>3572.5895356596961</v>
      </c>
      <c r="Q30" s="14">
        <v>4700.2380774377398</v>
      </c>
      <c r="R30" s="14">
        <v>4166.4437107276308</v>
      </c>
      <c r="S30" s="14">
        <v>3843.6006032640339</v>
      </c>
      <c r="T30" s="14">
        <v>4242.713914007657</v>
      </c>
      <c r="U30" s="14">
        <v>3925.7171948861633</v>
      </c>
      <c r="V30" s="14">
        <v>3524.5266802749707</v>
      </c>
      <c r="W30" s="14">
        <v>3218.720446729053</v>
      </c>
      <c r="X30" s="14">
        <v>3728.1757074282655</v>
      </c>
      <c r="Y30" s="14">
        <v>4198.3391961257548</v>
      </c>
      <c r="Z30" s="14">
        <v>4151.0537913215212</v>
      </c>
      <c r="AA30" s="14">
        <v>4627.8811421375131</v>
      </c>
      <c r="AB30" s="14"/>
      <c r="AC30" s="14">
        <v>76620.596903294703</v>
      </c>
      <c r="AD30" s="14">
        <v>93903.384829626826</v>
      </c>
      <c r="AE30" s="14">
        <v>70080.898907987765</v>
      </c>
      <c r="AF30" s="14">
        <v>75364.701148172491</v>
      </c>
      <c r="AG30" s="14">
        <v>66470.519357351848</v>
      </c>
      <c r="AH30" s="14">
        <v>53869.636415196008</v>
      </c>
      <c r="AI30" s="14">
        <v>50207.799612099268</v>
      </c>
      <c r="AJ30" s="14">
        <v>52035.686057694016</v>
      </c>
      <c r="AK30" s="14">
        <v>50583.687151437269</v>
      </c>
      <c r="AL30" s="14">
        <v>65901.978616760563</v>
      </c>
      <c r="AM30" s="14">
        <v>64889.611323807272</v>
      </c>
      <c r="AN30" s="14">
        <v>59771.49967657197</v>
      </c>
      <c r="AO30" s="14"/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/>
      <c r="BC30" s="14">
        <f t="shared" ref="BC30:BN36" si="12">$J30</f>
        <v>0</v>
      </c>
      <c r="BD30" s="14">
        <f t="shared" si="12"/>
        <v>0</v>
      </c>
      <c r="BE30" s="14">
        <f t="shared" si="12"/>
        <v>0</v>
      </c>
      <c r="BF30" s="14">
        <f t="shared" si="12"/>
        <v>0</v>
      </c>
      <c r="BG30" s="14">
        <f t="shared" si="12"/>
        <v>0</v>
      </c>
      <c r="BH30" s="14">
        <f t="shared" si="12"/>
        <v>0</v>
      </c>
      <c r="BI30" s="14">
        <f t="shared" si="12"/>
        <v>0</v>
      </c>
      <c r="BJ30" s="14">
        <f t="shared" si="12"/>
        <v>0</v>
      </c>
      <c r="BK30" s="14">
        <f t="shared" si="12"/>
        <v>0</v>
      </c>
      <c r="BL30" s="14">
        <f t="shared" si="12"/>
        <v>0</v>
      </c>
      <c r="BM30" s="14">
        <f t="shared" si="12"/>
        <v>0</v>
      </c>
      <c r="BN30" s="14">
        <f t="shared" si="12"/>
        <v>0</v>
      </c>
      <c r="BO30" s="14"/>
      <c r="BP30" s="14">
        <f t="shared" si="10"/>
        <v>827600</v>
      </c>
    </row>
    <row r="31" spans="1:68" x14ac:dyDescent="0.25">
      <c r="A31" s="9">
        <v>13</v>
      </c>
      <c r="C31" s="8" t="s">
        <v>87</v>
      </c>
      <c r="E31" s="9" t="s">
        <v>73</v>
      </c>
      <c r="G31" s="14">
        <v>0</v>
      </c>
      <c r="H31" s="14">
        <v>497600</v>
      </c>
      <c r="I31" s="14">
        <v>0</v>
      </c>
      <c r="J31" s="14">
        <v>0</v>
      </c>
      <c r="K31" s="14">
        <f t="shared" si="11"/>
        <v>497600</v>
      </c>
      <c r="L31" s="10"/>
      <c r="N31" s="9">
        <v>13</v>
      </c>
      <c r="O31" s="9"/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/>
      <c r="AC31" s="14">
        <v>45060.803345373293</v>
      </c>
      <c r="AD31" s="14">
        <v>43515.636790988239</v>
      </c>
      <c r="AE31" s="14">
        <v>42701.856618809703</v>
      </c>
      <c r="AF31" s="14">
        <v>41900.476114037992</v>
      </c>
      <c r="AG31" s="14">
        <v>40948.739642226676</v>
      </c>
      <c r="AH31" s="14">
        <v>38942.838446011374</v>
      </c>
      <c r="AI31" s="14">
        <v>39026.051214016174</v>
      </c>
      <c r="AJ31" s="14">
        <v>40793.833797227308</v>
      </c>
      <c r="AK31" s="14">
        <v>40212.09040118452</v>
      </c>
      <c r="AL31" s="14">
        <v>40886.51731120066</v>
      </c>
      <c r="AM31" s="14">
        <v>42267.348273518081</v>
      </c>
      <c r="AN31" s="14">
        <v>41343.808045405989</v>
      </c>
      <c r="AO31" s="14"/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/>
      <c r="BC31" s="14">
        <f t="shared" si="12"/>
        <v>0</v>
      </c>
      <c r="BD31" s="14">
        <f t="shared" si="12"/>
        <v>0</v>
      </c>
      <c r="BE31" s="14">
        <f t="shared" si="12"/>
        <v>0</v>
      </c>
      <c r="BF31" s="14">
        <f t="shared" si="12"/>
        <v>0</v>
      </c>
      <c r="BG31" s="14">
        <f t="shared" si="12"/>
        <v>0</v>
      </c>
      <c r="BH31" s="14">
        <f t="shared" si="12"/>
        <v>0</v>
      </c>
      <c r="BI31" s="14">
        <f t="shared" si="12"/>
        <v>0</v>
      </c>
      <c r="BJ31" s="14">
        <f t="shared" si="12"/>
        <v>0</v>
      </c>
      <c r="BK31" s="14">
        <f t="shared" si="12"/>
        <v>0</v>
      </c>
      <c r="BL31" s="14">
        <f t="shared" si="12"/>
        <v>0</v>
      </c>
      <c r="BM31" s="14">
        <f t="shared" si="12"/>
        <v>0</v>
      </c>
      <c r="BN31" s="14">
        <f t="shared" si="12"/>
        <v>0</v>
      </c>
      <c r="BO31" s="14"/>
      <c r="BP31" s="14">
        <f t="shared" si="10"/>
        <v>497600</v>
      </c>
    </row>
    <row r="32" spans="1:68" x14ac:dyDescent="0.25">
      <c r="A32" s="9">
        <v>14</v>
      </c>
      <c r="C32" s="8" t="s">
        <v>88</v>
      </c>
      <c r="E32" s="9" t="s">
        <v>73</v>
      </c>
      <c r="G32" s="14">
        <v>0</v>
      </c>
      <c r="H32" s="14">
        <v>0</v>
      </c>
      <c r="I32" s="14">
        <v>0</v>
      </c>
      <c r="J32" s="14">
        <v>617490</v>
      </c>
      <c r="K32" s="14">
        <f t="shared" si="11"/>
        <v>617490</v>
      </c>
      <c r="L32" s="10"/>
      <c r="N32" s="9">
        <v>14</v>
      </c>
      <c r="O32" s="9"/>
      <c r="P32" s="14">
        <f t="shared" ref="P32:AA38" si="13">$G32</f>
        <v>0</v>
      </c>
      <c r="Q32" s="14">
        <f t="shared" si="13"/>
        <v>0</v>
      </c>
      <c r="R32" s="14">
        <f t="shared" si="13"/>
        <v>0</v>
      </c>
      <c r="S32" s="14">
        <f t="shared" si="13"/>
        <v>0</v>
      </c>
      <c r="T32" s="14">
        <f t="shared" si="13"/>
        <v>0</v>
      </c>
      <c r="U32" s="14">
        <f t="shared" si="13"/>
        <v>0</v>
      </c>
      <c r="V32" s="14">
        <f t="shared" si="13"/>
        <v>0</v>
      </c>
      <c r="W32" s="14">
        <f t="shared" si="13"/>
        <v>0</v>
      </c>
      <c r="X32" s="14">
        <f t="shared" si="13"/>
        <v>0</v>
      </c>
      <c r="Y32" s="14">
        <f t="shared" si="13"/>
        <v>0</v>
      </c>
      <c r="Z32" s="14">
        <f t="shared" si="13"/>
        <v>0</v>
      </c>
      <c r="AA32" s="14">
        <f t="shared" si="13"/>
        <v>0</v>
      </c>
      <c r="AB32" s="14"/>
      <c r="AC32" s="14">
        <f t="shared" ref="AC32:AN38" si="14">$H32</f>
        <v>0</v>
      </c>
      <c r="AD32" s="14">
        <f t="shared" si="14"/>
        <v>0</v>
      </c>
      <c r="AE32" s="14">
        <f t="shared" si="14"/>
        <v>0</v>
      </c>
      <c r="AF32" s="14">
        <f t="shared" si="14"/>
        <v>0</v>
      </c>
      <c r="AG32" s="14">
        <f t="shared" si="14"/>
        <v>0</v>
      </c>
      <c r="AH32" s="14">
        <f t="shared" si="14"/>
        <v>0</v>
      </c>
      <c r="AI32" s="14">
        <f t="shared" si="14"/>
        <v>0</v>
      </c>
      <c r="AJ32" s="14">
        <f t="shared" si="14"/>
        <v>0</v>
      </c>
      <c r="AK32" s="14">
        <f t="shared" si="14"/>
        <v>0</v>
      </c>
      <c r="AL32" s="14">
        <f t="shared" si="14"/>
        <v>0</v>
      </c>
      <c r="AM32" s="14">
        <f t="shared" si="14"/>
        <v>0</v>
      </c>
      <c r="AN32" s="14">
        <f t="shared" si="14"/>
        <v>0</v>
      </c>
      <c r="AO32" s="14"/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/>
      <c r="BC32" s="14">
        <v>48198.047038028904</v>
      </c>
      <c r="BD32" s="14">
        <v>34559.307626508751</v>
      </c>
      <c r="BE32" s="14">
        <v>30859.401964941</v>
      </c>
      <c r="BF32" s="14">
        <v>20227.6965805775</v>
      </c>
      <c r="BG32" s="14">
        <v>54851.958159375979</v>
      </c>
      <c r="BH32" s="14">
        <v>48269.222017664652</v>
      </c>
      <c r="BI32" s="14">
        <v>84902.692099306252</v>
      </c>
      <c r="BJ32" s="14">
        <v>124312.38947656988</v>
      </c>
      <c r="BK32" s="14">
        <v>58250.615789460353</v>
      </c>
      <c r="BL32" s="14">
        <v>33189.615800838743</v>
      </c>
      <c r="BM32" s="14">
        <v>45399.548691908029</v>
      </c>
      <c r="BN32" s="14">
        <v>34469.504754819936</v>
      </c>
      <c r="BO32" s="14"/>
      <c r="BP32" s="14">
        <f t="shared" si="10"/>
        <v>617489.99999999988</v>
      </c>
    </row>
    <row r="33" spans="1:68" x14ac:dyDescent="0.25">
      <c r="A33" s="9">
        <v>15</v>
      </c>
      <c r="C33" s="8" t="s">
        <v>89</v>
      </c>
      <c r="E33" s="9" t="s">
        <v>73</v>
      </c>
      <c r="G33" s="14">
        <v>1200</v>
      </c>
      <c r="H33" s="14">
        <v>63400</v>
      </c>
      <c r="I33" s="14">
        <v>0</v>
      </c>
      <c r="J33" s="14">
        <v>0</v>
      </c>
      <c r="K33" s="14">
        <f t="shared" si="11"/>
        <v>64600</v>
      </c>
      <c r="L33" s="10"/>
      <c r="N33" s="9">
        <v>15</v>
      </c>
      <c r="O33" s="9"/>
      <c r="P33" s="14">
        <v>58.663758329100311</v>
      </c>
      <c r="Q33" s="14">
        <v>0</v>
      </c>
      <c r="R33" s="14">
        <v>3.0876186492166412E-2</v>
      </c>
      <c r="S33" s="14">
        <v>15.483909522813519</v>
      </c>
      <c r="T33" s="14">
        <v>184.39158972520195</v>
      </c>
      <c r="U33" s="14">
        <v>79.471320006772842</v>
      </c>
      <c r="V33" s="14">
        <v>80.463341998585662</v>
      </c>
      <c r="W33" s="14">
        <v>248.21764723458932</v>
      </c>
      <c r="X33" s="14">
        <v>136.93389508072627</v>
      </c>
      <c r="Y33" s="14">
        <v>119.40817322536628</v>
      </c>
      <c r="Z33" s="14">
        <v>168.67859881873684</v>
      </c>
      <c r="AA33" s="14">
        <v>108.25688987161482</v>
      </c>
      <c r="AB33" s="14"/>
      <c r="AC33" s="14">
        <v>278.41298133912477</v>
      </c>
      <c r="AD33" s="14">
        <v>-28.133669997562269</v>
      </c>
      <c r="AE33" s="14">
        <v>200.97991753960954</v>
      </c>
      <c r="AF33" s="14">
        <v>1133.565198066349</v>
      </c>
      <c r="AG33" s="14">
        <v>6072.0898156527173</v>
      </c>
      <c r="AH33" s="14">
        <v>8805.7307565488736</v>
      </c>
      <c r="AI33" s="14">
        <v>7644.3347557488451</v>
      </c>
      <c r="AJ33" s="14">
        <v>8678.4215517155208</v>
      </c>
      <c r="AK33" s="14">
        <v>8211.0683762475965</v>
      </c>
      <c r="AL33" s="14">
        <v>9207.6626038941358</v>
      </c>
      <c r="AM33" s="14">
        <v>9368.0213242820737</v>
      </c>
      <c r="AN33" s="14">
        <v>3827.8463889627174</v>
      </c>
      <c r="AO33" s="14"/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/>
      <c r="BC33" s="14">
        <f t="shared" si="12"/>
        <v>0</v>
      </c>
      <c r="BD33" s="14">
        <f t="shared" si="12"/>
        <v>0</v>
      </c>
      <c r="BE33" s="14">
        <f t="shared" si="12"/>
        <v>0</v>
      </c>
      <c r="BF33" s="14">
        <f t="shared" si="12"/>
        <v>0</v>
      </c>
      <c r="BG33" s="14">
        <f t="shared" si="12"/>
        <v>0</v>
      </c>
      <c r="BH33" s="14">
        <f t="shared" si="12"/>
        <v>0</v>
      </c>
      <c r="BI33" s="14">
        <f t="shared" si="12"/>
        <v>0</v>
      </c>
      <c r="BJ33" s="14">
        <f t="shared" si="12"/>
        <v>0</v>
      </c>
      <c r="BK33" s="14">
        <f t="shared" si="12"/>
        <v>0</v>
      </c>
      <c r="BL33" s="14">
        <f t="shared" si="12"/>
        <v>0</v>
      </c>
      <c r="BM33" s="14">
        <f t="shared" si="12"/>
        <v>0</v>
      </c>
      <c r="BN33" s="14">
        <f t="shared" si="12"/>
        <v>0</v>
      </c>
      <c r="BO33" s="14"/>
      <c r="BP33" s="14">
        <f t="shared" si="10"/>
        <v>64600</v>
      </c>
    </row>
    <row r="34" spans="1:68" x14ac:dyDescent="0.25">
      <c r="A34" s="9">
        <v>16</v>
      </c>
      <c r="C34" s="8" t="s">
        <v>90</v>
      </c>
      <c r="E34" s="9" t="s">
        <v>73</v>
      </c>
      <c r="G34" s="14">
        <v>8200</v>
      </c>
      <c r="H34" s="14">
        <v>37500</v>
      </c>
      <c r="I34" s="14">
        <v>0</v>
      </c>
      <c r="J34" s="14">
        <v>0</v>
      </c>
      <c r="K34" s="14">
        <f t="shared" si="11"/>
        <v>45700</v>
      </c>
      <c r="L34" s="10"/>
      <c r="N34" s="9">
        <v>16</v>
      </c>
      <c r="O34" s="9"/>
      <c r="P34" s="14">
        <v>951.26306561796275</v>
      </c>
      <c r="Q34" s="14">
        <v>1109.3050243420098</v>
      </c>
      <c r="R34" s="14">
        <v>872.05912797935105</v>
      </c>
      <c r="S34" s="14">
        <v>742.79560636781616</v>
      </c>
      <c r="T34" s="14">
        <v>468.66012263057087</v>
      </c>
      <c r="U34" s="14">
        <v>572.26349600761773</v>
      </c>
      <c r="V34" s="14">
        <v>475.29161032788863</v>
      </c>
      <c r="W34" s="14">
        <v>469.69988551391327</v>
      </c>
      <c r="X34" s="14">
        <v>418.3945856249855</v>
      </c>
      <c r="Y34" s="14">
        <v>589.32160592645334</v>
      </c>
      <c r="Z34" s="14">
        <v>775.63411758537995</v>
      </c>
      <c r="AA34" s="14">
        <v>755.31175207605099</v>
      </c>
      <c r="AB34" s="14"/>
      <c r="AC34" s="14">
        <v>3045.2710065560054</v>
      </c>
      <c r="AD34" s="14">
        <v>5378.1301822791493</v>
      </c>
      <c r="AE34" s="14">
        <v>4244.7749078555553</v>
      </c>
      <c r="AF34" s="14">
        <v>4495.9874793375548</v>
      </c>
      <c r="AG34" s="14">
        <v>3083.8737066862036</v>
      </c>
      <c r="AH34" s="14">
        <v>2063.8013560255163</v>
      </c>
      <c r="AI34" s="14">
        <v>1730.734059078319</v>
      </c>
      <c r="AJ34" s="14">
        <v>2125.2586547587048</v>
      </c>
      <c r="AK34" s="14">
        <v>1964.8474345285538</v>
      </c>
      <c r="AL34" s="14">
        <v>2348.1792473110854</v>
      </c>
      <c r="AM34" s="14">
        <v>3138.5165287694654</v>
      </c>
      <c r="AN34" s="14">
        <v>3880.6254368138871</v>
      </c>
      <c r="AO34" s="14"/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/>
      <c r="BC34" s="14">
        <f t="shared" si="12"/>
        <v>0</v>
      </c>
      <c r="BD34" s="14">
        <f t="shared" si="12"/>
        <v>0</v>
      </c>
      <c r="BE34" s="14">
        <f t="shared" si="12"/>
        <v>0</v>
      </c>
      <c r="BF34" s="14">
        <f t="shared" si="12"/>
        <v>0</v>
      </c>
      <c r="BG34" s="14">
        <f t="shared" si="12"/>
        <v>0</v>
      </c>
      <c r="BH34" s="14">
        <f t="shared" si="12"/>
        <v>0</v>
      </c>
      <c r="BI34" s="14">
        <f t="shared" si="12"/>
        <v>0</v>
      </c>
      <c r="BJ34" s="14">
        <f t="shared" si="12"/>
        <v>0</v>
      </c>
      <c r="BK34" s="14">
        <f t="shared" si="12"/>
        <v>0</v>
      </c>
      <c r="BL34" s="14">
        <f t="shared" si="12"/>
        <v>0</v>
      </c>
      <c r="BM34" s="14">
        <f t="shared" si="12"/>
        <v>0</v>
      </c>
      <c r="BN34" s="14">
        <f t="shared" si="12"/>
        <v>0</v>
      </c>
      <c r="BO34" s="14"/>
      <c r="BP34" s="14">
        <f t="shared" si="10"/>
        <v>45700</v>
      </c>
    </row>
    <row r="35" spans="1:68" x14ac:dyDescent="0.25">
      <c r="A35" s="9">
        <v>17</v>
      </c>
      <c r="C35" s="8" t="s">
        <v>91</v>
      </c>
      <c r="E35" s="9" t="s">
        <v>73</v>
      </c>
      <c r="G35" s="14">
        <v>32600</v>
      </c>
      <c r="H35" s="14">
        <v>269600</v>
      </c>
      <c r="I35" s="14">
        <v>0</v>
      </c>
      <c r="J35" s="14">
        <v>0</v>
      </c>
      <c r="K35" s="14">
        <f t="shared" si="11"/>
        <v>302200</v>
      </c>
      <c r="L35" s="10"/>
      <c r="N35" s="9">
        <v>17</v>
      </c>
      <c r="O35" s="9"/>
      <c r="P35" s="14">
        <v>3001.2608955034957</v>
      </c>
      <c r="Q35" s="14">
        <v>5103.5624767114095</v>
      </c>
      <c r="R35" s="14">
        <v>3762.6021294388147</v>
      </c>
      <c r="S35" s="14">
        <v>-16732.660624736451</v>
      </c>
      <c r="T35" s="14">
        <v>22883.228486125703</v>
      </c>
      <c r="U35" s="14">
        <v>613.5510651486901</v>
      </c>
      <c r="V35" s="14">
        <v>1706.9686025030373</v>
      </c>
      <c r="W35" s="14">
        <v>1151.7631011584012</v>
      </c>
      <c r="X35" s="14">
        <v>1527.3006919793052</v>
      </c>
      <c r="Y35" s="14">
        <v>2490.6932291312764</v>
      </c>
      <c r="Z35" s="14">
        <v>3077.6375256435131</v>
      </c>
      <c r="AA35" s="14">
        <v>4014.0924213928042</v>
      </c>
      <c r="AB35" s="14"/>
      <c r="AC35" s="14">
        <v>25211.373522909857</v>
      </c>
      <c r="AD35" s="14">
        <v>33580.376342841599</v>
      </c>
      <c r="AE35" s="14">
        <v>25536.36217528706</v>
      </c>
      <c r="AF35" s="14">
        <v>24495.337646379583</v>
      </c>
      <c r="AG35" s="14">
        <v>20664.744514682592</v>
      </c>
      <c r="AH35" s="14">
        <v>14131.60916828572</v>
      </c>
      <c r="AI35" s="14">
        <v>16373.503449155054</v>
      </c>
      <c r="AJ35" s="14">
        <v>34073.890556213941</v>
      </c>
      <c r="AK35" s="14">
        <v>17886.055335448076</v>
      </c>
      <c r="AL35" s="14">
        <v>15941.363625195139</v>
      </c>
      <c r="AM35" s="14">
        <v>19135.780989455732</v>
      </c>
      <c r="AN35" s="14">
        <v>22569.602674145652</v>
      </c>
      <c r="AO35" s="14"/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/>
      <c r="BC35" s="14">
        <f t="shared" si="12"/>
        <v>0</v>
      </c>
      <c r="BD35" s="14">
        <f t="shared" si="12"/>
        <v>0</v>
      </c>
      <c r="BE35" s="14">
        <f t="shared" si="12"/>
        <v>0</v>
      </c>
      <c r="BF35" s="14">
        <f t="shared" si="12"/>
        <v>0</v>
      </c>
      <c r="BG35" s="14">
        <f t="shared" si="12"/>
        <v>0</v>
      </c>
      <c r="BH35" s="14">
        <f t="shared" si="12"/>
        <v>0</v>
      </c>
      <c r="BI35" s="14">
        <f t="shared" si="12"/>
        <v>0</v>
      </c>
      <c r="BJ35" s="14">
        <f t="shared" si="12"/>
        <v>0</v>
      </c>
      <c r="BK35" s="14">
        <f t="shared" si="12"/>
        <v>0</v>
      </c>
      <c r="BL35" s="14">
        <f t="shared" si="12"/>
        <v>0</v>
      </c>
      <c r="BM35" s="14">
        <f t="shared" si="12"/>
        <v>0</v>
      </c>
      <c r="BN35" s="14">
        <f t="shared" si="12"/>
        <v>0</v>
      </c>
      <c r="BO35" s="14"/>
      <c r="BP35" s="14">
        <f t="shared" si="10"/>
        <v>302200</v>
      </c>
    </row>
    <row r="36" spans="1:68" x14ac:dyDescent="0.25">
      <c r="A36" s="9">
        <v>18</v>
      </c>
      <c r="C36" s="8" t="s">
        <v>92</v>
      </c>
      <c r="E36" s="9" t="s">
        <v>73</v>
      </c>
      <c r="G36" s="14">
        <v>169600</v>
      </c>
      <c r="H36" s="14">
        <v>0</v>
      </c>
      <c r="I36" s="14">
        <v>0</v>
      </c>
      <c r="J36" s="14">
        <v>0</v>
      </c>
      <c r="K36" s="14">
        <f t="shared" si="11"/>
        <v>169600</v>
      </c>
      <c r="L36" s="10"/>
      <c r="N36" s="9">
        <v>18</v>
      </c>
      <c r="O36" s="9"/>
      <c r="P36" s="14">
        <v>29054.617853681484</v>
      </c>
      <c r="Q36" s="14">
        <v>28964.046770973542</v>
      </c>
      <c r="R36" s="14">
        <v>20669.779179431982</v>
      </c>
      <c r="S36" s="14">
        <v>15470.075166376984</v>
      </c>
      <c r="T36" s="14">
        <v>8280.286517038041</v>
      </c>
      <c r="U36" s="14">
        <v>4777.978345175763</v>
      </c>
      <c r="V36" s="14">
        <v>4004.3371254324948</v>
      </c>
      <c r="W36" s="14">
        <v>4146.7299947085075</v>
      </c>
      <c r="X36" s="14">
        <v>5520.0658606553052</v>
      </c>
      <c r="Y36" s="14">
        <v>6534.0261683564149</v>
      </c>
      <c r="Z36" s="14">
        <v>15595.219259220094</v>
      </c>
      <c r="AA36" s="14">
        <v>26582.837758949387</v>
      </c>
      <c r="AB36" s="14"/>
      <c r="AC36" s="14">
        <f t="shared" si="14"/>
        <v>0</v>
      </c>
      <c r="AD36" s="14">
        <f t="shared" si="14"/>
        <v>0</v>
      </c>
      <c r="AE36" s="14">
        <f t="shared" si="14"/>
        <v>0</v>
      </c>
      <c r="AF36" s="14">
        <f t="shared" si="14"/>
        <v>0</v>
      </c>
      <c r="AG36" s="14">
        <f t="shared" si="14"/>
        <v>0</v>
      </c>
      <c r="AH36" s="14">
        <f t="shared" si="14"/>
        <v>0</v>
      </c>
      <c r="AI36" s="14">
        <f t="shared" si="14"/>
        <v>0</v>
      </c>
      <c r="AJ36" s="14">
        <f t="shared" si="14"/>
        <v>0</v>
      </c>
      <c r="AK36" s="14">
        <f t="shared" si="14"/>
        <v>0</v>
      </c>
      <c r="AL36" s="14">
        <f t="shared" si="14"/>
        <v>0</v>
      </c>
      <c r="AM36" s="14">
        <f t="shared" si="14"/>
        <v>0</v>
      </c>
      <c r="AN36" s="14">
        <f t="shared" si="14"/>
        <v>0</v>
      </c>
      <c r="AO36" s="14"/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/>
      <c r="BC36" s="14">
        <f t="shared" si="12"/>
        <v>0</v>
      </c>
      <c r="BD36" s="14">
        <f t="shared" si="12"/>
        <v>0</v>
      </c>
      <c r="BE36" s="14">
        <f t="shared" si="12"/>
        <v>0</v>
      </c>
      <c r="BF36" s="14">
        <f t="shared" si="12"/>
        <v>0</v>
      </c>
      <c r="BG36" s="14">
        <f t="shared" si="12"/>
        <v>0</v>
      </c>
      <c r="BH36" s="14">
        <f t="shared" si="12"/>
        <v>0</v>
      </c>
      <c r="BI36" s="14">
        <f t="shared" si="12"/>
        <v>0</v>
      </c>
      <c r="BJ36" s="14">
        <f t="shared" si="12"/>
        <v>0</v>
      </c>
      <c r="BK36" s="14">
        <f t="shared" si="12"/>
        <v>0</v>
      </c>
      <c r="BL36" s="14">
        <f t="shared" si="12"/>
        <v>0</v>
      </c>
      <c r="BM36" s="14">
        <f t="shared" si="12"/>
        <v>0</v>
      </c>
      <c r="BN36" s="14">
        <f t="shared" si="12"/>
        <v>0</v>
      </c>
      <c r="BO36" s="14"/>
      <c r="BP36" s="14">
        <f t="shared" si="10"/>
        <v>169599.99999999997</v>
      </c>
    </row>
    <row r="37" spans="1:68" x14ac:dyDescent="0.25">
      <c r="A37" s="9">
        <v>19</v>
      </c>
      <c r="C37" s="8" t="s">
        <v>93</v>
      </c>
      <c r="E37" s="9" t="s">
        <v>73</v>
      </c>
      <c r="G37" s="14">
        <v>0</v>
      </c>
      <c r="H37" s="14">
        <v>0</v>
      </c>
      <c r="I37" s="14">
        <v>0</v>
      </c>
      <c r="J37" s="14">
        <v>544</v>
      </c>
      <c r="K37" s="14">
        <f t="shared" si="11"/>
        <v>544</v>
      </c>
      <c r="L37" s="10"/>
      <c r="N37" s="9">
        <v>19</v>
      </c>
      <c r="O37" s="9"/>
      <c r="P37" s="14">
        <f t="shared" si="13"/>
        <v>0</v>
      </c>
      <c r="Q37" s="14">
        <f t="shared" si="13"/>
        <v>0</v>
      </c>
      <c r="R37" s="14">
        <f t="shared" si="13"/>
        <v>0</v>
      </c>
      <c r="S37" s="14">
        <f t="shared" si="13"/>
        <v>0</v>
      </c>
      <c r="T37" s="14">
        <f t="shared" si="13"/>
        <v>0</v>
      </c>
      <c r="U37" s="14">
        <f t="shared" si="13"/>
        <v>0</v>
      </c>
      <c r="V37" s="14">
        <f t="shared" si="13"/>
        <v>0</v>
      </c>
      <c r="W37" s="14">
        <f t="shared" si="13"/>
        <v>0</v>
      </c>
      <c r="X37" s="14">
        <f t="shared" si="13"/>
        <v>0</v>
      </c>
      <c r="Y37" s="14">
        <f t="shared" si="13"/>
        <v>0</v>
      </c>
      <c r="Z37" s="14">
        <f t="shared" si="13"/>
        <v>0</v>
      </c>
      <c r="AA37" s="14">
        <f t="shared" si="13"/>
        <v>0</v>
      </c>
      <c r="AB37" s="14"/>
      <c r="AC37" s="14">
        <f t="shared" si="14"/>
        <v>0</v>
      </c>
      <c r="AD37" s="14">
        <f t="shared" si="14"/>
        <v>0</v>
      </c>
      <c r="AE37" s="14">
        <f t="shared" si="14"/>
        <v>0</v>
      </c>
      <c r="AF37" s="14">
        <f t="shared" si="14"/>
        <v>0</v>
      </c>
      <c r="AG37" s="14">
        <f t="shared" si="14"/>
        <v>0</v>
      </c>
      <c r="AH37" s="14">
        <f t="shared" si="14"/>
        <v>0</v>
      </c>
      <c r="AI37" s="14">
        <f t="shared" si="14"/>
        <v>0</v>
      </c>
      <c r="AJ37" s="14">
        <f t="shared" si="14"/>
        <v>0</v>
      </c>
      <c r="AK37" s="14">
        <f t="shared" si="14"/>
        <v>0</v>
      </c>
      <c r="AL37" s="14">
        <f t="shared" si="14"/>
        <v>0</v>
      </c>
      <c r="AM37" s="14">
        <f t="shared" si="14"/>
        <v>0</v>
      </c>
      <c r="AN37" s="14">
        <f t="shared" si="14"/>
        <v>0</v>
      </c>
      <c r="AO37" s="14"/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/>
      <c r="BC37" s="14">
        <v>88.359610319566997</v>
      </c>
      <c r="BD37" s="14">
        <v>43.558096729172469</v>
      </c>
      <c r="BE37" s="14">
        <v>29.502412964601479</v>
      </c>
      <c r="BF37" s="14">
        <v>5.3357113284986184</v>
      </c>
      <c r="BG37" s="14">
        <v>34.155362130287344</v>
      </c>
      <c r="BH37" s="14">
        <v>29.266555124639492</v>
      </c>
      <c r="BI37" s="14">
        <v>48.047662808635579</v>
      </c>
      <c r="BJ37" s="14">
        <v>121.85610196448111</v>
      </c>
      <c r="BK37" s="14">
        <v>15.073469223496588</v>
      </c>
      <c r="BL37" s="14">
        <v>45.434782993791686</v>
      </c>
      <c r="BM37" s="14">
        <v>63.993888011437178</v>
      </c>
      <c r="BN37" s="14">
        <v>19.416346401391422</v>
      </c>
      <c r="BO37" s="14"/>
      <c r="BP37" s="14">
        <f t="shared" si="10"/>
        <v>544</v>
      </c>
    </row>
    <row r="38" spans="1:68" x14ac:dyDescent="0.25">
      <c r="A38" s="9">
        <v>20</v>
      </c>
      <c r="C38" s="8" t="s">
        <v>94</v>
      </c>
      <c r="E38" s="9" t="s">
        <v>73</v>
      </c>
      <c r="G38" s="14">
        <v>0</v>
      </c>
      <c r="H38" s="14">
        <v>0</v>
      </c>
      <c r="I38" s="14">
        <v>0</v>
      </c>
      <c r="J38" s="14">
        <v>0</v>
      </c>
      <c r="K38" s="14">
        <f t="shared" si="11"/>
        <v>0</v>
      </c>
      <c r="L38" s="10"/>
      <c r="N38" s="9">
        <v>20</v>
      </c>
      <c r="O38" s="9"/>
      <c r="P38" s="14">
        <f>$G38</f>
        <v>0</v>
      </c>
      <c r="Q38" s="14">
        <f t="shared" si="13"/>
        <v>0</v>
      </c>
      <c r="R38" s="14">
        <f t="shared" si="13"/>
        <v>0</v>
      </c>
      <c r="S38" s="14">
        <f t="shared" si="13"/>
        <v>0</v>
      </c>
      <c r="T38" s="14">
        <f t="shared" si="13"/>
        <v>0</v>
      </c>
      <c r="U38" s="14">
        <f t="shared" si="13"/>
        <v>0</v>
      </c>
      <c r="V38" s="14">
        <f t="shared" si="13"/>
        <v>0</v>
      </c>
      <c r="W38" s="14">
        <f t="shared" si="13"/>
        <v>0</v>
      </c>
      <c r="X38" s="14">
        <f t="shared" si="13"/>
        <v>0</v>
      </c>
      <c r="Y38" s="14">
        <f t="shared" si="13"/>
        <v>0</v>
      </c>
      <c r="Z38" s="14">
        <f t="shared" si="13"/>
        <v>0</v>
      </c>
      <c r="AA38" s="14">
        <f>$G38</f>
        <v>0</v>
      </c>
      <c r="AB38" s="14"/>
      <c r="AC38" s="14">
        <f t="shared" si="14"/>
        <v>0</v>
      </c>
      <c r="AD38" s="14">
        <f t="shared" si="14"/>
        <v>0</v>
      </c>
      <c r="AE38" s="14">
        <f t="shared" si="14"/>
        <v>0</v>
      </c>
      <c r="AF38" s="14">
        <f t="shared" si="14"/>
        <v>0</v>
      </c>
      <c r="AG38" s="14">
        <f t="shared" si="14"/>
        <v>0</v>
      </c>
      <c r="AH38" s="14">
        <f t="shared" si="14"/>
        <v>0</v>
      </c>
      <c r="AI38" s="14">
        <f t="shared" si="14"/>
        <v>0</v>
      </c>
      <c r="AJ38" s="14">
        <f t="shared" si="14"/>
        <v>0</v>
      </c>
      <c r="AK38" s="14">
        <f t="shared" si="14"/>
        <v>0</v>
      </c>
      <c r="AL38" s="14">
        <f t="shared" si="14"/>
        <v>0</v>
      </c>
      <c r="AM38" s="14">
        <f t="shared" si="14"/>
        <v>0</v>
      </c>
      <c r="AN38" s="14">
        <f t="shared" si="14"/>
        <v>0</v>
      </c>
      <c r="AO38" s="14"/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/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/>
      <c r="BP38" s="14">
        <f t="shared" si="10"/>
        <v>0</v>
      </c>
    </row>
    <row r="39" spans="1:68" x14ac:dyDescent="0.25">
      <c r="A39" s="9">
        <v>21</v>
      </c>
      <c r="C39" s="8" t="s">
        <v>76</v>
      </c>
      <c r="G39" s="17">
        <f t="shared" ref="G39:BP39" si="15">SUM(G29:G38)</f>
        <v>261000</v>
      </c>
      <c r="H39" s="17">
        <f t="shared" si="15"/>
        <v>1649500</v>
      </c>
      <c r="I39" s="17">
        <f t="shared" si="15"/>
        <v>0</v>
      </c>
      <c r="J39" s="17">
        <f t="shared" si="15"/>
        <v>618034</v>
      </c>
      <c r="K39" s="17">
        <f t="shared" si="15"/>
        <v>2528534</v>
      </c>
      <c r="L39" s="14"/>
      <c r="M39" s="14"/>
      <c r="N39" s="9">
        <v>21</v>
      </c>
      <c r="O39" s="9"/>
      <c r="P39" s="17">
        <f t="shared" si="15"/>
        <v>36934.353752077819</v>
      </c>
      <c r="Q39" s="17">
        <f t="shared" si="15"/>
        <v>40163.657718041562</v>
      </c>
      <c r="R39" s="17">
        <f t="shared" si="15"/>
        <v>29777.9583676285</v>
      </c>
      <c r="S39" s="17">
        <f t="shared" si="15"/>
        <v>3633.6515219154699</v>
      </c>
      <c r="T39" s="17">
        <f t="shared" si="15"/>
        <v>36375.41641267974</v>
      </c>
      <c r="U39" s="17">
        <f t="shared" si="15"/>
        <v>9968.9814212250058</v>
      </c>
      <c r="V39" s="17">
        <f t="shared" si="15"/>
        <v>9791.5873605369779</v>
      </c>
      <c r="W39" s="17">
        <f t="shared" si="15"/>
        <v>9235.1310753444632</v>
      </c>
      <c r="X39" s="17">
        <f t="shared" si="15"/>
        <v>11330.870740768587</v>
      </c>
      <c r="Y39" s="17">
        <f t="shared" si="15"/>
        <v>13931.788372765266</v>
      </c>
      <c r="Z39" s="17">
        <f t="shared" si="15"/>
        <v>23768.223292589246</v>
      </c>
      <c r="AA39" s="17">
        <f t="shared" si="15"/>
        <v>36088.379964427368</v>
      </c>
      <c r="AB39" s="14"/>
      <c r="AC39" s="17">
        <f t="shared" si="15"/>
        <v>150296.29627125541</v>
      </c>
      <c r="AD39" s="17">
        <f t="shared" si="15"/>
        <v>176547.58368213393</v>
      </c>
      <c r="AE39" s="17">
        <f t="shared" si="15"/>
        <v>142929.4747929594</v>
      </c>
      <c r="AF39" s="17">
        <f t="shared" si="15"/>
        <v>147570.52203186779</v>
      </c>
      <c r="AG39" s="17">
        <f t="shared" si="15"/>
        <v>137381.87721020903</v>
      </c>
      <c r="AH39" s="17">
        <f t="shared" si="15"/>
        <v>117925.63257689134</v>
      </c>
      <c r="AI39" s="17">
        <f t="shared" si="15"/>
        <v>115060.50640708121</v>
      </c>
      <c r="AJ39" s="17">
        <f t="shared" si="15"/>
        <v>137786.0345148684</v>
      </c>
      <c r="AK39" s="17">
        <f t="shared" si="15"/>
        <v>118970.99133901135</v>
      </c>
      <c r="AL39" s="17">
        <f t="shared" si="15"/>
        <v>134397.69741863653</v>
      </c>
      <c r="AM39" s="17">
        <f t="shared" si="15"/>
        <v>139090.8099752806</v>
      </c>
      <c r="AN39" s="17">
        <f t="shared" si="15"/>
        <v>131542.57377980507</v>
      </c>
      <c r="AO39" s="14"/>
      <c r="AP39" s="17">
        <f t="shared" si="15"/>
        <v>0</v>
      </c>
      <c r="AQ39" s="17">
        <f t="shared" si="15"/>
        <v>0</v>
      </c>
      <c r="AR39" s="17">
        <f t="shared" si="15"/>
        <v>0</v>
      </c>
      <c r="AS39" s="17">
        <f t="shared" si="15"/>
        <v>0</v>
      </c>
      <c r="AT39" s="17">
        <f t="shared" si="15"/>
        <v>0</v>
      </c>
      <c r="AU39" s="17">
        <f t="shared" si="15"/>
        <v>0</v>
      </c>
      <c r="AV39" s="17">
        <f t="shared" si="15"/>
        <v>0</v>
      </c>
      <c r="AW39" s="17">
        <f t="shared" si="15"/>
        <v>0</v>
      </c>
      <c r="AX39" s="17">
        <f t="shared" si="15"/>
        <v>0</v>
      </c>
      <c r="AY39" s="17">
        <f t="shared" si="15"/>
        <v>0</v>
      </c>
      <c r="AZ39" s="17">
        <f t="shared" si="15"/>
        <v>0</v>
      </c>
      <c r="BA39" s="17">
        <f t="shared" si="15"/>
        <v>0</v>
      </c>
      <c r="BB39" s="14"/>
      <c r="BC39" s="17">
        <f t="shared" si="15"/>
        <v>48286.406648348471</v>
      </c>
      <c r="BD39" s="17">
        <f t="shared" si="15"/>
        <v>34602.865723237926</v>
      </c>
      <c r="BE39" s="17">
        <f t="shared" si="15"/>
        <v>30888.904377905601</v>
      </c>
      <c r="BF39" s="17">
        <f t="shared" si="15"/>
        <v>20233.032291905998</v>
      </c>
      <c r="BG39" s="17">
        <f t="shared" si="15"/>
        <v>54886.113521506268</v>
      </c>
      <c r="BH39" s="17">
        <f t="shared" si="15"/>
        <v>48298.488572789291</v>
      </c>
      <c r="BI39" s="17">
        <f t="shared" si="15"/>
        <v>84950.739762114885</v>
      </c>
      <c r="BJ39" s="17">
        <f t="shared" si="15"/>
        <v>124434.24557853436</v>
      </c>
      <c r="BK39" s="17">
        <f t="shared" si="15"/>
        <v>58265.689258683851</v>
      </c>
      <c r="BL39" s="17">
        <f t="shared" si="15"/>
        <v>33235.050583832533</v>
      </c>
      <c r="BM39" s="17">
        <f t="shared" si="15"/>
        <v>45463.542579919464</v>
      </c>
      <c r="BN39" s="17">
        <f t="shared" si="15"/>
        <v>34488.921101221327</v>
      </c>
      <c r="BO39" s="14"/>
      <c r="BP39" s="17">
        <f t="shared" si="15"/>
        <v>2528534</v>
      </c>
    </row>
    <row r="40" spans="1:68" x14ac:dyDescent="0.25">
      <c r="G40" s="13"/>
      <c r="H40" s="13"/>
      <c r="I40" s="13"/>
      <c r="J40" s="13"/>
      <c r="K40" s="13"/>
      <c r="L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</row>
    <row r="41" spans="1:68" x14ac:dyDescent="0.25">
      <c r="A41" s="9">
        <v>22</v>
      </c>
      <c r="C41" s="8" t="s">
        <v>95</v>
      </c>
      <c r="E41" s="9" t="s">
        <v>78</v>
      </c>
      <c r="G41" s="14">
        <v>37464</v>
      </c>
      <c r="H41" s="14">
        <v>433949</v>
      </c>
      <c r="I41" s="14">
        <v>0</v>
      </c>
      <c r="J41" s="14">
        <v>0</v>
      </c>
      <c r="K41" s="14">
        <f t="shared" ref="K41:K52" si="16">SUM(G41:J41)</f>
        <v>471413</v>
      </c>
      <c r="L41" s="10"/>
      <c r="N41" s="9">
        <v>22</v>
      </c>
      <c r="O41" s="9"/>
      <c r="P41" s="14">
        <v>3403.2095899999999</v>
      </c>
      <c r="Q41" s="14">
        <v>3264.0877700000001</v>
      </c>
      <c r="R41" s="14">
        <v>3408.9031600000003</v>
      </c>
      <c r="S41" s="14">
        <v>3465.03935</v>
      </c>
      <c r="T41" s="14">
        <v>3033.9055800000001</v>
      </c>
      <c r="U41" s="14">
        <v>2438.5606200000002</v>
      </c>
      <c r="V41" s="14">
        <v>2121.5872400000003</v>
      </c>
      <c r="W41" s="14">
        <v>2520.0230000000001</v>
      </c>
      <c r="X41" s="14">
        <v>2641.96288</v>
      </c>
      <c r="Y41" s="14">
        <v>3072.9589100000003</v>
      </c>
      <c r="Z41" s="14">
        <v>3954.3399199999999</v>
      </c>
      <c r="AA41" s="14">
        <v>4139.2432699999999</v>
      </c>
      <c r="AB41" s="14"/>
      <c r="AC41" s="14">
        <v>49863.421849999999</v>
      </c>
      <c r="AD41" s="14">
        <v>49199.61967</v>
      </c>
      <c r="AE41" s="14">
        <v>45056.980689999902</v>
      </c>
      <c r="AF41" s="14">
        <v>39657.095589999997</v>
      </c>
      <c r="AG41" s="14">
        <v>31321.569219999998</v>
      </c>
      <c r="AH41" s="14">
        <v>24912.153440000002</v>
      </c>
      <c r="AI41" s="14">
        <v>22062.899140000001</v>
      </c>
      <c r="AJ41" s="14">
        <v>24262.097260000002</v>
      </c>
      <c r="AK41" s="14">
        <v>26172.26252</v>
      </c>
      <c r="AL41" s="14">
        <v>32719.042599999997</v>
      </c>
      <c r="AM41" s="14">
        <v>40061.150929999996</v>
      </c>
      <c r="AN41" s="14">
        <v>48660.947200000002</v>
      </c>
      <c r="AO41" s="14"/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/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/>
      <c r="BP41" s="14">
        <f t="shared" ref="BP41:BP52" si="17">SUM(P41:BN41)</f>
        <v>471413.06139999995</v>
      </c>
    </row>
    <row r="42" spans="1:68" x14ac:dyDescent="0.25">
      <c r="A42" s="9">
        <v>23</v>
      </c>
      <c r="C42" s="8" t="s">
        <v>96</v>
      </c>
      <c r="E42" s="9" t="s">
        <v>78</v>
      </c>
      <c r="G42" s="14">
        <v>20934</v>
      </c>
      <c r="H42" s="14">
        <v>453282</v>
      </c>
      <c r="I42" s="14">
        <v>0</v>
      </c>
      <c r="J42" s="14">
        <v>0</v>
      </c>
      <c r="K42" s="14">
        <f t="shared" si="16"/>
        <v>474216</v>
      </c>
      <c r="L42" s="10"/>
      <c r="N42" s="9">
        <v>23</v>
      </c>
      <c r="O42" s="9"/>
      <c r="P42" s="14">
        <v>1561.1211000000001</v>
      </c>
      <c r="Q42" s="14">
        <v>1462.5965000000001</v>
      </c>
      <c r="R42" s="14">
        <v>1368.7768999999998</v>
      </c>
      <c r="S42" s="14">
        <v>1102.9553999999998</v>
      </c>
      <c r="T42" s="14">
        <v>937.15160000000003</v>
      </c>
      <c r="U42" s="14">
        <v>887.53719999999998</v>
      </c>
      <c r="V42" s="14">
        <v>751.3723</v>
      </c>
      <c r="W42" s="14">
        <v>2836.0785000000001</v>
      </c>
      <c r="X42" s="14">
        <v>5953.5029000000004</v>
      </c>
      <c r="Y42" s="14">
        <v>1674.0425</v>
      </c>
      <c r="Z42" s="14">
        <v>1157.2188999999998</v>
      </c>
      <c r="AA42" s="14">
        <v>1241.3738999999998</v>
      </c>
      <c r="AB42" s="14"/>
      <c r="AC42" s="14">
        <v>54420.205310000005</v>
      </c>
      <c r="AD42" s="14">
        <v>52387.194680000001</v>
      </c>
      <c r="AE42" s="14">
        <v>43910.677769999995</v>
      </c>
      <c r="AF42" s="14">
        <v>40968.371200000001</v>
      </c>
      <c r="AG42" s="14">
        <v>30677.089510000002</v>
      </c>
      <c r="AH42" s="14">
        <v>24261.745800000001</v>
      </c>
      <c r="AI42" s="14">
        <v>21819.47075</v>
      </c>
      <c r="AJ42" s="14">
        <v>25987.205279999998</v>
      </c>
      <c r="AK42" s="14">
        <v>30698.851529999996</v>
      </c>
      <c r="AL42" s="14">
        <v>35594.534030000003</v>
      </c>
      <c r="AM42" s="14">
        <v>40182.146580000001</v>
      </c>
      <c r="AN42" s="14">
        <v>52374.859389999998</v>
      </c>
      <c r="AO42" s="14"/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/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/>
      <c r="BP42" s="14">
        <f t="shared" si="17"/>
        <v>474216.07952999993</v>
      </c>
    </row>
    <row r="43" spans="1:68" x14ac:dyDescent="0.25">
      <c r="A43" s="9">
        <v>24</v>
      </c>
      <c r="C43" s="8" t="s">
        <v>97</v>
      </c>
      <c r="E43" s="9" t="s">
        <v>78</v>
      </c>
      <c r="G43" s="14">
        <v>5638</v>
      </c>
      <c r="H43" s="14">
        <v>66486</v>
      </c>
      <c r="I43" s="14">
        <v>0</v>
      </c>
      <c r="J43" s="14">
        <v>0</v>
      </c>
      <c r="K43" s="14">
        <f t="shared" si="16"/>
        <v>72124</v>
      </c>
      <c r="L43" s="10"/>
      <c r="N43" s="9">
        <v>24</v>
      </c>
      <c r="O43" s="9"/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5637.9390000000003</v>
      </c>
      <c r="AB43" s="14"/>
      <c r="AC43" s="14">
        <v>8771.6978800000015</v>
      </c>
      <c r="AD43" s="14">
        <v>7497.5034000000005</v>
      </c>
      <c r="AE43" s="14">
        <v>6861.7770799999998</v>
      </c>
      <c r="AF43" s="14">
        <v>6109.2467999999999</v>
      </c>
      <c r="AG43" s="14">
        <v>4718.0610199999992</v>
      </c>
      <c r="AH43" s="14">
        <v>4060.7844500000001</v>
      </c>
      <c r="AI43" s="14">
        <v>4097.1845800000001</v>
      </c>
      <c r="AJ43" s="14">
        <v>4154.3975200000004</v>
      </c>
      <c r="AK43" s="14">
        <v>4086.7047499999999</v>
      </c>
      <c r="AL43" s="14">
        <v>6375.9705100000001</v>
      </c>
      <c r="AM43" s="14">
        <v>6727.3798899999992</v>
      </c>
      <c r="AN43" s="14">
        <v>3025.8262</v>
      </c>
      <c r="AO43" s="14"/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/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/>
      <c r="BP43" s="14">
        <f t="shared" si="17"/>
        <v>72124.473079999996</v>
      </c>
    </row>
    <row r="44" spans="1:68" x14ac:dyDescent="0.25">
      <c r="A44" s="9">
        <v>25</v>
      </c>
      <c r="C44" s="8" t="s">
        <v>98</v>
      </c>
      <c r="E44" s="9" t="s">
        <v>78</v>
      </c>
      <c r="G44" s="14">
        <v>248</v>
      </c>
      <c r="H44" s="14">
        <v>0</v>
      </c>
      <c r="I44" s="14">
        <v>0</v>
      </c>
      <c r="J44" s="14">
        <v>0</v>
      </c>
      <c r="K44" s="14">
        <f t="shared" si="16"/>
        <v>248</v>
      </c>
      <c r="L44" s="10"/>
      <c r="N44" s="9">
        <v>25</v>
      </c>
      <c r="O44" s="9"/>
      <c r="P44" s="14">
        <v>49.424699999999994</v>
      </c>
      <c r="Q44" s="14">
        <v>52.192399999999999</v>
      </c>
      <c r="R44" s="14">
        <v>32.892000000000003</v>
      </c>
      <c r="S44" s="14">
        <v>29.386400000000002</v>
      </c>
      <c r="T44" s="14">
        <v>6.6331999999999995</v>
      </c>
      <c r="U44" s="14">
        <v>0.67970000000000008</v>
      </c>
      <c r="V44" s="14">
        <v>0.38219999999999998</v>
      </c>
      <c r="W44" s="14">
        <v>5.67E-2</v>
      </c>
      <c r="X44" s="14">
        <v>0.5222</v>
      </c>
      <c r="Y44" s="14">
        <v>9.1477000000000004</v>
      </c>
      <c r="Z44" s="14">
        <v>22.982400000000002</v>
      </c>
      <c r="AA44" s="14">
        <v>43.526499999999999</v>
      </c>
      <c r="AB44" s="14"/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/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/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/>
      <c r="BP44" s="14">
        <f t="shared" si="17"/>
        <v>247.82610000000003</v>
      </c>
    </row>
    <row r="45" spans="1:68" x14ac:dyDescent="0.25">
      <c r="A45" s="9">
        <v>26</v>
      </c>
      <c r="C45" s="8" t="s">
        <v>99</v>
      </c>
      <c r="E45" s="9" t="s">
        <v>78</v>
      </c>
      <c r="G45" s="14">
        <v>13830</v>
      </c>
      <c r="H45" s="14">
        <v>93912</v>
      </c>
      <c r="I45" s="14">
        <v>0</v>
      </c>
      <c r="J45" s="14">
        <v>457170</v>
      </c>
      <c r="K45" s="14">
        <f t="shared" si="16"/>
        <v>564912</v>
      </c>
      <c r="L45" s="10"/>
      <c r="N45" s="9">
        <v>26</v>
      </c>
      <c r="O45" s="9"/>
      <c r="P45" s="14">
        <v>1645.9748</v>
      </c>
      <c r="Q45" s="14">
        <v>1455.8070299999999</v>
      </c>
      <c r="R45" s="14">
        <v>1257.2271699999999</v>
      </c>
      <c r="S45" s="14">
        <v>575.15980000000002</v>
      </c>
      <c r="T45" s="14">
        <v>1225.9744500000002</v>
      </c>
      <c r="U45" s="14">
        <v>531.34584999999993</v>
      </c>
      <c r="V45" s="14">
        <v>1174.2808</v>
      </c>
      <c r="W45" s="14">
        <v>1574.12195</v>
      </c>
      <c r="X45" s="14">
        <v>993.31651999999997</v>
      </c>
      <c r="Y45" s="14">
        <v>1042.4892299999999</v>
      </c>
      <c r="Z45" s="14">
        <v>802.40105000000005</v>
      </c>
      <c r="AA45" s="14">
        <v>1552.2084700000003</v>
      </c>
      <c r="AB45" s="14"/>
      <c r="AC45" s="14">
        <v>10046.104869999999</v>
      </c>
      <c r="AD45" s="14">
        <v>9210.2698299999993</v>
      </c>
      <c r="AE45" s="14">
        <v>9135.1278399999992</v>
      </c>
      <c r="AF45" s="14">
        <v>8509.0117000000009</v>
      </c>
      <c r="AG45" s="14">
        <v>7523.9274000000005</v>
      </c>
      <c r="AH45" s="14">
        <v>6268.5726999999988</v>
      </c>
      <c r="AI45" s="14">
        <v>5722.3577999999989</v>
      </c>
      <c r="AJ45" s="14">
        <v>5834.8109000000004</v>
      </c>
      <c r="AK45" s="14">
        <v>6111.8457000000008</v>
      </c>
      <c r="AL45" s="14">
        <v>7676.5344000000005</v>
      </c>
      <c r="AM45" s="14">
        <v>8276.2597999999998</v>
      </c>
      <c r="AN45" s="14">
        <v>9596.6330999999991</v>
      </c>
      <c r="AO45" s="14"/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/>
      <c r="BC45" s="14">
        <v>51156.411569999989</v>
      </c>
      <c r="BD45" s="14">
        <v>48949.915139999997</v>
      </c>
      <c r="BE45" s="14">
        <v>43823.388049999994</v>
      </c>
      <c r="BF45" s="14">
        <v>38960.307400000005</v>
      </c>
      <c r="BG45" s="14">
        <v>32061.696709999997</v>
      </c>
      <c r="BH45" s="14">
        <v>27303.686799999996</v>
      </c>
      <c r="BI45" s="14">
        <v>32692.542000000005</v>
      </c>
      <c r="BJ45" s="14">
        <v>38001.683899999996</v>
      </c>
      <c r="BK45" s="14">
        <v>30268.031500000001</v>
      </c>
      <c r="BL45" s="14">
        <v>32513.708600000005</v>
      </c>
      <c r="BM45" s="14">
        <v>36998.4738</v>
      </c>
      <c r="BN45" s="14">
        <v>44440.045699999995</v>
      </c>
      <c r="BO45" s="14"/>
      <c r="BP45" s="14">
        <f t="shared" si="17"/>
        <v>564911.65432999993</v>
      </c>
    </row>
    <row r="46" spans="1:68" x14ac:dyDescent="0.25">
      <c r="A46" s="9">
        <v>27</v>
      </c>
      <c r="C46" s="8" t="s">
        <v>85</v>
      </c>
      <c r="E46" s="9" t="s">
        <v>78</v>
      </c>
      <c r="G46" s="14">
        <v>0</v>
      </c>
      <c r="H46" s="14">
        <v>0</v>
      </c>
      <c r="I46" s="14">
        <v>0</v>
      </c>
      <c r="J46" s="14">
        <v>1365738</v>
      </c>
      <c r="K46" s="14">
        <f t="shared" si="16"/>
        <v>1365738</v>
      </c>
      <c r="L46" s="10"/>
      <c r="N46" s="9">
        <v>27</v>
      </c>
      <c r="O46" s="9"/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/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/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/>
      <c r="BC46" s="14">
        <v>133457.3799</v>
      </c>
      <c r="BD46" s="14">
        <v>119131.34533</v>
      </c>
      <c r="BE46" s="14">
        <v>119196.91617</v>
      </c>
      <c r="BF46" s="14">
        <v>109738.45210000001</v>
      </c>
      <c r="BG46" s="14">
        <v>107212.41713</v>
      </c>
      <c r="BH46" s="14">
        <v>101452.17862000001</v>
      </c>
      <c r="BI46" s="14">
        <v>112149.79423</v>
      </c>
      <c r="BJ46" s="14">
        <v>114793.879</v>
      </c>
      <c r="BK46" s="14">
        <v>95167.983720000004</v>
      </c>
      <c r="BL46" s="14">
        <v>109308.62930000002</v>
      </c>
      <c r="BM46" s="14">
        <v>119263.193</v>
      </c>
      <c r="BN46" s="14">
        <v>124865.8907</v>
      </c>
      <c r="BO46" s="14"/>
      <c r="BP46" s="14">
        <f t="shared" si="17"/>
        <v>1365738.0592</v>
      </c>
    </row>
    <row r="47" spans="1:68" x14ac:dyDescent="0.25">
      <c r="A47" s="9">
        <v>28</v>
      </c>
      <c r="C47" s="8" t="s">
        <v>100</v>
      </c>
      <c r="E47" s="9" t="s">
        <v>78</v>
      </c>
      <c r="G47" s="14">
        <v>0</v>
      </c>
      <c r="H47" s="14">
        <v>0</v>
      </c>
      <c r="I47" s="14">
        <v>447127</v>
      </c>
      <c r="J47" s="14">
        <v>0</v>
      </c>
      <c r="K47" s="14">
        <f t="shared" si="16"/>
        <v>447127</v>
      </c>
      <c r="L47" s="10"/>
      <c r="N47" s="9">
        <v>28</v>
      </c>
      <c r="O47" s="9"/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/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/>
      <c r="AP47" s="14">
        <v>45258.7143</v>
      </c>
      <c r="AQ47" s="14">
        <v>42825.907899999998</v>
      </c>
      <c r="AR47" s="14">
        <v>41848.775900000001</v>
      </c>
      <c r="AS47" s="14">
        <v>40809.338200000006</v>
      </c>
      <c r="AT47" s="14">
        <v>35760.190600000002</v>
      </c>
      <c r="AU47" s="14">
        <v>30491.4532</v>
      </c>
      <c r="AV47" s="14">
        <v>29438.308300000001</v>
      </c>
      <c r="AW47" s="14">
        <v>31974.629499999999</v>
      </c>
      <c r="AX47" s="14">
        <v>32615.744699999999</v>
      </c>
      <c r="AY47" s="14">
        <v>36109.402299999994</v>
      </c>
      <c r="AZ47" s="14">
        <v>40569.468500000003</v>
      </c>
      <c r="BA47" s="14">
        <v>39424.871500000001</v>
      </c>
      <c r="BB47" s="14"/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/>
      <c r="BP47" s="14">
        <f t="shared" si="17"/>
        <v>447126.80489999999</v>
      </c>
    </row>
    <row r="48" spans="1:68" x14ac:dyDescent="0.25">
      <c r="A48" s="9">
        <v>29</v>
      </c>
      <c r="C48" s="8" t="s">
        <v>101</v>
      </c>
      <c r="E48" s="9" t="s">
        <v>78</v>
      </c>
      <c r="G48" s="14">
        <v>0</v>
      </c>
      <c r="H48" s="14">
        <v>0</v>
      </c>
      <c r="I48" s="14">
        <v>4212740</v>
      </c>
      <c r="J48" s="14">
        <v>0</v>
      </c>
      <c r="K48" s="14">
        <f t="shared" si="16"/>
        <v>4212740</v>
      </c>
      <c r="L48" s="10"/>
      <c r="N48" s="9">
        <v>29</v>
      </c>
      <c r="O48" s="9"/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/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/>
      <c r="AP48" s="14">
        <v>382026.18369999999</v>
      </c>
      <c r="AQ48" s="14">
        <v>338483.73760000005</v>
      </c>
      <c r="AR48" s="14">
        <v>354097.04300000001</v>
      </c>
      <c r="AS48" s="14">
        <v>328896.08239999996</v>
      </c>
      <c r="AT48" s="14">
        <v>342715.39839999995</v>
      </c>
      <c r="AU48" s="14">
        <v>321540.91139999998</v>
      </c>
      <c r="AV48" s="14">
        <v>388268.08889999997</v>
      </c>
      <c r="AW48" s="14">
        <v>410057.2218</v>
      </c>
      <c r="AX48" s="14">
        <v>333820.14519999997</v>
      </c>
      <c r="AY48" s="14">
        <v>306891.59850000002</v>
      </c>
      <c r="AZ48" s="14">
        <v>335905.17560000002</v>
      </c>
      <c r="BA48" s="14">
        <v>370038.42210000003</v>
      </c>
      <c r="BB48" s="14"/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4"/>
      <c r="BP48" s="14">
        <f t="shared" si="17"/>
        <v>4212740.0086000003</v>
      </c>
    </row>
    <row r="49" spans="1:68" x14ac:dyDescent="0.25">
      <c r="A49" s="9">
        <v>30</v>
      </c>
      <c r="C49" s="8" t="s">
        <v>102</v>
      </c>
      <c r="E49" s="9" t="s">
        <v>78</v>
      </c>
      <c r="G49" s="14">
        <v>0</v>
      </c>
      <c r="H49" s="14">
        <v>0</v>
      </c>
      <c r="I49" s="14">
        <v>250167</v>
      </c>
      <c r="J49" s="14">
        <v>0</v>
      </c>
      <c r="K49" s="14">
        <f t="shared" si="16"/>
        <v>250167</v>
      </c>
      <c r="L49" s="10"/>
      <c r="N49" s="9">
        <v>30</v>
      </c>
      <c r="O49" s="9"/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/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/>
      <c r="AP49" s="14">
        <v>42816.661399999997</v>
      </c>
      <c r="AQ49" s="14">
        <v>37905.7379</v>
      </c>
      <c r="AR49" s="14">
        <v>29944.163100000002</v>
      </c>
      <c r="AS49" s="14">
        <v>24651.0586</v>
      </c>
      <c r="AT49" s="14">
        <v>11823.976500000001</v>
      </c>
      <c r="AU49" s="14">
        <v>7252.4645999999993</v>
      </c>
      <c r="AV49" s="14">
        <v>6201.49</v>
      </c>
      <c r="AW49" s="14">
        <v>6359.6870999999992</v>
      </c>
      <c r="AX49" s="14">
        <v>6860.0005999999994</v>
      </c>
      <c r="AY49" s="14">
        <v>14117.958699999999</v>
      </c>
      <c r="AZ49" s="14">
        <v>22850.008600000001</v>
      </c>
      <c r="BA49" s="14">
        <v>39383.436000000002</v>
      </c>
      <c r="BB49" s="14"/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/>
      <c r="BP49" s="14">
        <f t="shared" si="17"/>
        <v>250166.64309999999</v>
      </c>
    </row>
    <row r="50" spans="1:68" x14ac:dyDescent="0.25">
      <c r="A50" s="9">
        <v>31</v>
      </c>
      <c r="C50" s="8" t="s">
        <v>103</v>
      </c>
      <c r="E50" s="9" t="s">
        <v>78</v>
      </c>
      <c r="G50" s="14">
        <v>9005</v>
      </c>
      <c r="H50" s="14">
        <v>185157</v>
      </c>
      <c r="I50" s="14">
        <v>0</v>
      </c>
      <c r="J50" s="14">
        <v>0</v>
      </c>
      <c r="K50" s="14">
        <f t="shared" si="16"/>
        <v>194162</v>
      </c>
      <c r="L50" s="10"/>
      <c r="N50" s="9">
        <v>31</v>
      </c>
      <c r="O50" s="9"/>
      <c r="P50" s="14">
        <v>515.56474000000003</v>
      </c>
      <c r="Q50" s="14">
        <v>676.23213999999996</v>
      </c>
      <c r="R50" s="14">
        <v>1710.60915</v>
      </c>
      <c r="S50" s="14">
        <v>980.60438999999997</v>
      </c>
      <c r="T50" s="14">
        <v>1092.2678000000001</v>
      </c>
      <c r="U50" s="14">
        <v>522.83296999999993</v>
      </c>
      <c r="V50" s="14">
        <v>193.90303</v>
      </c>
      <c r="W50" s="14">
        <v>316.82139000000001</v>
      </c>
      <c r="X50" s="14">
        <v>447.95607000000001</v>
      </c>
      <c r="Y50" s="14">
        <v>669.80024000000003</v>
      </c>
      <c r="Z50" s="14">
        <v>915.95272</v>
      </c>
      <c r="AA50" s="14">
        <v>962.28431</v>
      </c>
      <c r="AB50" s="14"/>
      <c r="AC50" s="14">
        <v>20750.70033</v>
      </c>
      <c r="AD50" s="14">
        <v>19154.925210000001</v>
      </c>
      <c r="AE50" s="14">
        <v>18986.997910000002</v>
      </c>
      <c r="AF50" s="14">
        <v>18382.274510000003</v>
      </c>
      <c r="AG50" s="14">
        <v>14406.568879999999</v>
      </c>
      <c r="AH50" s="14">
        <v>11734.051719999999</v>
      </c>
      <c r="AI50" s="14">
        <v>10266.984689999999</v>
      </c>
      <c r="AJ50" s="14">
        <v>11804.72682</v>
      </c>
      <c r="AK50" s="14">
        <v>12558.4527</v>
      </c>
      <c r="AL50" s="14">
        <v>17568.971960000003</v>
      </c>
      <c r="AM50" s="14">
        <v>14282.902410000001</v>
      </c>
      <c r="AN50" s="14">
        <v>15259.67374</v>
      </c>
      <c r="AO50" s="14"/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/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/>
      <c r="BP50" s="14">
        <f t="shared" si="17"/>
        <v>194162.05983000001</v>
      </c>
    </row>
    <row r="51" spans="1:68" x14ac:dyDescent="0.25">
      <c r="A51" s="9">
        <v>32</v>
      </c>
      <c r="C51" s="8" t="s">
        <v>104</v>
      </c>
      <c r="E51" s="9" t="s">
        <v>78</v>
      </c>
      <c r="G51" s="14">
        <v>45558</v>
      </c>
      <c r="H51" s="14">
        <v>0</v>
      </c>
      <c r="I51" s="14">
        <v>0</v>
      </c>
      <c r="J51" s="14">
        <v>71289</v>
      </c>
      <c r="K51" s="14">
        <f t="shared" si="16"/>
        <v>116847</v>
      </c>
      <c r="L51" s="10"/>
      <c r="N51" s="9">
        <v>32</v>
      </c>
      <c r="O51" s="9"/>
      <c r="P51" s="14">
        <v>4754.5300100000004</v>
      </c>
      <c r="Q51" s="14">
        <v>3454.3854300000003</v>
      </c>
      <c r="R51" s="14">
        <v>4316.1309900000006</v>
      </c>
      <c r="S51" s="14">
        <v>1782.4397600000002</v>
      </c>
      <c r="T51" s="14">
        <v>1103.8744000000002</v>
      </c>
      <c r="U51" s="14">
        <v>733.39283999999998</v>
      </c>
      <c r="V51" s="14">
        <v>3406.3586100000002</v>
      </c>
      <c r="W51" s="14">
        <v>8468.4439299999995</v>
      </c>
      <c r="X51" s="14">
        <v>1283.9574299999999</v>
      </c>
      <c r="Y51" s="14">
        <v>3782.8888400000001</v>
      </c>
      <c r="Z51" s="14">
        <v>2696.6789899999999</v>
      </c>
      <c r="AA51" s="14">
        <v>9774.7944200000002</v>
      </c>
      <c r="AB51" s="14"/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/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/>
      <c r="BC51" s="14">
        <v>8745.8493700000017</v>
      </c>
      <c r="BD51" s="14">
        <v>8596.7937600000005</v>
      </c>
      <c r="BE51" s="14">
        <v>6913.6655900000005</v>
      </c>
      <c r="BF51" s="14">
        <v>5595.3483799999985</v>
      </c>
      <c r="BG51" s="14">
        <v>2361.65958</v>
      </c>
      <c r="BH51" s="14">
        <v>1195.2202200000002</v>
      </c>
      <c r="BI51" s="14">
        <v>945.72590000000002</v>
      </c>
      <c r="BJ51" s="14">
        <v>14691.4696</v>
      </c>
      <c r="BK51" s="14">
        <v>2780.063799999999</v>
      </c>
      <c r="BL51" s="14">
        <v>2512.3372999999997</v>
      </c>
      <c r="BM51" s="14">
        <v>6535.7370000000001</v>
      </c>
      <c r="BN51" s="14">
        <v>10415.085880000001</v>
      </c>
      <c r="BO51" s="14"/>
      <c r="BP51" s="14">
        <f t="shared" si="17"/>
        <v>116846.83203000001</v>
      </c>
    </row>
    <row r="52" spans="1:68" x14ac:dyDescent="0.25">
      <c r="A52" s="9">
        <v>33</v>
      </c>
      <c r="C52" s="8" t="s">
        <v>105</v>
      </c>
      <c r="E52" s="9" t="s">
        <v>78</v>
      </c>
      <c r="G52" s="14">
        <v>0</v>
      </c>
      <c r="H52" s="14">
        <v>0</v>
      </c>
      <c r="I52" s="14">
        <v>0</v>
      </c>
      <c r="J52" s="14">
        <v>0</v>
      </c>
      <c r="K52" s="14">
        <f t="shared" si="16"/>
        <v>0</v>
      </c>
      <c r="L52" s="10"/>
      <c r="N52" s="9">
        <v>33</v>
      </c>
      <c r="O52" s="9"/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/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/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/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4"/>
      <c r="BP52" s="14">
        <f t="shared" si="17"/>
        <v>0</v>
      </c>
    </row>
    <row r="53" spans="1:68" x14ac:dyDescent="0.25">
      <c r="A53" s="9">
        <v>34</v>
      </c>
      <c r="C53" s="8" t="s">
        <v>82</v>
      </c>
      <c r="G53" s="17">
        <f t="shared" ref="G53:K53" si="18">SUM(G41:G52)</f>
        <v>132677</v>
      </c>
      <c r="H53" s="17">
        <f t="shared" si="18"/>
        <v>1232786</v>
      </c>
      <c r="I53" s="17">
        <f t="shared" si="18"/>
        <v>4910034</v>
      </c>
      <c r="J53" s="17">
        <f t="shared" si="18"/>
        <v>1894197</v>
      </c>
      <c r="K53" s="17">
        <f t="shared" si="18"/>
        <v>8169694</v>
      </c>
      <c r="L53" s="14"/>
      <c r="M53" s="14"/>
      <c r="N53" s="9">
        <v>34</v>
      </c>
      <c r="O53" s="9"/>
      <c r="P53" s="17">
        <f t="shared" ref="P53:BP53" si="19">SUM(P41:P52)</f>
        <v>11929.824939999999</v>
      </c>
      <c r="Q53" s="17">
        <f t="shared" si="19"/>
        <v>10365.30127</v>
      </c>
      <c r="R53" s="17">
        <f t="shared" si="19"/>
        <v>12094.539370000002</v>
      </c>
      <c r="S53" s="17">
        <f t="shared" si="19"/>
        <v>7935.5851000000011</v>
      </c>
      <c r="T53" s="17">
        <f t="shared" si="19"/>
        <v>7399.8070300000018</v>
      </c>
      <c r="U53" s="17">
        <f t="shared" si="19"/>
        <v>5114.3491800000011</v>
      </c>
      <c r="V53" s="17">
        <f t="shared" si="19"/>
        <v>7647.8841800000009</v>
      </c>
      <c r="W53" s="17">
        <f t="shared" si="19"/>
        <v>15715.545470000001</v>
      </c>
      <c r="X53" s="17">
        <f t="shared" si="19"/>
        <v>11321.218000000001</v>
      </c>
      <c r="Y53" s="17">
        <f t="shared" si="19"/>
        <v>10251.327420000001</v>
      </c>
      <c r="Z53" s="17">
        <f t="shared" si="19"/>
        <v>9549.573980000001</v>
      </c>
      <c r="AA53" s="17">
        <f t="shared" si="19"/>
        <v>23351.369870000002</v>
      </c>
      <c r="AB53" s="14"/>
      <c r="AC53" s="17">
        <f t="shared" si="19"/>
        <v>143852.13024</v>
      </c>
      <c r="AD53" s="17">
        <f t="shared" si="19"/>
        <v>137449.51279000001</v>
      </c>
      <c r="AE53" s="17">
        <f t="shared" si="19"/>
        <v>123951.5612899999</v>
      </c>
      <c r="AF53" s="17">
        <f t="shared" si="19"/>
        <v>113625.99980000001</v>
      </c>
      <c r="AG53" s="17">
        <f t="shared" si="19"/>
        <v>88647.216029999981</v>
      </c>
      <c r="AH53" s="17">
        <f t="shared" si="19"/>
        <v>71237.308109999998</v>
      </c>
      <c r="AI53" s="17">
        <f t="shared" si="19"/>
        <v>63968.896959999998</v>
      </c>
      <c r="AJ53" s="17">
        <f t="shared" si="19"/>
        <v>72043.237779999996</v>
      </c>
      <c r="AK53" s="17">
        <f t="shared" si="19"/>
        <v>79628.117199999993</v>
      </c>
      <c r="AL53" s="17">
        <f t="shared" si="19"/>
        <v>99935.053500000009</v>
      </c>
      <c r="AM53" s="17">
        <f t="shared" si="19"/>
        <v>109529.83961</v>
      </c>
      <c r="AN53" s="17">
        <f t="shared" si="19"/>
        <v>128917.93962999998</v>
      </c>
      <c r="AO53" s="14"/>
      <c r="AP53" s="17">
        <f t="shared" si="19"/>
        <v>470101.55939999997</v>
      </c>
      <c r="AQ53" s="17">
        <f t="shared" si="19"/>
        <v>419215.38340000005</v>
      </c>
      <c r="AR53" s="17">
        <f t="shared" si="19"/>
        <v>425889.98200000002</v>
      </c>
      <c r="AS53" s="17">
        <f t="shared" si="19"/>
        <v>394356.47919999994</v>
      </c>
      <c r="AT53" s="17">
        <f t="shared" si="19"/>
        <v>390299.56549999991</v>
      </c>
      <c r="AU53" s="17">
        <f t="shared" si="19"/>
        <v>359284.82919999998</v>
      </c>
      <c r="AV53" s="17">
        <f t="shared" si="19"/>
        <v>423907.88719999994</v>
      </c>
      <c r="AW53" s="17">
        <f t="shared" si="19"/>
        <v>448391.53839999996</v>
      </c>
      <c r="AX53" s="17">
        <f t="shared" si="19"/>
        <v>373295.89049999998</v>
      </c>
      <c r="AY53" s="17">
        <f t="shared" si="19"/>
        <v>357118.95950000006</v>
      </c>
      <c r="AZ53" s="17">
        <f t="shared" si="19"/>
        <v>399324.65270000004</v>
      </c>
      <c r="BA53" s="17">
        <f t="shared" si="19"/>
        <v>448846.72960000002</v>
      </c>
      <c r="BB53" s="14"/>
      <c r="BC53" s="17">
        <f t="shared" si="19"/>
        <v>193359.64084000001</v>
      </c>
      <c r="BD53" s="17">
        <f t="shared" si="19"/>
        <v>176678.05422999998</v>
      </c>
      <c r="BE53" s="17">
        <f t="shared" si="19"/>
        <v>169933.96980999998</v>
      </c>
      <c r="BF53" s="17">
        <f t="shared" si="19"/>
        <v>154294.10788000003</v>
      </c>
      <c r="BG53" s="17">
        <f t="shared" si="19"/>
        <v>141635.77342000001</v>
      </c>
      <c r="BH53" s="17">
        <f t="shared" si="19"/>
        <v>129951.08564</v>
      </c>
      <c r="BI53" s="17">
        <f t="shared" si="19"/>
        <v>145788.06213000001</v>
      </c>
      <c r="BJ53" s="17">
        <f t="shared" si="19"/>
        <v>167487.0325</v>
      </c>
      <c r="BK53" s="17">
        <f t="shared" si="19"/>
        <v>128216.07902</v>
      </c>
      <c r="BL53" s="17">
        <f t="shared" si="19"/>
        <v>144334.67520000003</v>
      </c>
      <c r="BM53" s="17">
        <f t="shared" si="19"/>
        <v>162797.4038</v>
      </c>
      <c r="BN53" s="17">
        <f t="shared" si="19"/>
        <v>179721.02228</v>
      </c>
      <c r="BO53" s="14"/>
      <c r="BP53" s="17">
        <f t="shared" si="19"/>
        <v>8169693.5021000002</v>
      </c>
    </row>
    <row r="54" spans="1:68" x14ac:dyDescent="0.25">
      <c r="A54" s="9"/>
      <c r="G54" s="14"/>
      <c r="H54" s="14"/>
      <c r="I54" s="14"/>
      <c r="J54" s="14"/>
      <c r="K54" s="15"/>
      <c r="L54" s="15"/>
      <c r="M54" s="15"/>
      <c r="N54" s="9"/>
      <c r="O54" s="9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</row>
    <row r="55" spans="1:68" x14ac:dyDescent="0.25">
      <c r="A55" s="9">
        <v>35</v>
      </c>
      <c r="C55" s="8" t="s">
        <v>106</v>
      </c>
      <c r="G55" s="17">
        <f>G39+G53</f>
        <v>393677</v>
      </c>
      <c r="H55" s="17">
        <f>H39+H53</f>
        <v>2882286</v>
      </c>
      <c r="I55" s="17">
        <f>I39+I53</f>
        <v>4910034</v>
      </c>
      <c r="J55" s="17">
        <f>J39+J53</f>
        <v>2512231</v>
      </c>
      <c r="K55" s="17">
        <f>K39+K53</f>
        <v>10698228</v>
      </c>
      <c r="L55" s="14"/>
      <c r="M55" s="14"/>
      <c r="N55" s="9">
        <v>35</v>
      </c>
      <c r="O55" s="9"/>
      <c r="P55" s="17">
        <f t="shared" ref="P55:BP55" si="20">P39+P53</f>
        <v>48864.178692077818</v>
      </c>
      <c r="Q55" s="17">
        <f t="shared" si="20"/>
        <v>50528.958988041559</v>
      </c>
      <c r="R55" s="17">
        <f t="shared" si="20"/>
        <v>41872.497737628502</v>
      </c>
      <c r="S55" s="17">
        <f t="shared" si="20"/>
        <v>11569.236621915472</v>
      </c>
      <c r="T55" s="17">
        <f t="shared" si="20"/>
        <v>43775.223442679744</v>
      </c>
      <c r="U55" s="17">
        <f t="shared" si="20"/>
        <v>15083.330601225007</v>
      </c>
      <c r="V55" s="17">
        <f t="shared" si="20"/>
        <v>17439.471540536979</v>
      </c>
      <c r="W55" s="17">
        <f t="shared" si="20"/>
        <v>24950.676545344464</v>
      </c>
      <c r="X55" s="17">
        <f t="shared" si="20"/>
        <v>22652.088740768588</v>
      </c>
      <c r="Y55" s="17">
        <f t="shared" si="20"/>
        <v>24183.115792765268</v>
      </c>
      <c r="Z55" s="17">
        <f t="shared" si="20"/>
        <v>33317.797272589247</v>
      </c>
      <c r="AA55" s="17">
        <f t="shared" si="20"/>
        <v>59439.74983442737</v>
      </c>
      <c r="AB55" s="14"/>
      <c r="AC55" s="17">
        <f t="shared" si="20"/>
        <v>294148.42651125544</v>
      </c>
      <c r="AD55" s="17">
        <f t="shared" si="20"/>
        <v>313997.09647213394</v>
      </c>
      <c r="AE55" s="17">
        <f t="shared" si="20"/>
        <v>266881.03608295927</v>
      </c>
      <c r="AF55" s="17">
        <f t="shared" si="20"/>
        <v>261196.52183186781</v>
      </c>
      <c r="AG55" s="17">
        <f t="shared" si="20"/>
        <v>226029.09324020901</v>
      </c>
      <c r="AH55" s="17">
        <f t="shared" si="20"/>
        <v>189162.94068689132</v>
      </c>
      <c r="AI55" s="17">
        <f t="shared" si="20"/>
        <v>179029.40336708119</v>
      </c>
      <c r="AJ55" s="17">
        <f t="shared" si="20"/>
        <v>209829.27229486839</v>
      </c>
      <c r="AK55" s="17">
        <f t="shared" si="20"/>
        <v>198599.10853901133</v>
      </c>
      <c r="AL55" s="17">
        <f t="shared" si="20"/>
        <v>234332.75091863654</v>
      </c>
      <c r="AM55" s="17">
        <f t="shared" si="20"/>
        <v>248620.6495852806</v>
      </c>
      <c r="AN55" s="17">
        <f t="shared" si="20"/>
        <v>260460.51340980505</v>
      </c>
      <c r="AO55" s="14"/>
      <c r="AP55" s="17">
        <f t="shared" si="20"/>
        <v>470101.55939999997</v>
      </c>
      <c r="AQ55" s="17">
        <f t="shared" si="20"/>
        <v>419215.38340000005</v>
      </c>
      <c r="AR55" s="17">
        <f t="shared" si="20"/>
        <v>425889.98200000002</v>
      </c>
      <c r="AS55" s="17">
        <f t="shared" si="20"/>
        <v>394356.47919999994</v>
      </c>
      <c r="AT55" s="17">
        <f t="shared" si="20"/>
        <v>390299.56549999991</v>
      </c>
      <c r="AU55" s="17">
        <f t="shared" si="20"/>
        <v>359284.82919999998</v>
      </c>
      <c r="AV55" s="17">
        <f t="shared" si="20"/>
        <v>423907.88719999994</v>
      </c>
      <c r="AW55" s="17">
        <f t="shared" si="20"/>
        <v>448391.53839999996</v>
      </c>
      <c r="AX55" s="17">
        <f t="shared" si="20"/>
        <v>373295.89049999998</v>
      </c>
      <c r="AY55" s="17">
        <f t="shared" si="20"/>
        <v>357118.95950000006</v>
      </c>
      <c r="AZ55" s="17">
        <f t="shared" si="20"/>
        <v>399324.65270000004</v>
      </c>
      <c r="BA55" s="17">
        <f t="shared" si="20"/>
        <v>448846.72960000002</v>
      </c>
      <c r="BB55" s="14"/>
      <c r="BC55" s="17">
        <f t="shared" si="20"/>
        <v>241646.04748834847</v>
      </c>
      <c r="BD55" s="17">
        <f t="shared" si="20"/>
        <v>211280.9199532379</v>
      </c>
      <c r="BE55" s="17">
        <f t="shared" si="20"/>
        <v>200822.87418790557</v>
      </c>
      <c r="BF55" s="17">
        <f t="shared" si="20"/>
        <v>174527.14017190604</v>
      </c>
      <c r="BG55" s="17">
        <f t="shared" si="20"/>
        <v>196521.88694150629</v>
      </c>
      <c r="BH55" s="17">
        <f t="shared" si="20"/>
        <v>178249.5742127893</v>
      </c>
      <c r="BI55" s="17">
        <f t="shared" si="20"/>
        <v>230738.80189211489</v>
      </c>
      <c r="BJ55" s="17">
        <f t="shared" si="20"/>
        <v>291921.27807853435</v>
      </c>
      <c r="BK55" s="17">
        <f t="shared" si="20"/>
        <v>186481.76827868386</v>
      </c>
      <c r="BL55" s="17">
        <f t="shared" si="20"/>
        <v>177569.72578383255</v>
      </c>
      <c r="BM55" s="17">
        <f t="shared" si="20"/>
        <v>208260.94637991948</v>
      </c>
      <c r="BN55" s="17">
        <f t="shared" si="20"/>
        <v>214209.94338122132</v>
      </c>
      <c r="BO55" s="14"/>
      <c r="BP55" s="17">
        <f t="shared" si="20"/>
        <v>10698227.5021</v>
      </c>
    </row>
    <row r="56" spans="1:68" x14ac:dyDescent="0.25">
      <c r="A56" s="9"/>
      <c r="G56" s="14"/>
      <c r="H56" s="14"/>
      <c r="I56" s="14"/>
      <c r="J56" s="14"/>
      <c r="K56" s="14"/>
      <c r="L56" s="14"/>
      <c r="M56" s="14"/>
      <c r="N56" s="9"/>
      <c r="O56" s="9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</row>
    <row r="57" spans="1:68" x14ac:dyDescent="0.25">
      <c r="A57" s="9">
        <v>36</v>
      </c>
      <c r="C57" s="8" t="s">
        <v>107</v>
      </c>
      <c r="G57" s="17">
        <f>G25+G55</f>
        <v>11274635</v>
      </c>
      <c r="H57" s="17">
        <f>H25+H55</f>
        <v>6181303</v>
      </c>
      <c r="I57" s="17">
        <f>I25+I55</f>
        <v>4910034</v>
      </c>
      <c r="J57" s="17">
        <f>J25+J55</f>
        <v>2533215</v>
      </c>
      <c r="K57" s="17">
        <f>K25+K55</f>
        <v>24899187</v>
      </c>
      <c r="L57" s="14"/>
      <c r="M57" s="14"/>
      <c r="N57" s="9">
        <v>36</v>
      </c>
      <c r="O57" s="9"/>
      <c r="P57" s="17">
        <f t="shared" ref="P57:BP57" si="21">P25+P55</f>
        <v>1830467.7881142874</v>
      </c>
      <c r="Q57" s="17">
        <f t="shared" si="21"/>
        <v>1805274.1466459143</v>
      </c>
      <c r="R57" s="17">
        <f t="shared" si="21"/>
        <v>1568213.0202115038</v>
      </c>
      <c r="S57" s="17">
        <f t="shared" si="21"/>
        <v>1233398.764950572</v>
      </c>
      <c r="T57" s="17">
        <f t="shared" si="21"/>
        <v>701292.21746085188</v>
      </c>
      <c r="U57" s="17">
        <f t="shared" si="21"/>
        <v>348252.358130496</v>
      </c>
      <c r="V57" s="17">
        <f t="shared" si="21"/>
        <v>269135.84710687085</v>
      </c>
      <c r="W57" s="17">
        <f t="shared" si="21"/>
        <v>276564.95868353191</v>
      </c>
      <c r="X57" s="17">
        <f t="shared" si="21"/>
        <v>282708.23654451902</v>
      </c>
      <c r="Y57" s="17">
        <f t="shared" si="21"/>
        <v>476510.00176059932</v>
      </c>
      <c r="Z57" s="17">
        <f t="shared" si="21"/>
        <v>929711.35033726401</v>
      </c>
      <c r="AA57" s="17">
        <f t="shared" si="21"/>
        <v>1553106.0335215894</v>
      </c>
      <c r="AB57" s="14"/>
      <c r="AC57" s="17">
        <f t="shared" si="21"/>
        <v>788428.98280596244</v>
      </c>
      <c r="AD57" s="17">
        <f t="shared" si="21"/>
        <v>830228.6827002858</v>
      </c>
      <c r="AE57" s="17">
        <f t="shared" si="21"/>
        <v>730369.72724676947</v>
      </c>
      <c r="AF57" s="17">
        <f t="shared" si="21"/>
        <v>637638.41075547843</v>
      </c>
      <c r="AG57" s="17">
        <f t="shared" si="21"/>
        <v>458868.39036806591</v>
      </c>
      <c r="AH57" s="17">
        <f t="shared" si="21"/>
        <v>307882.57382824959</v>
      </c>
      <c r="AI57" s="17">
        <f t="shared" si="21"/>
        <v>266659.70990454452</v>
      </c>
      <c r="AJ57" s="17">
        <f t="shared" si="21"/>
        <v>297100.53391462378</v>
      </c>
      <c r="AK57" s="17">
        <f t="shared" si="21"/>
        <v>291160.12083389674</v>
      </c>
      <c r="AL57" s="17">
        <f t="shared" si="21"/>
        <v>390882.1686828403</v>
      </c>
      <c r="AM57" s="17">
        <f t="shared" si="21"/>
        <v>519435.94857156056</v>
      </c>
      <c r="AN57" s="17">
        <f t="shared" si="21"/>
        <v>662647.85429672245</v>
      </c>
      <c r="AO57" s="14"/>
      <c r="AP57" s="17">
        <f t="shared" si="21"/>
        <v>470101.55939999997</v>
      </c>
      <c r="AQ57" s="17">
        <f t="shared" si="21"/>
        <v>419215.38340000005</v>
      </c>
      <c r="AR57" s="17">
        <f t="shared" si="21"/>
        <v>425889.98200000002</v>
      </c>
      <c r="AS57" s="17">
        <f t="shared" si="21"/>
        <v>394356.47919999994</v>
      </c>
      <c r="AT57" s="17">
        <f t="shared" si="21"/>
        <v>390299.56549999991</v>
      </c>
      <c r="AU57" s="17">
        <f t="shared" si="21"/>
        <v>359284.82919999998</v>
      </c>
      <c r="AV57" s="17">
        <f t="shared" si="21"/>
        <v>423907.88719999994</v>
      </c>
      <c r="AW57" s="17">
        <f t="shared" si="21"/>
        <v>448391.53839999996</v>
      </c>
      <c r="AX57" s="17">
        <f t="shared" si="21"/>
        <v>373295.89049999998</v>
      </c>
      <c r="AY57" s="17">
        <f t="shared" si="21"/>
        <v>357118.95950000006</v>
      </c>
      <c r="AZ57" s="17">
        <f t="shared" si="21"/>
        <v>399324.65270000004</v>
      </c>
      <c r="BA57" s="17">
        <f t="shared" si="21"/>
        <v>448846.72960000002</v>
      </c>
      <c r="BB57" s="14"/>
      <c r="BC57" s="17">
        <f t="shared" si="21"/>
        <v>246053.26370434847</v>
      </c>
      <c r="BD57" s="17">
        <f t="shared" si="21"/>
        <v>214687.69436423789</v>
      </c>
      <c r="BE57" s="17">
        <f t="shared" si="21"/>
        <v>203535.93660790558</v>
      </c>
      <c r="BF57" s="17">
        <f t="shared" si="21"/>
        <v>176611.33562490603</v>
      </c>
      <c r="BG57" s="17">
        <f t="shared" si="21"/>
        <v>197621.87233150628</v>
      </c>
      <c r="BH57" s="17">
        <f t="shared" si="21"/>
        <v>179207.50430578931</v>
      </c>
      <c r="BI57" s="17">
        <f t="shared" si="21"/>
        <v>231541.77873211488</v>
      </c>
      <c r="BJ57" s="17">
        <f t="shared" si="21"/>
        <v>292688.55661853438</v>
      </c>
      <c r="BK57" s="17">
        <f t="shared" si="21"/>
        <v>187167.40363768386</v>
      </c>
      <c r="BL57" s="17">
        <f t="shared" si="21"/>
        <v>178606.75322983254</v>
      </c>
      <c r="BM57" s="17">
        <f t="shared" si="21"/>
        <v>209554.81371091946</v>
      </c>
      <c r="BN57" s="17">
        <f t="shared" si="21"/>
        <v>215938.41428222132</v>
      </c>
      <c r="BO57" s="14"/>
      <c r="BP57" s="17">
        <f t="shared" si="21"/>
        <v>24899186.611126997</v>
      </c>
    </row>
    <row r="60" spans="1:68" x14ac:dyDescent="0.25">
      <c r="N60" s="8">
        <v>37</v>
      </c>
    </row>
    <row r="62" spans="1:68" x14ac:dyDescent="0.25">
      <c r="N62" s="8">
        <v>38</v>
      </c>
    </row>
  </sheetData>
  <mergeCells count="6">
    <mergeCell ref="G8:K8"/>
    <mergeCell ref="P9:AA9"/>
    <mergeCell ref="AC9:AN9"/>
    <mergeCell ref="AP9:BA9"/>
    <mergeCell ref="BC9:BN9"/>
    <mergeCell ref="P8:BP8"/>
  </mergeCells>
  <pageMargins left="0.7" right="0.7" top="0.75" bottom="0.75" header="0.3" footer="0.3"/>
  <pageSetup scale="87" firstPageNumber="5" orientation="portrait" useFirstPageNumber="1" r:id="rId1"/>
  <headerFooter>
    <oddHeader>&amp;R&amp;"Arial,Regular"&amp;12Filed: 2024-06-28
EB-2024-0078
Exhibit 4.2.1.3-STAFF-31
Attachment 1
Page 3 of 10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3114-2702-4C3D-B26A-1F86DE32927E}">
  <sheetPr>
    <tabColor rgb="FF92D050"/>
  </sheetPr>
  <dimension ref="A6:BP62"/>
  <sheetViews>
    <sheetView zoomScale="80" zoomScaleNormal="80" workbookViewId="0">
      <selection activeCell="O1" sqref="N1:O1048576"/>
    </sheetView>
  </sheetViews>
  <sheetFormatPr defaultColWidth="40.5546875" defaultRowHeight="13.2" x14ac:dyDescent="0.25"/>
  <cols>
    <col min="1" max="1" width="5.6640625" style="8" bestFit="1" customWidth="1"/>
    <col min="2" max="2" width="1.33203125" style="8" customWidth="1"/>
    <col min="3" max="3" width="22.109375" style="8" customWidth="1"/>
    <col min="4" max="4" width="1.33203125" style="8" customWidth="1"/>
    <col min="5" max="5" width="8.109375" style="9" customWidth="1"/>
    <col min="6" max="6" width="1.33203125" style="8" customWidth="1"/>
    <col min="7" max="7" width="12.6640625" style="8" customWidth="1"/>
    <col min="8" max="8" width="11.109375" style="8" customWidth="1"/>
    <col min="9" max="9" width="12.44140625" style="8" customWidth="1"/>
    <col min="10" max="10" width="11.88671875" style="8" customWidth="1"/>
    <col min="11" max="11" width="11.6640625" style="8" customWidth="1"/>
    <col min="12" max="12" width="0.88671875" style="8" customWidth="1"/>
    <col min="13" max="13" width="9.109375" style="8" customWidth="1"/>
    <col min="14" max="14" width="6.33203125" style="8" customWidth="1"/>
    <col min="15" max="15" width="1.44140625" style="8" customWidth="1"/>
    <col min="16" max="19" width="10.5546875" style="8" bestFit="1" customWidth="1"/>
    <col min="20" max="23" width="8.88671875" style="8" bestFit="1" customWidth="1"/>
    <col min="24" max="24" width="10.5546875" style="8" bestFit="1" customWidth="1"/>
    <col min="25" max="25" width="8.88671875" style="8" bestFit="1" customWidth="1"/>
    <col min="26" max="27" width="10.5546875" style="8" bestFit="1" customWidth="1"/>
    <col min="28" max="28" width="1.44140625" style="8" customWidth="1"/>
    <col min="29" max="29" width="8.88671875" style="8" bestFit="1" customWidth="1"/>
    <col min="30" max="30" width="9.109375" style="8" bestFit="1" customWidth="1"/>
    <col min="31" max="36" width="8.88671875" style="8" bestFit="1" customWidth="1"/>
    <col min="37" max="37" width="10.5546875" style="8" bestFit="1" customWidth="1"/>
    <col min="38" max="38" width="8.88671875" style="8" bestFit="1" customWidth="1"/>
    <col min="39" max="40" width="10" style="8" bestFit="1" customWidth="1"/>
    <col min="41" max="41" width="2.33203125" style="8" customWidth="1"/>
    <col min="42" max="42" width="8.88671875" style="8" bestFit="1" customWidth="1"/>
    <col min="43" max="43" width="9.109375" style="8" bestFit="1" customWidth="1"/>
    <col min="44" max="49" width="8.88671875" style="8" bestFit="1" customWidth="1"/>
    <col min="50" max="50" width="10.5546875" style="8" bestFit="1" customWidth="1"/>
    <col min="51" max="51" width="8.88671875" style="8" bestFit="1" customWidth="1"/>
    <col min="52" max="53" width="10" style="8" bestFit="1" customWidth="1"/>
    <col min="54" max="54" width="2" style="8" customWidth="1"/>
    <col min="55" max="55" width="8.88671875" style="8" bestFit="1" customWidth="1"/>
    <col min="56" max="56" width="9.109375" style="8" bestFit="1" customWidth="1"/>
    <col min="57" max="62" width="8.88671875" style="8" bestFit="1" customWidth="1"/>
    <col min="63" max="63" width="10.5546875" style="8" bestFit="1" customWidth="1"/>
    <col min="64" max="64" width="8.88671875" style="8" bestFit="1" customWidth="1"/>
    <col min="65" max="66" width="10" style="8" bestFit="1" customWidth="1"/>
    <col min="67" max="67" width="2.33203125" style="8" customWidth="1"/>
    <col min="68" max="68" width="11.5546875" style="8" bestFit="1" customWidth="1"/>
    <col min="69" max="16384" width="40.5546875" style="8"/>
  </cols>
  <sheetData>
    <row r="6" spans="1:68" s="2" customFormat="1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8" spans="1:68" s="3" customFormat="1" x14ac:dyDescent="0.25">
      <c r="E8" s="4"/>
      <c r="G8" s="40" t="s">
        <v>110</v>
      </c>
      <c r="H8" s="40"/>
      <c r="I8" s="40"/>
      <c r="J8" s="40"/>
      <c r="K8" s="40"/>
      <c r="L8" s="4"/>
      <c r="P8" s="40" t="s">
        <v>110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</row>
    <row r="9" spans="1:68" s="6" customFormat="1" ht="26.4" x14ac:dyDescent="0.25">
      <c r="A9" s="5" t="s">
        <v>2</v>
      </c>
      <c r="C9" s="7" t="s">
        <v>3</v>
      </c>
      <c r="E9" s="5" t="s">
        <v>4</v>
      </c>
      <c r="G9" s="5" t="s">
        <v>5</v>
      </c>
      <c r="H9" s="5" t="s">
        <v>6</v>
      </c>
      <c r="I9" s="5" t="s">
        <v>7</v>
      </c>
      <c r="J9" s="5" t="s">
        <v>8</v>
      </c>
      <c r="K9" s="5" t="s">
        <v>9</v>
      </c>
      <c r="L9" s="16"/>
      <c r="P9" s="41" t="s">
        <v>5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19"/>
      <c r="AC9" s="41" t="s">
        <v>6</v>
      </c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19"/>
      <c r="AP9" s="41" t="s">
        <v>7</v>
      </c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19"/>
      <c r="BC9" s="41" t="s">
        <v>8</v>
      </c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19"/>
    </row>
    <row r="10" spans="1:68" ht="26.4" x14ac:dyDescent="0.25">
      <c r="G10" s="9" t="s">
        <v>10</v>
      </c>
      <c r="H10" s="9" t="s">
        <v>11</v>
      </c>
      <c r="I10" s="9" t="s">
        <v>12</v>
      </c>
      <c r="J10" s="9" t="s">
        <v>13</v>
      </c>
      <c r="K10" s="9" t="s">
        <v>14</v>
      </c>
      <c r="L10" s="9"/>
      <c r="N10" s="5" t="s">
        <v>2</v>
      </c>
      <c r="P10" s="26" t="s">
        <v>15</v>
      </c>
      <c r="Q10" s="27" t="s">
        <v>16</v>
      </c>
      <c r="R10" s="27" t="s">
        <v>17</v>
      </c>
      <c r="S10" s="27" t="s">
        <v>18</v>
      </c>
      <c r="T10" s="27" t="s">
        <v>19</v>
      </c>
      <c r="U10" s="27" t="s">
        <v>20</v>
      </c>
      <c r="V10" s="27" t="s">
        <v>21</v>
      </c>
      <c r="W10" s="27" t="s">
        <v>22</v>
      </c>
      <c r="X10" s="27" t="s">
        <v>23</v>
      </c>
      <c r="Y10" s="27" t="s">
        <v>24</v>
      </c>
      <c r="Z10" s="27" t="s">
        <v>25</v>
      </c>
      <c r="AA10" s="27" t="s">
        <v>26</v>
      </c>
      <c r="AB10" s="9"/>
      <c r="AC10" s="27" t="s">
        <v>15</v>
      </c>
      <c r="AD10" s="27" t="s">
        <v>16</v>
      </c>
      <c r="AE10" s="27" t="s">
        <v>17</v>
      </c>
      <c r="AF10" s="27" t="s">
        <v>18</v>
      </c>
      <c r="AG10" s="27" t="s">
        <v>19</v>
      </c>
      <c r="AH10" s="27" t="s">
        <v>20</v>
      </c>
      <c r="AI10" s="27" t="s">
        <v>21</v>
      </c>
      <c r="AJ10" s="27" t="s">
        <v>22</v>
      </c>
      <c r="AK10" s="27" t="s">
        <v>23</v>
      </c>
      <c r="AL10" s="27" t="s">
        <v>24</v>
      </c>
      <c r="AM10" s="27" t="s">
        <v>25</v>
      </c>
      <c r="AN10" s="27" t="s">
        <v>26</v>
      </c>
      <c r="AO10" s="9"/>
      <c r="AP10" s="27" t="s">
        <v>15</v>
      </c>
      <c r="AQ10" s="27" t="s">
        <v>16</v>
      </c>
      <c r="AR10" s="27" t="s">
        <v>17</v>
      </c>
      <c r="AS10" s="27" t="s">
        <v>18</v>
      </c>
      <c r="AT10" s="27" t="s">
        <v>19</v>
      </c>
      <c r="AU10" s="27" t="s">
        <v>20</v>
      </c>
      <c r="AV10" s="27" t="s">
        <v>21</v>
      </c>
      <c r="AW10" s="27" t="s">
        <v>22</v>
      </c>
      <c r="AX10" s="27" t="s">
        <v>23</v>
      </c>
      <c r="AY10" s="27" t="s">
        <v>24</v>
      </c>
      <c r="AZ10" s="27" t="s">
        <v>25</v>
      </c>
      <c r="BA10" s="27" t="s">
        <v>26</v>
      </c>
      <c r="BB10" s="9"/>
      <c r="BC10" s="27" t="s">
        <v>15</v>
      </c>
      <c r="BD10" s="27" t="s">
        <v>16</v>
      </c>
      <c r="BE10" s="27" t="s">
        <v>17</v>
      </c>
      <c r="BF10" s="27" t="s">
        <v>18</v>
      </c>
      <c r="BG10" s="27" t="s">
        <v>19</v>
      </c>
      <c r="BH10" s="27" t="s">
        <v>20</v>
      </c>
      <c r="BI10" s="27" t="s">
        <v>21</v>
      </c>
      <c r="BJ10" s="27" t="s">
        <v>22</v>
      </c>
      <c r="BK10" s="27" t="s">
        <v>23</v>
      </c>
      <c r="BL10" s="27" t="s">
        <v>24</v>
      </c>
      <c r="BM10" s="27" t="s">
        <v>25</v>
      </c>
      <c r="BN10" s="27" t="s">
        <v>26</v>
      </c>
      <c r="BO10" s="9"/>
      <c r="BP10" s="27" t="s">
        <v>9</v>
      </c>
    </row>
    <row r="11" spans="1:68" s="9" customFormat="1" x14ac:dyDescent="0.25">
      <c r="P11" s="9" t="s">
        <v>10</v>
      </c>
      <c r="Q11" s="9" t="s">
        <v>11</v>
      </c>
      <c r="R11" s="9" t="s">
        <v>12</v>
      </c>
      <c r="S11" s="9" t="s">
        <v>13</v>
      </c>
      <c r="T11" s="9" t="s">
        <v>14</v>
      </c>
      <c r="U11" s="9" t="s">
        <v>27</v>
      </c>
      <c r="V11" s="9" t="s">
        <v>28</v>
      </c>
      <c r="W11" s="9" t="s">
        <v>29</v>
      </c>
      <c r="X11" s="9" t="s">
        <v>30</v>
      </c>
      <c r="Y11" s="9" t="s">
        <v>31</v>
      </c>
      <c r="Z11" s="9" t="s">
        <v>32</v>
      </c>
      <c r="AA11" s="9" t="s">
        <v>33</v>
      </c>
      <c r="AC11" s="9" t="s">
        <v>34</v>
      </c>
      <c r="AD11" s="9" t="s">
        <v>35</v>
      </c>
      <c r="AE11" s="9" t="s">
        <v>36</v>
      </c>
      <c r="AF11" s="9" t="s">
        <v>37</v>
      </c>
      <c r="AG11" s="9" t="s">
        <v>38</v>
      </c>
      <c r="AH11" s="9" t="s">
        <v>39</v>
      </c>
      <c r="AI11" s="9" t="s">
        <v>40</v>
      </c>
      <c r="AJ11" s="9" t="s">
        <v>41</v>
      </c>
      <c r="AK11" s="9" t="s">
        <v>42</v>
      </c>
      <c r="AL11" s="9" t="s">
        <v>43</v>
      </c>
      <c r="AM11" s="9" t="s">
        <v>44</v>
      </c>
      <c r="AN11" s="9" t="s">
        <v>45</v>
      </c>
      <c r="AP11" s="9" t="s">
        <v>46</v>
      </c>
      <c r="AQ11" s="9" t="s">
        <v>47</v>
      </c>
      <c r="AR11" s="9" t="s">
        <v>48</v>
      </c>
      <c r="AS11" s="9" t="s">
        <v>49</v>
      </c>
      <c r="AT11" s="9" t="s">
        <v>50</v>
      </c>
      <c r="AU11" s="9" t="s">
        <v>51</v>
      </c>
      <c r="AV11" s="9" t="s">
        <v>52</v>
      </c>
      <c r="AW11" s="9" t="s">
        <v>53</v>
      </c>
      <c r="AX11" s="9" t="s">
        <v>54</v>
      </c>
      <c r="AY11" s="9" t="s">
        <v>55</v>
      </c>
      <c r="AZ11" s="9" t="s">
        <v>56</v>
      </c>
      <c r="BA11" s="9" t="s">
        <v>57</v>
      </c>
      <c r="BC11" s="9" t="s">
        <v>58</v>
      </c>
      <c r="BD11" s="9" t="s">
        <v>59</v>
      </c>
      <c r="BE11" s="9" t="s">
        <v>60</v>
      </c>
      <c r="BF11" s="9" t="s">
        <v>61</v>
      </c>
      <c r="BG11" s="9" t="s">
        <v>62</v>
      </c>
      <c r="BH11" s="9" t="s">
        <v>63</v>
      </c>
      <c r="BI11" s="9" t="s">
        <v>64</v>
      </c>
      <c r="BJ11" s="9" t="s">
        <v>65</v>
      </c>
      <c r="BK11" s="9" t="s">
        <v>66</v>
      </c>
      <c r="BL11" s="9" t="s">
        <v>67</v>
      </c>
      <c r="BM11" s="9" t="s">
        <v>68</v>
      </c>
      <c r="BN11" s="9" t="s">
        <v>69</v>
      </c>
      <c r="BP11" s="9" t="s">
        <v>70</v>
      </c>
    </row>
    <row r="12" spans="1:68" x14ac:dyDescent="0.25">
      <c r="C12" s="3" t="s">
        <v>71</v>
      </c>
      <c r="G12" s="9"/>
      <c r="H12" s="9"/>
      <c r="I12" s="9"/>
      <c r="J12" s="9"/>
      <c r="K12" s="9"/>
      <c r="L12" s="9"/>
    </row>
    <row r="14" spans="1:68" x14ac:dyDescent="0.25">
      <c r="A14" s="9">
        <v>1</v>
      </c>
      <c r="C14" s="8" t="s">
        <v>72</v>
      </c>
      <c r="E14" s="9" t="s">
        <v>73</v>
      </c>
      <c r="G14" s="14">
        <v>4526700</v>
      </c>
      <c r="H14" s="14">
        <v>212500</v>
      </c>
      <c r="I14" s="14">
        <v>0</v>
      </c>
      <c r="J14" s="14">
        <v>0</v>
      </c>
      <c r="K14" s="14">
        <f>SUM(G14:J14)</f>
        <v>4739200</v>
      </c>
      <c r="L14" s="10"/>
      <c r="N14" s="9">
        <v>1</v>
      </c>
      <c r="O14" s="9"/>
      <c r="P14" s="14">
        <v>757786.25340993097</v>
      </c>
      <c r="Q14" s="14">
        <v>692033.41931142821</v>
      </c>
      <c r="R14" s="14">
        <v>666714.59677215898</v>
      </c>
      <c r="S14" s="14">
        <v>480176.59341614845</v>
      </c>
      <c r="T14" s="14">
        <v>311168.69006000884</v>
      </c>
      <c r="U14" s="14">
        <v>165285.14872199282</v>
      </c>
      <c r="V14" s="14">
        <v>106015.485523815</v>
      </c>
      <c r="W14" s="14">
        <v>112206.53249110263</v>
      </c>
      <c r="X14" s="14">
        <v>128006.69904368816</v>
      </c>
      <c r="Y14" s="14">
        <v>138977.1616372412</v>
      </c>
      <c r="Z14" s="14">
        <v>356540.91729631671</v>
      </c>
      <c r="AA14" s="14">
        <v>611788.50231616816</v>
      </c>
      <c r="AB14" s="14"/>
      <c r="AC14" s="14">
        <v>39564.999730280819</v>
      </c>
      <c r="AD14" s="14">
        <v>34954.32070132182</v>
      </c>
      <c r="AE14" s="14">
        <v>32802.008208478888</v>
      </c>
      <c r="AF14" s="14">
        <v>23452.944564125144</v>
      </c>
      <c r="AG14" s="14">
        <v>15008.338167135245</v>
      </c>
      <c r="AH14" s="14">
        <v>7802.2567764450714</v>
      </c>
      <c r="AI14" s="14">
        <v>4901.645302542106</v>
      </c>
      <c r="AJ14" s="14">
        <v>4973.9434070994903</v>
      </c>
      <c r="AK14" s="14">
        <v>5486.0966443169282</v>
      </c>
      <c r="AL14" s="14">
        <v>5817.9445842646774</v>
      </c>
      <c r="AM14" s="14">
        <v>14051.512190102445</v>
      </c>
      <c r="AN14" s="14">
        <v>23683.98972388736</v>
      </c>
      <c r="AO14" s="14"/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/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/>
      <c r="BP14" s="14">
        <f>SUM(P14:BN14)</f>
        <v>4739200.0000000009</v>
      </c>
    </row>
    <row r="15" spans="1:68" x14ac:dyDescent="0.25">
      <c r="A15" s="9">
        <v>2</v>
      </c>
      <c r="C15" s="8" t="s">
        <v>74</v>
      </c>
      <c r="E15" s="9" t="s">
        <v>73</v>
      </c>
      <c r="G15" s="14">
        <v>2758900</v>
      </c>
      <c r="H15" s="14">
        <v>1941700</v>
      </c>
      <c r="I15" s="14">
        <v>0</v>
      </c>
      <c r="J15" s="14">
        <v>0</v>
      </c>
      <c r="K15" s="14">
        <f t="shared" ref="K15:K16" si="0">SUM(G15:J15)</f>
        <v>4700600</v>
      </c>
      <c r="L15" s="10"/>
      <c r="N15" s="9">
        <v>2</v>
      </c>
      <c r="O15" s="9"/>
      <c r="P15" s="14">
        <v>457153.17563655175</v>
      </c>
      <c r="Q15" s="14">
        <v>444945.17026700202</v>
      </c>
      <c r="R15" s="14">
        <v>396179.78788468585</v>
      </c>
      <c r="S15" s="14">
        <v>320153.32736333448</v>
      </c>
      <c r="T15" s="14">
        <v>188252.23691341479</v>
      </c>
      <c r="U15" s="14">
        <v>102606.43890111474</v>
      </c>
      <c r="V15" s="14">
        <v>60743.748867460272</v>
      </c>
      <c r="W15" s="14">
        <v>59660.754560838024</v>
      </c>
      <c r="X15" s="14">
        <v>72302.882040495257</v>
      </c>
      <c r="Y15" s="14">
        <v>82596.368385021196</v>
      </c>
      <c r="Z15" s="14">
        <v>207544.09417376888</v>
      </c>
      <c r="AA15" s="14">
        <v>366762.01500631275</v>
      </c>
      <c r="AB15" s="14"/>
      <c r="AC15" s="14">
        <v>303394.09347985039</v>
      </c>
      <c r="AD15" s="14">
        <v>296804.33976198564</v>
      </c>
      <c r="AE15" s="14">
        <v>271007.541624417</v>
      </c>
      <c r="AF15" s="14">
        <v>229160.14373027693</v>
      </c>
      <c r="AG15" s="14">
        <v>144892.99326700103</v>
      </c>
      <c r="AH15" s="14">
        <v>78144.95202922239</v>
      </c>
      <c r="AI15" s="14">
        <v>49848.004415877935</v>
      </c>
      <c r="AJ15" s="14">
        <v>50140.217718310829</v>
      </c>
      <c r="AK15" s="14">
        <v>56137.983875234015</v>
      </c>
      <c r="AL15" s="14">
        <v>65069.623988279032</v>
      </c>
      <c r="AM15" s="14">
        <v>154509.38440209298</v>
      </c>
      <c r="AN15" s="14">
        <v>242590.7217074518</v>
      </c>
      <c r="AO15" s="14"/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/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/>
      <c r="BP15" s="14">
        <f>SUM(P15:BN15)</f>
        <v>4700599.9999999991</v>
      </c>
    </row>
    <row r="16" spans="1:68" x14ac:dyDescent="0.25">
      <c r="A16" s="9">
        <v>3</v>
      </c>
      <c r="C16" s="8" t="s">
        <v>75</v>
      </c>
      <c r="E16" s="9" t="s">
        <v>73</v>
      </c>
      <c r="G16" s="14">
        <v>0</v>
      </c>
      <c r="H16" s="14">
        <v>0</v>
      </c>
      <c r="I16" s="14">
        <v>0</v>
      </c>
      <c r="J16" s="14">
        <v>0</v>
      </c>
      <c r="K16" s="14">
        <f t="shared" si="0"/>
        <v>0</v>
      </c>
      <c r="L16" s="10"/>
      <c r="N16" s="9">
        <v>3</v>
      </c>
      <c r="O16" s="9"/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/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/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/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/>
      <c r="BP16" s="14">
        <f>SUM(P16:BN16)</f>
        <v>0</v>
      </c>
    </row>
    <row r="17" spans="1:68" x14ac:dyDescent="0.25">
      <c r="A17" s="9">
        <v>4</v>
      </c>
      <c r="C17" s="8" t="s">
        <v>76</v>
      </c>
      <c r="G17" s="17">
        <f t="shared" ref="G17:J17" si="1">SUM(G14:G16)</f>
        <v>7285600</v>
      </c>
      <c r="H17" s="17">
        <f t="shared" si="1"/>
        <v>2154200</v>
      </c>
      <c r="I17" s="17">
        <f t="shared" si="1"/>
        <v>0</v>
      </c>
      <c r="J17" s="17">
        <f t="shared" si="1"/>
        <v>0</v>
      </c>
      <c r="K17" s="17">
        <f t="shared" ref="K17:BP17" si="2">SUM(K14:K16)</f>
        <v>9439800</v>
      </c>
      <c r="L17" s="14">
        <f t="shared" si="2"/>
        <v>0</v>
      </c>
      <c r="M17" s="14"/>
      <c r="N17" s="9">
        <v>4</v>
      </c>
      <c r="O17" s="9"/>
      <c r="P17" s="17">
        <f t="shared" si="2"/>
        <v>1214939.4290464828</v>
      </c>
      <c r="Q17" s="17">
        <f t="shared" si="2"/>
        <v>1136978.5895784302</v>
      </c>
      <c r="R17" s="17">
        <f t="shared" si="2"/>
        <v>1062894.3846568449</v>
      </c>
      <c r="S17" s="17">
        <f t="shared" si="2"/>
        <v>800329.92077948293</v>
      </c>
      <c r="T17" s="17">
        <f t="shared" si="2"/>
        <v>499420.92697342363</v>
      </c>
      <c r="U17" s="17">
        <f t="shared" si="2"/>
        <v>267891.5876231076</v>
      </c>
      <c r="V17" s="17">
        <f t="shared" si="2"/>
        <v>166759.23439127527</v>
      </c>
      <c r="W17" s="17">
        <f t="shared" si="2"/>
        <v>171867.28705194066</v>
      </c>
      <c r="X17" s="17">
        <f t="shared" si="2"/>
        <v>200309.58108418342</v>
      </c>
      <c r="Y17" s="17">
        <f t="shared" si="2"/>
        <v>221573.53002226239</v>
      </c>
      <c r="Z17" s="17">
        <f t="shared" si="2"/>
        <v>564085.01147008559</v>
      </c>
      <c r="AA17" s="17">
        <f t="shared" si="2"/>
        <v>978550.51732248091</v>
      </c>
      <c r="AB17" s="14"/>
      <c r="AC17" s="17">
        <f t="shared" si="2"/>
        <v>342959.09321013122</v>
      </c>
      <c r="AD17" s="17">
        <f t="shared" si="2"/>
        <v>331758.66046330746</v>
      </c>
      <c r="AE17" s="17">
        <f t="shared" si="2"/>
        <v>303809.54983289586</v>
      </c>
      <c r="AF17" s="17">
        <f t="shared" si="2"/>
        <v>252613.08829440209</v>
      </c>
      <c r="AG17" s="17">
        <f t="shared" si="2"/>
        <v>159901.33143413629</v>
      </c>
      <c r="AH17" s="17">
        <f t="shared" si="2"/>
        <v>85947.208805667455</v>
      </c>
      <c r="AI17" s="17">
        <f t="shared" si="2"/>
        <v>54749.649718420042</v>
      </c>
      <c r="AJ17" s="17">
        <f t="shared" si="2"/>
        <v>55114.161125410319</v>
      </c>
      <c r="AK17" s="17">
        <f t="shared" si="2"/>
        <v>61624.080519550946</v>
      </c>
      <c r="AL17" s="17">
        <f t="shared" si="2"/>
        <v>70887.568572543707</v>
      </c>
      <c r="AM17" s="17">
        <f t="shared" si="2"/>
        <v>168560.89659219544</v>
      </c>
      <c r="AN17" s="17">
        <f t="shared" si="2"/>
        <v>266274.71143133915</v>
      </c>
      <c r="AO17" s="14"/>
      <c r="AP17" s="17">
        <f t="shared" si="2"/>
        <v>0</v>
      </c>
      <c r="AQ17" s="17">
        <f t="shared" si="2"/>
        <v>0</v>
      </c>
      <c r="AR17" s="17">
        <f t="shared" si="2"/>
        <v>0</v>
      </c>
      <c r="AS17" s="17">
        <f t="shared" si="2"/>
        <v>0</v>
      </c>
      <c r="AT17" s="17">
        <f t="shared" si="2"/>
        <v>0</v>
      </c>
      <c r="AU17" s="17">
        <f t="shared" si="2"/>
        <v>0</v>
      </c>
      <c r="AV17" s="17">
        <f t="shared" si="2"/>
        <v>0</v>
      </c>
      <c r="AW17" s="17">
        <f t="shared" si="2"/>
        <v>0</v>
      </c>
      <c r="AX17" s="17">
        <f t="shared" si="2"/>
        <v>0</v>
      </c>
      <c r="AY17" s="17">
        <f t="shared" si="2"/>
        <v>0</v>
      </c>
      <c r="AZ17" s="17">
        <f t="shared" si="2"/>
        <v>0</v>
      </c>
      <c r="BA17" s="17">
        <f t="shared" si="2"/>
        <v>0</v>
      </c>
      <c r="BB17" s="14"/>
      <c r="BC17" s="17">
        <f t="shared" si="2"/>
        <v>0</v>
      </c>
      <c r="BD17" s="17">
        <f t="shared" si="2"/>
        <v>0</v>
      </c>
      <c r="BE17" s="17">
        <f t="shared" si="2"/>
        <v>0</v>
      </c>
      <c r="BF17" s="17">
        <f t="shared" si="2"/>
        <v>0</v>
      </c>
      <c r="BG17" s="17">
        <f t="shared" si="2"/>
        <v>0</v>
      </c>
      <c r="BH17" s="17">
        <f t="shared" si="2"/>
        <v>0</v>
      </c>
      <c r="BI17" s="17">
        <f t="shared" si="2"/>
        <v>0</v>
      </c>
      <c r="BJ17" s="17">
        <f t="shared" si="2"/>
        <v>0</v>
      </c>
      <c r="BK17" s="17">
        <f t="shared" si="2"/>
        <v>0</v>
      </c>
      <c r="BL17" s="17">
        <f t="shared" si="2"/>
        <v>0</v>
      </c>
      <c r="BM17" s="17">
        <f t="shared" si="2"/>
        <v>0</v>
      </c>
      <c r="BN17" s="17">
        <f t="shared" si="2"/>
        <v>0</v>
      </c>
      <c r="BO17" s="14"/>
      <c r="BP17" s="17">
        <f t="shared" si="2"/>
        <v>9439800</v>
      </c>
    </row>
    <row r="18" spans="1:68" x14ac:dyDescent="0.25">
      <c r="A18" s="9"/>
      <c r="G18" s="10"/>
      <c r="H18" s="10"/>
      <c r="I18" s="10"/>
      <c r="J18" s="10"/>
      <c r="K18" s="10"/>
      <c r="L18" s="10"/>
      <c r="N18" s="9"/>
      <c r="O18" s="9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>
        <f>SUM(P18:BN18)</f>
        <v>0</v>
      </c>
    </row>
    <row r="19" spans="1:68" x14ac:dyDescent="0.25">
      <c r="A19" s="9">
        <v>5</v>
      </c>
      <c r="C19" s="8" t="s">
        <v>77</v>
      </c>
      <c r="E19" s="9" t="s">
        <v>78</v>
      </c>
      <c r="G19" s="14">
        <v>2698889</v>
      </c>
      <c r="H19" s="14">
        <v>221432</v>
      </c>
      <c r="I19" s="14">
        <v>0</v>
      </c>
      <c r="J19" s="14">
        <v>978</v>
      </c>
      <c r="K19" s="14">
        <f t="shared" ref="K19:K22" si="3">SUM(G19:J19)</f>
        <v>2921299</v>
      </c>
      <c r="L19" s="10"/>
      <c r="N19" s="9">
        <v>5</v>
      </c>
      <c r="O19" s="9"/>
      <c r="P19" s="14">
        <v>452611.98557999998</v>
      </c>
      <c r="Q19" s="14">
        <v>349333.135779</v>
      </c>
      <c r="R19" s="14">
        <v>391734.96795999998</v>
      </c>
      <c r="S19" s="14">
        <v>191829.32358299999</v>
      </c>
      <c r="T19" s="14">
        <v>131767.19753999999</v>
      </c>
      <c r="U19" s="14">
        <v>71460.816118999996</v>
      </c>
      <c r="V19" s="14">
        <v>66318.661821000002</v>
      </c>
      <c r="W19" s="14">
        <v>61045.772395</v>
      </c>
      <c r="X19" s="14">
        <v>72265.546514000001</v>
      </c>
      <c r="Y19" s="14">
        <v>113125.494098</v>
      </c>
      <c r="Z19" s="14">
        <v>297034.226716</v>
      </c>
      <c r="AA19" s="14">
        <v>500362.28418000002</v>
      </c>
      <c r="AB19" s="14"/>
      <c r="AC19" s="14">
        <v>38934.295960000003</v>
      </c>
      <c r="AD19" s="14">
        <v>29345.521278</v>
      </c>
      <c r="AE19" s="14">
        <v>33882.969897000003</v>
      </c>
      <c r="AF19" s="14">
        <v>17125.877339000002</v>
      </c>
      <c r="AG19" s="14">
        <v>11880.70916</v>
      </c>
      <c r="AH19" s="14">
        <v>5668.2411849999999</v>
      </c>
      <c r="AI19" s="14">
        <v>4923.1151090000003</v>
      </c>
      <c r="AJ19" s="14">
        <v>4370.9353380000002</v>
      </c>
      <c r="AK19" s="14">
        <v>5853.4851860000008</v>
      </c>
      <c r="AL19" s="14">
        <v>8435.6650829999999</v>
      </c>
      <c r="AM19" s="14">
        <v>23999.854809999997</v>
      </c>
      <c r="AN19" s="14">
        <v>37011.362171000001</v>
      </c>
      <c r="AO19" s="14"/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/>
      <c r="BC19" s="14">
        <v>503.23631599999999</v>
      </c>
      <c r="BD19" s="14">
        <v>262.13742100000002</v>
      </c>
      <c r="BE19" s="14">
        <v>183.728713</v>
      </c>
      <c r="BF19" s="14">
        <v>42.266655</v>
      </c>
      <c r="BG19" s="14">
        <v>-13.314696</v>
      </c>
      <c r="BH19" s="14">
        <v>-0.363784</v>
      </c>
      <c r="BI19" s="14">
        <v>0</v>
      </c>
      <c r="BJ19" s="14">
        <v>1.3881000000000001E-2</v>
      </c>
      <c r="BK19" s="14">
        <v>-1.3881000000000001E-2</v>
      </c>
      <c r="BL19" s="14">
        <v>0</v>
      </c>
      <c r="BM19" s="14">
        <v>0</v>
      </c>
      <c r="BN19" s="14">
        <v>0.34440100000000001</v>
      </c>
      <c r="BO19" s="14"/>
      <c r="BP19" s="14">
        <f>SUM(P19:BN19)</f>
        <v>2921299.4798269998</v>
      </c>
    </row>
    <row r="20" spans="1:68" x14ac:dyDescent="0.25">
      <c r="A20" s="9">
        <v>6</v>
      </c>
      <c r="C20" s="8" t="s">
        <v>79</v>
      </c>
      <c r="E20" s="9" t="s">
        <v>78</v>
      </c>
      <c r="G20" s="14">
        <v>606311</v>
      </c>
      <c r="H20" s="14">
        <v>609587</v>
      </c>
      <c r="I20" s="14">
        <v>0</v>
      </c>
      <c r="J20" s="14">
        <v>946</v>
      </c>
      <c r="K20" s="14">
        <f t="shared" si="3"/>
        <v>1216844</v>
      </c>
      <c r="L20" s="10"/>
      <c r="N20" s="9">
        <v>6</v>
      </c>
      <c r="O20" s="9"/>
      <c r="P20" s="14">
        <v>78079.418253000011</v>
      </c>
      <c r="Q20" s="14">
        <v>72939.864721999998</v>
      </c>
      <c r="R20" s="14">
        <v>82546.229393999994</v>
      </c>
      <c r="S20" s="14">
        <v>46514.865795000005</v>
      </c>
      <c r="T20" s="14">
        <v>36681.453329000004</v>
      </c>
      <c r="U20" s="14">
        <v>18093.774438</v>
      </c>
      <c r="V20" s="14">
        <v>14565.374647000001</v>
      </c>
      <c r="W20" s="14">
        <v>18518.124835999999</v>
      </c>
      <c r="X20" s="14">
        <v>23750.621396000002</v>
      </c>
      <c r="Y20" s="14">
        <v>37949.161841000001</v>
      </c>
      <c r="Z20" s="14">
        <v>71270.346576000011</v>
      </c>
      <c r="AA20" s="14">
        <v>105401.617985</v>
      </c>
      <c r="AB20" s="14"/>
      <c r="AC20" s="14">
        <v>80312.548765</v>
      </c>
      <c r="AD20" s="14">
        <v>71174.107061000002</v>
      </c>
      <c r="AE20" s="14">
        <v>81534.640268999996</v>
      </c>
      <c r="AF20" s="14">
        <v>47836.577880999997</v>
      </c>
      <c r="AG20" s="14">
        <v>40326.334274000001</v>
      </c>
      <c r="AH20" s="14">
        <v>23013.719403999999</v>
      </c>
      <c r="AI20" s="14">
        <v>17886.279345000003</v>
      </c>
      <c r="AJ20" s="14">
        <v>21684.389709999999</v>
      </c>
      <c r="AK20" s="14">
        <v>24624.816671999997</v>
      </c>
      <c r="AL20" s="14">
        <v>35934.562897000003</v>
      </c>
      <c r="AM20" s="14">
        <v>69386.66616600001</v>
      </c>
      <c r="AN20" s="14">
        <v>95871.81762799999</v>
      </c>
      <c r="AO20" s="14"/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/>
      <c r="BC20" s="14">
        <v>359.68614600000001</v>
      </c>
      <c r="BD20" s="14">
        <v>292.23402099999998</v>
      </c>
      <c r="BE20" s="14">
        <v>262.08955900000001</v>
      </c>
      <c r="BF20" s="14">
        <v>30.680709</v>
      </c>
      <c r="BG20" s="14">
        <v>1.544799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/>
      <c r="BP20" s="14">
        <f>SUM(P20:BN20)</f>
        <v>1216843.5485179999</v>
      </c>
    </row>
    <row r="21" spans="1:68" x14ac:dyDescent="0.25">
      <c r="A21" s="9">
        <v>7</v>
      </c>
      <c r="C21" s="8" t="s">
        <v>80</v>
      </c>
      <c r="E21" s="9" t="s">
        <v>78</v>
      </c>
      <c r="G21" s="14">
        <v>882205</v>
      </c>
      <c r="H21" s="14">
        <v>81763</v>
      </c>
      <c r="I21" s="14">
        <v>0</v>
      </c>
      <c r="J21" s="14">
        <v>0</v>
      </c>
      <c r="K21" s="14">
        <f t="shared" si="3"/>
        <v>963968</v>
      </c>
      <c r="L21" s="10"/>
      <c r="N21" s="9">
        <v>7</v>
      </c>
      <c r="O21" s="9"/>
      <c r="P21" s="14">
        <v>147222.36387299999</v>
      </c>
      <c r="Q21" s="14">
        <v>116255.289613</v>
      </c>
      <c r="R21" s="14">
        <v>127637.62396799999</v>
      </c>
      <c r="S21" s="14">
        <v>72970.124456000005</v>
      </c>
      <c r="T21" s="14">
        <v>44181.406134000004</v>
      </c>
      <c r="U21" s="14">
        <v>21652.498392999998</v>
      </c>
      <c r="V21" s="14">
        <v>16961.978762000002</v>
      </c>
      <c r="W21" s="14">
        <v>12443.750205</v>
      </c>
      <c r="X21" s="14">
        <v>20654.918561000002</v>
      </c>
      <c r="Y21" s="14">
        <v>38684.453339</v>
      </c>
      <c r="Z21" s="14">
        <v>100986.31401099999</v>
      </c>
      <c r="AA21" s="14">
        <v>162553.844877</v>
      </c>
      <c r="AB21" s="14"/>
      <c r="AC21" s="14">
        <v>14455.692499999999</v>
      </c>
      <c r="AD21" s="14">
        <v>11118.145914999999</v>
      </c>
      <c r="AE21" s="14">
        <v>12918.885251000002</v>
      </c>
      <c r="AF21" s="14">
        <v>7009.9960689999989</v>
      </c>
      <c r="AG21" s="14">
        <v>4492.4995159999999</v>
      </c>
      <c r="AH21" s="14">
        <v>2096.0028050000001</v>
      </c>
      <c r="AI21" s="14">
        <v>1508.7573969999999</v>
      </c>
      <c r="AJ21" s="14">
        <v>4337.6218709999994</v>
      </c>
      <c r="AK21" s="14">
        <v>-1110.035003</v>
      </c>
      <c r="AL21" s="14">
        <v>3272.9276349999996</v>
      </c>
      <c r="AM21" s="14">
        <v>8607.5897919999989</v>
      </c>
      <c r="AN21" s="14">
        <v>13055.229591000001</v>
      </c>
      <c r="AO21" s="14"/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/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/>
      <c r="BP21" s="14">
        <f>SUM(P21:BN21)</f>
        <v>963967.87953100016</v>
      </c>
    </row>
    <row r="22" spans="1:68" x14ac:dyDescent="0.25">
      <c r="A22" s="9">
        <v>8</v>
      </c>
      <c r="C22" s="8" t="s">
        <v>81</v>
      </c>
      <c r="E22" s="9" t="s">
        <v>78</v>
      </c>
      <c r="G22" s="14">
        <v>179201</v>
      </c>
      <c r="H22" s="14">
        <v>173360</v>
      </c>
      <c r="I22" s="14">
        <v>0</v>
      </c>
      <c r="J22" s="14">
        <v>4501</v>
      </c>
      <c r="K22" s="14">
        <f t="shared" si="3"/>
        <v>357062</v>
      </c>
      <c r="L22" s="10"/>
      <c r="N22" s="9">
        <v>8</v>
      </c>
      <c r="O22" s="9"/>
      <c r="P22" s="14">
        <v>22863.058191</v>
      </c>
      <c r="Q22" s="14">
        <v>22274.843122000006</v>
      </c>
      <c r="R22" s="14">
        <v>22083.793738</v>
      </c>
      <c r="S22" s="14">
        <v>14891.465520000002</v>
      </c>
      <c r="T22" s="14">
        <v>12290.464688</v>
      </c>
      <c r="U22" s="14">
        <v>4645.9720499999994</v>
      </c>
      <c r="V22" s="14">
        <v>5527.2830150000018</v>
      </c>
      <c r="W22" s="14">
        <v>5031.0653339999999</v>
      </c>
      <c r="X22" s="14">
        <v>6290.1893879999998</v>
      </c>
      <c r="Y22" s="14">
        <v>10612.456698999998</v>
      </c>
      <c r="Z22" s="14">
        <v>20373.840478999999</v>
      </c>
      <c r="AA22" s="14">
        <v>32316.759743999999</v>
      </c>
      <c r="AB22" s="14"/>
      <c r="AC22" s="14">
        <v>23169.687503000001</v>
      </c>
      <c r="AD22" s="14">
        <v>21791.703533</v>
      </c>
      <c r="AE22" s="14">
        <v>23016.47365</v>
      </c>
      <c r="AF22" s="14">
        <v>14684.478094999999</v>
      </c>
      <c r="AG22" s="14">
        <v>13311.650673</v>
      </c>
      <c r="AH22" s="14">
        <v>5817.2738630000003</v>
      </c>
      <c r="AI22" s="14">
        <v>5349.5933300000006</v>
      </c>
      <c r="AJ22" s="14">
        <v>6077.2735329999996</v>
      </c>
      <c r="AK22" s="14">
        <v>7011.2480090000008</v>
      </c>
      <c r="AL22" s="14">
        <v>10195.957809999998</v>
      </c>
      <c r="AM22" s="14">
        <v>16940.360805</v>
      </c>
      <c r="AN22" s="14">
        <v>25994.495243000001</v>
      </c>
      <c r="AO22" s="14"/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/>
      <c r="BC22" s="14">
        <v>960.08769999999993</v>
      </c>
      <c r="BD22" s="14">
        <v>-153.56390000000002</v>
      </c>
      <c r="BE22" s="14">
        <v>320.38240000000002</v>
      </c>
      <c r="BF22" s="14">
        <v>192.3389</v>
      </c>
      <c r="BG22" s="14">
        <v>258.53960000000001</v>
      </c>
      <c r="BH22" s="14">
        <v>360.04859999999996</v>
      </c>
      <c r="BI22" s="14">
        <v>358.19009999999997</v>
      </c>
      <c r="BJ22" s="14">
        <v>415.07209999999998</v>
      </c>
      <c r="BK22" s="14">
        <v>375.61149999999998</v>
      </c>
      <c r="BL22" s="14">
        <v>300.50979999999998</v>
      </c>
      <c r="BM22" s="14">
        <v>664.17013000000009</v>
      </c>
      <c r="BN22" s="14">
        <v>449.23867000000007</v>
      </c>
      <c r="BO22" s="14"/>
      <c r="BP22" s="14">
        <f>SUM(P22:BN22)</f>
        <v>357062.01361499983</v>
      </c>
    </row>
    <row r="23" spans="1:68" x14ac:dyDescent="0.25">
      <c r="A23" s="9">
        <v>9</v>
      </c>
      <c r="C23" s="8" t="s">
        <v>82</v>
      </c>
      <c r="G23" s="17">
        <f t="shared" ref="G23:I23" si="4">SUM(G19:G22)</f>
        <v>4366606</v>
      </c>
      <c r="H23" s="17">
        <f t="shared" si="4"/>
        <v>1086142</v>
      </c>
      <c r="I23" s="17">
        <f t="shared" si="4"/>
        <v>0</v>
      </c>
      <c r="J23" s="17">
        <f t="shared" ref="J23" si="5">SUM(J19:J22)</f>
        <v>6425</v>
      </c>
      <c r="K23" s="17">
        <f t="shared" ref="K23:BP23" si="6">SUM(K19:K22)</f>
        <v>5459173</v>
      </c>
      <c r="L23" s="14">
        <f t="shared" si="6"/>
        <v>0</v>
      </c>
      <c r="M23" s="14"/>
      <c r="N23" s="9">
        <v>9</v>
      </c>
      <c r="O23" s="9"/>
      <c r="P23" s="17">
        <f t="shared" si="6"/>
        <v>700776.82589700003</v>
      </c>
      <c r="Q23" s="17">
        <f t="shared" si="6"/>
        <v>560803.13323599997</v>
      </c>
      <c r="R23" s="17">
        <f t="shared" si="6"/>
        <v>624002.61505999987</v>
      </c>
      <c r="S23" s="17">
        <f t="shared" si="6"/>
        <v>326205.779354</v>
      </c>
      <c r="T23" s="17">
        <f t="shared" si="6"/>
        <v>224920.521691</v>
      </c>
      <c r="U23" s="17">
        <f t="shared" si="6"/>
        <v>115853.06099999999</v>
      </c>
      <c r="V23" s="17">
        <f t="shared" si="6"/>
        <v>103373.29824500001</v>
      </c>
      <c r="W23" s="17">
        <f t="shared" si="6"/>
        <v>97038.712769999998</v>
      </c>
      <c r="X23" s="17">
        <f t="shared" si="6"/>
        <v>122961.275859</v>
      </c>
      <c r="Y23" s="17">
        <f t="shared" si="6"/>
        <v>200371.56597699999</v>
      </c>
      <c r="Z23" s="17">
        <f t="shared" si="6"/>
        <v>489664.72778199997</v>
      </c>
      <c r="AA23" s="17">
        <f t="shared" si="6"/>
        <v>800634.50678599998</v>
      </c>
      <c r="AB23" s="14"/>
      <c r="AC23" s="17">
        <f t="shared" si="6"/>
        <v>156872.224728</v>
      </c>
      <c r="AD23" s="17">
        <f t="shared" si="6"/>
        <v>133429.47778700001</v>
      </c>
      <c r="AE23" s="17">
        <f t="shared" si="6"/>
        <v>151352.969067</v>
      </c>
      <c r="AF23" s="17">
        <f t="shared" si="6"/>
        <v>86656.929384000003</v>
      </c>
      <c r="AG23" s="17">
        <f t="shared" si="6"/>
        <v>70011.193622999999</v>
      </c>
      <c r="AH23" s="17">
        <f t="shared" si="6"/>
        <v>36595.237257000001</v>
      </c>
      <c r="AI23" s="17">
        <f t="shared" si="6"/>
        <v>29667.745181000002</v>
      </c>
      <c r="AJ23" s="17">
        <f t="shared" si="6"/>
        <v>36470.220451999994</v>
      </c>
      <c r="AK23" s="17">
        <f t="shared" si="6"/>
        <v>36379.514863999997</v>
      </c>
      <c r="AL23" s="17">
        <f t="shared" si="6"/>
        <v>57839.113425000003</v>
      </c>
      <c r="AM23" s="17">
        <f t="shared" si="6"/>
        <v>118934.471573</v>
      </c>
      <c r="AN23" s="17">
        <f t="shared" si="6"/>
        <v>171932.904633</v>
      </c>
      <c r="AO23" s="14"/>
      <c r="AP23" s="17">
        <f t="shared" si="6"/>
        <v>0</v>
      </c>
      <c r="AQ23" s="17">
        <f t="shared" si="6"/>
        <v>0</v>
      </c>
      <c r="AR23" s="17">
        <f t="shared" si="6"/>
        <v>0</v>
      </c>
      <c r="AS23" s="17">
        <f t="shared" si="6"/>
        <v>0</v>
      </c>
      <c r="AT23" s="17">
        <f t="shared" si="6"/>
        <v>0</v>
      </c>
      <c r="AU23" s="17">
        <f t="shared" si="6"/>
        <v>0</v>
      </c>
      <c r="AV23" s="17">
        <f t="shared" si="6"/>
        <v>0</v>
      </c>
      <c r="AW23" s="17">
        <f t="shared" si="6"/>
        <v>0</v>
      </c>
      <c r="AX23" s="17">
        <f t="shared" si="6"/>
        <v>0</v>
      </c>
      <c r="AY23" s="17">
        <f t="shared" si="6"/>
        <v>0</v>
      </c>
      <c r="AZ23" s="17">
        <f t="shared" si="6"/>
        <v>0</v>
      </c>
      <c r="BA23" s="17">
        <f t="shared" si="6"/>
        <v>0</v>
      </c>
      <c r="BB23" s="14"/>
      <c r="BC23" s="17">
        <f t="shared" si="6"/>
        <v>1823.010162</v>
      </c>
      <c r="BD23" s="17">
        <f t="shared" si="6"/>
        <v>400.80754200000001</v>
      </c>
      <c r="BE23" s="17">
        <f t="shared" si="6"/>
        <v>766.20067199999994</v>
      </c>
      <c r="BF23" s="17">
        <f t="shared" si="6"/>
        <v>265.28626399999996</v>
      </c>
      <c r="BG23" s="17">
        <f t="shared" si="6"/>
        <v>246.76970299999999</v>
      </c>
      <c r="BH23" s="17">
        <f t="shared" si="6"/>
        <v>359.68481599999996</v>
      </c>
      <c r="BI23" s="17">
        <f t="shared" si="6"/>
        <v>358.19009999999997</v>
      </c>
      <c r="BJ23" s="17">
        <f t="shared" si="6"/>
        <v>415.085981</v>
      </c>
      <c r="BK23" s="17">
        <f t="shared" si="6"/>
        <v>375.59761899999995</v>
      </c>
      <c r="BL23" s="17">
        <f t="shared" si="6"/>
        <v>300.50979999999998</v>
      </c>
      <c r="BM23" s="17">
        <f t="shared" si="6"/>
        <v>664.17013000000009</v>
      </c>
      <c r="BN23" s="17">
        <f t="shared" si="6"/>
        <v>449.58307100000007</v>
      </c>
      <c r="BO23" s="14"/>
      <c r="BP23" s="17">
        <f t="shared" si="6"/>
        <v>5459172.9214909999</v>
      </c>
    </row>
    <row r="24" spans="1:68" x14ac:dyDescent="0.25">
      <c r="A24" s="9"/>
      <c r="G24" s="14"/>
      <c r="H24" s="14"/>
      <c r="I24" s="14"/>
      <c r="J24" s="14"/>
      <c r="K24" s="14"/>
      <c r="L24" s="14"/>
      <c r="M24" s="14"/>
      <c r="N24" s="9"/>
      <c r="O24" s="9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</row>
    <row r="25" spans="1:68" x14ac:dyDescent="0.25">
      <c r="A25" s="9">
        <v>10</v>
      </c>
      <c r="C25" s="8" t="s">
        <v>83</v>
      </c>
      <c r="G25" s="17">
        <f t="shared" ref="G25:J25" si="7">G17+G23</f>
        <v>11652206</v>
      </c>
      <c r="H25" s="17">
        <f t="shared" si="7"/>
        <v>3240342</v>
      </c>
      <c r="I25" s="17">
        <f t="shared" si="7"/>
        <v>0</v>
      </c>
      <c r="J25" s="17">
        <f t="shared" si="7"/>
        <v>6425</v>
      </c>
      <c r="K25" s="17">
        <f t="shared" ref="K25:BP25" si="8">K17+K23</f>
        <v>14898973</v>
      </c>
      <c r="L25" s="14">
        <f t="shared" si="8"/>
        <v>0</v>
      </c>
      <c r="M25" s="14"/>
      <c r="N25" s="9">
        <v>10</v>
      </c>
      <c r="O25" s="9"/>
      <c r="P25" s="17">
        <f t="shared" si="8"/>
        <v>1915716.2549434828</v>
      </c>
      <c r="Q25" s="17">
        <f t="shared" si="8"/>
        <v>1697781.72281443</v>
      </c>
      <c r="R25" s="17">
        <f t="shared" si="8"/>
        <v>1686896.9997168449</v>
      </c>
      <c r="S25" s="17">
        <f t="shared" si="8"/>
        <v>1126535.7001334829</v>
      </c>
      <c r="T25" s="17">
        <f t="shared" si="8"/>
        <v>724341.44866442366</v>
      </c>
      <c r="U25" s="17">
        <f t="shared" si="8"/>
        <v>383744.64862310758</v>
      </c>
      <c r="V25" s="17">
        <f t="shared" si="8"/>
        <v>270132.53263627528</v>
      </c>
      <c r="W25" s="17">
        <f t="shared" si="8"/>
        <v>268905.99982194067</v>
      </c>
      <c r="X25" s="17">
        <f t="shared" si="8"/>
        <v>323270.8569431834</v>
      </c>
      <c r="Y25" s="17">
        <f t="shared" si="8"/>
        <v>421945.09599926241</v>
      </c>
      <c r="Z25" s="17">
        <f t="shared" si="8"/>
        <v>1053749.7392520856</v>
      </c>
      <c r="AA25" s="17">
        <f t="shared" si="8"/>
        <v>1779185.0241084809</v>
      </c>
      <c r="AB25" s="14"/>
      <c r="AC25" s="17">
        <f t="shared" si="8"/>
        <v>499831.31793813122</v>
      </c>
      <c r="AD25" s="17">
        <f t="shared" si="8"/>
        <v>465188.13825030747</v>
      </c>
      <c r="AE25" s="17">
        <f t="shared" si="8"/>
        <v>455162.51889989583</v>
      </c>
      <c r="AF25" s="17">
        <f t="shared" si="8"/>
        <v>339270.01767840207</v>
      </c>
      <c r="AG25" s="17">
        <f t="shared" si="8"/>
        <v>229912.52505713628</v>
      </c>
      <c r="AH25" s="17">
        <f t="shared" si="8"/>
        <v>122542.44606266746</v>
      </c>
      <c r="AI25" s="17">
        <f t="shared" si="8"/>
        <v>84417.394899420047</v>
      </c>
      <c r="AJ25" s="17">
        <f t="shared" si="8"/>
        <v>91584.381577410313</v>
      </c>
      <c r="AK25" s="17">
        <f t="shared" si="8"/>
        <v>98003.595383550943</v>
      </c>
      <c r="AL25" s="17">
        <f t="shared" si="8"/>
        <v>128726.68199754371</v>
      </c>
      <c r="AM25" s="17">
        <f t="shared" si="8"/>
        <v>287495.36816519545</v>
      </c>
      <c r="AN25" s="17">
        <f t="shared" si="8"/>
        <v>438207.61606433918</v>
      </c>
      <c r="AO25" s="14"/>
      <c r="AP25" s="17">
        <f t="shared" si="8"/>
        <v>0</v>
      </c>
      <c r="AQ25" s="17">
        <f t="shared" si="8"/>
        <v>0</v>
      </c>
      <c r="AR25" s="17">
        <f t="shared" si="8"/>
        <v>0</v>
      </c>
      <c r="AS25" s="17">
        <f t="shared" si="8"/>
        <v>0</v>
      </c>
      <c r="AT25" s="17">
        <f t="shared" si="8"/>
        <v>0</v>
      </c>
      <c r="AU25" s="17">
        <f t="shared" si="8"/>
        <v>0</v>
      </c>
      <c r="AV25" s="17">
        <f t="shared" si="8"/>
        <v>0</v>
      </c>
      <c r="AW25" s="17">
        <f t="shared" si="8"/>
        <v>0</v>
      </c>
      <c r="AX25" s="17">
        <f t="shared" si="8"/>
        <v>0</v>
      </c>
      <c r="AY25" s="17">
        <f t="shared" si="8"/>
        <v>0</v>
      </c>
      <c r="AZ25" s="17">
        <f t="shared" si="8"/>
        <v>0</v>
      </c>
      <c r="BA25" s="17">
        <f t="shared" si="8"/>
        <v>0</v>
      </c>
      <c r="BB25" s="14"/>
      <c r="BC25" s="17">
        <f t="shared" si="8"/>
        <v>1823.010162</v>
      </c>
      <c r="BD25" s="17">
        <f t="shared" si="8"/>
        <v>400.80754200000001</v>
      </c>
      <c r="BE25" s="17">
        <f t="shared" si="8"/>
        <v>766.20067199999994</v>
      </c>
      <c r="BF25" s="17">
        <f t="shared" si="8"/>
        <v>265.28626399999996</v>
      </c>
      <c r="BG25" s="17">
        <f t="shared" si="8"/>
        <v>246.76970299999999</v>
      </c>
      <c r="BH25" s="17">
        <f t="shared" si="8"/>
        <v>359.68481599999996</v>
      </c>
      <c r="BI25" s="17">
        <f t="shared" si="8"/>
        <v>358.19009999999997</v>
      </c>
      <c r="BJ25" s="17">
        <f t="shared" si="8"/>
        <v>415.085981</v>
      </c>
      <c r="BK25" s="17">
        <f t="shared" si="8"/>
        <v>375.59761899999995</v>
      </c>
      <c r="BL25" s="17">
        <f t="shared" si="8"/>
        <v>300.50979999999998</v>
      </c>
      <c r="BM25" s="17">
        <f t="shared" si="8"/>
        <v>664.17013000000009</v>
      </c>
      <c r="BN25" s="17">
        <f t="shared" si="8"/>
        <v>449.58307100000007</v>
      </c>
      <c r="BO25" s="14"/>
      <c r="BP25" s="17">
        <f t="shared" si="8"/>
        <v>14898972.921491001</v>
      </c>
    </row>
    <row r="26" spans="1:68" x14ac:dyDescent="0.25">
      <c r="A26" s="9"/>
      <c r="G26" s="11"/>
      <c r="H26" s="11"/>
      <c r="I26" s="11"/>
      <c r="J26" s="11"/>
      <c r="K26" s="11"/>
      <c r="L26" s="11"/>
      <c r="M26" s="11"/>
      <c r="N26" s="9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</row>
    <row r="27" spans="1:68" x14ac:dyDescent="0.25">
      <c r="A27" s="9"/>
      <c r="C27" s="3" t="s">
        <v>84</v>
      </c>
      <c r="G27" s="11"/>
      <c r="H27" s="11"/>
      <c r="I27" s="11"/>
      <c r="J27" s="11"/>
      <c r="K27" s="11"/>
      <c r="L27" s="11"/>
      <c r="N27" s="9"/>
      <c r="O27" s="9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</row>
    <row r="28" spans="1:68" x14ac:dyDescent="0.25">
      <c r="A28" s="9"/>
      <c r="G28" s="11"/>
      <c r="H28" s="11"/>
      <c r="I28" s="11"/>
      <c r="J28" s="11"/>
      <c r="K28" s="11"/>
      <c r="L28" s="11"/>
      <c r="N28" s="9"/>
      <c r="O28" s="9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</row>
    <row r="29" spans="1:68" x14ac:dyDescent="0.25">
      <c r="A29" s="9">
        <v>11</v>
      </c>
      <c r="C29" s="8" t="s">
        <v>85</v>
      </c>
      <c r="E29" s="9" t="s">
        <v>73</v>
      </c>
      <c r="G29" s="14">
        <v>900</v>
      </c>
      <c r="H29" s="14">
        <v>300</v>
      </c>
      <c r="I29" s="14">
        <v>0</v>
      </c>
      <c r="J29" s="14">
        <v>0</v>
      </c>
      <c r="K29" s="14">
        <f>SUM(G29:J29)</f>
        <v>1200</v>
      </c>
      <c r="L29" s="10"/>
      <c r="N29" s="9">
        <v>11</v>
      </c>
      <c r="O29" s="9"/>
      <c r="P29" s="14">
        <v>0</v>
      </c>
      <c r="Q29" s="14">
        <v>0</v>
      </c>
      <c r="R29" s="14">
        <v>0</v>
      </c>
      <c r="S29" s="14">
        <v>272.62444123899508</v>
      </c>
      <c r="T29" s="14">
        <v>119.45937237109298</v>
      </c>
      <c r="U29" s="14">
        <v>3.4323658595133724</v>
      </c>
      <c r="V29" s="14">
        <v>1.093841572467545</v>
      </c>
      <c r="W29" s="14">
        <v>1.6144868049142855</v>
      </c>
      <c r="X29" s="14">
        <v>3.8381771902241968</v>
      </c>
      <c r="Y29" s="14">
        <v>18.226475810271037</v>
      </c>
      <c r="Z29" s="14">
        <v>202.09112318801402</v>
      </c>
      <c r="AA29" s="14">
        <v>277.61971596450746</v>
      </c>
      <c r="AB29" s="14"/>
      <c r="AC29" s="14">
        <v>187.04444993972365</v>
      </c>
      <c r="AD29" s="14">
        <v>6.2919229699236503</v>
      </c>
      <c r="AE29" s="14">
        <v>5.4306667490958551</v>
      </c>
      <c r="AF29" s="14">
        <v>13.272387252326048</v>
      </c>
      <c r="AG29" s="14">
        <v>18.80274180087169</v>
      </c>
      <c r="AH29" s="14">
        <v>32.66514172668542</v>
      </c>
      <c r="AI29" s="14">
        <v>3.9411455596426692</v>
      </c>
      <c r="AJ29" s="14">
        <v>0.70708787981824361</v>
      </c>
      <c r="AK29" s="14">
        <v>10.995796111403047</v>
      </c>
      <c r="AL29" s="14">
        <v>5.4480541559766307</v>
      </c>
      <c r="AM29" s="14">
        <v>13.9296312324194</v>
      </c>
      <c r="AN29" s="14">
        <v>1.4709746221136903</v>
      </c>
      <c r="AO29" s="14"/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/>
      <c r="BC29" s="14">
        <f>$J29</f>
        <v>0</v>
      </c>
      <c r="BD29" s="14">
        <f t="shared" ref="BD29:BN29" si="9">$J29</f>
        <v>0</v>
      </c>
      <c r="BE29" s="14">
        <f t="shared" si="9"/>
        <v>0</v>
      </c>
      <c r="BF29" s="14">
        <f t="shared" si="9"/>
        <v>0</v>
      </c>
      <c r="BG29" s="14">
        <f t="shared" si="9"/>
        <v>0</v>
      </c>
      <c r="BH29" s="14">
        <f t="shared" si="9"/>
        <v>0</v>
      </c>
      <c r="BI29" s="14">
        <f t="shared" si="9"/>
        <v>0</v>
      </c>
      <c r="BJ29" s="14">
        <f t="shared" si="9"/>
        <v>0</v>
      </c>
      <c r="BK29" s="14">
        <f t="shared" si="9"/>
        <v>0</v>
      </c>
      <c r="BL29" s="14">
        <f t="shared" si="9"/>
        <v>0</v>
      </c>
      <c r="BM29" s="14">
        <f t="shared" si="9"/>
        <v>0</v>
      </c>
      <c r="BN29" s="14">
        <f t="shared" si="9"/>
        <v>0</v>
      </c>
      <c r="BO29" s="14"/>
      <c r="BP29" s="14">
        <f t="shared" ref="BP29:BP38" si="10">SUM(P29:BN29)</f>
        <v>1200.0000000000002</v>
      </c>
    </row>
    <row r="30" spans="1:68" x14ac:dyDescent="0.25">
      <c r="A30" s="9">
        <v>12</v>
      </c>
      <c r="C30" s="8" t="s">
        <v>86</v>
      </c>
      <c r="E30" s="9" t="s">
        <v>73</v>
      </c>
      <c r="G30" s="14">
        <v>53800</v>
      </c>
      <c r="H30" s="14">
        <v>744400</v>
      </c>
      <c r="I30" s="14">
        <v>0</v>
      </c>
      <c r="J30" s="14">
        <v>0</v>
      </c>
      <c r="K30" s="14">
        <f t="shared" ref="K30:K38" si="11">SUM(G30:J30)</f>
        <v>798200</v>
      </c>
      <c r="L30" s="10"/>
      <c r="N30" s="9">
        <v>12</v>
      </c>
      <c r="O30" s="9"/>
      <c r="P30" s="14">
        <v>4412.1653760646886</v>
      </c>
      <c r="Q30" s="14">
        <v>4731.2621485328264</v>
      </c>
      <c r="R30" s="14">
        <v>4643.2540149776396</v>
      </c>
      <c r="S30" s="14">
        <v>4888.579764015386</v>
      </c>
      <c r="T30" s="14">
        <v>4261.3394585573678</v>
      </c>
      <c r="U30" s="14">
        <v>4407.1415142376736</v>
      </c>
      <c r="V30" s="14">
        <v>4020.8024374033289</v>
      </c>
      <c r="W30" s="14">
        <v>4092.41122912526</v>
      </c>
      <c r="X30" s="14">
        <v>4319.7997602835203</v>
      </c>
      <c r="Y30" s="14">
        <v>4286.2536508482817</v>
      </c>
      <c r="Z30" s="14">
        <v>4531.674454033322</v>
      </c>
      <c r="AA30" s="14">
        <v>5205.3161919207023</v>
      </c>
      <c r="AB30" s="14"/>
      <c r="AC30" s="14">
        <v>65376.017926804983</v>
      </c>
      <c r="AD30" s="14">
        <v>81717.576900877975</v>
      </c>
      <c r="AE30" s="14">
        <v>80812.486077636582</v>
      </c>
      <c r="AF30" s="14">
        <v>71576.714268579439</v>
      </c>
      <c r="AG30" s="14">
        <v>59450.635443814484</v>
      </c>
      <c r="AH30" s="14">
        <v>49508.93543276206</v>
      </c>
      <c r="AI30" s="14">
        <v>48855.424394271155</v>
      </c>
      <c r="AJ30" s="14">
        <v>50476.051449478058</v>
      </c>
      <c r="AK30" s="14">
        <v>44774.492664658741</v>
      </c>
      <c r="AL30" s="14">
        <v>51770.661487743113</v>
      </c>
      <c r="AM30" s="14">
        <v>56473.715157934712</v>
      </c>
      <c r="AN30" s="14">
        <v>83607.288795438712</v>
      </c>
      <c r="AO30" s="14"/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/>
      <c r="BC30" s="14">
        <f t="shared" ref="BC30:BN36" si="12">$J30</f>
        <v>0</v>
      </c>
      <c r="BD30" s="14">
        <f t="shared" si="12"/>
        <v>0</v>
      </c>
      <c r="BE30" s="14">
        <f t="shared" si="12"/>
        <v>0</v>
      </c>
      <c r="BF30" s="14">
        <f t="shared" si="12"/>
        <v>0</v>
      </c>
      <c r="BG30" s="14">
        <f t="shared" si="12"/>
        <v>0</v>
      </c>
      <c r="BH30" s="14">
        <f t="shared" si="12"/>
        <v>0</v>
      </c>
      <c r="BI30" s="14">
        <f t="shared" si="12"/>
        <v>0</v>
      </c>
      <c r="BJ30" s="14">
        <f t="shared" si="12"/>
        <v>0</v>
      </c>
      <c r="BK30" s="14">
        <f t="shared" si="12"/>
        <v>0</v>
      </c>
      <c r="BL30" s="14">
        <f t="shared" si="12"/>
        <v>0</v>
      </c>
      <c r="BM30" s="14">
        <f t="shared" si="12"/>
        <v>0</v>
      </c>
      <c r="BN30" s="14">
        <f t="shared" si="12"/>
        <v>0</v>
      </c>
      <c r="BO30" s="14"/>
      <c r="BP30" s="14">
        <f t="shared" si="10"/>
        <v>798200</v>
      </c>
    </row>
    <row r="31" spans="1:68" x14ac:dyDescent="0.25">
      <c r="A31" s="9">
        <v>13</v>
      </c>
      <c r="C31" s="8" t="s">
        <v>87</v>
      </c>
      <c r="E31" s="9" t="s">
        <v>73</v>
      </c>
      <c r="G31" s="14">
        <v>100</v>
      </c>
      <c r="H31" s="14">
        <v>508500</v>
      </c>
      <c r="I31" s="14">
        <v>0</v>
      </c>
      <c r="J31" s="14">
        <v>0</v>
      </c>
      <c r="K31" s="14">
        <f t="shared" si="11"/>
        <v>508600</v>
      </c>
      <c r="L31" s="10"/>
      <c r="N31" s="9">
        <v>13</v>
      </c>
      <c r="O31" s="9"/>
      <c r="P31" s="14">
        <v>100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/>
      <c r="AC31" s="14">
        <v>35759.552711670673</v>
      </c>
      <c r="AD31" s="14">
        <v>54888.516970889388</v>
      </c>
      <c r="AE31" s="14">
        <v>44818.422046016145</v>
      </c>
      <c r="AF31" s="14">
        <v>41265.679761740706</v>
      </c>
      <c r="AG31" s="14">
        <v>41472.056085980243</v>
      </c>
      <c r="AH31" s="14">
        <v>39569.675457490303</v>
      </c>
      <c r="AI31" s="14">
        <v>38972.575384553304</v>
      </c>
      <c r="AJ31" s="14">
        <v>41433.246786029129</v>
      </c>
      <c r="AK31" s="14">
        <v>41883.847826071571</v>
      </c>
      <c r="AL31" s="14">
        <v>43676.03995984808</v>
      </c>
      <c r="AM31" s="14">
        <v>36446.652204132042</v>
      </c>
      <c r="AN31" s="14">
        <v>48313.734805578417</v>
      </c>
      <c r="AO31" s="14"/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/>
      <c r="BC31" s="14">
        <f t="shared" si="12"/>
        <v>0</v>
      </c>
      <c r="BD31" s="14">
        <f t="shared" si="12"/>
        <v>0</v>
      </c>
      <c r="BE31" s="14">
        <f t="shared" si="12"/>
        <v>0</v>
      </c>
      <c r="BF31" s="14">
        <f t="shared" si="12"/>
        <v>0</v>
      </c>
      <c r="BG31" s="14">
        <f t="shared" si="12"/>
        <v>0</v>
      </c>
      <c r="BH31" s="14">
        <f t="shared" si="12"/>
        <v>0</v>
      </c>
      <c r="BI31" s="14">
        <f t="shared" si="12"/>
        <v>0</v>
      </c>
      <c r="BJ31" s="14">
        <f t="shared" si="12"/>
        <v>0</v>
      </c>
      <c r="BK31" s="14">
        <f t="shared" si="12"/>
        <v>0</v>
      </c>
      <c r="BL31" s="14">
        <f t="shared" si="12"/>
        <v>0</v>
      </c>
      <c r="BM31" s="14">
        <f t="shared" si="12"/>
        <v>0</v>
      </c>
      <c r="BN31" s="14">
        <f t="shared" si="12"/>
        <v>0</v>
      </c>
      <c r="BO31" s="14"/>
      <c r="BP31" s="14">
        <f t="shared" si="10"/>
        <v>508600</v>
      </c>
    </row>
    <row r="32" spans="1:68" x14ac:dyDescent="0.25">
      <c r="A32" s="9">
        <v>14</v>
      </c>
      <c r="C32" s="8" t="s">
        <v>88</v>
      </c>
      <c r="E32" s="9" t="s">
        <v>73</v>
      </c>
      <c r="G32" s="14">
        <v>0</v>
      </c>
      <c r="H32" s="14">
        <v>0</v>
      </c>
      <c r="I32" s="14">
        <v>0</v>
      </c>
      <c r="J32" s="14">
        <v>227478</v>
      </c>
      <c r="K32" s="14">
        <f t="shared" si="11"/>
        <v>227478</v>
      </c>
      <c r="L32" s="10"/>
      <c r="N32" s="9">
        <v>14</v>
      </c>
      <c r="O32" s="9"/>
      <c r="P32" s="14">
        <f t="shared" ref="P32:AA38" si="13">$G32</f>
        <v>0</v>
      </c>
      <c r="Q32" s="14">
        <f t="shared" si="13"/>
        <v>0</v>
      </c>
      <c r="R32" s="14">
        <f t="shared" si="13"/>
        <v>0</v>
      </c>
      <c r="S32" s="14">
        <f t="shared" si="13"/>
        <v>0</v>
      </c>
      <c r="T32" s="14">
        <f t="shared" si="13"/>
        <v>0</v>
      </c>
      <c r="U32" s="14">
        <f t="shared" si="13"/>
        <v>0</v>
      </c>
      <c r="V32" s="14">
        <f t="shared" si="13"/>
        <v>0</v>
      </c>
      <c r="W32" s="14">
        <f t="shared" si="13"/>
        <v>0</v>
      </c>
      <c r="X32" s="14">
        <f t="shared" si="13"/>
        <v>0</v>
      </c>
      <c r="Y32" s="14">
        <f t="shared" si="13"/>
        <v>0</v>
      </c>
      <c r="Z32" s="14">
        <f t="shared" si="13"/>
        <v>0</v>
      </c>
      <c r="AA32" s="14">
        <f t="shared" si="13"/>
        <v>0</v>
      </c>
      <c r="AB32" s="14"/>
      <c r="AC32" s="14">
        <f t="shared" ref="AC32:AN38" si="14">$H32</f>
        <v>0</v>
      </c>
      <c r="AD32" s="14">
        <f t="shared" si="14"/>
        <v>0</v>
      </c>
      <c r="AE32" s="14">
        <f t="shared" si="14"/>
        <v>0</v>
      </c>
      <c r="AF32" s="14">
        <f t="shared" si="14"/>
        <v>0</v>
      </c>
      <c r="AG32" s="14">
        <f t="shared" si="14"/>
        <v>0</v>
      </c>
      <c r="AH32" s="14">
        <f t="shared" si="14"/>
        <v>0</v>
      </c>
      <c r="AI32" s="14">
        <f t="shared" si="14"/>
        <v>0</v>
      </c>
      <c r="AJ32" s="14">
        <f t="shared" si="14"/>
        <v>0</v>
      </c>
      <c r="AK32" s="14">
        <f t="shared" si="14"/>
        <v>0</v>
      </c>
      <c r="AL32" s="14">
        <f t="shared" si="14"/>
        <v>0</v>
      </c>
      <c r="AM32" s="14">
        <f t="shared" si="14"/>
        <v>0</v>
      </c>
      <c r="AN32" s="14">
        <f t="shared" si="14"/>
        <v>0</v>
      </c>
      <c r="AO32" s="14"/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/>
      <c r="BC32" s="14">
        <v>9646.8490620920566</v>
      </c>
      <c r="BD32" s="14">
        <v>12874.072832503149</v>
      </c>
      <c r="BE32" s="14">
        <v>17010.960480480368</v>
      </c>
      <c r="BF32" s="14">
        <v>2401.2407007812603</v>
      </c>
      <c r="BG32" s="14">
        <v>5419.9047763357948</v>
      </c>
      <c r="BH32" s="14">
        <v>10477.518061606323</v>
      </c>
      <c r="BI32" s="14">
        <v>24383.881718651399</v>
      </c>
      <c r="BJ32" s="14">
        <v>20061.132385257857</v>
      </c>
      <c r="BK32" s="14">
        <v>45474.334778524433</v>
      </c>
      <c r="BL32" s="14">
        <v>9491.1720959313152</v>
      </c>
      <c r="BM32" s="14">
        <v>25566.610059483271</v>
      </c>
      <c r="BN32" s="14">
        <v>44670.323048352744</v>
      </c>
      <c r="BO32" s="14"/>
      <c r="BP32" s="14">
        <f t="shared" si="10"/>
        <v>227477.99999999994</v>
      </c>
    </row>
    <row r="33" spans="1:68" x14ac:dyDescent="0.25">
      <c r="A33" s="9">
        <v>15</v>
      </c>
      <c r="C33" s="8" t="s">
        <v>89</v>
      </c>
      <c r="E33" s="9" t="s">
        <v>73</v>
      </c>
      <c r="G33" s="14">
        <v>2900</v>
      </c>
      <c r="H33" s="14">
        <v>63100</v>
      </c>
      <c r="I33" s="14">
        <v>0</v>
      </c>
      <c r="J33" s="14">
        <v>0</v>
      </c>
      <c r="K33" s="14">
        <f t="shared" si="11"/>
        <v>66000</v>
      </c>
      <c r="L33" s="10"/>
      <c r="N33" s="9">
        <v>15</v>
      </c>
      <c r="O33" s="9"/>
      <c r="P33" s="14">
        <v>108.02234170484699</v>
      </c>
      <c r="Q33" s="14">
        <v>-108.02234170484699</v>
      </c>
      <c r="R33" s="14">
        <v>0</v>
      </c>
      <c r="S33" s="14">
        <v>14.115624285671691</v>
      </c>
      <c r="T33" s="14">
        <v>193.83217881314661</v>
      </c>
      <c r="U33" s="14">
        <v>268.84783192041266</v>
      </c>
      <c r="V33" s="14">
        <v>647.03783579642015</v>
      </c>
      <c r="W33" s="14">
        <v>408.87605720589551</v>
      </c>
      <c r="X33" s="14">
        <v>424.49736133334659</v>
      </c>
      <c r="Y33" s="14">
        <v>593.36606406344731</v>
      </c>
      <c r="Z33" s="14">
        <v>257.56865005615242</v>
      </c>
      <c r="AA33" s="14">
        <v>91.858396525507104</v>
      </c>
      <c r="AB33" s="14"/>
      <c r="AC33" s="14">
        <v>3319.3057133482166</v>
      </c>
      <c r="AD33" s="14">
        <v>-3085.681991310219</v>
      </c>
      <c r="AE33" s="14">
        <v>153.39838737948332</v>
      </c>
      <c r="AF33" s="14">
        <v>1424.2368005332432</v>
      </c>
      <c r="AG33" s="14">
        <v>6207.9570120072522</v>
      </c>
      <c r="AH33" s="14">
        <v>6916.6418143720921</v>
      </c>
      <c r="AI33" s="14">
        <v>8649.4262044452225</v>
      </c>
      <c r="AJ33" s="14">
        <v>8921.6228772708582</v>
      </c>
      <c r="AK33" s="14">
        <v>7671.0729057983954</v>
      </c>
      <c r="AL33" s="14">
        <v>9583.806039054467</v>
      </c>
      <c r="AM33" s="14">
        <v>7754.6067801600539</v>
      </c>
      <c r="AN33" s="14">
        <v>5583.6074569409357</v>
      </c>
      <c r="AO33" s="14"/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/>
      <c r="BC33" s="14">
        <f t="shared" si="12"/>
        <v>0</v>
      </c>
      <c r="BD33" s="14">
        <f t="shared" si="12"/>
        <v>0</v>
      </c>
      <c r="BE33" s="14">
        <f t="shared" si="12"/>
        <v>0</v>
      </c>
      <c r="BF33" s="14">
        <f t="shared" si="12"/>
        <v>0</v>
      </c>
      <c r="BG33" s="14">
        <f t="shared" si="12"/>
        <v>0</v>
      </c>
      <c r="BH33" s="14">
        <f t="shared" si="12"/>
        <v>0</v>
      </c>
      <c r="BI33" s="14">
        <f t="shared" si="12"/>
        <v>0</v>
      </c>
      <c r="BJ33" s="14">
        <f t="shared" si="12"/>
        <v>0</v>
      </c>
      <c r="BK33" s="14">
        <f t="shared" si="12"/>
        <v>0</v>
      </c>
      <c r="BL33" s="14">
        <f t="shared" si="12"/>
        <v>0</v>
      </c>
      <c r="BM33" s="14">
        <f t="shared" si="12"/>
        <v>0</v>
      </c>
      <c r="BN33" s="14">
        <f t="shared" si="12"/>
        <v>0</v>
      </c>
      <c r="BO33" s="14"/>
      <c r="BP33" s="14">
        <f t="shared" si="10"/>
        <v>66000</v>
      </c>
    </row>
    <row r="34" spans="1:68" x14ac:dyDescent="0.25">
      <c r="A34" s="9">
        <v>16</v>
      </c>
      <c r="C34" s="8" t="s">
        <v>90</v>
      </c>
      <c r="E34" s="9" t="s">
        <v>73</v>
      </c>
      <c r="G34" s="14">
        <v>6900</v>
      </c>
      <c r="H34" s="14">
        <v>39200</v>
      </c>
      <c r="I34" s="14">
        <v>0</v>
      </c>
      <c r="J34" s="14">
        <v>0</v>
      </c>
      <c r="K34" s="14">
        <f t="shared" si="11"/>
        <v>46100</v>
      </c>
      <c r="L34" s="10"/>
      <c r="N34" s="9">
        <v>16</v>
      </c>
      <c r="O34" s="9"/>
      <c r="P34" s="14">
        <v>1062.7222763229861</v>
      </c>
      <c r="Q34" s="14">
        <v>842.97886957565731</v>
      </c>
      <c r="R34" s="14">
        <v>896.52128383335787</v>
      </c>
      <c r="S34" s="14">
        <v>648.57996611661747</v>
      </c>
      <c r="T34" s="14">
        <v>537.03593772927979</v>
      </c>
      <c r="U34" s="14">
        <v>301.29864066272694</v>
      </c>
      <c r="V34" s="14">
        <v>298.28615450288811</v>
      </c>
      <c r="W34" s="14">
        <v>251.04384829849391</v>
      </c>
      <c r="X34" s="14">
        <v>277.22076224270637</v>
      </c>
      <c r="Y34" s="14">
        <v>329.67163800808396</v>
      </c>
      <c r="Z34" s="14">
        <v>640.47696863786132</v>
      </c>
      <c r="AA34" s="14">
        <v>814.16365406934085</v>
      </c>
      <c r="AB34" s="14"/>
      <c r="AC34" s="14">
        <v>5623.5526693700485</v>
      </c>
      <c r="AD34" s="14">
        <v>4696.2530453986583</v>
      </c>
      <c r="AE34" s="14">
        <v>6042.7339669450985</v>
      </c>
      <c r="AF34" s="14">
        <v>3423.3002662905797</v>
      </c>
      <c r="AG34" s="14">
        <v>2923.3802832851047</v>
      </c>
      <c r="AH34" s="14">
        <v>1548.4291146169162</v>
      </c>
      <c r="AI34" s="14">
        <v>2238.8166105517303</v>
      </c>
      <c r="AJ34" s="14">
        <v>2433.8272054771792</v>
      </c>
      <c r="AK34" s="14">
        <v>1484.3610606132368</v>
      </c>
      <c r="AL34" s="14">
        <v>1691.9581122396162</v>
      </c>
      <c r="AM34" s="14">
        <v>2865.8189144994449</v>
      </c>
      <c r="AN34" s="14">
        <v>4227.5687507123876</v>
      </c>
      <c r="AO34" s="14"/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/>
      <c r="BC34" s="14">
        <f t="shared" si="12"/>
        <v>0</v>
      </c>
      <c r="BD34" s="14">
        <f t="shared" si="12"/>
        <v>0</v>
      </c>
      <c r="BE34" s="14">
        <f t="shared" si="12"/>
        <v>0</v>
      </c>
      <c r="BF34" s="14">
        <f t="shared" si="12"/>
        <v>0</v>
      </c>
      <c r="BG34" s="14">
        <f t="shared" si="12"/>
        <v>0</v>
      </c>
      <c r="BH34" s="14">
        <f t="shared" si="12"/>
        <v>0</v>
      </c>
      <c r="BI34" s="14">
        <f t="shared" si="12"/>
        <v>0</v>
      </c>
      <c r="BJ34" s="14">
        <f t="shared" si="12"/>
        <v>0</v>
      </c>
      <c r="BK34" s="14">
        <f t="shared" si="12"/>
        <v>0</v>
      </c>
      <c r="BL34" s="14">
        <f t="shared" si="12"/>
        <v>0</v>
      </c>
      <c r="BM34" s="14">
        <f t="shared" si="12"/>
        <v>0</v>
      </c>
      <c r="BN34" s="14">
        <f t="shared" si="12"/>
        <v>0</v>
      </c>
      <c r="BO34" s="14"/>
      <c r="BP34" s="14">
        <f t="shared" si="10"/>
        <v>46100.000000000007</v>
      </c>
    </row>
    <row r="35" spans="1:68" x14ac:dyDescent="0.25">
      <c r="A35" s="9">
        <v>17</v>
      </c>
      <c r="C35" s="8" t="s">
        <v>91</v>
      </c>
      <c r="E35" s="9" t="s">
        <v>73</v>
      </c>
      <c r="G35" s="14">
        <v>32600</v>
      </c>
      <c r="H35" s="14">
        <v>280100</v>
      </c>
      <c r="I35" s="14">
        <v>0</v>
      </c>
      <c r="J35" s="14">
        <v>0</v>
      </c>
      <c r="K35" s="14">
        <f t="shared" si="11"/>
        <v>312700</v>
      </c>
      <c r="L35" s="10"/>
      <c r="N35" s="9">
        <v>17</v>
      </c>
      <c r="O35" s="9"/>
      <c r="P35" s="14">
        <v>4186.6013266613172</v>
      </c>
      <c r="Q35" s="14">
        <v>3907.4303243722438</v>
      </c>
      <c r="R35" s="14">
        <v>3645.6170683128325</v>
      </c>
      <c r="S35" s="14">
        <v>2379.7635202119741</v>
      </c>
      <c r="T35" s="14">
        <v>2346.6532064757616</v>
      </c>
      <c r="U35" s="14">
        <v>1609.3457830889988</v>
      </c>
      <c r="V35" s="14">
        <v>1452.2234041740037</v>
      </c>
      <c r="W35" s="14">
        <v>1009.4502647204646</v>
      </c>
      <c r="X35" s="14">
        <v>1643.4238074394568</v>
      </c>
      <c r="Y35" s="14">
        <v>2398.7724789685285</v>
      </c>
      <c r="Z35" s="14">
        <v>2995.4696487092165</v>
      </c>
      <c r="AA35" s="14">
        <v>5025.2491668652019</v>
      </c>
      <c r="AB35" s="14"/>
      <c r="AC35" s="14">
        <v>18252.770133678074</v>
      </c>
      <c r="AD35" s="14">
        <v>38557.265868707735</v>
      </c>
      <c r="AE35" s="14">
        <v>25407.372810226771</v>
      </c>
      <c r="AF35" s="14">
        <v>20669.784290612202</v>
      </c>
      <c r="AG35" s="14">
        <v>20229.599437546251</v>
      </c>
      <c r="AH35" s="14">
        <v>1009.2447315993052</v>
      </c>
      <c r="AI35" s="14">
        <v>41795.891559133575</v>
      </c>
      <c r="AJ35" s="14">
        <v>22359.25198423749</v>
      </c>
      <c r="AK35" s="14">
        <v>21566.814060940993</v>
      </c>
      <c r="AL35" s="14">
        <v>17866.558009293214</v>
      </c>
      <c r="AM35" s="14">
        <v>23013.443970912256</v>
      </c>
      <c r="AN35" s="14">
        <v>29372.003143112117</v>
      </c>
      <c r="AO35" s="14"/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/>
      <c r="BC35" s="14">
        <f t="shared" si="12"/>
        <v>0</v>
      </c>
      <c r="BD35" s="14">
        <f t="shared" si="12"/>
        <v>0</v>
      </c>
      <c r="BE35" s="14">
        <f t="shared" si="12"/>
        <v>0</v>
      </c>
      <c r="BF35" s="14">
        <f t="shared" si="12"/>
        <v>0</v>
      </c>
      <c r="BG35" s="14">
        <f t="shared" si="12"/>
        <v>0</v>
      </c>
      <c r="BH35" s="14">
        <f t="shared" si="12"/>
        <v>0</v>
      </c>
      <c r="BI35" s="14">
        <f t="shared" si="12"/>
        <v>0</v>
      </c>
      <c r="BJ35" s="14">
        <f t="shared" si="12"/>
        <v>0</v>
      </c>
      <c r="BK35" s="14">
        <f t="shared" si="12"/>
        <v>0</v>
      </c>
      <c r="BL35" s="14">
        <f t="shared" si="12"/>
        <v>0</v>
      </c>
      <c r="BM35" s="14">
        <f t="shared" si="12"/>
        <v>0</v>
      </c>
      <c r="BN35" s="14">
        <f t="shared" si="12"/>
        <v>0</v>
      </c>
      <c r="BO35" s="14"/>
      <c r="BP35" s="14">
        <f t="shared" si="10"/>
        <v>312700</v>
      </c>
    </row>
    <row r="36" spans="1:68" x14ac:dyDescent="0.25">
      <c r="A36" s="9">
        <v>18</v>
      </c>
      <c r="C36" s="8" t="s">
        <v>92</v>
      </c>
      <c r="E36" s="9" t="s">
        <v>73</v>
      </c>
      <c r="G36" s="14">
        <v>173900</v>
      </c>
      <c r="H36" s="14">
        <v>0</v>
      </c>
      <c r="I36" s="14">
        <v>0</v>
      </c>
      <c r="J36" s="14">
        <v>0</v>
      </c>
      <c r="K36" s="14">
        <f t="shared" si="11"/>
        <v>173900</v>
      </c>
      <c r="L36" s="10"/>
      <c r="N36" s="9">
        <v>18</v>
      </c>
      <c r="O36" s="9"/>
      <c r="P36" s="14">
        <v>27329.947734349855</v>
      </c>
      <c r="Q36" s="14">
        <v>23980.835069481673</v>
      </c>
      <c r="R36" s="14">
        <v>26040.565415202145</v>
      </c>
      <c r="S36" s="14">
        <v>11583.612322667197</v>
      </c>
      <c r="T36" s="14">
        <v>7841.6225287463412</v>
      </c>
      <c r="U36" s="14">
        <v>3569.7451674970625</v>
      </c>
      <c r="V36" s="14">
        <v>3485.0088846708486</v>
      </c>
      <c r="W36" s="14">
        <v>3902.1041556082855</v>
      </c>
      <c r="X36" s="14">
        <v>5126.9340039702056</v>
      </c>
      <c r="Y36" s="14">
        <v>6986.9659466147396</v>
      </c>
      <c r="Z36" s="14">
        <v>20589.44225646542</v>
      </c>
      <c r="AA36" s="14">
        <v>33463.216514726242</v>
      </c>
      <c r="AB36" s="14"/>
      <c r="AC36" s="14">
        <f t="shared" si="14"/>
        <v>0</v>
      </c>
      <c r="AD36" s="14">
        <f t="shared" si="14"/>
        <v>0</v>
      </c>
      <c r="AE36" s="14">
        <f t="shared" si="14"/>
        <v>0</v>
      </c>
      <c r="AF36" s="14">
        <f t="shared" si="14"/>
        <v>0</v>
      </c>
      <c r="AG36" s="14">
        <f t="shared" si="14"/>
        <v>0</v>
      </c>
      <c r="AH36" s="14">
        <f t="shared" si="14"/>
        <v>0</v>
      </c>
      <c r="AI36" s="14">
        <f t="shared" si="14"/>
        <v>0</v>
      </c>
      <c r="AJ36" s="14">
        <f t="shared" si="14"/>
        <v>0</v>
      </c>
      <c r="AK36" s="14">
        <f t="shared" si="14"/>
        <v>0</v>
      </c>
      <c r="AL36" s="14">
        <f t="shared" si="14"/>
        <v>0</v>
      </c>
      <c r="AM36" s="14">
        <f t="shared" si="14"/>
        <v>0</v>
      </c>
      <c r="AN36" s="14">
        <f t="shared" si="14"/>
        <v>0</v>
      </c>
      <c r="AO36" s="14"/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/>
      <c r="BC36" s="14">
        <f t="shared" si="12"/>
        <v>0</v>
      </c>
      <c r="BD36" s="14">
        <f t="shared" si="12"/>
        <v>0</v>
      </c>
      <c r="BE36" s="14">
        <f t="shared" si="12"/>
        <v>0</v>
      </c>
      <c r="BF36" s="14">
        <f t="shared" si="12"/>
        <v>0</v>
      </c>
      <c r="BG36" s="14">
        <f t="shared" si="12"/>
        <v>0</v>
      </c>
      <c r="BH36" s="14">
        <f t="shared" si="12"/>
        <v>0</v>
      </c>
      <c r="BI36" s="14">
        <f t="shared" si="12"/>
        <v>0</v>
      </c>
      <c r="BJ36" s="14">
        <f t="shared" si="12"/>
        <v>0</v>
      </c>
      <c r="BK36" s="14">
        <f t="shared" si="12"/>
        <v>0</v>
      </c>
      <c r="BL36" s="14">
        <f t="shared" si="12"/>
        <v>0</v>
      </c>
      <c r="BM36" s="14">
        <f t="shared" si="12"/>
        <v>0</v>
      </c>
      <c r="BN36" s="14">
        <f t="shared" si="12"/>
        <v>0</v>
      </c>
      <c r="BO36" s="14"/>
      <c r="BP36" s="14">
        <f t="shared" si="10"/>
        <v>173900</v>
      </c>
    </row>
    <row r="37" spans="1:68" x14ac:dyDescent="0.25">
      <c r="A37" s="9">
        <v>19</v>
      </c>
      <c r="C37" s="8" t="s">
        <v>93</v>
      </c>
      <c r="E37" s="9" t="s">
        <v>73</v>
      </c>
      <c r="G37" s="14">
        <v>0</v>
      </c>
      <c r="H37" s="14">
        <v>0</v>
      </c>
      <c r="I37" s="14">
        <v>0</v>
      </c>
      <c r="J37" s="14">
        <v>461</v>
      </c>
      <c r="K37" s="14">
        <f t="shared" si="11"/>
        <v>461</v>
      </c>
      <c r="L37" s="10"/>
      <c r="N37" s="9">
        <v>19</v>
      </c>
      <c r="O37" s="9"/>
      <c r="P37" s="14">
        <f t="shared" si="13"/>
        <v>0</v>
      </c>
      <c r="Q37" s="14">
        <f t="shared" si="13"/>
        <v>0</v>
      </c>
      <c r="R37" s="14">
        <f t="shared" si="13"/>
        <v>0</v>
      </c>
      <c r="S37" s="14">
        <f t="shared" si="13"/>
        <v>0</v>
      </c>
      <c r="T37" s="14">
        <f t="shared" si="13"/>
        <v>0</v>
      </c>
      <c r="U37" s="14">
        <f t="shared" si="13"/>
        <v>0</v>
      </c>
      <c r="V37" s="14">
        <f t="shared" si="13"/>
        <v>0</v>
      </c>
      <c r="W37" s="14">
        <f t="shared" si="13"/>
        <v>0</v>
      </c>
      <c r="X37" s="14">
        <f t="shared" si="13"/>
        <v>0</v>
      </c>
      <c r="Y37" s="14">
        <f t="shared" si="13"/>
        <v>0</v>
      </c>
      <c r="Z37" s="14">
        <f t="shared" si="13"/>
        <v>0</v>
      </c>
      <c r="AA37" s="14">
        <f t="shared" si="13"/>
        <v>0</v>
      </c>
      <c r="AB37" s="14"/>
      <c r="AC37" s="14">
        <f t="shared" si="14"/>
        <v>0</v>
      </c>
      <c r="AD37" s="14">
        <f t="shared" si="14"/>
        <v>0</v>
      </c>
      <c r="AE37" s="14">
        <f t="shared" si="14"/>
        <v>0</v>
      </c>
      <c r="AF37" s="14">
        <f t="shared" si="14"/>
        <v>0</v>
      </c>
      <c r="AG37" s="14">
        <f t="shared" si="14"/>
        <v>0</v>
      </c>
      <c r="AH37" s="14">
        <f t="shared" si="14"/>
        <v>0</v>
      </c>
      <c r="AI37" s="14">
        <f t="shared" si="14"/>
        <v>0</v>
      </c>
      <c r="AJ37" s="14">
        <f t="shared" si="14"/>
        <v>0</v>
      </c>
      <c r="AK37" s="14">
        <f t="shared" si="14"/>
        <v>0</v>
      </c>
      <c r="AL37" s="14">
        <f t="shared" si="14"/>
        <v>0</v>
      </c>
      <c r="AM37" s="14">
        <f t="shared" si="14"/>
        <v>0</v>
      </c>
      <c r="AN37" s="14">
        <f t="shared" si="14"/>
        <v>0</v>
      </c>
      <c r="AO37" s="14"/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/>
      <c r="BC37" s="14">
        <v>43.960292697042505</v>
      </c>
      <c r="BD37" s="14">
        <v>67.009591880550147</v>
      </c>
      <c r="BE37" s="14">
        <v>87.580791941592878</v>
      </c>
      <c r="BF37" s="14">
        <v>10.691818480888365</v>
      </c>
      <c r="BG37" s="14">
        <v>8.9361356053615602</v>
      </c>
      <c r="BH37" s="14">
        <v>37.47280291288164</v>
      </c>
      <c r="BI37" s="14">
        <v>41.097349777115184</v>
      </c>
      <c r="BJ37" s="14">
        <v>23.995916680897608</v>
      </c>
      <c r="BK37" s="14">
        <v>46.876009449907571</v>
      </c>
      <c r="BL37" s="14">
        <v>1.7055502353655116</v>
      </c>
      <c r="BM37" s="14">
        <v>41.826809204790344</v>
      </c>
      <c r="BN37" s="14">
        <v>49.846931133606738</v>
      </c>
      <c r="BO37" s="14"/>
      <c r="BP37" s="14">
        <f t="shared" si="10"/>
        <v>461.00000000000006</v>
      </c>
    </row>
    <row r="38" spans="1:68" x14ac:dyDescent="0.25">
      <c r="A38" s="9">
        <v>20</v>
      </c>
      <c r="C38" s="8" t="s">
        <v>94</v>
      </c>
      <c r="E38" s="9" t="s">
        <v>73</v>
      </c>
      <c r="G38" s="14">
        <v>0</v>
      </c>
      <c r="H38" s="14">
        <v>0</v>
      </c>
      <c r="I38" s="14">
        <v>0</v>
      </c>
      <c r="J38" s="14">
        <v>0</v>
      </c>
      <c r="K38" s="14">
        <f t="shared" si="11"/>
        <v>0</v>
      </c>
      <c r="L38" s="10"/>
      <c r="N38" s="9">
        <v>20</v>
      </c>
      <c r="O38" s="9"/>
      <c r="P38" s="14">
        <f>$G38</f>
        <v>0</v>
      </c>
      <c r="Q38" s="14">
        <f t="shared" si="13"/>
        <v>0</v>
      </c>
      <c r="R38" s="14">
        <f t="shared" si="13"/>
        <v>0</v>
      </c>
      <c r="S38" s="14">
        <f t="shared" si="13"/>
        <v>0</v>
      </c>
      <c r="T38" s="14">
        <f t="shared" si="13"/>
        <v>0</v>
      </c>
      <c r="U38" s="14">
        <f t="shared" si="13"/>
        <v>0</v>
      </c>
      <c r="V38" s="14">
        <f t="shared" si="13"/>
        <v>0</v>
      </c>
      <c r="W38" s="14">
        <f t="shared" si="13"/>
        <v>0</v>
      </c>
      <c r="X38" s="14">
        <f t="shared" si="13"/>
        <v>0</v>
      </c>
      <c r="Y38" s="14">
        <f t="shared" si="13"/>
        <v>0</v>
      </c>
      <c r="Z38" s="14">
        <f t="shared" si="13"/>
        <v>0</v>
      </c>
      <c r="AA38" s="14">
        <f>$G38</f>
        <v>0</v>
      </c>
      <c r="AB38" s="14"/>
      <c r="AC38" s="14">
        <f t="shared" si="14"/>
        <v>0</v>
      </c>
      <c r="AD38" s="14">
        <f t="shared" si="14"/>
        <v>0</v>
      </c>
      <c r="AE38" s="14">
        <f t="shared" si="14"/>
        <v>0</v>
      </c>
      <c r="AF38" s="14">
        <f t="shared" si="14"/>
        <v>0</v>
      </c>
      <c r="AG38" s="14">
        <f t="shared" si="14"/>
        <v>0</v>
      </c>
      <c r="AH38" s="14">
        <f t="shared" si="14"/>
        <v>0</v>
      </c>
      <c r="AI38" s="14">
        <f t="shared" si="14"/>
        <v>0</v>
      </c>
      <c r="AJ38" s="14">
        <f t="shared" si="14"/>
        <v>0</v>
      </c>
      <c r="AK38" s="14">
        <f t="shared" si="14"/>
        <v>0</v>
      </c>
      <c r="AL38" s="14">
        <f t="shared" si="14"/>
        <v>0</v>
      </c>
      <c r="AM38" s="14">
        <f t="shared" si="14"/>
        <v>0</v>
      </c>
      <c r="AN38" s="14">
        <f t="shared" si="14"/>
        <v>0</v>
      </c>
      <c r="AO38" s="14"/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/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/>
      <c r="BP38" s="14">
        <f t="shared" si="10"/>
        <v>0</v>
      </c>
    </row>
    <row r="39" spans="1:68" x14ac:dyDescent="0.25">
      <c r="A39" s="9">
        <v>21</v>
      </c>
      <c r="C39" s="8" t="s">
        <v>76</v>
      </c>
      <c r="G39" s="17">
        <f t="shared" ref="G39:J39" si="15">SUM(G29:G38)</f>
        <v>271100</v>
      </c>
      <c r="H39" s="17">
        <f t="shared" si="15"/>
        <v>1635600</v>
      </c>
      <c r="I39" s="17">
        <f t="shared" si="15"/>
        <v>0</v>
      </c>
      <c r="J39" s="17">
        <f t="shared" si="15"/>
        <v>227939</v>
      </c>
      <c r="K39" s="17">
        <f t="shared" ref="K39:BP39" si="16">SUM(K29:K38)</f>
        <v>2134639</v>
      </c>
      <c r="L39" s="14">
        <f t="shared" si="16"/>
        <v>0</v>
      </c>
      <c r="M39" s="14"/>
      <c r="N39" s="9">
        <v>21</v>
      </c>
      <c r="O39" s="9"/>
      <c r="P39" s="17">
        <f t="shared" si="16"/>
        <v>37199.459055103696</v>
      </c>
      <c r="Q39" s="17">
        <f t="shared" si="16"/>
        <v>33354.484070257553</v>
      </c>
      <c r="R39" s="17">
        <f t="shared" si="16"/>
        <v>35225.957782325975</v>
      </c>
      <c r="S39" s="17">
        <f t="shared" si="16"/>
        <v>19787.275638535841</v>
      </c>
      <c r="T39" s="17">
        <f t="shared" si="16"/>
        <v>15299.942682692992</v>
      </c>
      <c r="U39" s="17">
        <f t="shared" si="16"/>
        <v>10159.811303266386</v>
      </c>
      <c r="V39" s="17">
        <f t="shared" si="16"/>
        <v>9904.4525581199578</v>
      </c>
      <c r="W39" s="17">
        <f t="shared" si="16"/>
        <v>9665.5000417633128</v>
      </c>
      <c r="X39" s="17">
        <f t="shared" si="16"/>
        <v>11795.713872459461</v>
      </c>
      <c r="Y39" s="17">
        <f t="shared" si="16"/>
        <v>14613.256254313354</v>
      </c>
      <c r="Z39" s="17">
        <f t="shared" si="16"/>
        <v>29216.723101089985</v>
      </c>
      <c r="AA39" s="17">
        <f t="shared" si="16"/>
        <v>44877.423640071502</v>
      </c>
      <c r="AB39" s="14"/>
      <c r="AC39" s="17">
        <f t="shared" si="16"/>
        <v>128518.24360481174</v>
      </c>
      <c r="AD39" s="17">
        <f t="shared" si="16"/>
        <v>176780.22271753347</v>
      </c>
      <c r="AE39" s="17">
        <f t="shared" si="16"/>
        <v>157239.84395495316</v>
      </c>
      <c r="AF39" s="17">
        <f t="shared" si="16"/>
        <v>138372.98777500849</v>
      </c>
      <c r="AG39" s="17">
        <f t="shared" si="16"/>
        <v>130302.4310044342</v>
      </c>
      <c r="AH39" s="17">
        <f t="shared" si="16"/>
        <v>98585.591692567352</v>
      </c>
      <c r="AI39" s="17">
        <f t="shared" si="16"/>
        <v>140516.07529851462</v>
      </c>
      <c r="AJ39" s="17">
        <f t="shared" si="16"/>
        <v>125624.70739037254</v>
      </c>
      <c r="AK39" s="17">
        <f t="shared" si="16"/>
        <v>117391.58431419435</v>
      </c>
      <c r="AL39" s="17">
        <f t="shared" si="16"/>
        <v>124594.47166233446</v>
      </c>
      <c r="AM39" s="17">
        <f t="shared" si="16"/>
        <v>126568.16665887093</v>
      </c>
      <c r="AN39" s="17">
        <f t="shared" si="16"/>
        <v>171105.67392640468</v>
      </c>
      <c r="AO39" s="14"/>
      <c r="AP39" s="17">
        <f t="shared" si="16"/>
        <v>0</v>
      </c>
      <c r="AQ39" s="17">
        <f t="shared" si="16"/>
        <v>0</v>
      </c>
      <c r="AR39" s="17">
        <f t="shared" si="16"/>
        <v>0</v>
      </c>
      <c r="AS39" s="17">
        <f t="shared" si="16"/>
        <v>0</v>
      </c>
      <c r="AT39" s="17">
        <f t="shared" si="16"/>
        <v>0</v>
      </c>
      <c r="AU39" s="17">
        <f t="shared" si="16"/>
        <v>0</v>
      </c>
      <c r="AV39" s="17">
        <f t="shared" si="16"/>
        <v>0</v>
      </c>
      <c r="AW39" s="17">
        <f t="shared" si="16"/>
        <v>0</v>
      </c>
      <c r="AX39" s="17">
        <f t="shared" si="16"/>
        <v>0</v>
      </c>
      <c r="AY39" s="17">
        <f t="shared" si="16"/>
        <v>0</v>
      </c>
      <c r="AZ39" s="17">
        <f t="shared" si="16"/>
        <v>0</v>
      </c>
      <c r="BA39" s="17">
        <f t="shared" si="16"/>
        <v>0</v>
      </c>
      <c r="BB39" s="14"/>
      <c r="BC39" s="17">
        <f t="shared" si="16"/>
        <v>9690.8093547890985</v>
      </c>
      <c r="BD39" s="17">
        <f t="shared" si="16"/>
        <v>12941.0824243837</v>
      </c>
      <c r="BE39" s="17">
        <f t="shared" si="16"/>
        <v>17098.54127242196</v>
      </c>
      <c r="BF39" s="17">
        <f t="shared" si="16"/>
        <v>2411.9325192621486</v>
      </c>
      <c r="BG39" s="17">
        <f t="shared" si="16"/>
        <v>5428.8409119411563</v>
      </c>
      <c r="BH39" s="17">
        <f t="shared" si="16"/>
        <v>10514.990864519204</v>
      </c>
      <c r="BI39" s="17">
        <f t="shared" si="16"/>
        <v>24424.979068428514</v>
      </c>
      <c r="BJ39" s="17">
        <f t="shared" si="16"/>
        <v>20085.128301938756</v>
      </c>
      <c r="BK39" s="17">
        <f t="shared" si="16"/>
        <v>45521.210787974342</v>
      </c>
      <c r="BL39" s="17">
        <f t="shared" si="16"/>
        <v>9492.8776461666803</v>
      </c>
      <c r="BM39" s="17">
        <f t="shared" si="16"/>
        <v>25608.436868688063</v>
      </c>
      <c r="BN39" s="17">
        <f t="shared" si="16"/>
        <v>44720.169979486353</v>
      </c>
      <c r="BO39" s="14"/>
      <c r="BP39" s="17">
        <f t="shared" si="16"/>
        <v>2134639</v>
      </c>
    </row>
    <row r="40" spans="1:68" x14ac:dyDescent="0.25">
      <c r="G40" s="13"/>
      <c r="H40" s="13"/>
      <c r="I40" s="13"/>
      <c r="J40" s="13"/>
      <c r="K40" s="13"/>
      <c r="L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</row>
    <row r="41" spans="1:68" x14ac:dyDescent="0.25">
      <c r="A41" s="9">
        <v>22</v>
      </c>
      <c r="C41" s="8" t="s">
        <v>95</v>
      </c>
      <c r="E41" s="9" t="s">
        <v>78</v>
      </c>
      <c r="G41" s="14">
        <v>40356</v>
      </c>
      <c r="H41" s="14">
        <v>509404</v>
      </c>
      <c r="I41" s="14">
        <v>0</v>
      </c>
      <c r="J41" s="14">
        <v>0</v>
      </c>
      <c r="K41" s="14">
        <f t="shared" ref="K41:K52" si="17">SUM(G41:J41)</f>
        <v>549760</v>
      </c>
      <c r="L41" s="10"/>
      <c r="N41" s="9">
        <v>22</v>
      </c>
      <c r="O41" s="9"/>
      <c r="P41" s="14">
        <v>4257.2541900000006</v>
      </c>
      <c r="Q41" s="14">
        <v>3720.7652400000002</v>
      </c>
      <c r="R41" s="14">
        <v>4941.3570899999995</v>
      </c>
      <c r="S41" s="14">
        <v>3556.7858300000003</v>
      </c>
      <c r="T41" s="14">
        <v>3262.0865899999999</v>
      </c>
      <c r="U41" s="14">
        <v>2316.0568900000003</v>
      </c>
      <c r="V41" s="14">
        <v>2419.8453</v>
      </c>
      <c r="W41" s="14">
        <v>2496.1881800000001</v>
      </c>
      <c r="X41" s="14">
        <v>2447.80638</v>
      </c>
      <c r="Y41" s="14">
        <v>2908.7398700000003</v>
      </c>
      <c r="Z41" s="14">
        <v>3798.1237700000001</v>
      </c>
      <c r="AA41" s="14">
        <v>4230.9083700000001</v>
      </c>
      <c r="AB41" s="14"/>
      <c r="AC41" s="14">
        <v>55031.036179999901</v>
      </c>
      <c r="AD41" s="14">
        <v>49102.666929999999</v>
      </c>
      <c r="AE41" s="14">
        <v>56253.059399999998</v>
      </c>
      <c r="AF41" s="14">
        <v>40785.1722899999</v>
      </c>
      <c r="AG41" s="14">
        <v>37453.339310000003</v>
      </c>
      <c r="AH41" s="14">
        <v>27892.5831</v>
      </c>
      <c r="AI41" s="14">
        <v>25890.461149999999</v>
      </c>
      <c r="AJ41" s="14">
        <v>29781.620589999999</v>
      </c>
      <c r="AK41" s="14">
        <v>30632.083509999997</v>
      </c>
      <c r="AL41" s="14">
        <v>39001.576759999996</v>
      </c>
      <c r="AM41" s="14">
        <v>55008.448289999898</v>
      </c>
      <c r="AN41" s="14">
        <v>62571.551350000002</v>
      </c>
      <c r="AO41" s="14"/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/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/>
      <c r="BP41" s="14">
        <f t="shared" ref="BP41:BP52" si="18">SUM(P41:BN41)</f>
        <v>549759.51655999967</v>
      </c>
    </row>
    <row r="42" spans="1:68" x14ac:dyDescent="0.25">
      <c r="A42" s="9">
        <v>23</v>
      </c>
      <c r="C42" s="8" t="s">
        <v>96</v>
      </c>
      <c r="E42" s="9" t="s">
        <v>78</v>
      </c>
      <c r="G42" s="14">
        <v>22229</v>
      </c>
      <c r="H42" s="14">
        <v>485463</v>
      </c>
      <c r="I42" s="14">
        <v>0</v>
      </c>
      <c r="J42" s="14">
        <v>0</v>
      </c>
      <c r="K42" s="14">
        <f t="shared" si="17"/>
        <v>507692</v>
      </c>
      <c r="L42" s="10"/>
      <c r="N42" s="9">
        <v>23</v>
      </c>
      <c r="O42" s="9"/>
      <c r="P42" s="14">
        <v>1832.3424499999999</v>
      </c>
      <c r="Q42" s="14">
        <v>1526.4941299999998</v>
      </c>
      <c r="R42" s="14">
        <v>1636.1029199999998</v>
      </c>
      <c r="S42" s="14">
        <v>1204.7196999999999</v>
      </c>
      <c r="T42" s="14">
        <v>1092.6436000000001</v>
      </c>
      <c r="U42" s="14">
        <v>975.32590000000005</v>
      </c>
      <c r="V42" s="14">
        <v>763.06449999999995</v>
      </c>
      <c r="W42" s="14">
        <v>2554.3670000000002</v>
      </c>
      <c r="X42" s="14">
        <v>6596.3480999999992</v>
      </c>
      <c r="Y42" s="14">
        <v>1195.3381000000002</v>
      </c>
      <c r="Z42" s="14">
        <v>1395.4013</v>
      </c>
      <c r="AA42" s="14">
        <v>1456.5153</v>
      </c>
      <c r="AB42" s="14"/>
      <c r="AC42" s="14">
        <v>58112.050929999998</v>
      </c>
      <c r="AD42" s="14">
        <v>47251.235670000002</v>
      </c>
      <c r="AE42" s="14">
        <v>54980.150780000004</v>
      </c>
      <c r="AF42" s="14">
        <v>39044.418740000001</v>
      </c>
      <c r="AG42" s="14">
        <v>33760.400910000004</v>
      </c>
      <c r="AH42" s="14">
        <v>27328.408660000001</v>
      </c>
      <c r="AI42" s="14">
        <v>23544.043799999999</v>
      </c>
      <c r="AJ42" s="14">
        <v>27706.577600000001</v>
      </c>
      <c r="AK42" s="14">
        <v>33157.731370000001</v>
      </c>
      <c r="AL42" s="14">
        <v>35651.549049999994</v>
      </c>
      <c r="AM42" s="14">
        <v>49762.461459999999</v>
      </c>
      <c r="AN42" s="14">
        <v>55164.300499999998</v>
      </c>
      <c r="AO42" s="14"/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/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/>
      <c r="BP42" s="14">
        <f t="shared" si="18"/>
        <v>507691.99247</v>
      </c>
    </row>
    <row r="43" spans="1:68" x14ac:dyDescent="0.25">
      <c r="A43" s="9">
        <v>24</v>
      </c>
      <c r="C43" s="8" t="s">
        <v>97</v>
      </c>
      <c r="E43" s="9" t="s">
        <v>78</v>
      </c>
      <c r="G43" s="14">
        <v>23509</v>
      </c>
      <c r="H43" s="14">
        <v>45665</v>
      </c>
      <c r="I43" s="14">
        <v>0</v>
      </c>
      <c r="J43" s="14">
        <v>0</v>
      </c>
      <c r="K43" s="14">
        <f t="shared" si="17"/>
        <v>69174</v>
      </c>
      <c r="L43" s="10"/>
      <c r="N43" s="9">
        <v>24</v>
      </c>
      <c r="O43" s="9"/>
      <c r="P43" s="14">
        <v>3328.9599199999998</v>
      </c>
      <c r="Q43" s="14">
        <v>3530.08862</v>
      </c>
      <c r="R43" s="14">
        <v>2789.2586800000004</v>
      </c>
      <c r="S43" s="14">
        <v>1663.21028</v>
      </c>
      <c r="T43" s="14">
        <v>1389.6873000000001</v>
      </c>
      <c r="U43" s="14">
        <v>379.17959999999999</v>
      </c>
      <c r="V43" s="14">
        <v>890.62699999999995</v>
      </c>
      <c r="W43" s="14">
        <v>189.87604999999999</v>
      </c>
      <c r="X43" s="14">
        <v>341.49559000000005</v>
      </c>
      <c r="Y43" s="14">
        <v>1763.10555</v>
      </c>
      <c r="Z43" s="14">
        <v>3428.4746099999998</v>
      </c>
      <c r="AA43" s="14">
        <v>3814.7247000000002</v>
      </c>
      <c r="AB43" s="14"/>
      <c r="AC43" s="14">
        <v>4895.3969999999999</v>
      </c>
      <c r="AD43" s="14">
        <v>3974.03557</v>
      </c>
      <c r="AE43" s="14">
        <v>4355.2547300000006</v>
      </c>
      <c r="AF43" s="14">
        <v>3808.6702200000004</v>
      </c>
      <c r="AG43" s="14">
        <v>3946.61816</v>
      </c>
      <c r="AH43" s="14">
        <v>3185.2362200000002</v>
      </c>
      <c r="AI43" s="14">
        <v>3127.9724999999999</v>
      </c>
      <c r="AJ43" s="14">
        <v>3337.9997000000003</v>
      </c>
      <c r="AK43" s="14">
        <v>3424.9247</v>
      </c>
      <c r="AL43" s="14">
        <v>3023.1606000000002</v>
      </c>
      <c r="AM43" s="14">
        <v>4184.4182999999994</v>
      </c>
      <c r="AN43" s="14">
        <v>4401.2905000000001</v>
      </c>
      <c r="AO43" s="14"/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/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/>
      <c r="BP43" s="14">
        <f t="shared" si="18"/>
        <v>69173.666100000002</v>
      </c>
    </row>
    <row r="44" spans="1:68" x14ac:dyDescent="0.25">
      <c r="A44" s="9">
        <v>25</v>
      </c>
      <c r="C44" s="8" t="s">
        <v>98</v>
      </c>
      <c r="E44" s="9" t="s">
        <v>78</v>
      </c>
      <c r="G44" s="14">
        <v>274</v>
      </c>
      <c r="H44" s="14">
        <v>0</v>
      </c>
      <c r="I44" s="14">
        <v>0</v>
      </c>
      <c r="J44" s="14">
        <v>0</v>
      </c>
      <c r="K44" s="14">
        <f t="shared" si="17"/>
        <v>274</v>
      </c>
      <c r="L44" s="10"/>
      <c r="N44" s="9">
        <v>25</v>
      </c>
      <c r="O44" s="9"/>
      <c r="P44" s="14">
        <v>50.185499999999998</v>
      </c>
      <c r="Q44" s="14">
        <v>37.419260000000001</v>
      </c>
      <c r="R44" s="14">
        <v>40.63364</v>
      </c>
      <c r="S44" s="14">
        <v>18.800699999999999</v>
      </c>
      <c r="T44" s="14">
        <v>9.2067000000000014</v>
      </c>
      <c r="U44" s="14">
        <v>2.5030999999999999</v>
      </c>
      <c r="V44" s="14">
        <v>3.6859999999999999</v>
      </c>
      <c r="W44" s="14">
        <v>-2.9424800000000002</v>
      </c>
      <c r="X44" s="14">
        <v>-2.2898200000000002</v>
      </c>
      <c r="Y44" s="14">
        <v>5.6654999999999998</v>
      </c>
      <c r="Z44" s="14">
        <v>39.610800000000005</v>
      </c>
      <c r="AA44" s="14">
        <v>71.184100000000001</v>
      </c>
      <c r="AB44" s="14"/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/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/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/>
      <c r="BP44" s="14">
        <f t="shared" si="18"/>
        <v>273.66300000000007</v>
      </c>
    </row>
    <row r="45" spans="1:68" x14ac:dyDescent="0.25">
      <c r="A45" s="9">
        <v>26</v>
      </c>
      <c r="C45" s="8" t="s">
        <v>99</v>
      </c>
      <c r="E45" s="9" t="s">
        <v>78</v>
      </c>
      <c r="G45" s="14">
        <v>13127</v>
      </c>
      <c r="H45" s="14">
        <v>95981</v>
      </c>
      <c r="I45" s="14">
        <v>0</v>
      </c>
      <c r="J45" s="14">
        <v>392391</v>
      </c>
      <c r="K45" s="14">
        <f t="shared" si="17"/>
        <v>501499</v>
      </c>
      <c r="L45" s="10"/>
      <c r="N45" s="9">
        <v>26</v>
      </c>
      <c r="O45" s="9"/>
      <c r="P45" s="14">
        <v>1776.2320300000001</v>
      </c>
      <c r="Q45" s="14">
        <v>1255.0807500000001</v>
      </c>
      <c r="R45" s="14">
        <v>1351.7305200000001</v>
      </c>
      <c r="S45" s="14">
        <v>652.48478</v>
      </c>
      <c r="T45" s="14">
        <v>1087.1349</v>
      </c>
      <c r="U45" s="14">
        <v>618.67433999999992</v>
      </c>
      <c r="V45" s="14">
        <v>753.24651000000006</v>
      </c>
      <c r="W45" s="14">
        <v>831.0814499999999</v>
      </c>
      <c r="X45" s="14">
        <v>883.0643</v>
      </c>
      <c r="Y45" s="14">
        <v>805.99644999999998</v>
      </c>
      <c r="Z45" s="14">
        <v>1047.0452299999999</v>
      </c>
      <c r="AA45" s="14">
        <v>2065.4392600000001</v>
      </c>
      <c r="AB45" s="14"/>
      <c r="AC45" s="14">
        <v>10125.4442</v>
      </c>
      <c r="AD45" s="14">
        <v>8611.3444</v>
      </c>
      <c r="AE45" s="14">
        <v>9787.0306999999993</v>
      </c>
      <c r="AF45" s="14">
        <v>7899.566890000001</v>
      </c>
      <c r="AG45" s="14">
        <v>7871.3054199999997</v>
      </c>
      <c r="AH45" s="14">
        <v>6395.9885400000003</v>
      </c>
      <c r="AI45" s="14">
        <v>6033.232930000001</v>
      </c>
      <c r="AJ45" s="14">
        <v>6182.0792000000001</v>
      </c>
      <c r="AK45" s="14">
        <v>5784.0722599999999</v>
      </c>
      <c r="AL45" s="14">
        <v>7698.1083000000008</v>
      </c>
      <c r="AM45" s="14">
        <v>9411.4143899999999</v>
      </c>
      <c r="AN45" s="14">
        <v>10181.26166</v>
      </c>
      <c r="AO45" s="14"/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/>
      <c r="BC45" s="14">
        <v>44720.245799999997</v>
      </c>
      <c r="BD45" s="14">
        <v>41613.818530000004</v>
      </c>
      <c r="BE45" s="14">
        <v>44530.854190000005</v>
      </c>
      <c r="BF45" s="14">
        <v>31609.842780000003</v>
      </c>
      <c r="BG45" s="14">
        <v>27438.217189999999</v>
      </c>
      <c r="BH45" s="14">
        <v>20074.78054</v>
      </c>
      <c r="BI45" s="14">
        <v>25965.801480000002</v>
      </c>
      <c r="BJ45" s="14">
        <v>24776.494600000002</v>
      </c>
      <c r="BK45" s="14">
        <v>27036.173449999998</v>
      </c>
      <c r="BL45" s="14">
        <v>27433.282640000001</v>
      </c>
      <c r="BM45" s="14">
        <v>33581.975180000001</v>
      </c>
      <c r="BN45" s="14">
        <v>43609.256569999998</v>
      </c>
      <c r="BO45" s="14"/>
      <c r="BP45" s="14">
        <f t="shared" si="18"/>
        <v>501498.80235999997</v>
      </c>
    </row>
    <row r="46" spans="1:68" x14ac:dyDescent="0.25">
      <c r="A46" s="9">
        <v>27</v>
      </c>
      <c r="C46" s="8" t="s">
        <v>85</v>
      </c>
      <c r="E46" s="9" t="s">
        <v>78</v>
      </c>
      <c r="G46" s="14">
        <v>0</v>
      </c>
      <c r="H46" s="14">
        <v>0</v>
      </c>
      <c r="I46" s="14">
        <v>0</v>
      </c>
      <c r="J46" s="14">
        <v>1029145</v>
      </c>
      <c r="K46" s="14">
        <f t="shared" si="17"/>
        <v>1029145</v>
      </c>
      <c r="L46" s="10"/>
      <c r="N46" s="9">
        <v>27</v>
      </c>
      <c r="O46" s="9"/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/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/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/>
      <c r="BC46" s="14">
        <v>104694.53585</v>
      </c>
      <c r="BD46" s="14">
        <v>84653.480150000003</v>
      </c>
      <c r="BE46" s="14">
        <v>92448.217000000004</v>
      </c>
      <c r="BF46" s="14">
        <v>80409.272099999987</v>
      </c>
      <c r="BG46" s="14">
        <v>81978.236199999999</v>
      </c>
      <c r="BH46" s="14">
        <v>79755.717399999994</v>
      </c>
      <c r="BI46" s="14">
        <v>78811.075599999996</v>
      </c>
      <c r="BJ46" s="14">
        <v>81108.769499999995</v>
      </c>
      <c r="BK46" s="14">
        <v>83353.027099999992</v>
      </c>
      <c r="BL46" s="14">
        <v>78632.696179999999</v>
      </c>
      <c r="BM46" s="14">
        <v>86936.555720000004</v>
      </c>
      <c r="BN46" s="14">
        <v>96363.603300000002</v>
      </c>
      <c r="BO46" s="14"/>
      <c r="BP46" s="14">
        <f t="shared" si="18"/>
        <v>1029145.1860999997</v>
      </c>
    </row>
    <row r="47" spans="1:68" x14ac:dyDescent="0.25">
      <c r="A47" s="9">
        <v>28</v>
      </c>
      <c r="C47" s="8" t="s">
        <v>100</v>
      </c>
      <c r="E47" s="9" t="s">
        <v>78</v>
      </c>
      <c r="G47" s="14">
        <v>0</v>
      </c>
      <c r="H47" s="14">
        <v>0</v>
      </c>
      <c r="I47" s="14">
        <v>458243</v>
      </c>
      <c r="J47" s="14">
        <v>0</v>
      </c>
      <c r="K47" s="14">
        <f t="shared" si="17"/>
        <v>458243</v>
      </c>
      <c r="L47" s="10"/>
      <c r="N47" s="9">
        <v>28</v>
      </c>
      <c r="O47" s="9"/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/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/>
      <c r="AP47" s="14">
        <v>43981.316100000004</v>
      </c>
      <c r="AQ47" s="14">
        <v>40430.006700000005</v>
      </c>
      <c r="AR47" s="14">
        <v>46162.332600000002</v>
      </c>
      <c r="AS47" s="14">
        <v>36659.652799999996</v>
      </c>
      <c r="AT47" s="14">
        <v>38311.631700000005</v>
      </c>
      <c r="AU47" s="14">
        <v>33538.669300000001</v>
      </c>
      <c r="AV47" s="14">
        <v>31236.541699999998</v>
      </c>
      <c r="AW47" s="14">
        <v>33046.2039</v>
      </c>
      <c r="AX47" s="14">
        <v>33289.614099999999</v>
      </c>
      <c r="AY47" s="14">
        <v>37039.720399999998</v>
      </c>
      <c r="AZ47" s="14">
        <v>41391.091700000004</v>
      </c>
      <c r="BA47" s="14">
        <v>43156.650900000001</v>
      </c>
      <c r="BB47" s="14"/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/>
      <c r="BP47" s="14">
        <f t="shared" si="18"/>
        <v>458243.43190000003</v>
      </c>
    </row>
    <row r="48" spans="1:68" x14ac:dyDescent="0.25">
      <c r="A48" s="9">
        <v>29</v>
      </c>
      <c r="C48" s="8" t="s">
        <v>101</v>
      </c>
      <c r="E48" s="9" t="s">
        <v>78</v>
      </c>
      <c r="G48" s="14">
        <v>0</v>
      </c>
      <c r="H48" s="14">
        <v>0</v>
      </c>
      <c r="I48" s="14">
        <v>3762498</v>
      </c>
      <c r="J48" s="14">
        <v>0</v>
      </c>
      <c r="K48" s="14">
        <f t="shared" si="17"/>
        <v>3762498</v>
      </c>
      <c r="L48" s="10"/>
      <c r="N48" s="9">
        <v>29</v>
      </c>
      <c r="O48" s="9"/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/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/>
      <c r="AP48" s="14">
        <v>351846.28230000002</v>
      </c>
      <c r="AQ48" s="14">
        <v>319482.70649999997</v>
      </c>
      <c r="AR48" s="14">
        <v>343804.87760000001</v>
      </c>
      <c r="AS48" s="14">
        <v>289611.93080000003</v>
      </c>
      <c r="AT48" s="14">
        <v>302551.0134</v>
      </c>
      <c r="AU48" s="14">
        <v>278567.32689999999</v>
      </c>
      <c r="AV48" s="14">
        <v>303644.86969999998</v>
      </c>
      <c r="AW48" s="14">
        <v>300387.81469999999</v>
      </c>
      <c r="AX48" s="14">
        <v>302943.68960000004</v>
      </c>
      <c r="AY48" s="14">
        <v>267170.96490000002</v>
      </c>
      <c r="AZ48" s="14">
        <v>324782.88760000002</v>
      </c>
      <c r="BA48" s="14">
        <v>377704.10320000001</v>
      </c>
      <c r="BB48" s="14"/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4"/>
      <c r="BP48" s="14">
        <f t="shared" si="18"/>
        <v>3762498.4671999998</v>
      </c>
    </row>
    <row r="49" spans="1:68" x14ac:dyDescent="0.25">
      <c r="A49" s="9">
        <v>30</v>
      </c>
      <c r="C49" s="8" t="s">
        <v>102</v>
      </c>
      <c r="E49" s="9" t="s">
        <v>78</v>
      </c>
      <c r="G49" s="14">
        <v>0</v>
      </c>
      <c r="H49" s="14">
        <v>0</v>
      </c>
      <c r="I49" s="14">
        <v>257343</v>
      </c>
      <c r="J49" s="14">
        <v>0</v>
      </c>
      <c r="K49" s="14">
        <f t="shared" si="17"/>
        <v>257343</v>
      </c>
      <c r="L49" s="10"/>
      <c r="N49" s="9">
        <v>30</v>
      </c>
      <c r="O49" s="9"/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/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/>
      <c r="AP49" s="14">
        <v>40952.4738</v>
      </c>
      <c r="AQ49" s="14">
        <v>33265.848399999995</v>
      </c>
      <c r="AR49" s="14">
        <v>36841.803700000004</v>
      </c>
      <c r="AS49" s="14">
        <v>18450.499</v>
      </c>
      <c r="AT49" s="14">
        <v>13959.394900000001</v>
      </c>
      <c r="AU49" s="14">
        <v>7362.0897000000004</v>
      </c>
      <c r="AV49" s="14">
        <v>6629.1432000000004</v>
      </c>
      <c r="AW49" s="14">
        <v>7145.4313000000002</v>
      </c>
      <c r="AX49" s="14">
        <v>7508.0023000000001</v>
      </c>
      <c r="AY49" s="14">
        <v>13226.9565</v>
      </c>
      <c r="AZ49" s="14">
        <v>29156.1931</v>
      </c>
      <c r="BA49" s="14">
        <v>42845.089500000002</v>
      </c>
      <c r="BB49" s="14"/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/>
      <c r="BP49" s="14">
        <f t="shared" si="18"/>
        <v>257342.92540000001</v>
      </c>
    </row>
    <row r="50" spans="1:68" x14ac:dyDescent="0.25">
      <c r="A50" s="9">
        <v>31</v>
      </c>
      <c r="C50" s="8" t="s">
        <v>103</v>
      </c>
      <c r="E50" s="9" t="s">
        <v>78</v>
      </c>
      <c r="G50" s="14">
        <v>6806</v>
      </c>
      <c r="H50" s="14">
        <v>133842</v>
      </c>
      <c r="I50" s="14">
        <v>0</v>
      </c>
      <c r="J50" s="14">
        <v>0</v>
      </c>
      <c r="K50" s="14">
        <f t="shared" si="17"/>
        <v>140648</v>
      </c>
      <c r="L50" s="10"/>
      <c r="N50" s="9">
        <v>31</v>
      </c>
      <c r="O50" s="9"/>
      <c r="P50" s="14">
        <v>1155.7118799999998</v>
      </c>
      <c r="Q50" s="14">
        <v>720.31706999999994</v>
      </c>
      <c r="R50" s="14">
        <v>1007.9584</v>
      </c>
      <c r="S50" s="14">
        <v>355.2457</v>
      </c>
      <c r="T50" s="14">
        <v>525.97990000000004</v>
      </c>
      <c r="U50" s="14">
        <v>215.76239999999999</v>
      </c>
      <c r="V50" s="14">
        <v>150.0592</v>
      </c>
      <c r="W50" s="14">
        <v>194.17803000000001</v>
      </c>
      <c r="X50" s="14">
        <v>369.12877000000003</v>
      </c>
      <c r="Y50" s="14">
        <v>475.06940000000003</v>
      </c>
      <c r="Z50" s="14">
        <v>722.18040000000008</v>
      </c>
      <c r="AA50" s="14">
        <v>914.59050000000002</v>
      </c>
      <c r="AB50" s="14"/>
      <c r="AC50" s="14">
        <v>16210.58102</v>
      </c>
      <c r="AD50" s="14">
        <v>12546.92339</v>
      </c>
      <c r="AE50" s="14">
        <v>15614.66051</v>
      </c>
      <c r="AF50" s="14">
        <v>11220.555549999999</v>
      </c>
      <c r="AG50" s="14">
        <v>11712.634249999999</v>
      </c>
      <c r="AH50" s="14">
        <v>9305.08223</v>
      </c>
      <c r="AI50" s="14">
        <v>7856.9121999999998</v>
      </c>
      <c r="AJ50" s="14">
        <v>10828.526260000001</v>
      </c>
      <c r="AK50" s="14">
        <v>10478.75985</v>
      </c>
      <c r="AL50" s="14">
        <v>13696.903319999999</v>
      </c>
      <c r="AM50" s="14">
        <v>7703.99017</v>
      </c>
      <c r="AN50" s="14">
        <v>6666.5081100000007</v>
      </c>
      <c r="AO50" s="14"/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/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/>
      <c r="BP50" s="14">
        <f t="shared" si="18"/>
        <v>140648.21851000001</v>
      </c>
    </row>
    <row r="51" spans="1:68" x14ac:dyDescent="0.25">
      <c r="A51" s="9">
        <v>32</v>
      </c>
      <c r="C51" s="8" t="s">
        <v>104</v>
      </c>
      <c r="E51" s="9" t="s">
        <v>78</v>
      </c>
      <c r="G51" s="14">
        <v>39902</v>
      </c>
      <c r="H51" s="14">
        <v>0</v>
      </c>
      <c r="I51" s="14">
        <v>0</v>
      </c>
      <c r="J51" s="14">
        <v>67095</v>
      </c>
      <c r="K51" s="14">
        <f t="shared" si="17"/>
        <v>106997</v>
      </c>
      <c r="L51" s="10"/>
      <c r="N51" s="9">
        <v>32</v>
      </c>
      <c r="O51" s="9"/>
      <c r="P51" s="14">
        <v>5042.3814299999995</v>
      </c>
      <c r="Q51" s="14">
        <v>4198.08068</v>
      </c>
      <c r="R51" s="14">
        <v>5175.4013700000005</v>
      </c>
      <c r="S51" s="14">
        <v>3444.7139999999999</v>
      </c>
      <c r="T51" s="14">
        <v>1677.32527</v>
      </c>
      <c r="U51" s="14">
        <v>695.48892999999998</v>
      </c>
      <c r="V51" s="14">
        <v>457.97950000000003</v>
      </c>
      <c r="W51" s="14">
        <v>3149.1113599999999</v>
      </c>
      <c r="X51" s="14">
        <v>3113.3920999999996</v>
      </c>
      <c r="Y51" s="14">
        <v>2527.2520399999999</v>
      </c>
      <c r="Z51" s="14">
        <v>4614.2848099999992</v>
      </c>
      <c r="AA51" s="14">
        <v>5806.40067</v>
      </c>
      <c r="AB51" s="14"/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/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/>
      <c r="BC51" s="14">
        <v>12321.99186</v>
      </c>
      <c r="BD51" s="14">
        <v>10429.67136</v>
      </c>
      <c r="BE51" s="14">
        <v>10148.301799999999</v>
      </c>
      <c r="BF51" s="14">
        <v>6715.0955000000004</v>
      </c>
      <c r="BG51" s="14">
        <v>2642.7814000000012</v>
      </c>
      <c r="BH51" s="14">
        <v>2123.1918000000001</v>
      </c>
      <c r="BI51" s="14">
        <v>2677.0977000000003</v>
      </c>
      <c r="BJ51" s="14">
        <v>654.24800000000005</v>
      </c>
      <c r="BK51" s="14">
        <v>1827.8507299999999</v>
      </c>
      <c r="BL51" s="14">
        <v>3005.4660699999999</v>
      </c>
      <c r="BM51" s="14">
        <v>6445.21227</v>
      </c>
      <c r="BN51" s="14">
        <v>8104.1779900000001</v>
      </c>
      <c r="BO51" s="14"/>
      <c r="BP51" s="14">
        <f t="shared" si="18"/>
        <v>106996.89864000001</v>
      </c>
    </row>
    <row r="52" spans="1:68" x14ac:dyDescent="0.25">
      <c r="A52" s="9">
        <v>33</v>
      </c>
      <c r="C52" s="8" t="s">
        <v>105</v>
      </c>
      <c r="E52" s="9" t="s">
        <v>78</v>
      </c>
      <c r="G52" s="14">
        <v>0</v>
      </c>
      <c r="H52" s="14">
        <v>0</v>
      </c>
      <c r="I52" s="14">
        <v>0</v>
      </c>
      <c r="J52" s="14">
        <v>0</v>
      </c>
      <c r="K52" s="14">
        <f t="shared" si="17"/>
        <v>0</v>
      </c>
      <c r="L52" s="10"/>
      <c r="N52" s="9">
        <v>33</v>
      </c>
      <c r="O52" s="9"/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/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/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/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4"/>
      <c r="BP52" s="14">
        <f t="shared" si="18"/>
        <v>0</v>
      </c>
    </row>
    <row r="53" spans="1:68" x14ac:dyDescent="0.25">
      <c r="A53" s="9">
        <v>34</v>
      </c>
      <c r="C53" s="8" t="s">
        <v>82</v>
      </c>
      <c r="G53" s="17">
        <f t="shared" ref="G53:J53" si="19">SUM(G41:G52)</f>
        <v>146203</v>
      </c>
      <c r="H53" s="17">
        <f t="shared" si="19"/>
        <v>1270355</v>
      </c>
      <c r="I53" s="17">
        <f t="shared" si="19"/>
        <v>4478084</v>
      </c>
      <c r="J53" s="17">
        <f t="shared" si="19"/>
        <v>1488631</v>
      </c>
      <c r="K53" s="17">
        <f t="shared" ref="K53:BP53" si="20">SUM(K41:K52)</f>
        <v>7383273</v>
      </c>
      <c r="L53" s="14">
        <f t="shared" si="20"/>
        <v>0</v>
      </c>
      <c r="M53" s="14"/>
      <c r="N53" s="9">
        <v>34</v>
      </c>
      <c r="O53" s="9"/>
      <c r="P53" s="17">
        <f t="shared" si="20"/>
        <v>17443.0674</v>
      </c>
      <c r="Q53" s="17">
        <f t="shared" si="20"/>
        <v>14988.245750000002</v>
      </c>
      <c r="R53" s="17">
        <f t="shared" si="20"/>
        <v>16942.442619999998</v>
      </c>
      <c r="S53" s="17">
        <f t="shared" si="20"/>
        <v>10895.96099</v>
      </c>
      <c r="T53" s="17">
        <f t="shared" si="20"/>
        <v>9044.0642599999992</v>
      </c>
      <c r="U53" s="17">
        <f t="shared" si="20"/>
        <v>5202.9911599999996</v>
      </c>
      <c r="V53" s="17">
        <f t="shared" si="20"/>
        <v>5438.5080100000005</v>
      </c>
      <c r="W53" s="17">
        <f t="shared" si="20"/>
        <v>9411.85959</v>
      </c>
      <c r="X53" s="17">
        <f t="shared" si="20"/>
        <v>13748.945419999998</v>
      </c>
      <c r="Y53" s="17">
        <f t="shared" si="20"/>
        <v>9681.1669099999999</v>
      </c>
      <c r="Z53" s="17">
        <f t="shared" si="20"/>
        <v>15045.120919999998</v>
      </c>
      <c r="AA53" s="17">
        <f t="shared" si="20"/>
        <v>18359.762900000002</v>
      </c>
      <c r="AB53" s="14"/>
      <c r="AC53" s="17">
        <f t="shared" si="20"/>
        <v>144374.50932999991</v>
      </c>
      <c r="AD53" s="17">
        <f t="shared" si="20"/>
        <v>121486.20596000001</v>
      </c>
      <c r="AE53" s="17">
        <f t="shared" si="20"/>
        <v>140990.15612</v>
      </c>
      <c r="AF53" s="17">
        <f t="shared" si="20"/>
        <v>102758.3836899999</v>
      </c>
      <c r="AG53" s="17">
        <f t="shared" si="20"/>
        <v>94744.298050000012</v>
      </c>
      <c r="AH53" s="17">
        <f t="shared" si="20"/>
        <v>74107.298750000002</v>
      </c>
      <c r="AI53" s="17">
        <f t="shared" si="20"/>
        <v>66452.62258000001</v>
      </c>
      <c r="AJ53" s="17">
        <f t="shared" si="20"/>
        <v>77836.803349999987</v>
      </c>
      <c r="AK53" s="17">
        <f t="shared" si="20"/>
        <v>83477.571689999997</v>
      </c>
      <c r="AL53" s="17">
        <f t="shared" si="20"/>
        <v>99071.298030000005</v>
      </c>
      <c r="AM53" s="17">
        <f t="shared" si="20"/>
        <v>126070.73260999992</v>
      </c>
      <c r="AN53" s="17">
        <f t="shared" si="20"/>
        <v>138984.91211999999</v>
      </c>
      <c r="AO53" s="14"/>
      <c r="AP53" s="17">
        <f t="shared" si="20"/>
        <v>436780.0722</v>
      </c>
      <c r="AQ53" s="17">
        <f t="shared" si="20"/>
        <v>393178.56160000002</v>
      </c>
      <c r="AR53" s="17">
        <f t="shared" si="20"/>
        <v>426809.01390000002</v>
      </c>
      <c r="AS53" s="17">
        <f t="shared" si="20"/>
        <v>344722.08260000002</v>
      </c>
      <c r="AT53" s="17">
        <f t="shared" si="20"/>
        <v>354822.04000000004</v>
      </c>
      <c r="AU53" s="17">
        <f t="shared" si="20"/>
        <v>319468.08590000001</v>
      </c>
      <c r="AV53" s="17">
        <f t="shared" si="20"/>
        <v>341510.55459999997</v>
      </c>
      <c r="AW53" s="17">
        <f t="shared" si="20"/>
        <v>340579.44990000001</v>
      </c>
      <c r="AX53" s="17">
        <f t="shared" si="20"/>
        <v>343741.30600000004</v>
      </c>
      <c r="AY53" s="17">
        <f t="shared" si="20"/>
        <v>317437.64179999998</v>
      </c>
      <c r="AZ53" s="17">
        <f t="shared" si="20"/>
        <v>395330.17239999998</v>
      </c>
      <c r="BA53" s="17">
        <f t="shared" si="20"/>
        <v>463705.84360000002</v>
      </c>
      <c r="BB53" s="14"/>
      <c r="BC53" s="17">
        <f t="shared" si="20"/>
        <v>161736.77351</v>
      </c>
      <c r="BD53" s="17">
        <f t="shared" si="20"/>
        <v>136696.97004000001</v>
      </c>
      <c r="BE53" s="17">
        <f t="shared" si="20"/>
        <v>147127.37299</v>
      </c>
      <c r="BF53" s="17">
        <f t="shared" si="20"/>
        <v>118734.21037999999</v>
      </c>
      <c r="BG53" s="17">
        <f t="shared" si="20"/>
        <v>112059.23479</v>
      </c>
      <c r="BH53" s="17">
        <f t="shared" si="20"/>
        <v>101953.68974</v>
      </c>
      <c r="BI53" s="17">
        <f t="shared" si="20"/>
        <v>107453.97478</v>
      </c>
      <c r="BJ53" s="17">
        <f t="shared" si="20"/>
        <v>106539.51210000001</v>
      </c>
      <c r="BK53" s="17">
        <f t="shared" si="20"/>
        <v>112217.05128</v>
      </c>
      <c r="BL53" s="17">
        <f t="shared" si="20"/>
        <v>109071.44489</v>
      </c>
      <c r="BM53" s="17">
        <f t="shared" si="20"/>
        <v>126963.74317000002</v>
      </c>
      <c r="BN53" s="17">
        <f t="shared" si="20"/>
        <v>148077.03785999998</v>
      </c>
      <c r="BO53" s="14"/>
      <c r="BP53" s="17">
        <f t="shared" si="20"/>
        <v>7383272.7682400001</v>
      </c>
    </row>
    <row r="54" spans="1:68" x14ac:dyDescent="0.25">
      <c r="A54" s="9"/>
      <c r="G54" s="14"/>
      <c r="H54" s="14"/>
      <c r="I54" s="14"/>
      <c r="J54" s="14"/>
      <c r="K54" s="15"/>
      <c r="L54" s="15"/>
      <c r="M54" s="15"/>
      <c r="N54" s="9"/>
      <c r="O54" s="9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</row>
    <row r="55" spans="1:68" x14ac:dyDescent="0.25">
      <c r="A55" s="9">
        <v>35</v>
      </c>
      <c r="C55" s="8" t="s">
        <v>106</v>
      </c>
      <c r="G55" s="17">
        <f>G39+G53</f>
        <v>417303</v>
      </c>
      <c r="H55" s="17">
        <f>H39+H53</f>
        <v>2905955</v>
      </c>
      <c r="I55" s="17">
        <f>I39+I53</f>
        <v>4478084</v>
      </c>
      <c r="J55" s="17">
        <f>J39+J53</f>
        <v>1716570</v>
      </c>
      <c r="K55" s="17">
        <f>K39+K53</f>
        <v>9517912</v>
      </c>
      <c r="L55" s="14">
        <f t="shared" ref="L55:BP55" si="21">L39+L53</f>
        <v>0</v>
      </c>
      <c r="M55" s="14"/>
      <c r="N55" s="9">
        <v>35</v>
      </c>
      <c r="O55" s="9"/>
      <c r="P55" s="17">
        <f t="shared" si="21"/>
        <v>54642.526455103696</v>
      </c>
      <c r="Q55" s="17">
        <f t="shared" si="21"/>
        <v>48342.729820257555</v>
      </c>
      <c r="R55" s="17">
        <f t="shared" si="21"/>
        <v>52168.400402325977</v>
      </c>
      <c r="S55" s="17">
        <f t="shared" si="21"/>
        <v>30683.23662853584</v>
      </c>
      <c r="T55" s="17">
        <f t="shared" si="21"/>
        <v>24344.006942692991</v>
      </c>
      <c r="U55" s="17">
        <f t="shared" si="21"/>
        <v>15362.802463266386</v>
      </c>
      <c r="V55" s="17">
        <f t="shared" si="21"/>
        <v>15342.960568119957</v>
      </c>
      <c r="W55" s="17">
        <f t="shared" si="21"/>
        <v>19077.359631763313</v>
      </c>
      <c r="X55" s="17">
        <f t="shared" si="21"/>
        <v>25544.659292459459</v>
      </c>
      <c r="Y55" s="17">
        <f t="shared" si="21"/>
        <v>24294.423164313353</v>
      </c>
      <c r="Z55" s="17">
        <f t="shared" si="21"/>
        <v>44261.844021089986</v>
      </c>
      <c r="AA55" s="17">
        <f t="shared" si="21"/>
        <v>63237.186540071503</v>
      </c>
      <c r="AB55" s="14"/>
      <c r="AC55" s="17">
        <f t="shared" si="21"/>
        <v>272892.75293481164</v>
      </c>
      <c r="AD55" s="17">
        <f t="shared" si="21"/>
        <v>298266.42867753346</v>
      </c>
      <c r="AE55" s="17">
        <f t="shared" si="21"/>
        <v>298230.00007495319</v>
      </c>
      <c r="AF55" s="17">
        <f t="shared" si="21"/>
        <v>241131.37146500839</v>
      </c>
      <c r="AG55" s="17">
        <f t="shared" si="21"/>
        <v>225046.72905443422</v>
      </c>
      <c r="AH55" s="17">
        <f t="shared" si="21"/>
        <v>172692.89044256735</v>
      </c>
      <c r="AI55" s="17">
        <f t="shared" si="21"/>
        <v>206968.69787851465</v>
      </c>
      <c r="AJ55" s="17">
        <f t="shared" si="21"/>
        <v>203461.51074037253</v>
      </c>
      <c r="AK55" s="17">
        <f t="shared" si="21"/>
        <v>200869.15600419434</v>
      </c>
      <c r="AL55" s="17">
        <f t="shared" si="21"/>
        <v>223665.76969233446</v>
      </c>
      <c r="AM55" s="17">
        <f t="shared" si="21"/>
        <v>252638.89926887085</v>
      </c>
      <c r="AN55" s="17">
        <f t="shared" si="21"/>
        <v>310090.58604640467</v>
      </c>
      <c r="AO55" s="14"/>
      <c r="AP55" s="17">
        <f t="shared" si="21"/>
        <v>436780.0722</v>
      </c>
      <c r="AQ55" s="17">
        <f t="shared" si="21"/>
        <v>393178.56160000002</v>
      </c>
      <c r="AR55" s="17">
        <f t="shared" si="21"/>
        <v>426809.01390000002</v>
      </c>
      <c r="AS55" s="17">
        <f t="shared" si="21"/>
        <v>344722.08260000002</v>
      </c>
      <c r="AT55" s="17">
        <f t="shared" si="21"/>
        <v>354822.04000000004</v>
      </c>
      <c r="AU55" s="17">
        <f t="shared" si="21"/>
        <v>319468.08590000001</v>
      </c>
      <c r="AV55" s="17">
        <f t="shared" si="21"/>
        <v>341510.55459999997</v>
      </c>
      <c r="AW55" s="17">
        <f t="shared" si="21"/>
        <v>340579.44990000001</v>
      </c>
      <c r="AX55" s="17">
        <f t="shared" si="21"/>
        <v>343741.30600000004</v>
      </c>
      <c r="AY55" s="17">
        <f t="shared" si="21"/>
        <v>317437.64179999998</v>
      </c>
      <c r="AZ55" s="17">
        <f t="shared" si="21"/>
        <v>395330.17239999998</v>
      </c>
      <c r="BA55" s="17">
        <f t="shared" si="21"/>
        <v>463705.84360000002</v>
      </c>
      <c r="BB55" s="14"/>
      <c r="BC55" s="17">
        <f t="shared" si="21"/>
        <v>171427.58286478909</v>
      </c>
      <c r="BD55" s="17">
        <f t="shared" si="21"/>
        <v>149638.05246438371</v>
      </c>
      <c r="BE55" s="17">
        <f t="shared" si="21"/>
        <v>164225.91426242195</v>
      </c>
      <c r="BF55" s="17">
        <f t="shared" si="21"/>
        <v>121146.14289926214</v>
      </c>
      <c r="BG55" s="17">
        <f t="shared" si="21"/>
        <v>117488.07570194115</v>
      </c>
      <c r="BH55" s="17">
        <f t="shared" si="21"/>
        <v>112468.68060451921</v>
      </c>
      <c r="BI55" s="17">
        <f t="shared" si="21"/>
        <v>131878.95384842853</v>
      </c>
      <c r="BJ55" s="17">
        <f t="shared" si="21"/>
        <v>126624.64040193876</v>
      </c>
      <c r="BK55" s="17">
        <f t="shared" si="21"/>
        <v>157738.26206797434</v>
      </c>
      <c r="BL55" s="17">
        <f t="shared" si="21"/>
        <v>118564.32253616668</v>
      </c>
      <c r="BM55" s="17">
        <f t="shared" si="21"/>
        <v>152572.18003868806</v>
      </c>
      <c r="BN55" s="17">
        <f t="shared" si="21"/>
        <v>192797.20783948633</v>
      </c>
      <c r="BO55" s="14"/>
      <c r="BP55" s="17">
        <f t="shared" si="21"/>
        <v>9517911.7682400011</v>
      </c>
    </row>
    <row r="56" spans="1:68" x14ac:dyDescent="0.25">
      <c r="A56" s="9"/>
      <c r="G56" s="14"/>
      <c r="H56" s="14"/>
      <c r="I56" s="14"/>
      <c r="J56" s="14"/>
      <c r="K56" s="14"/>
      <c r="L56" s="14"/>
      <c r="M56" s="14"/>
      <c r="N56" s="9"/>
      <c r="O56" s="9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</row>
    <row r="57" spans="1:68" x14ac:dyDescent="0.25">
      <c r="A57" s="9">
        <v>36</v>
      </c>
      <c r="C57" s="8" t="s">
        <v>107</v>
      </c>
      <c r="G57" s="17">
        <f>G25+G55</f>
        <v>12069509</v>
      </c>
      <c r="H57" s="17">
        <f>H25+H55</f>
        <v>6146297</v>
      </c>
      <c r="I57" s="17">
        <f>I25+I55</f>
        <v>4478084</v>
      </c>
      <c r="J57" s="17">
        <f>J25+J55</f>
        <v>1722995</v>
      </c>
      <c r="K57" s="17">
        <f>K25+K55</f>
        <v>24416885</v>
      </c>
      <c r="L57" s="14">
        <f t="shared" ref="L57:BP57" si="22">L25+L55</f>
        <v>0</v>
      </c>
      <c r="M57" s="14"/>
      <c r="N57" s="9">
        <v>36</v>
      </c>
      <c r="O57" s="9"/>
      <c r="P57" s="17">
        <f t="shared" si="22"/>
        <v>1970358.7813985865</v>
      </c>
      <c r="Q57" s="17">
        <f t="shared" si="22"/>
        <v>1746124.4526346875</v>
      </c>
      <c r="R57" s="17">
        <f t="shared" si="22"/>
        <v>1739065.4001191708</v>
      </c>
      <c r="S57" s="17">
        <f t="shared" si="22"/>
        <v>1157218.9367620188</v>
      </c>
      <c r="T57" s="17">
        <f t="shared" si="22"/>
        <v>748685.45560711669</v>
      </c>
      <c r="U57" s="17">
        <f t="shared" si="22"/>
        <v>399107.45108637394</v>
      </c>
      <c r="V57" s="17">
        <f t="shared" si="22"/>
        <v>285475.49320439523</v>
      </c>
      <c r="W57" s="17">
        <f t="shared" si="22"/>
        <v>287983.35945370398</v>
      </c>
      <c r="X57" s="17">
        <f t="shared" si="22"/>
        <v>348815.51623564283</v>
      </c>
      <c r="Y57" s="17">
        <f t="shared" si="22"/>
        <v>446239.51916357578</v>
      </c>
      <c r="Z57" s="17">
        <f t="shared" si="22"/>
        <v>1098011.5832731756</v>
      </c>
      <c r="AA57" s="17">
        <f t="shared" si="22"/>
        <v>1842422.2106485525</v>
      </c>
      <c r="AB57" s="14"/>
      <c r="AC57" s="17">
        <f t="shared" si="22"/>
        <v>772724.07087294292</v>
      </c>
      <c r="AD57" s="17">
        <f t="shared" si="22"/>
        <v>763454.56692784093</v>
      </c>
      <c r="AE57" s="17">
        <f t="shared" si="22"/>
        <v>753392.51897484902</v>
      </c>
      <c r="AF57" s="17">
        <f t="shared" si="22"/>
        <v>580401.38914341049</v>
      </c>
      <c r="AG57" s="17">
        <f t="shared" si="22"/>
        <v>454959.25411157054</v>
      </c>
      <c r="AH57" s="17">
        <f t="shared" si="22"/>
        <v>295235.33650523482</v>
      </c>
      <c r="AI57" s="17">
        <f t="shared" si="22"/>
        <v>291386.09277793468</v>
      </c>
      <c r="AJ57" s="17">
        <f t="shared" si="22"/>
        <v>295045.89231778285</v>
      </c>
      <c r="AK57" s="17">
        <f t="shared" si="22"/>
        <v>298872.75138774526</v>
      </c>
      <c r="AL57" s="17">
        <f t="shared" si="22"/>
        <v>352392.45168987819</v>
      </c>
      <c r="AM57" s="17">
        <f t="shared" si="22"/>
        <v>540134.26743406628</v>
      </c>
      <c r="AN57" s="17">
        <f t="shared" si="22"/>
        <v>748298.20211074385</v>
      </c>
      <c r="AO57" s="14"/>
      <c r="AP57" s="17">
        <f t="shared" si="22"/>
        <v>436780.0722</v>
      </c>
      <c r="AQ57" s="17">
        <f t="shared" si="22"/>
        <v>393178.56160000002</v>
      </c>
      <c r="AR57" s="17">
        <f t="shared" si="22"/>
        <v>426809.01390000002</v>
      </c>
      <c r="AS57" s="17">
        <f t="shared" si="22"/>
        <v>344722.08260000002</v>
      </c>
      <c r="AT57" s="17">
        <f t="shared" si="22"/>
        <v>354822.04000000004</v>
      </c>
      <c r="AU57" s="17">
        <f t="shared" si="22"/>
        <v>319468.08590000001</v>
      </c>
      <c r="AV57" s="17">
        <f t="shared" si="22"/>
        <v>341510.55459999997</v>
      </c>
      <c r="AW57" s="17">
        <f t="shared" si="22"/>
        <v>340579.44990000001</v>
      </c>
      <c r="AX57" s="17">
        <f t="shared" si="22"/>
        <v>343741.30600000004</v>
      </c>
      <c r="AY57" s="17">
        <f t="shared" si="22"/>
        <v>317437.64179999998</v>
      </c>
      <c r="AZ57" s="17">
        <f t="shared" si="22"/>
        <v>395330.17239999998</v>
      </c>
      <c r="BA57" s="17">
        <f t="shared" si="22"/>
        <v>463705.84360000002</v>
      </c>
      <c r="BB57" s="14"/>
      <c r="BC57" s="17">
        <f t="shared" si="22"/>
        <v>173250.59302678908</v>
      </c>
      <c r="BD57" s="17">
        <f t="shared" si="22"/>
        <v>150038.86000638371</v>
      </c>
      <c r="BE57" s="17">
        <f t="shared" si="22"/>
        <v>164992.11493442196</v>
      </c>
      <c r="BF57" s="17">
        <f t="shared" si="22"/>
        <v>121411.42916326213</v>
      </c>
      <c r="BG57" s="17">
        <f t="shared" si="22"/>
        <v>117734.84540494115</v>
      </c>
      <c r="BH57" s="17">
        <f t="shared" si="22"/>
        <v>112828.3654205192</v>
      </c>
      <c r="BI57" s="17">
        <f t="shared" si="22"/>
        <v>132237.14394842854</v>
      </c>
      <c r="BJ57" s="17">
        <f t="shared" si="22"/>
        <v>127039.72638293875</v>
      </c>
      <c r="BK57" s="17">
        <f t="shared" si="22"/>
        <v>158113.85968697435</v>
      </c>
      <c r="BL57" s="17">
        <f t="shared" si="22"/>
        <v>118864.83233616668</v>
      </c>
      <c r="BM57" s="17">
        <f t="shared" si="22"/>
        <v>153236.35016868808</v>
      </c>
      <c r="BN57" s="17">
        <f t="shared" si="22"/>
        <v>193246.79091048634</v>
      </c>
      <c r="BO57" s="14"/>
      <c r="BP57" s="17">
        <f t="shared" si="22"/>
        <v>24416884.689731002</v>
      </c>
    </row>
    <row r="60" spans="1:68" x14ac:dyDescent="0.25">
      <c r="N60" s="8">
        <v>37</v>
      </c>
    </row>
    <row r="62" spans="1:68" x14ac:dyDescent="0.25">
      <c r="N62" s="8">
        <v>38</v>
      </c>
    </row>
  </sheetData>
  <mergeCells count="6">
    <mergeCell ref="G8:K8"/>
    <mergeCell ref="P9:AA9"/>
    <mergeCell ref="AC9:AN9"/>
    <mergeCell ref="AP9:BA9"/>
    <mergeCell ref="BC9:BN9"/>
    <mergeCell ref="P8:BP8"/>
  </mergeCells>
  <pageMargins left="0.7" right="0.7" top="0.75" bottom="0.75" header="0.3" footer="0.3"/>
  <pageSetup scale="87" firstPageNumber="5" orientation="portrait" useFirstPageNumber="1" r:id="rId1"/>
  <headerFooter>
    <oddHeader>&amp;R&amp;"Arial,Regular"&amp;12Filed: 2024-06-28
EB-2024-0078
Exhibit 4.2.1.3-STAFF-31
Attachment 1
Page 4 of 10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67928-B589-4B4F-A121-64FD090FE6D0}">
  <sheetPr>
    <tabColor rgb="FF92D050"/>
  </sheetPr>
  <dimension ref="A6:BP62"/>
  <sheetViews>
    <sheetView zoomScale="80" zoomScaleNormal="80" workbookViewId="0">
      <selection activeCell="O1" sqref="N1:O1048576"/>
    </sheetView>
  </sheetViews>
  <sheetFormatPr defaultColWidth="40.5546875" defaultRowHeight="13.2" x14ac:dyDescent="0.25"/>
  <cols>
    <col min="1" max="1" width="5.6640625" style="8" bestFit="1" customWidth="1"/>
    <col min="2" max="2" width="1.33203125" style="8" customWidth="1"/>
    <col min="3" max="3" width="22.109375" style="8" customWidth="1"/>
    <col min="4" max="4" width="1.33203125" style="8" customWidth="1"/>
    <col min="5" max="5" width="8.109375" style="9" customWidth="1"/>
    <col min="6" max="6" width="1.33203125" style="8" customWidth="1"/>
    <col min="7" max="7" width="12.6640625" style="8" customWidth="1"/>
    <col min="8" max="8" width="11.109375" style="8" customWidth="1"/>
    <col min="9" max="9" width="12.44140625" style="8" customWidth="1"/>
    <col min="10" max="10" width="11.88671875" style="8" customWidth="1"/>
    <col min="11" max="11" width="11.6640625" style="8" customWidth="1"/>
    <col min="12" max="12" width="0.88671875" style="8" customWidth="1"/>
    <col min="13" max="13" width="9.109375" style="8" customWidth="1"/>
    <col min="14" max="14" width="6.33203125" style="8" customWidth="1"/>
    <col min="15" max="15" width="1.44140625" style="8" customWidth="1"/>
    <col min="16" max="19" width="10.5546875" style="8" bestFit="1" customWidth="1"/>
    <col min="20" max="23" width="9.5546875" style="8" bestFit="1" customWidth="1"/>
    <col min="24" max="24" width="10.5546875" style="8" bestFit="1" customWidth="1"/>
    <col min="25" max="25" width="9.5546875" style="8" bestFit="1" customWidth="1"/>
    <col min="26" max="27" width="10.5546875" style="8" bestFit="1" customWidth="1"/>
    <col min="28" max="28" width="1.44140625" style="8" customWidth="1"/>
    <col min="29" max="33" width="9.5546875" style="8" bestFit="1" customWidth="1"/>
    <col min="34" max="36" width="8.88671875" style="8" bestFit="1" customWidth="1"/>
    <col min="37" max="37" width="10.5546875" style="8" bestFit="1" customWidth="1"/>
    <col min="38" max="38" width="8.88671875" style="8" bestFit="1" customWidth="1"/>
    <col min="39" max="40" width="10" style="8" bestFit="1" customWidth="1"/>
    <col min="41" max="41" width="2.33203125" style="8" customWidth="1"/>
    <col min="42" max="49" width="9.5546875" style="8" bestFit="1" customWidth="1"/>
    <col min="50" max="50" width="10.5546875" style="8" bestFit="1" customWidth="1"/>
    <col min="51" max="51" width="9.5546875" style="8" bestFit="1" customWidth="1"/>
    <col min="52" max="53" width="10" style="8" bestFit="1" customWidth="1"/>
    <col min="54" max="54" width="2" style="8" customWidth="1"/>
    <col min="55" max="55" width="9.5546875" style="8" bestFit="1" customWidth="1"/>
    <col min="56" max="56" width="9.109375" style="8" bestFit="1" customWidth="1"/>
    <col min="57" max="62" width="8.88671875" style="8" bestFit="1" customWidth="1"/>
    <col min="63" max="63" width="10.5546875" style="8" bestFit="1" customWidth="1"/>
    <col min="64" max="64" width="8.88671875" style="8" bestFit="1" customWidth="1"/>
    <col min="65" max="66" width="10" style="8" bestFit="1" customWidth="1"/>
    <col min="67" max="67" width="2.33203125" style="8" customWidth="1"/>
    <col min="68" max="68" width="12.33203125" style="8" bestFit="1" customWidth="1"/>
    <col min="69" max="16384" width="40.5546875" style="8"/>
  </cols>
  <sheetData>
    <row r="6" spans="1:68" s="2" customFormat="1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8" spans="1:68" s="3" customFormat="1" x14ac:dyDescent="0.25">
      <c r="E8" s="4"/>
      <c r="G8" s="40" t="s">
        <v>111</v>
      </c>
      <c r="H8" s="40"/>
      <c r="I8" s="40"/>
      <c r="J8" s="40"/>
      <c r="K8" s="40"/>
      <c r="L8" s="4"/>
      <c r="P8" s="40" t="s">
        <v>111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</row>
    <row r="9" spans="1:68" s="6" customFormat="1" ht="26.4" x14ac:dyDescent="0.25">
      <c r="A9" s="5" t="s">
        <v>2</v>
      </c>
      <c r="C9" s="7" t="s">
        <v>3</v>
      </c>
      <c r="E9" s="5" t="s">
        <v>4</v>
      </c>
      <c r="G9" s="5" t="s">
        <v>5</v>
      </c>
      <c r="H9" s="5" t="s">
        <v>6</v>
      </c>
      <c r="I9" s="5" t="s">
        <v>7</v>
      </c>
      <c r="J9" s="5" t="s">
        <v>8</v>
      </c>
      <c r="K9" s="5" t="s">
        <v>9</v>
      </c>
      <c r="L9" s="16"/>
      <c r="P9" s="41" t="s">
        <v>5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19"/>
      <c r="AC9" s="41" t="s">
        <v>6</v>
      </c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19"/>
      <c r="AP9" s="41" t="s">
        <v>7</v>
      </c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19"/>
      <c r="BC9" s="41" t="s">
        <v>8</v>
      </c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19"/>
    </row>
    <row r="10" spans="1:68" ht="26.4" x14ac:dyDescent="0.25">
      <c r="G10" s="9" t="s">
        <v>10</v>
      </c>
      <c r="H10" s="9" t="s">
        <v>11</v>
      </c>
      <c r="I10" s="9" t="s">
        <v>12</v>
      </c>
      <c r="J10" s="9" t="s">
        <v>13</v>
      </c>
      <c r="K10" s="9" t="s">
        <v>14</v>
      </c>
      <c r="L10" s="9"/>
      <c r="N10" s="5" t="s">
        <v>2</v>
      </c>
      <c r="P10" s="26" t="s">
        <v>15</v>
      </c>
      <c r="Q10" s="27" t="s">
        <v>16</v>
      </c>
      <c r="R10" s="27" t="s">
        <v>17</v>
      </c>
      <c r="S10" s="27" t="s">
        <v>18</v>
      </c>
      <c r="T10" s="27" t="s">
        <v>19</v>
      </c>
      <c r="U10" s="27" t="s">
        <v>20</v>
      </c>
      <c r="V10" s="27" t="s">
        <v>21</v>
      </c>
      <c r="W10" s="27" t="s">
        <v>22</v>
      </c>
      <c r="X10" s="27" t="s">
        <v>23</v>
      </c>
      <c r="Y10" s="27" t="s">
        <v>24</v>
      </c>
      <c r="Z10" s="27" t="s">
        <v>25</v>
      </c>
      <c r="AA10" s="27" t="s">
        <v>26</v>
      </c>
      <c r="AB10" s="9"/>
      <c r="AC10" s="27" t="s">
        <v>15</v>
      </c>
      <c r="AD10" s="27" t="s">
        <v>16</v>
      </c>
      <c r="AE10" s="27" t="s">
        <v>17</v>
      </c>
      <c r="AF10" s="27" t="s">
        <v>18</v>
      </c>
      <c r="AG10" s="27" t="s">
        <v>19</v>
      </c>
      <c r="AH10" s="27" t="s">
        <v>20</v>
      </c>
      <c r="AI10" s="27" t="s">
        <v>21</v>
      </c>
      <c r="AJ10" s="27" t="s">
        <v>22</v>
      </c>
      <c r="AK10" s="27" t="s">
        <v>23</v>
      </c>
      <c r="AL10" s="27" t="s">
        <v>24</v>
      </c>
      <c r="AM10" s="27" t="s">
        <v>25</v>
      </c>
      <c r="AN10" s="27" t="s">
        <v>26</v>
      </c>
      <c r="AO10" s="9"/>
      <c r="AP10" s="27" t="s">
        <v>15</v>
      </c>
      <c r="AQ10" s="27" t="s">
        <v>16</v>
      </c>
      <c r="AR10" s="27" t="s">
        <v>17</v>
      </c>
      <c r="AS10" s="27" t="s">
        <v>18</v>
      </c>
      <c r="AT10" s="27" t="s">
        <v>19</v>
      </c>
      <c r="AU10" s="27" t="s">
        <v>20</v>
      </c>
      <c r="AV10" s="27" t="s">
        <v>21</v>
      </c>
      <c r="AW10" s="27" t="s">
        <v>22</v>
      </c>
      <c r="AX10" s="27" t="s">
        <v>23</v>
      </c>
      <c r="AY10" s="27" t="s">
        <v>24</v>
      </c>
      <c r="AZ10" s="27" t="s">
        <v>25</v>
      </c>
      <c r="BA10" s="27" t="s">
        <v>26</v>
      </c>
      <c r="BB10" s="9"/>
      <c r="BC10" s="27" t="s">
        <v>15</v>
      </c>
      <c r="BD10" s="27" t="s">
        <v>16</v>
      </c>
      <c r="BE10" s="27" t="s">
        <v>17</v>
      </c>
      <c r="BF10" s="27" t="s">
        <v>18</v>
      </c>
      <c r="BG10" s="27" t="s">
        <v>19</v>
      </c>
      <c r="BH10" s="27" t="s">
        <v>20</v>
      </c>
      <c r="BI10" s="27" t="s">
        <v>21</v>
      </c>
      <c r="BJ10" s="27" t="s">
        <v>22</v>
      </c>
      <c r="BK10" s="27" t="s">
        <v>23</v>
      </c>
      <c r="BL10" s="27" t="s">
        <v>24</v>
      </c>
      <c r="BM10" s="27" t="s">
        <v>25</v>
      </c>
      <c r="BN10" s="27" t="s">
        <v>26</v>
      </c>
      <c r="BO10" s="9"/>
      <c r="BP10" s="27" t="s">
        <v>9</v>
      </c>
    </row>
    <row r="11" spans="1:68" s="9" customFormat="1" x14ac:dyDescent="0.25">
      <c r="P11" s="9" t="s">
        <v>10</v>
      </c>
      <c r="Q11" s="9" t="s">
        <v>11</v>
      </c>
      <c r="R11" s="9" t="s">
        <v>12</v>
      </c>
      <c r="S11" s="9" t="s">
        <v>13</v>
      </c>
      <c r="T11" s="9" t="s">
        <v>14</v>
      </c>
      <c r="U11" s="9" t="s">
        <v>27</v>
      </c>
      <c r="V11" s="9" t="s">
        <v>28</v>
      </c>
      <c r="W11" s="9" t="s">
        <v>29</v>
      </c>
      <c r="X11" s="9" t="s">
        <v>30</v>
      </c>
      <c r="Y11" s="9" t="s">
        <v>31</v>
      </c>
      <c r="Z11" s="9" t="s">
        <v>32</v>
      </c>
      <c r="AA11" s="9" t="s">
        <v>33</v>
      </c>
      <c r="AC11" s="9" t="s">
        <v>34</v>
      </c>
      <c r="AD11" s="9" t="s">
        <v>35</v>
      </c>
      <c r="AE11" s="9" t="s">
        <v>36</v>
      </c>
      <c r="AF11" s="9" t="s">
        <v>37</v>
      </c>
      <c r="AG11" s="9" t="s">
        <v>38</v>
      </c>
      <c r="AH11" s="9" t="s">
        <v>39</v>
      </c>
      <c r="AI11" s="9" t="s">
        <v>40</v>
      </c>
      <c r="AJ11" s="9" t="s">
        <v>41</v>
      </c>
      <c r="AK11" s="9" t="s">
        <v>42</v>
      </c>
      <c r="AL11" s="9" t="s">
        <v>43</v>
      </c>
      <c r="AM11" s="9" t="s">
        <v>44</v>
      </c>
      <c r="AN11" s="9" t="s">
        <v>45</v>
      </c>
      <c r="AP11" s="9" t="s">
        <v>46</v>
      </c>
      <c r="AQ11" s="9" t="s">
        <v>47</v>
      </c>
      <c r="AR11" s="9" t="s">
        <v>48</v>
      </c>
      <c r="AS11" s="9" t="s">
        <v>49</v>
      </c>
      <c r="AT11" s="9" t="s">
        <v>50</v>
      </c>
      <c r="AU11" s="9" t="s">
        <v>51</v>
      </c>
      <c r="AV11" s="9" t="s">
        <v>52</v>
      </c>
      <c r="AW11" s="9" t="s">
        <v>53</v>
      </c>
      <c r="AX11" s="9" t="s">
        <v>54</v>
      </c>
      <c r="AY11" s="9" t="s">
        <v>55</v>
      </c>
      <c r="AZ11" s="9" t="s">
        <v>56</v>
      </c>
      <c r="BA11" s="9" t="s">
        <v>57</v>
      </c>
      <c r="BC11" s="9" t="s">
        <v>58</v>
      </c>
      <c r="BD11" s="9" t="s">
        <v>59</v>
      </c>
      <c r="BE11" s="9" t="s">
        <v>60</v>
      </c>
      <c r="BF11" s="9" t="s">
        <v>61</v>
      </c>
      <c r="BG11" s="9" t="s">
        <v>62</v>
      </c>
      <c r="BH11" s="9" t="s">
        <v>63</v>
      </c>
      <c r="BI11" s="9" t="s">
        <v>64</v>
      </c>
      <c r="BJ11" s="9" t="s">
        <v>65</v>
      </c>
      <c r="BK11" s="9" t="s">
        <v>66</v>
      </c>
      <c r="BL11" s="9" t="s">
        <v>67</v>
      </c>
      <c r="BM11" s="9" t="s">
        <v>68</v>
      </c>
      <c r="BN11" s="9" t="s">
        <v>69</v>
      </c>
      <c r="BP11" s="9" t="s">
        <v>70</v>
      </c>
    </row>
    <row r="12" spans="1:68" x14ac:dyDescent="0.25">
      <c r="C12" s="3" t="s">
        <v>71</v>
      </c>
      <c r="G12" s="9"/>
      <c r="H12" s="9"/>
      <c r="I12" s="9"/>
      <c r="J12" s="9"/>
      <c r="K12" s="9"/>
      <c r="L12" s="9"/>
    </row>
    <row r="14" spans="1:68" x14ac:dyDescent="0.25">
      <c r="A14" s="9">
        <v>1</v>
      </c>
      <c r="C14" s="8" t="s">
        <v>72</v>
      </c>
      <c r="E14" s="9" t="s">
        <v>73</v>
      </c>
      <c r="G14" s="14">
        <v>5114200</v>
      </c>
      <c r="H14" s="14">
        <v>182100</v>
      </c>
      <c r="I14" s="14">
        <v>0</v>
      </c>
      <c r="J14" s="14">
        <v>0</v>
      </c>
      <c r="K14" s="14">
        <f>SUM(G14:J14)</f>
        <v>5296300</v>
      </c>
      <c r="L14" s="10"/>
      <c r="N14" s="9">
        <v>1</v>
      </c>
      <c r="O14" s="9"/>
      <c r="P14" s="14">
        <v>964082.5379236372</v>
      </c>
      <c r="Q14" s="14">
        <v>787518.59059373487</v>
      </c>
      <c r="R14" s="14">
        <v>638443.57218890276</v>
      </c>
      <c r="S14" s="14">
        <v>615873.43707981182</v>
      </c>
      <c r="T14" s="14">
        <v>309632.46942168882</v>
      </c>
      <c r="U14" s="14">
        <v>162864.06721919845</v>
      </c>
      <c r="V14" s="14">
        <v>102463.33957523339</v>
      </c>
      <c r="W14" s="14">
        <v>109700.06868287745</v>
      </c>
      <c r="X14" s="14">
        <v>115263.27458414526</v>
      </c>
      <c r="Y14" s="14">
        <v>197064.57410775524</v>
      </c>
      <c r="Z14" s="14">
        <v>469238.85893337551</v>
      </c>
      <c r="AA14" s="14">
        <v>642055.20968963916</v>
      </c>
      <c r="AB14" s="14"/>
      <c r="AC14" s="14">
        <v>36513.1944314465</v>
      </c>
      <c r="AD14" s="14">
        <v>29419.063333236467</v>
      </c>
      <c r="AE14" s="14">
        <v>23386.015759084734</v>
      </c>
      <c r="AF14" s="14">
        <v>22553.067207327818</v>
      </c>
      <c r="AG14" s="14">
        <v>11393.262099595524</v>
      </c>
      <c r="AH14" s="14">
        <v>5794.8154619752731</v>
      </c>
      <c r="AI14" s="14">
        <v>3747.7905709484698</v>
      </c>
      <c r="AJ14" s="14">
        <v>3780.2705873838827</v>
      </c>
      <c r="AK14" s="14">
        <v>3937.6635919795713</v>
      </c>
      <c r="AL14" s="14">
        <v>6473.4514416501206</v>
      </c>
      <c r="AM14" s="14">
        <v>14931.31330934877</v>
      </c>
      <c r="AN14" s="14">
        <v>20170.09220602287</v>
      </c>
      <c r="AO14" s="14"/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/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/>
      <c r="BP14" s="14">
        <f>SUM(P14:BN14)</f>
        <v>5296300.0000000009</v>
      </c>
    </row>
    <row r="15" spans="1:68" x14ac:dyDescent="0.25">
      <c r="A15" s="9">
        <v>2</v>
      </c>
      <c r="C15" s="8" t="s">
        <v>74</v>
      </c>
      <c r="E15" s="9" t="s">
        <v>73</v>
      </c>
      <c r="G15" s="14">
        <v>3209600</v>
      </c>
      <c r="H15" s="14">
        <v>2074300</v>
      </c>
      <c r="I15" s="14">
        <v>0</v>
      </c>
      <c r="J15" s="14">
        <v>0</v>
      </c>
      <c r="K15" s="14">
        <f t="shared" ref="K15:K16" si="0">SUM(G15:J15)</f>
        <v>5283900</v>
      </c>
      <c r="L15" s="10"/>
      <c r="N15" s="9">
        <v>2</v>
      </c>
      <c r="O15" s="9"/>
      <c r="P15" s="14">
        <v>579978.18659053696</v>
      </c>
      <c r="Q15" s="14">
        <v>512369.53359090904</v>
      </c>
      <c r="R15" s="14">
        <v>405081.50642849633</v>
      </c>
      <c r="S15" s="14">
        <v>404066.38363577001</v>
      </c>
      <c r="T15" s="14">
        <v>215404.98560531618</v>
      </c>
      <c r="U15" s="14">
        <v>90455.160853150024</v>
      </c>
      <c r="V15" s="14">
        <v>62143.163963402847</v>
      </c>
      <c r="W15" s="14">
        <v>65798.4850196357</v>
      </c>
      <c r="X15" s="14">
        <v>66069.171764327853</v>
      </c>
      <c r="Y15" s="14">
        <v>116269.80987238945</v>
      </c>
      <c r="Z15" s="14">
        <v>282226.62543977523</v>
      </c>
      <c r="AA15" s="14">
        <v>409736.98723629036</v>
      </c>
      <c r="AB15" s="14"/>
      <c r="AC15" s="14">
        <v>362671.22873040673</v>
      </c>
      <c r="AD15" s="14">
        <v>316610.97881078272</v>
      </c>
      <c r="AE15" s="14">
        <v>253602.10098144916</v>
      </c>
      <c r="AF15" s="14">
        <v>255862.96116718918</v>
      </c>
      <c r="AG15" s="14">
        <v>146469.75210832807</v>
      </c>
      <c r="AH15" s="14">
        <v>65876.234723603731</v>
      </c>
      <c r="AI15" s="14">
        <v>46899.679132149293</v>
      </c>
      <c r="AJ15" s="14">
        <v>48679.119343021674</v>
      </c>
      <c r="AK15" s="14">
        <v>49325.149967368554</v>
      </c>
      <c r="AL15" s="14">
        <v>84290.614512151427</v>
      </c>
      <c r="AM15" s="14">
        <v>192016.98712036246</v>
      </c>
      <c r="AN15" s="14">
        <v>251995.19340318698</v>
      </c>
      <c r="AO15" s="14"/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/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/>
      <c r="BP15" s="14">
        <f>SUM(P15:BN15)</f>
        <v>5283899.9999999991</v>
      </c>
    </row>
    <row r="16" spans="1:68" x14ac:dyDescent="0.25">
      <c r="A16" s="9">
        <v>3</v>
      </c>
      <c r="C16" s="8" t="s">
        <v>75</v>
      </c>
      <c r="E16" s="9" t="s">
        <v>73</v>
      </c>
      <c r="G16" s="14">
        <v>0</v>
      </c>
      <c r="H16" s="14">
        <v>0</v>
      </c>
      <c r="I16" s="14">
        <v>0</v>
      </c>
      <c r="J16" s="14">
        <v>0</v>
      </c>
      <c r="K16" s="14">
        <f t="shared" si="0"/>
        <v>0</v>
      </c>
      <c r="L16" s="10"/>
      <c r="N16" s="9">
        <v>3</v>
      </c>
      <c r="O16" s="9"/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/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/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/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/>
      <c r="BP16" s="14">
        <f>SUM(P16:BN16)</f>
        <v>0</v>
      </c>
    </row>
    <row r="17" spans="1:68" x14ac:dyDescent="0.25">
      <c r="A17" s="9">
        <v>4</v>
      </c>
      <c r="C17" s="8" t="s">
        <v>76</v>
      </c>
      <c r="G17" s="17">
        <f t="shared" ref="G17:I17" si="1">SUM(G14:G16)</f>
        <v>8323800</v>
      </c>
      <c r="H17" s="17">
        <f t="shared" si="1"/>
        <v>2256400</v>
      </c>
      <c r="I17" s="17">
        <f t="shared" si="1"/>
        <v>0</v>
      </c>
      <c r="J17" s="17">
        <f t="shared" ref="J17:BP17" si="2">SUM(J14:J16)</f>
        <v>0</v>
      </c>
      <c r="K17" s="17">
        <f t="shared" si="2"/>
        <v>10580200</v>
      </c>
      <c r="L17" s="14"/>
      <c r="M17" s="14"/>
      <c r="N17" s="9">
        <v>4</v>
      </c>
      <c r="O17" s="9"/>
      <c r="P17" s="17">
        <f t="shared" si="2"/>
        <v>1544060.7245141743</v>
      </c>
      <c r="Q17" s="17">
        <f t="shared" si="2"/>
        <v>1299888.1241846438</v>
      </c>
      <c r="R17" s="17">
        <f t="shared" si="2"/>
        <v>1043525.0786173991</v>
      </c>
      <c r="S17" s="17">
        <f t="shared" si="2"/>
        <v>1019939.8207155818</v>
      </c>
      <c r="T17" s="17">
        <f t="shared" si="2"/>
        <v>525037.45502700494</v>
      </c>
      <c r="U17" s="17">
        <f t="shared" si="2"/>
        <v>253319.22807234846</v>
      </c>
      <c r="V17" s="17">
        <f t="shared" si="2"/>
        <v>164606.50353863623</v>
      </c>
      <c r="W17" s="17">
        <f t="shared" si="2"/>
        <v>175498.55370251316</v>
      </c>
      <c r="X17" s="17">
        <f t="shared" si="2"/>
        <v>181332.44634847311</v>
      </c>
      <c r="Y17" s="17">
        <f t="shared" si="2"/>
        <v>313334.38398014469</v>
      </c>
      <c r="Z17" s="17">
        <f t="shared" si="2"/>
        <v>751465.48437315074</v>
      </c>
      <c r="AA17" s="17">
        <f t="shared" si="2"/>
        <v>1051792.1969259295</v>
      </c>
      <c r="AB17" s="14"/>
      <c r="AC17" s="17">
        <f t="shared" si="2"/>
        <v>399184.42316185322</v>
      </c>
      <c r="AD17" s="17">
        <f t="shared" si="2"/>
        <v>346030.04214401916</v>
      </c>
      <c r="AE17" s="17">
        <f t="shared" si="2"/>
        <v>276988.11674053391</v>
      </c>
      <c r="AF17" s="17">
        <f t="shared" si="2"/>
        <v>278416.02837451699</v>
      </c>
      <c r="AG17" s="17">
        <f t="shared" si="2"/>
        <v>157863.01420792361</v>
      </c>
      <c r="AH17" s="17">
        <f t="shared" si="2"/>
        <v>71671.050185579006</v>
      </c>
      <c r="AI17" s="17">
        <f t="shared" si="2"/>
        <v>50647.469703097762</v>
      </c>
      <c r="AJ17" s="17">
        <f t="shared" si="2"/>
        <v>52459.389930405559</v>
      </c>
      <c r="AK17" s="17">
        <f t="shared" si="2"/>
        <v>53262.813559348127</v>
      </c>
      <c r="AL17" s="17">
        <f t="shared" si="2"/>
        <v>90764.065953801546</v>
      </c>
      <c r="AM17" s="17">
        <f t="shared" si="2"/>
        <v>206948.30042971123</v>
      </c>
      <c r="AN17" s="17">
        <f t="shared" si="2"/>
        <v>272165.28560920985</v>
      </c>
      <c r="AO17" s="14"/>
      <c r="AP17" s="17">
        <f t="shared" si="2"/>
        <v>0</v>
      </c>
      <c r="AQ17" s="17">
        <f t="shared" si="2"/>
        <v>0</v>
      </c>
      <c r="AR17" s="17">
        <f t="shared" si="2"/>
        <v>0</v>
      </c>
      <c r="AS17" s="17">
        <f t="shared" si="2"/>
        <v>0</v>
      </c>
      <c r="AT17" s="17">
        <f t="shared" si="2"/>
        <v>0</v>
      </c>
      <c r="AU17" s="17">
        <f t="shared" si="2"/>
        <v>0</v>
      </c>
      <c r="AV17" s="17">
        <f t="shared" si="2"/>
        <v>0</v>
      </c>
      <c r="AW17" s="17">
        <f t="shared" si="2"/>
        <v>0</v>
      </c>
      <c r="AX17" s="17">
        <f t="shared" si="2"/>
        <v>0</v>
      </c>
      <c r="AY17" s="17">
        <f t="shared" si="2"/>
        <v>0</v>
      </c>
      <c r="AZ17" s="17">
        <f t="shared" si="2"/>
        <v>0</v>
      </c>
      <c r="BA17" s="17">
        <f t="shared" si="2"/>
        <v>0</v>
      </c>
      <c r="BB17" s="14"/>
      <c r="BC17" s="17">
        <f t="shared" si="2"/>
        <v>0</v>
      </c>
      <c r="BD17" s="17">
        <f t="shared" si="2"/>
        <v>0</v>
      </c>
      <c r="BE17" s="17">
        <f t="shared" si="2"/>
        <v>0</v>
      </c>
      <c r="BF17" s="17">
        <f t="shared" si="2"/>
        <v>0</v>
      </c>
      <c r="BG17" s="17">
        <f t="shared" si="2"/>
        <v>0</v>
      </c>
      <c r="BH17" s="17">
        <f t="shared" si="2"/>
        <v>0</v>
      </c>
      <c r="BI17" s="17">
        <f t="shared" si="2"/>
        <v>0</v>
      </c>
      <c r="BJ17" s="17">
        <f t="shared" si="2"/>
        <v>0</v>
      </c>
      <c r="BK17" s="17">
        <f t="shared" si="2"/>
        <v>0</v>
      </c>
      <c r="BL17" s="17">
        <f t="shared" si="2"/>
        <v>0</v>
      </c>
      <c r="BM17" s="17">
        <f t="shared" si="2"/>
        <v>0</v>
      </c>
      <c r="BN17" s="17">
        <f t="shared" si="2"/>
        <v>0</v>
      </c>
      <c r="BO17" s="14"/>
      <c r="BP17" s="17">
        <f t="shared" si="2"/>
        <v>10580200</v>
      </c>
    </row>
    <row r="18" spans="1:68" x14ac:dyDescent="0.25">
      <c r="A18" s="9"/>
      <c r="G18" s="10"/>
      <c r="H18" s="10"/>
      <c r="I18" s="10"/>
      <c r="J18" s="10"/>
      <c r="K18" s="10"/>
      <c r="L18" s="10"/>
      <c r="N18" s="9"/>
      <c r="O18" s="9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</row>
    <row r="19" spans="1:68" x14ac:dyDescent="0.25">
      <c r="A19" s="9">
        <v>5</v>
      </c>
      <c r="C19" s="8" t="s">
        <v>77</v>
      </c>
      <c r="E19" s="9" t="s">
        <v>78</v>
      </c>
      <c r="G19" s="14">
        <v>2960778</v>
      </c>
      <c r="H19" s="14">
        <v>231620</v>
      </c>
      <c r="I19" s="14">
        <v>0</v>
      </c>
      <c r="J19" s="14">
        <v>0</v>
      </c>
      <c r="K19" s="14">
        <f t="shared" ref="K19:K22" si="3">SUM(G19:J19)</f>
        <v>3192398</v>
      </c>
      <c r="L19" s="10"/>
      <c r="N19" s="9">
        <v>5</v>
      </c>
      <c r="O19" s="9"/>
      <c r="P19" s="14">
        <v>530780.04597600002</v>
      </c>
      <c r="Q19" s="14">
        <v>405648.67412400001</v>
      </c>
      <c r="R19" s="14">
        <v>411422.558609</v>
      </c>
      <c r="S19" s="14">
        <v>303443.68933800003</v>
      </c>
      <c r="T19" s="14">
        <v>109269.655753</v>
      </c>
      <c r="U19" s="14">
        <v>71489.343544000003</v>
      </c>
      <c r="V19" s="14">
        <v>70156.580967999995</v>
      </c>
      <c r="W19" s="14">
        <v>56913.873510999998</v>
      </c>
      <c r="X19" s="14">
        <v>63554.304907999998</v>
      </c>
      <c r="Y19" s="14">
        <v>153416.70103900001</v>
      </c>
      <c r="Z19" s="14">
        <v>368015.83208899997</v>
      </c>
      <c r="AA19" s="14">
        <v>416666.493877</v>
      </c>
      <c r="AB19" s="14"/>
      <c r="AC19" s="14">
        <v>44887.658949000004</v>
      </c>
      <c r="AD19" s="14">
        <v>33669.735949000002</v>
      </c>
      <c r="AE19" s="14">
        <v>32193.658950999998</v>
      </c>
      <c r="AF19" s="14">
        <v>25602.875269</v>
      </c>
      <c r="AG19" s="14">
        <v>9923.8057499999995</v>
      </c>
      <c r="AH19" s="14">
        <v>4929.1864689999993</v>
      </c>
      <c r="AI19" s="14">
        <v>4475.2641030000004</v>
      </c>
      <c r="AJ19" s="14">
        <v>4027.7791849999999</v>
      </c>
      <c r="AK19" s="14">
        <v>4434.9104600000001</v>
      </c>
      <c r="AL19" s="14">
        <v>10692.45868</v>
      </c>
      <c r="AM19" s="14">
        <v>26784.945960999998</v>
      </c>
      <c r="AN19" s="14">
        <v>29998.235796999998</v>
      </c>
      <c r="AO19" s="14"/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/>
      <c r="BC19" s="14">
        <v>-0.34440100000000001</v>
      </c>
      <c r="BD19" s="14">
        <v>0.29299400000000003</v>
      </c>
      <c r="BE19" s="14">
        <v>-0.29299400000000003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0.10802299999999999</v>
      </c>
      <c r="BO19" s="14"/>
      <c r="BP19" s="14">
        <f>SUM(P19:BN19)</f>
        <v>3192398.0328809991</v>
      </c>
    </row>
    <row r="20" spans="1:68" x14ac:dyDescent="0.25">
      <c r="A20" s="9">
        <v>6</v>
      </c>
      <c r="C20" s="8" t="s">
        <v>79</v>
      </c>
      <c r="E20" s="9" t="s">
        <v>78</v>
      </c>
      <c r="G20" s="14">
        <v>634774</v>
      </c>
      <c r="H20" s="14">
        <v>659201</v>
      </c>
      <c r="I20" s="14">
        <v>0</v>
      </c>
      <c r="J20" s="14">
        <v>0</v>
      </c>
      <c r="K20" s="14">
        <f t="shared" si="3"/>
        <v>1293975</v>
      </c>
      <c r="L20" s="10"/>
      <c r="N20" s="9">
        <v>6</v>
      </c>
      <c r="O20" s="9"/>
      <c r="P20" s="14">
        <v>87966.393656</v>
      </c>
      <c r="Q20" s="14">
        <v>78787.534729999999</v>
      </c>
      <c r="R20" s="14">
        <v>86746.384544</v>
      </c>
      <c r="S20" s="14">
        <v>62989.926027000001</v>
      </c>
      <c r="T20" s="14">
        <v>27464.956706999998</v>
      </c>
      <c r="U20" s="14">
        <v>18321.716572999998</v>
      </c>
      <c r="V20" s="14">
        <v>15585.649874999999</v>
      </c>
      <c r="W20" s="14">
        <v>17327.695936</v>
      </c>
      <c r="X20" s="14">
        <v>24562.528688999999</v>
      </c>
      <c r="Y20" s="14">
        <v>50621.379439000004</v>
      </c>
      <c r="Z20" s="14">
        <v>78649.825371999992</v>
      </c>
      <c r="AA20" s="14">
        <v>85750.172078999996</v>
      </c>
      <c r="AB20" s="14"/>
      <c r="AC20" s="14">
        <v>90949.906831</v>
      </c>
      <c r="AD20" s="14">
        <v>82079.472355000005</v>
      </c>
      <c r="AE20" s="14">
        <v>86646.950835000011</v>
      </c>
      <c r="AF20" s="14">
        <v>66365.482718999992</v>
      </c>
      <c r="AG20" s="14">
        <v>33395.484750999996</v>
      </c>
      <c r="AH20" s="14">
        <v>23329.234035999998</v>
      </c>
      <c r="AI20" s="14">
        <v>18820.857101000001</v>
      </c>
      <c r="AJ20" s="14">
        <v>21134.471769</v>
      </c>
      <c r="AK20" s="14">
        <v>25569.373568999999</v>
      </c>
      <c r="AL20" s="14">
        <v>50899.611935999994</v>
      </c>
      <c r="AM20" s="14">
        <v>80787.442676000006</v>
      </c>
      <c r="AN20" s="14">
        <v>79222.295755999992</v>
      </c>
      <c r="AO20" s="14"/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/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/>
      <c r="BP20" s="14">
        <f>SUM(P20:BN20)</f>
        <v>1293974.7479610001</v>
      </c>
    </row>
    <row r="21" spans="1:68" x14ac:dyDescent="0.25">
      <c r="A21" s="9">
        <v>7</v>
      </c>
      <c r="C21" s="8" t="s">
        <v>80</v>
      </c>
      <c r="E21" s="9" t="s">
        <v>78</v>
      </c>
      <c r="G21" s="14">
        <v>948438</v>
      </c>
      <c r="H21" s="14">
        <v>81678</v>
      </c>
      <c r="I21" s="14">
        <v>0</v>
      </c>
      <c r="J21" s="14">
        <v>0</v>
      </c>
      <c r="K21" s="14">
        <f t="shared" si="3"/>
        <v>1030116</v>
      </c>
      <c r="L21" s="10"/>
      <c r="N21" s="9">
        <v>7</v>
      </c>
      <c r="O21" s="9"/>
      <c r="P21" s="14">
        <v>173327.573149</v>
      </c>
      <c r="Q21" s="14">
        <v>134503.20732599997</v>
      </c>
      <c r="R21" s="14">
        <v>127166.173409</v>
      </c>
      <c r="S21" s="14">
        <v>88824.960390000007</v>
      </c>
      <c r="T21" s="14">
        <v>37505.640975999995</v>
      </c>
      <c r="U21" s="14">
        <v>20081.004479000003</v>
      </c>
      <c r="V21" s="14">
        <v>14138.29062</v>
      </c>
      <c r="W21" s="14">
        <v>14521.726279</v>
      </c>
      <c r="X21" s="14">
        <v>19333.139535999999</v>
      </c>
      <c r="Y21" s="14">
        <v>61068.538013999998</v>
      </c>
      <c r="Z21" s="14">
        <v>120770.369294</v>
      </c>
      <c r="AA21" s="14">
        <v>137197.82404199999</v>
      </c>
      <c r="AB21" s="14"/>
      <c r="AC21" s="14">
        <v>16067.525237</v>
      </c>
      <c r="AD21" s="14">
        <v>11606.104852</v>
      </c>
      <c r="AE21" s="14">
        <v>11130.284991</v>
      </c>
      <c r="AF21" s="14">
        <v>8017.7482850000006</v>
      </c>
      <c r="AG21" s="14">
        <v>3630.6575939999998</v>
      </c>
      <c r="AH21" s="14">
        <v>1736.047818</v>
      </c>
      <c r="AI21" s="14">
        <v>1235.4418020000001</v>
      </c>
      <c r="AJ21" s="14">
        <v>1227.7625820000001</v>
      </c>
      <c r="AK21" s="14">
        <v>1511.634452</v>
      </c>
      <c r="AL21" s="14">
        <v>4765.3793349999996</v>
      </c>
      <c r="AM21" s="14">
        <v>9669.1740470000004</v>
      </c>
      <c r="AN21" s="14">
        <v>11079.696574000001</v>
      </c>
      <c r="AO21" s="14"/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/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/>
      <c r="BP21" s="14">
        <f>SUM(P21:BN21)</f>
        <v>1030115.905083</v>
      </c>
    </row>
    <row r="22" spans="1:68" x14ac:dyDescent="0.25">
      <c r="A22" s="9">
        <v>8</v>
      </c>
      <c r="C22" s="8" t="s">
        <v>81</v>
      </c>
      <c r="E22" s="9" t="s">
        <v>78</v>
      </c>
      <c r="G22" s="14">
        <v>184314</v>
      </c>
      <c r="H22" s="14">
        <v>176126</v>
      </c>
      <c r="I22" s="14">
        <v>0</v>
      </c>
      <c r="J22" s="14">
        <v>4294</v>
      </c>
      <c r="K22" s="14">
        <f t="shared" si="3"/>
        <v>364734</v>
      </c>
      <c r="L22" s="10"/>
      <c r="N22" s="9">
        <v>8</v>
      </c>
      <c r="O22" s="9"/>
      <c r="P22" s="14">
        <v>24833.549586999998</v>
      </c>
      <c r="Q22" s="14">
        <v>24427.930711000005</v>
      </c>
      <c r="R22" s="14">
        <v>24260.773925999998</v>
      </c>
      <c r="S22" s="14">
        <v>17360.526682</v>
      </c>
      <c r="T22" s="14">
        <v>9016.0876940000016</v>
      </c>
      <c r="U22" s="14">
        <v>7776.1231549999993</v>
      </c>
      <c r="V22" s="14">
        <v>3612.4372999999996</v>
      </c>
      <c r="W22" s="14">
        <v>4565.0661500000006</v>
      </c>
      <c r="X22" s="14">
        <v>6635.3982729999998</v>
      </c>
      <c r="Y22" s="14">
        <v>13859.026215</v>
      </c>
      <c r="Z22" s="14">
        <v>24422.916856</v>
      </c>
      <c r="AA22" s="14">
        <v>23544.21529</v>
      </c>
      <c r="AB22" s="14"/>
      <c r="AC22" s="14">
        <v>24920.051810000001</v>
      </c>
      <c r="AD22" s="14">
        <v>23020.106153000001</v>
      </c>
      <c r="AE22" s="14">
        <v>21895.612465999999</v>
      </c>
      <c r="AF22" s="14">
        <v>16833.138494000003</v>
      </c>
      <c r="AG22" s="14">
        <v>10113.251461</v>
      </c>
      <c r="AH22" s="14">
        <v>7181.6333839999998</v>
      </c>
      <c r="AI22" s="14">
        <v>5612.0709989999987</v>
      </c>
      <c r="AJ22" s="14">
        <v>5572.1843780000008</v>
      </c>
      <c r="AK22" s="14">
        <v>6950.2989660000003</v>
      </c>
      <c r="AL22" s="14">
        <v>12473.183674</v>
      </c>
      <c r="AM22" s="14">
        <v>18907.028866999997</v>
      </c>
      <c r="AN22" s="14">
        <v>22647.046314999996</v>
      </c>
      <c r="AO22" s="14"/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/>
      <c r="BC22" s="14">
        <v>516.41190000000006</v>
      </c>
      <c r="BD22" s="14">
        <v>239.97970000000001</v>
      </c>
      <c r="BE22" s="14">
        <v>228.23305999999999</v>
      </c>
      <c r="BF22" s="14">
        <v>194.19677999999999</v>
      </c>
      <c r="BG22" s="14">
        <v>305.51081000000005</v>
      </c>
      <c r="BH22" s="14">
        <v>373.70987000000002</v>
      </c>
      <c r="BI22" s="14">
        <v>260.46210000000002</v>
      </c>
      <c r="BJ22" s="14">
        <v>341.20885999999996</v>
      </c>
      <c r="BK22" s="14">
        <v>174.93155999999999</v>
      </c>
      <c r="BL22" s="14">
        <v>343.60379999999998</v>
      </c>
      <c r="BM22" s="14">
        <v>794.35599000000002</v>
      </c>
      <c r="BN22" s="14">
        <v>521.71189000000004</v>
      </c>
      <c r="BO22" s="14"/>
      <c r="BP22" s="14">
        <f>SUM(P22:BN22)</f>
        <v>364733.975126</v>
      </c>
    </row>
    <row r="23" spans="1:68" x14ac:dyDescent="0.25">
      <c r="A23" s="9">
        <v>9</v>
      </c>
      <c r="C23" s="8" t="s">
        <v>82</v>
      </c>
      <c r="G23" s="17">
        <f t="shared" ref="G23:I23" si="4">SUM(G19:G22)</f>
        <v>4728304</v>
      </c>
      <c r="H23" s="17">
        <f t="shared" si="4"/>
        <v>1148625</v>
      </c>
      <c r="I23" s="17">
        <f t="shared" si="4"/>
        <v>0</v>
      </c>
      <c r="J23" s="17">
        <f t="shared" ref="J23:K23" si="5">SUM(J19:J22)</f>
        <v>4294</v>
      </c>
      <c r="K23" s="17">
        <f t="shared" si="5"/>
        <v>5881223</v>
      </c>
      <c r="L23" s="14"/>
      <c r="M23" s="14"/>
      <c r="N23" s="9">
        <v>9</v>
      </c>
      <c r="O23" s="9"/>
      <c r="P23" s="17">
        <f t="shared" ref="P23:BP23" si="6">SUM(P19:P22)</f>
        <v>816907.56236800004</v>
      </c>
      <c r="Q23" s="17">
        <f t="shared" si="6"/>
        <v>643367.34689099994</v>
      </c>
      <c r="R23" s="17">
        <f t="shared" si="6"/>
        <v>649595.890488</v>
      </c>
      <c r="S23" s="17">
        <f t="shared" si="6"/>
        <v>472619.10243700008</v>
      </c>
      <c r="T23" s="17">
        <f t="shared" si="6"/>
        <v>183256.34113000002</v>
      </c>
      <c r="U23" s="17">
        <f t="shared" si="6"/>
        <v>117668.187751</v>
      </c>
      <c r="V23" s="17">
        <f t="shared" si="6"/>
        <v>103492.958763</v>
      </c>
      <c r="W23" s="17">
        <f t="shared" si="6"/>
        <v>93328.361875999995</v>
      </c>
      <c r="X23" s="17">
        <f t="shared" si="6"/>
        <v>114085.37140599999</v>
      </c>
      <c r="Y23" s="17">
        <f t="shared" si="6"/>
        <v>278965.64470700006</v>
      </c>
      <c r="Z23" s="17">
        <f t="shared" si="6"/>
        <v>591858.94361099997</v>
      </c>
      <c r="AA23" s="17">
        <f t="shared" si="6"/>
        <v>663158.70528799994</v>
      </c>
      <c r="AB23" s="14"/>
      <c r="AC23" s="17">
        <f t="shared" si="6"/>
        <v>176825.142827</v>
      </c>
      <c r="AD23" s="17">
        <f t="shared" si="6"/>
        <v>150375.41930900002</v>
      </c>
      <c r="AE23" s="17">
        <f t="shared" si="6"/>
        <v>151866.507243</v>
      </c>
      <c r="AF23" s="17">
        <f t="shared" si="6"/>
        <v>116819.24476699998</v>
      </c>
      <c r="AG23" s="17">
        <f t="shared" si="6"/>
        <v>57063.199555999992</v>
      </c>
      <c r="AH23" s="17">
        <f t="shared" si="6"/>
        <v>37176.101706999994</v>
      </c>
      <c r="AI23" s="17">
        <f t="shared" si="6"/>
        <v>30143.634005000004</v>
      </c>
      <c r="AJ23" s="17">
        <f t="shared" si="6"/>
        <v>31962.197914</v>
      </c>
      <c r="AK23" s="17">
        <f t="shared" si="6"/>
        <v>38466.217446999995</v>
      </c>
      <c r="AL23" s="17">
        <f t="shared" si="6"/>
        <v>78830.633625000002</v>
      </c>
      <c r="AM23" s="17">
        <f t="shared" si="6"/>
        <v>136148.59155099999</v>
      </c>
      <c r="AN23" s="17">
        <f t="shared" si="6"/>
        <v>142947.27444199999</v>
      </c>
      <c r="AO23" s="14"/>
      <c r="AP23" s="17">
        <f t="shared" si="6"/>
        <v>0</v>
      </c>
      <c r="AQ23" s="17">
        <f t="shared" si="6"/>
        <v>0</v>
      </c>
      <c r="AR23" s="17">
        <f t="shared" si="6"/>
        <v>0</v>
      </c>
      <c r="AS23" s="17">
        <f t="shared" si="6"/>
        <v>0</v>
      </c>
      <c r="AT23" s="17">
        <f t="shared" si="6"/>
        <v>0</v>
      </c>
      <c r="AU23" s="17">
        <f t="shared" si="6"/>
        <v>0</v>
      </c>
      <c r="AV23" s="17">
        <f t="shared" si="6"/>
        <v>0</v>
      </c>
      <c r="AW23" s="17">
        <f t="shared" si="6"/>
        <v>0</v>
      </c>
      <c r="AX23" s="17">
        <f t="shared" si="6"/>
        <v>0</v>
      </c>
      <c r="AY23" s="17">
        <f t="shared" si="6"/>
        <v>0</v>
      </c>
      <c r="AZ23" s="17">
        <f t="shared" si="6"/>
        <v>0</v>
      </c>
      <c r="BA23" s="17">
        <f t="shared" si="6"/>
        <v>0</v>
      </c>
      <c r="BB23" s="14"/>
      <c r="BC23" s="17">
        <f t="shared" si="6"/>
        <v>516.06749900000011</v>
      </c>
      <c r="BD23" s="17">
        <f t="shared" si="6"/>
        <v>240.272694</v>
      </c>
      <c r="BE23" s="17">
        <f t="shared" si="6"/>
        <v>227.940066</v>
      </c>
      <c r="BF23" s="17">
        <f t="shared" si="6"/>
        <v>194.19677999999999</v>
      </c>
      <c r="BG23" s="17">
        <f t="shared" si="6"/>
        <v>305.51081000000005</v>
      </c>
      <c r="BH23" s="17">
        <f t="shared" si="6"/>
        <v>373.70987000000002</v>
      </c>
      <c r="BI23" s="17">
        <f t="shared" si="6"/>
        <v>260.46210000000002</v>
      </c>
      <c r="BJ23" s="17">
        <f t="shared" si="6"/>
        <v>341.20885999999996</v>
      </c>
      <c r="BK23" s="17">
        <f t="shared" si="6"/>
        <v>174.93155999999999</v>
      </c>
      <c r="BL23" s="17">
        <f t="shared" si="6"/>
        <v>343.60379999999998</v>
      </c>
      <c r="BM23" s="17">
        <f t="shared" si="6"/>
        <v>794.35599000000002</v>
      </c>
      <c r="BN23" s="17">
        <f t="shared" si="6"/>
        <v>521.81991300000004</v>
      </c>
      <c r="BO23" s="14"/>
      <c r="BP23" s="17">
        <f t="shared" si="6"/>
        <v>5881222.6610509986</v>
      </c>
    </row>
    <row r="24" spans="1:68" x14ac:dyDescent="0.25">
      <c r="A24" s="9"/>
      <c r="G24" s="14"/>
      <c r="H24" s="14"/>
      <c r="I24" s="14"/>
      <c r="J24" s="14"/>
      <c r="K24" s="14"/>
      <c r="L24" s="14"/>
      <c r="M24" s="14"/>
      <c r="N24" s="9"/>
      <c r="O24" s="9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</row>
    <row r="25" spans="1:68" x14ac:dyDescent="0.25">
      <c r="A25" s="9">
        <v>10</v>
      </c>
      <c r="C25" s="8" t="s">
        <v>83</v>
      </c>
      <c r="G25" s="17">
        <f t="shared" ref="G25:K25" si="7">G17+G23</f>
        <v>13052104</v>
      </c>
      <c r="H25" s="17">
        <f t="shared" si="7"/>
        <v>3405025</v>
      </c>
      <c r="I25" s="17">
        <f t="shared" si="7"/>
        <v>0</v>
      </c>
      <c r="J25" s="17">
        <f t="shared" si="7"/>
        <v>4294</v>
      </c>
      <c r="K25" s="17">
        <f t="shared" si="7"/>
        <v>16461423</v>
      </c>
      <c r="L25" s="14"/>
      <c r="M25" s="14"/>
      <c r="N25" s="9">
        <v>10</v>
      </c>
      <c r="O25" s="9"/>
      <c r="P25" s="17">
        <f t="shared" ref="P25:BP25" si="8">P17+P23</f>
        <v>2360968.2868821742</v>
      </c>
      <c r="Q25" s="17">
        <f t="shared" si="8"/>
        <v>1943255.4710756438</v>
      </c>
      <c r="R25" s="17">
        <f t="shared" si="8"/>
        <v>1693120.9691053992</v>
      </c>
      <c r="S25" s="17">
        <f t="shared" si="8"/>
        <v>1492558.9231525818</v>
      </c>
      <c r="T25" s="17">
        <f t="shared" si="8"/>
        <v>708293.79615700501</v>
      </c>
      <c r="U25" s="17">
        <f t="shared" si="8"/>
        <v>370987.41582334845</v>
      </c>
      <c r="V25" s="17">
        <f t="shared" si="8"/>
        <v>268099.46230163623</v>
      </c>
      <c r="W25" s="17">
        <f t="shared" si="8"/>
        <v>268826.91557851317</v>
      </c>
      <c r="X25" s="17">
        <f t="shared" si="8"/>
        <v>295417.81775447307</v>
      </c>
      <c r="Y25" s="17">
        <f t="shared" si="8"/>
        <v>592300.02868714475</v>
      </c>
      <c r="Z25" s="17">
        <f t="shared" si="8"/>
        <v>1343324.4279841506</v>
      </c>
      <c r="AA25" s="17">
        <f t="shared" si="8"/>
        <v>1714950.9022139295</v>
      </c>
      <c r="AB25" s="14"/>
      <c r="AC25" s="17">
        <f t="shared" si="8"/>
        <v>576009.56598885322</v>
      </c>
      <c r="AD25" s="17">
        <f t="shared" si="8"/>
        <v>496405.46145301918</v>
      </c>
      <c r="AE25" s="17">
        <f t="shared" si="8"/>
        <v>428854.62398353394</v>
      </c>
      <c r="AF25" s="17">
        <f t="shared" si="8"/>
        <v>395235.27314151695</v>
      </c>
      <c r="AG25" s="17">
        <f t="shared" si="8"/>
        <v>214926.21376392362</v>
      </c>
      <c r="AH25" s="17">
        <f t="shared" si="8"/>
        <v>108847.151892579</v>
      </c>
      <c r="AI25" s="17">
        <f t="shared" si="8"/>
        <v>80791.103708097769</v>
      </c>
      <c r="AJ25" s="17">
        <f t="shared" si="8"/>
        <v>84421.587844405556</v>
      </c>
      <c r="AK25" s="17">
        <f t="shared" si="8"/>
        <v>91729.031006348116</v>
      </c>
      <c r="AL25" s="17">
        <f t="shared" si="8"/>
        <v>169594.69957880155</v>
      </c>
      <c r="AM25" s="17">
        <f t="shared" si="8"/>
        <v>343096.89198071125</v>
      </c>
      <c r="AN25" s="17">
        <f t="shared" si="8"/>
        <v>415112.56005120988</v>
      </c>
      <c r="AO25" s="14"/>
      <c r="AP25" s="17">
        <f t="shared" si="8"/>
        <v>0</v>
      </c>
      <c r="AQ25" s="17">
        <f t="shared" si="8"/>
        <v>0</v>
      </c>
      <c r="AR25" s="17">
        <f t="shared" si="8"/>
        <v>0</v>
      </c>
      <c r="AS25" s="17">
        <f t="shared" si="8"/>
        <v>0</v>
      </c>
      <c r="AT25" s="17">
        <f t="shared" si="8"/>
        <v>0</v>
      </c>
      <c r="AU25" s="17">
        <f t="shared" si="8"/>
        <v>0</v>
      </c>
      <c r="AV25" s="17">
        <f t="shared" si="8"/>
        <v>0</v>
      </c>
      <c r="AW25" s="17">
        <f t="shared" si="8"/>
        <v>0</v>
      </c>
      <c r="AX25" s="17">
        <f t="shared" si="8"/>
        <v>0</v>
      </c>
      <c r="AY25" s="17">
        <f t="shared" si="8"/>
        <v>0</v>
      </c>
      <c r="AZ25" s="17">
        <f t="shared" si="8"/>
        <v>0</v>
      </c>
      <c r="BA25" s="17">
        <f t="shared" si="8"/>
        <v>0</v>
      </c>
      <c r="BB25" s="14"/>
      <c r="BC25" s="17">
        <f t="shared" si="8"/>
        <v>516.06749900000011</v>
      </c>
      <c r="BD25" s="17">
        <f t="shared" si="8"/>
        <v>240.272694</v>
      </c>
      <c r="BE25" s="17">
        <f t="shared" si="8"/>
        <v>227.940066</v>
      </c>
      <c r="BF25" s="17">
        <f t="shared" si="8"/>
        <v>194.19677999999999</v>
      </c>
      <c r="BG25" s="17">
        <f t="shared" si="8"/>
        <v>305.51081000000005</v>
      </c>
      <c r="BH25" s="17">
        <f t="shared" si="8"/>
        <v>373.70987000000002</v>
      </c>
      <c r="BI25" s="17">
        <f t="shared" si="8"/>
        <v>260.46210000000002</v>
      </c>
      <c r="BJ25" s="17">
        <f t="shared" si="8"/>
        <v>341.20885999999996</v>
      </c>
      <c r="BK25" s="17">
        <f t="shared" si="8"/>
        <v>174.93155999999999</v>
      </c>
      <c r="BL25" s="17">
        <f t="shared" si="8"/>
        <v>343.60379999999998</v>
      </c>
      <c r="BM25" s="17">
        <f t="shared" si="8"/>
        <v>794.35599000000002</v>
      </c>
      <c r="BN25" s="17">
        <f t="shared" si="8"/>
        <v>521.81991300000004</v>
      </c>
      <c r="BO25" s="14"/>
      <c r="BP25" s="17">
        <f t="shared" si="8"/>
        <v>16461422.661050998</v>
      </c>
    </row>
    <row r="26" spans="1:68" x14ac:dyDescent="0.25">
      <c r="A26" s="9"/>
      <c r="G26" s="11"/>
      <c r="H26" s="11"/>
      <c r="I26" s="11"/>
      <c r="J26" s="11"/>
      <c r="K26" s="11"/>
      <c r="L26" s="11"/>
      <c r="M26" s="11"/>
      <c r="N26" s="9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</row>
    <row r="27" spans="1:68" x14ac:dyDescent="0.25">
      <c r="A27" s="9"/>
      <c r="C27" s="3" t="s">
        <v>84</v>
      </c>
      <c r="G27" s="11"/>
      <c r="H27" s="11"/>
      <c r="I27" s="11"/>
      <c r="J27" s="11"/>
      <c r="K27" s="11"/>
      <c r="L27" s="11"/>
      <c r="M27" s="11"/>
      <c r="N27" s="9"/>
      <c r="O27" s="9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</row>
    <row r="28" spans="1:68" x14ac:dyDescent="0.25">
      <c r="A28" s="9"/>
      <c r="G28" s="11"/>
      <c r="H28" s="11"/>
      <c r="I28" s="11"/>
      <c r="J28" s="11"/>
      <c r="K28" s="11"/>
      <c r="L28" s="11"/>
      <c r="M28" s="11"/>
      <c r="N28" s="9"/>
      <c r="O28" s="9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</row>
    <row r="29" spans="1:68" x14ac:dyDescent="0.25">
      <c r="A29" s="9">
        <v>11</v>
      </c>
      <c r="C29" s="8" t="s">
        <v>85</v>
      </c>
      <c r="E29" s="9" t="s">
        <v>73</v>
      </c>
      <c r="G29" s="14">
        <v>1500</v>
      </c>
      <c r="H29" s="14">
        <v>600</v>
      </c>
      <c r="I29" s="14">
        <v>0</v>
      </c>
      <c r="J29" s="14">
        <v>0</v>
      </c>
      <c r="K29" s="14">
        <f>SUM(G29:J29)</f>
        <v>2100</v>
      </c>
      <c r="L29" s="10"/>
      <c r="N29" s="9">
        <v>11</v>
      </c>
      <c r="O29" s="9"/>
      <c r="P29" s="14">
        <v>462.06367271791811</v>
      </c>
      <c r="Q29" s="14">
        <v>356.93444848654786</v>
      </c>
      <c r="R29" s="14">
        <v>281.17851599621463</v>
      </c>
      <c r="S29" s="14">
        <v>294.92923600277487</v>
      </c>
      <c r="T29" s="14">
        <v>66.309380288452317</v>
      </c>
      <c r="U29" s="14">
        <v>3.7149362591666506</v>
      </c>
      <c r="V29" s="14">
        <v>1.0425628860838851</v>
      </c>
      <c r="W29" s="14">
        <v>1.2151660660825494</v>
      </c>
      <c r="X29" s="14">
        <v>3.5294374392830288</v>
      </c>
      <c r="Y29" s="14">
        <v>5.7941101975413636</v>
      </c>
      <c r="Z29" s="14">
        <v>10.246081874748286</v>
      </c>
      <c r="AA29" s="14">
        <v>13.042451785186415</v>
      </c>
      <c r="AB29" s="14"/>
      <c r="AC29" s="14">
        <v>0.18687520240389466</v>
      </c>
      <c r="AD29" s="14">
        <v>0.75493334607482443</v>
      </c>
      <c r="AE29" s="14">
        <v>0.95348824862896242</v>
      </c>
      <c r="AF29" s="14">
        <v>2.9517787652433363</v>
      </c>
      <c r="AG29" s="14">
        <v>2.6672187979464961</v>
      </c>
      <c r="AH29" s="14">
        <v>3.1248506856514884</v>
      </c>
      <c r="AI29" s="14">
        <v>3.13971575856998</v>
      </c>
      <c r="AJ29" s="14">
        <v>0.31004294944282523</v>
      </c>
      <c r="AK29" s="14">
        <v>0.28455996729683958</v>
      </c>
      <c r="AL29" s="14">
        <v>60.281056057251767</v>
      </c>
      <c r="AM29" s="14">
        <v>250.45736643997429</v>
      </c>
      <c r="AN29" s="14">
        <v>274.8881137815153</v>
      </c>
      <c r="AO29" s="14"/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/>
      <c r="BC29" s="14">
        <f>$J29</f>
        <v>0</v>
      </c>
      <c r="BD29" s="14">
        <f t="shared" ref="BD29:BN29" si="9">$J29</f>
        <v>0</v>
      </c>
      <c r="BE29" s="14">
        <f t="shared" si="9"/>
        <v>0</v>
      </c>
      <c r="BF29" s="14">
        <f t="shared" si="9"/>
        <v>0</v>
      </c>
      <c r="BG29" s="14">
        <f t="shared" si="9"/>
        <v>0</v>
      </c>
      <c r="BH29" s="14">
        <f t="shared" si="9"/>
        <v>0</v>
      </c>
      <c r="BI29" s="14">
        <f t="shared" si="9"/>
        <v>0</v>
      </c>
      <c r="BJ29" s="14">
        <f t="shared" si="9"/>
        <v>0</v>
      </c>
      <c r="BK29" s="14">
        <f t="shared" si="9"/>
        <v>0</v>
      </c>
      <c r="BL29" s="14">
        <f t="shared" si="9"/>
        <v>0</v>
      </c>
      <c r="BM29" s="14">
        <f t="shared" si="9"/>
        <v>0</v>
      </c>
      <c r="BN29" s="14">
        <f t="shared" si="9"/>
        <v>0</v>
      </c>
      <c r="BO29" s="14"/>
      <c r="BP29" s="14">
        <f t="shared" ref="BP29:BP38" si="10">SUM(P29:BN29)</f>
        <v>2099.9999999999995</v>
      </c>
    </row>
    <row r="30" spans="1:68" x14ac:dyDescent="0.25">
      <c r="A30" s="9">
        <v>12</v>
      </c>
      <c r="C30" s="8" t="s">
        <v>86</v>
      </c>
      <c r="E30" s="9" t="s">
        <v>73</v>
      </c>
      <c r="G30" s="14">
        <v>56500</v>
      </c>
      <c r="H30" s="14">
        <v>789400</v>
      </c>
      <c r="I30" s="14">
        <v>0</v>
      </c>
      <c r="J30" s="14">
        <v>0</v>
      </c>
      <c r="K30" s="14">
        <f t="shared" ref="K30:K38" si="11">SUM(G30:J30)</f>
        <v>845900</v>
      </c>
      <c r="L30" s="10"/>
      <c r="N30" s="9">
        <v>12</v>
      </c>
      <c r="O30" s="9"/>
      <c r="P30" s="14">
        <v>6303.0622360038296</v>
      </c>
      <c r="Q30" s="14">
        <v>5561.5349221153174</v>
      </c>
      <c r="R30" s="14">
        <v>4847.9212978093792</v>
      </c>
      <c r="S30" s="14">
        <v>5143.297975892815</v>
      </c>
      <c r="T30" s="14">
        <v>4481.8846525502613</v>
      </c>
      <c r="U30" s="14">
        <v>4281.6116863780853</v>
      </c>
      <c r="V30" s="14">
        <v>3906.312179982835</v>
      </c>
      <c r="W30" s="14">
        <v>3866.7586119547473</v>
      </c>
      <c r="X30" s="14">
        <v>4196.9468336402315</v>
      </c>
      <c r="Y30" s="14">
        <v>4126.197790868534</v>
      </c>
      <c r="Z30" s="14">
        <v>4875.2344777559001</v>
      </c>
      <c r="AA30" s="14">
        <v>4909.237335048063</v>
      </c>
      <c r="AB30" s="14"/>
      <c r="AC30" s="14">
        <v>73512.360943186475</v>
      </c>
      <c r="AD30" s="14">
        <v>95622.926004578272</v>
      </c>
      <c r="AE30" s="14">
        <v>70344.17343368748</v>
      </c>
      <c r="AF30" s="14">
        <v>73866.525317237538</v>
      </c>
      <c r="AG30" s="14">
        <v>54233.262887905141</v>
      </c>
      <c r="AH30" s="14">
        <v>54101.737863096394</v>
      </c>
      <c r="AI30" s="14">
        <v>43366.356460496121</v>
      </c>
      <c r="AJ30" s="14">
        <v>58159.391777653822</v>
      </c>
      <c r="AK30" s="14">
        <v>14884.432639492983</v>
      </c>
      <c r="AL30" s="14">
        <v>96826.423081258821</v>
      </c>
      <c r="AM30" s="14">
        <v>74017.376198754879</v>
      </c>
      <c r="AN30" s="14">
        <v>80465.033392652083</v>
      </c>
      <c r="AO30" s="14"/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/>
      <c r="BC30" s="14">
        <f t="shared" ref="BC30:BN36" si="12">$J30</f>
        <v>0</v>
      </c>
      <c r="BD30" s="14">
        <f t="shared" si="12"/>
        <v>0</v>
      </c>
      <c r="BE30" s="14">
        <f t="shared" si="12"/>
        <v>0</v>
      </c>
      <c r="BF30" s="14">
        <f t="shared" si="12"/>
        <v>0</v>
      </c>
      <c r="BG30" s="14">
        <f t="shared" si="12"/>
        <v>0</v>
      </c>
      <c r="BH30" s="14">
        <f t="shared" si="12"/>
        <v>0</v>
      </c>
      <c r="BI30" s="14">
        <f t="shared" si="12"/>
        <v>0</v>
      </c>
      <c r="BJ30" s="14">
        <f t="shared" si="12"/>
        <v>0</v>
      </c>
      <c r="BK30" s="14">
        <f t="shared" si="12"/>
        <v>0</v>
      </c>
      <c r="BL30" s="14">
        <f t="shared" si="12"/>
        <v>0</v>
      </c>
      <c r="BM30" s="14">
        <f t="shared" si="12"/>
        <v>0</v>
      </c>
      <c r="BN30" s="14">
        <f t="shared" si="12"/>
        <v>0</v>
      </c>
      <c r="BO30" s="14"/>
      <c r="BP30" s="14">
        <f t="shared" si="10"/>
        <v>845900</v>
      </c>
    </row>
    <row r="31" spans="1:68" x14ac:dyDescent="0.25">
      <c r="A31" s="9">
        <v>13</v>
      </c>
      <c r="C31" s="8" t="s">
        <v>87</v>
      </c>
      <c r="E31" s="9" t="s">
        <v>73</v>
      </c>
      <c r="G31" s="14">
        <v>300</v>
      </c>
      <c r="H31" s="14">
        <v>499100</v>
      </c>
      <c r="I31" s="14">
        <v>0</v>
      </c>
      <c r="J31" s="14">
        <v>0</v>
      </c>
      <c r="K31" s="14">
        <f t="shared" si="11"/>
        <v>499400</v>
      </c>
      <c r="L31" s="10"/>
      <c r="N31" s="9">
        <v>13</v>
      </c>
      <c r="O31" s="9"/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19.259874459537972</v>
      </c>
      <c r="X31" s="14">
        <v>58.728127550820361</v>
      </c>
      <c r="Y31" s="14">
        <v>61.611066951348612</v>
      </c>
      <c r="Z31" s="14">
        <v>77.527116668508299</v>
      </c>
      <c r="AA31" s="14">
        <v>82.873814369784739</v>
      </c>
      <c r="AB31" s="14"/>
      <c r="AC31" s="14">
        <v>27035.306148498054</v>
      </c>
      <c r="AD31" s="14">
        <v>63573.842829821318</v>
      </c>
      <c r="AE31" s="14">
        <v>40271.486145888113</v>
      </c>
      <c r="AF31" s="14">
        <v>46462.978917797409</v>
      </c>
      <c r="AG31" s="14">
        <v>34561.075776353871</v>
      </c>
      <c r="AH31" s="14">
        <v>43031.744737737543</v>
      </c>
      <c r="AI31" s="14">
        <v>36673.161760894218</v>
      </c>
      <c r="AJ31" s="14">
        <v>41786.292016824082</v>
      </c>
      <c r="AK31" s="14">
        <v>40902.764249127511</v>
      </c>
      <c r="AL31" s="14">
        <v>39163.40926097882</v>
      </c>
      <c r="AM31" s="14">
        <v>42727.409685200924</v>
      </c>
      <c r="AN31" s="14">
        <v>42910.528470878155</v>
      </c>
      <c r="AO31" s="14"/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/>
      <c r="BC31" s="14">
        <f t="shared" si="12"/>
        <v>0</v>
      </c>
      <c r="BD31" s="14">
        <f t="shared" si="12"/>
        <v>0</v>
      </c>
      <c r="BE31" s="14">
        <f t="shared" si="12"/>
        <v>0</v>
      </c>
      <c r="BF31" s="14">
        <f t="shared" si="12"/>
        <v>0</v>
      </c>
      <c r="BG31" s="14">
        <f t="shared" si="12"/>
        <v>0</v>
      </c>
      <c r="BH31" s="14">
        <f t="shared" si="12"/>
        <v>0</v>
      </c>
      <c r="BI31" s="14">
        <f t="shared" si="12"/>
        <v>0</v>
      </c>
      <c r="BJ31" s="14">
        <f t="shared" si="12"/>
        <v>0</v>
      </c>
      <c r="BK31" s="14">
        <f t="shared" si="12"/>
        <v>0</v>
      </c>
      <c r="BL31" s="14">
        <f t="shared" si="12"/>
        <v>0</v>
      </c>
      <c r="BM31" s="14">
        <f t="shared" si="12"/>
        <v>0</v>
      </c>
      <c r="BN31" s="14">
        <f t="shared" si="12"/>
        <v>0</v>
      </c>
      <c r="BO31" s="14"/>
      <c r="BP31" s="14">
        <f t="shared" si="10"/>
        <v>499400</v>
      </c>
    </row>
    <row r="32" spans="1:68" x14ac:dyDescent="0.25">
      <c r="A32" s="9">
        <v>14</v>
      </c>
      <c r="C32" s="8" t="s">
        <v>88</v>
      </c>
      <c r="E32" s="9" t="s">
        <v>73</v>
      </c>
      <c r="G32" s="14">
        <v>0</v>
      </c>
      <c r="H32" s="14">
        <v>0</v>
      </c>
      <c r="I32" s="14">
        <v>0</v>
      </c>
      <c r="J32" s="14">
        <v>507609</v>
      </c>
      <c r="K32" s="14">
        <f t="shared" si="11"/>
        <v>507609</v>
      </c>
      <c r="L32" s="10"/>
      <c r="N32" s="9">
        <v>14</v>
      </c>
      <c r="O32" s="9"/>
      <c r="P32" s="14">
        <f t="shared" ref="P32:AA38" si="13">$G32</f>
        <v>0</v>
      </c>
      <c r="Q32" s="14">
        <f t="shared" si="13"/>
        <v>0</v>
      </c>
      <c r="R32" s="14">
        <f t="shared" si="13"/>
        <v>0</v>
      </c>
      <c r="S32" s="14">
        <f t="shared" si="13"/>
        <v>0</v>
      </c>
      <c r="T32" s="14">
        <f t="shared" si="13"/>
        <v>0</v>
      </c>
      <c r="U32" s="14">
        <f t="shared" si="13"/>
        <v>0</v>
      </c>
      <c r="V32" s="14">
        <f t="shared" si="13"/>
        <v>0</v>
      </c>
      <c r="W32" s="14">
        <f t="shared" si="13"/>
        <v>0</v>
      </c>
      <c r="X32" s="14">
        <f t="shared" si="13"/>
        <v>0</v>
      </c>
      <c r="Y32" s="14">
        <f t="shared" si="13"/>
        <v>0</v>
      </c>
      <c r="Z32" s="14">
        <f t="shared" si="13"/>
        <v>0</v>
      </c>
      <c r="AA32" s="14">
        <f t="shared" si="13"/>
        <v>0</v>
      </c>
      <c r="AB32" s="14"/>
      <c r="AC32" s="14">
        <f t="shared" ref="AC32:AN38" si="14">$H32</f>
        <v>0</v>
      </c>
      <c r="AD32" s="14">
        <f t="shared" si="14"/>
        <v>0</v>
      </c>
      <c r="AE32" s="14">
        <f t="shared" si="14"/>
        <v>0</v>
      </c>
      <c r="AF32" s="14">
        <f t="shared" si="14"/>
        <v>0</v>
      </c>
      <c r="AG32" s="14">
        <f t="shared" si="14"/>
        <v>0</v>
      </c>
      <c r="AH32" s="14">
        <f t="shared" si="14"/>
        <v>0</v>
      </c>
      <c r="AI32" s="14">
        <f t="shared" si="14"/>
        <v>0</v>
      </c>
      <c r="AJ32" s="14">
        <f t="shared" si="14"/>
        <v>0</v>
      </c>
      <c r="AK32" s="14">
        <f t="shared" si="14"/>
        <v>0</v>
      </c>
      <c r="AL32" s="14">
        <f t="shared" si="14"/>
        <v>0</v>
      </c>
      <c r="AM32" s="14">
        <f t="shared" si="14"/>
        <v>0</v>
      </c>
      <c r="AN32" s="14">
        <f t="shared" si="14"/>
        <v>0</v>
      </c>
      <c r="AO32" s="14"/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/>
      <c r="BC32" s="14">
        <v>46952.253179013387</v>
      </c>
      <c r="BD32" s="14">
        <v>32302.725123912514</v>
      </c>
      <c r="BE32" s="14">
        <v>16360.813717126912</v>
      </c>
      <c r="BF32" s="14">
        <v>29678.760110804338</v>
      </c>
      <c r="BG32" s="14">
        <v>22019.772385745713</v>
      </c>
      <c r="BH32" s="14">
        <v>43195.851012350453</v>
      </c>
      <c r="BI32" s="14">
        <v>68228.824139311662</v>
      </c>
      <c r="BJ32" s="14">
        <v>82715.288947098656</v>
      </c>
      <c r="BK32" s="14">
        <v>57824.964942795305</v>
      </c>
      <c r="BL32" s="14">
        <v>17947.460001780535</v>
      </c>
      <c r="BM32" s="14">
        <v>46754.56106076455</v>
      </c>
      <c r="BN32" s="14">
        <v>43627.725379295982</v>
      </c>
      <c r="BO32" s="14"/>
      <c r="BP32" s="14">
        <f t="shared" si="10"/>
        <v>507609</v>
      </c>
    </row>
    <row r="33" spans="1:68" x14ac:dyDescent="0.25">
      <c r="A33" s="9">
        <v>15</v>
      </c>
      <c r="C33" s="8" t="s">
        <v>89</v>
      </c>
      <c r="E33" s="9" t="s">
        <v>73</v>
      </c>
      <c r="G33" s="14">
        <v>2000</v>
      </c>
      <c r="H33" s="14">
        <v>60600</v>
      </c>
      <c r="I33" s="14">
        <v>0</v>
      </c>
      <c r="J33" s="14">
        <v>0</v>
      </c>
      <c r="K33" s="14">
        <f t="shared" si="11"/>
        <v>62600</v>
      </c>
      <c r="L33" s="10"/>
      <c r="N33" s="9">
        <v>15</v>
      </c>
      <c r="O33" s="9"/>
      <c r="P33" s="14">
        <v>0</v>
      </c>
      <c r="Q33" s="14">
        <v>0</v>
      </c>
      <c r="R33" s="14">
        <v>0</v>
      </c>
      <c r="S33" s="14">
        <v>3.7935882435907278</v>
      </c>
      <c r="T33" s="14">
        <v>139.49844125584937</v>
      </c>
      <c r="U33" s="14">
        <v>151.48754535566522</v>
      </c>
      <c r="V33" s="14">
        <v>189.01586049152013</v>
      </c>
      <c r="W33" s="14">
        <v>126.56169299039458</v>
      </c>
      <c r="X33" s="14">
        <v>166.15796043685995</v>
      </c>
      <c r="Y33" s="14">
        <v>794.918860477968</v>
      </c>
      <c r="Z33" s="14">
        <v>322.03538708102008</v>
      </c>
      <c r="AA33" s="14">
        <v>106.53066366713196</v>
      </c>
      <c r="AB33" s="14"/>
      <c r="AC33" s="14">
        <v>200.23909748666063</v>
      </c>
      <c r="AD33" s="14">
        <v>166.03506284771166</v>
      </c>
      <c r="AE33" s="14">
        <v>245.05011145032799</v>
      </c>
      <c r="AF33" s="14">
        <v>745.2585027546736</v>
      </c>
      <c r="AG33" s="14">
        <v>5157.6839313929368</v>
      </c>
      <c r="AH33" s="14">
        <v>7657.6882812292397</v>
      </c>
      <c r="AI33" s="14">
        <v>8724.7148147853059</v>
      </c>
      <c r="AJ33" s="14">
        <v>8892.3852577268117</v>
      </c>
      <c r="AK33" s="14">
        <v>7767.4196865079402</v>
      </c>
      <c r="AL33" s="14">
        <v>9499.6100834451026</v>
      </c>
      <c r="AM33" s="14">
        <v>7941.0698627752845</v>
      </c>
      <c r="AN33" s="14">
        <v>3602.845307598006</v>
      </c>
      <c r="AO33" s="14"/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/>
      <c r="BC33" s="14">
        <f t="shared" si="12"/>
        <v>0</v>
      </c>
      <c r="BD33" s="14">
        <f t="shared" si="12"/>
        <v>0</v>
      </c>
      <c r="BE33" s="14">
        <f t="shared" si="12"/>
        <v>0</v>
      </c>
      <c r="BF33" s="14">
        <f t="shared" si="12"/>
        <v>0</v>
      </c>
      <c r="BG33" s="14">
        <f t="shared" si="12"/>
        <v>0</v>
      </c>
      <c r="BH33" s="14">
        <f t="shared" si="12"/>
        <v>0</v>
      </c>
      <c r="BI33" s="14">
        <f t="shared" si="12"/>
        <v>0</v>
      </c>
      <c r="BJ33" s="14">
        <f t="shared" si="12"/>
        <v>0</v>
      </c>
      <c r="BK33" s="14">
        <f t="shared" si="12"/>
        <v>0</v>
      </c>
      <c r="BL33" s="14">
        <f t="shared" si="12"/>
        <v>0</v>
      </c>
      <c r="BM33" s="14">
        <f t="shared" si="12"/>
        <v>0</v>
      </c>
      <c r="BN33" s="14">
        <f t="shared" si="12"/>
        <v>0</v>
      </c>
      <c r="BO33" s="14"/>
      <c r="BP33" s="14">
        <f t="shared" si="10"/>
        <v>62600</v>
      </c>
    </row>
    <row r="34" spans="1:68" x14ac:dyDescent="0.25">
      <c r="A34" s="9">
        <v>16</v>
      </c>
      <c r="C34" s="8" t="s">
        <v>90</v>
      </c>
      <c r="E34" s="9" t="s">
        <v>73</v>
      </c>
      <c r="G34" s="14">
        <v>6200</v>
      </c>
      <c r="H34" s="14">
        <v>37100</v>
      </c>
      <c r="I34" s="14">
        <v>0</v>
      </c>
      <c r="J34" s="14">
        <v>0</v>
      </c>
      <c r="K34" s="14">
        <f t="shared" si="11"/>
        <v>43300</v>
      </c>
      <c r="L34" s="10"/>
      <c r="N34" s="9">
        <v>16</v>
      </c>
      <c r="O34" s="9"/>
      <c r="P34" s="14">
        <v>1086.714417538718</v>
      </c>
      <c r="Q34" s="14">
        <v>1038.8836596186995</v>
      </c>
      <c r="R34" s="14">
        <v>838.89787357014711</v>
      </c>
      <c r="S34" s="14">
        <v>768.56166007270213</v>
      </c>
      <c r="T34" s="14">
        <v>391.89532171153502</v>
      </c>
      <c r="U34" s="14">
        <v>278.40026195209151</v>
      </c>
      <c r="V34" s="14">
        <v>233.05032533885102</v>
      </c>
      <c r="W34" s="14">
        <v>271.64490304089321</v>
      </c>
      <c r="X34" s="14">
        <v>209.45033059606592</v>
      </c>
      <c r="Y34" s="14">
        <v>266.25671207613095</v>
      </c>
      <c r="Z34" s="14">
        <v>594.19794939411406</v>
      </c>
      <c r="AA34" s="14">
        <v>222.04658509005174</v>
      </c>
      <c r="AB34" s="14"/>
      <c r="AC34" s="14">
        <v>5086.9371693961075</v>
      </c>
      <c r="AD34" s="14">
        <v>4665.4868019057367</v>
      </c>
      <c r="AE34" s="14">
        <v>4943.2737337901544</v>
      </c>
      <c r="AF34" s="14">
        <v>4944.8848658323741</v>
      </c>
      <c r="AG34" s="14">
        <v>2509.9299696034363</v>
      </c>
      <c r="AH34" s="14">
        <v>1596.9474878909934</v>
      </c>
      <c r="AI34" s="14">
        <v>2320.3238003248739</v>
      </c>
      <c r="AJ34" s="14">
        <v>1511.7922175082508</v>
      </c>
      <c r="AK34" s="14">
        <v>1143.6440510724303</v>
      </c>
      <c r="AL34" s="14">
        <v>2180.2821655776238</v>
      </c>
      <c r="AM34" s="14">
        <v>2919.8127486369308</v>
      </c>
      <c r="AN34" s="14">
        <v>3276.684988461087</v>
      </c>
      <c r="AO34" s="14"/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/>
      <c r="BC34" s="14">
        <f t="shared" si="12"/>
        <v>0</v>
      </c>
      <c r="BD34" s="14">
        <f t="shared" si="12"/>
        <v>0</v>
      </c>
      <c r="BE34" s="14">
        <f t="shared" si="12"/>
        <v>0</v>
      </c>
      <c r="BF34" s="14">
        <f t="shared" si="12"/>
        <v>0</v>
      </c>
      <c r="BG34" s="14">
        <f t="shared" si="12"/>
        <v>0</v>
      </c>
      <c r="BH34" s="14">
        <f t="shared" si="12"/>
        <v>0</v>
      </c>
      <c r="BI34" s="14">
        <f t="shared" si="12"/>
        <v>0</v>
      </c>
      <c r="BJ34" s="14">
        <f t="shared" si="12"/>
        <v>0</v>
      </c>
      <c r="BK34" s="14">
        <f t="shared" si="12"/>
        <v>0</v>
      </c>
      <c r="BL34" s="14">
        <f t="shared" si="12"/>
        <v>0</v>
      </c>
      <c r="BM34" s="14">
        <f t="shared" si="12"/>
        <v>0</v>
      </c>
      <c r="BN34" s="14">
        <f t="shared" si="12"/>
        <v>0</v>
      </c>
      <c r="BO34" s="14"/>
      <c r="BP34" s="14">
        <f t="shared" si="10"/>
        <v>43299.999999999993</v>
      </c>
    </row>
    <row r="35" spans="1:68" x14ac:dyDescent="0.25">
      <c r="A35" s="9">
        <v>17</v>
      </c>
      <c r="C35" s="8" t="s">
        <v>91</v>
      </c>
      <c r="E35" s="9" t="s">
        <v>73</v>
      </c>
      <c r="G35" s="14">
        <v>28600</v>
      </c>
      <c r="H35" s="14">
        <v>299500</v>
      </c>
      <c r="I35" s="14">
        <v>0</v>
      </c>
      <c r="J35" s="14">
        <v>0</v>
      </c>
      <c r="K35" s="14">
        <f t="shared" si="11"/>
        <v>328100</v>
      </c>
      <c r="L35" s="10"/>
      <c r="N35" s="9">
        <v>17</v>
      </c>
      <c r="O35" s="9"/>
      <c r="P35" s="14">
        <v>3538.0782147697232</v>
      </c>
      <c r="Q35" s="14">
        <v>4315.4997268746838</v>
      </c>
      <c r="R35" s="14">
        <v>3644.1463735969101</v>
      </c>
      <c r="S35" s="14">
        <v>2811.5213426825144</v>
      </c>
      <c r="T35" s="14">
        <v>1498.4315903906115</v>
      </c>
      <c r="U35" s="14">
        <v>960.75516646005701</v>
      </c>
      <c r="V35" s="14">
        <v>889.71153497968703</v>
      </c>
      <c r="W35" s="14">
        <v>614.831744789239</v>
      </c>
      <c r="X35" s="14">
        <v>1100.9704616318641</v>
      </c>
      <c r="Y35" s="14">
        <v>2268.2670757254386</v>
      </c>
      <c r="Z35" s="14">
        <v>3297.851362814431</v>
      </c>
      <c r="AA35" s="14">
        <v>3659.9354052848403</v>
      </c>
      <c r="AB35" s="14"/>
      <c r="AC35" s="14">
        <v>23987.083504434209</v>
      </c>
      <c r="AD35" s="14">
        <v>41601.546087209914</v>
      </c>
      <c r="AE35" s="14">
        <v>26469.267804238389</v>
      </c>
      <c r="AF35" s="14">
        <v>28470.162511452254</v>
      </c>
      <c r="AG35" s="14">
        <v>16748.29609636484</v>
      </c>
      <c r="AH35" s="14">
        <v>19761.377659350597</v>
      </c>
      <c r="AI35" s="14">
        <v>25982.439918275133</v>
      </c>
      <c r="AJ35" s="14">
        <v>24361.841689293913</v>
      </c>
      <c r="AK35" s="14">
        <v>23986.822537730768</v>
      </c>
      <c r="AL35" s="14">
        <v>21730.326442523045</v>
      </c>
      <c r="AM35" s="14">
        <v>15923.875283652038</v>
      </c>
      <c r="AN35" s="14">
        <v>30476.960465474902</v>
      </c>
      <c r="AO35" s="14"/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/>
      <c r="BC35" s="14">
        <f t="shared" si="12"/>
        <v>0</v>
      </c>
      <c r="BD35" s="14">
        <f t="shared" si="12"/>
        <v>0</v>
      </c>
      <c r="BE35" s="14">
        <f t="shared" si="12"/>
        <v>0</v>
      </c>
      <c r="BF35" s="14">
        <f t="shared" si="12"/>
        <v>0</v>
      </c>
      <c r="BG35" s="14">
        <f t="shared" si="12"/>
        <v>0</v>
      </c>
      <c r="BH35" s="14">
        <f t="shared" si="12"/>
        <v>0</v>
      </c>
      <c r="BI35" s="14">
        <f t="shared" si="12"/>
        <v>0</v>
      </c>
      <c r="BJ35" s="14">
        <f t="shared" si="12"/>
        <v>0</v>
      </c>
      <c r="BK35" s="14">
        <f t="shared" si="12"/>
        <v>0</v>
      </c>
      <c r="BL35" s="14">
        <f t="shared" si="12"/>
        <v>0</v>
      </c>
      <c r="BM35" s="14">
        <f t="shared" si="12"/>
        <v>0</v>
      </c>
      <c r="BN35" s="14">
        <f t="shared" si="12"/>
        <v>0</v>
      </c>
      <c r="BO35" s="14"/>
      <c r="BP35" s="14">
        <f t="shared" si="10"/>
        <v>328100.00000000006</v>
      </c>
    </row>
    <row r="36" spans="1:68" x14ac:dyDescent="0.25">
      <c r="A36" s="9">
        <v>18</v>
      </c>
      <c r="C36" s="8" t="s">
        <v>92</v>
      </c>
      <c r="E36" s="9" t="s">
        <v>73</v>
      </c>
      <c r="G36" s="14">
        <v>184400</v>
      </c>
      <c r="H36" s="14">
        <v>0</v>
      </c>
      <c r="I36" s="14">
        <v>0</v>
      </c>
      <c r="J36" s="14">
        <v>0</v>
      </c>
      <c r="K36" s="14">
        <f t="shared" si="11"/>
        <v>184400</v>
      </c>
      <c r="L36" s="10"/>
      <c r="N36" s="9">
        <v>18</v>
      </c>
      <c r="O36" s="9"/>
      <c r="P36" s="14">
        <v>36080.714561275083</v>
      </c>
      <c r="Q36" s="14">
        <v>26141.177843479272</v>
      </c>
      <c r="R36" s="14">
        <v>21211.591562856091</v>
      </c>
      <c r="S36" s="14">
        <v>16795.508125894255</v>
      </c>
      <c r="T36" s="14">
        <v>5239.8537563158925</v>
      </c>
      <c r="U36" s="14">
        <v>1835.6683096076006</v>
      </c>
      <c r="V36" s="14">
        <v>3467.5096398063324</v>
      </c>
      <c r="W36" s="14">
        <v>4232.789013716605</v>
      </c>
      <c r="X36" s="14">
        <v>4817.8559086760333</v>
      </c>
      <c r="Y36" s="14">
        <v>13111.38745183717</v>
      </c>
      <c r="Z36" s="14">
        <v>21955.074187473259</v>
      </c>
      <c r="AA36" s="14">
        <v>29510.869639062395</v>
      </c>
      <c r="AB36" s="14"/>
      <c r="AC36" s="14">
        <f t="shared" si="14"/>
        <v>0</v>
      </c>
      <c r="AD36" s="14">
        <f t="shared" si="14"/>
        <v>0</v>
      </c>
      <c r="AE36" s="14">
        <f t="shared" si="14"/>
        <v>0</v>
      </c>
      <c r="AF36" s="14">
        <f t="shared" si="14"/>
        <v>0</v>
      </c>
      <c r="AG36" s="14">
        <f t="shared" si="14"/>
        <v>0</v>
      </c>
      <c r="AH36" s="14">
        <f t="shared" si="14"/>
        <v>0</v>
      </c>
      <c r="AI36" s="14">
        <f t="shared" si="14"/>
        <v>0</v>
      </c>
      <c r="AJ36" s="14">
        <f t="shared" si="14"/>
        <v>0</v>
      </c>
      <c r="AK36" s="14">
        <f t="shared" si="14"/>
        <v>0</v>
      </c>
      <c r="AL36" s="14">
        <f t="shared" si="14"/>
        <v>0</v>
      </c>
      <c r="AM36" s="14">
        <f t="shared" si="14"/>
        <v>0</v>
      </c>
      <c r="AN36" s="14">
        <f t="shared" si="14"/>
        <v>0</v>
      </c>
      <c r="AO36" s="14"/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/>
      <c r="BC36" s="14">
        <f t="shared" si="12"/>
        <v>0</v>
      </c>
      <c r="BD36" s="14">
        <f t="shared" si="12"/>
        <v>0</v>
      </c>
      <c r="BE36" s="14">
        <f t="shared" si="12"/>
        <v>0</v>
      </c>
      <c r="BF36" s="14">
        <f t="shared" si="12"/>
        <v>0</v>
      </c>
      <c r="BG36" s="14">
        <f t="shared" si="12"/>
        <v>0</v>
      </c>
      <c r="BH36" s="14">
        <f t="shared" si="12"/>
        <v>0</v>
      </c>
      <c r="BI36" s="14">
        <f t="shared" si="12"/>
        <v>0</v>
      </c>
      <c r="BJ36" s="14">
        <f t="shared" si="12"/>
        <v>0</v>
      </c>
      <c r="BK36" s="14">
        <f t="shared" si="12"/>
        <v>0</v>
      </c>
      <c r="BL36" s="14">
        <f t="shared" si="12"/>
        <v>0</v>
      </c>
      <c r="BM36" s="14">
        <f t="shared" si="12"/>
        <v>0</v>
      </c>
      <c r="BN36" s="14">
        <f t="shared" si="12"/>
        <v>0</v>
      </c>
      <c r="BO36" s="14"/>
      <c r="BP36" s="14">
        <f t="shared" si="10"/>
        <v>184400</v>
      </c>
    </row>
    <row r="37" spans="1:68" x14ac:dyDescent="0.25">
      <c r="A37" s="9">
        <v>19</v>
      </c>
      <c r="C37" s="8" t="s">
        <v>93</v>
      </c>
      <c r="E37" s="9" t="s">
        <v>73</v>
      </c>
      <c r="G37" s="14">
        <v>0</v>
      </c>
      <c r="H37" s="14">
        <v>0</v>
      </c>
      <c r="I37" s="14">
        <v>0</v>
      </c>
      <c r="J37" s="14">
        <v>418</v>
      </c>
      <c r="K37" s="14">
        <f t="shared" si="11"/>
        <v>418</v>
      </c>
      <c r="L37" s="10"/>
      <c r="N37" s="9">
        <v>19</v>
      </c>
      <c r="O37" s="9"/>
      <c r="P37" s="14">
        <f t="shared" si="13"/>
        <v>0</v>
      </c>
      <c r="Q37" s="14">
        <f t="shared" si="13"/>
        <v>0</v>
      </c>
      <c r="R37" s="14">
        <f t="shared" si="13"/>
        <v>0</v>
      </c>
      <c r="S37" s="14">
        <f t="shared" si="13"/>
        <v>0</v>
      </c>
      <c r="T37" s="14">
        <f t="shared" si="13"/>
        <v>0</v>
      </c>
      <c r="U37" s="14">
        <f t="shared" si="13"/>
        <v>0</v>
      </c>
      <c r="V37" s="14">
        <f t="shared" si="13"/>
        <v>0</v>
      </c>
      <c r="W37" s="14">
        <f t="shared" si="13"/>
        <v>0</v>
      </c>
      <c r="X37" s="14">
        <f t="shared" si="13"/>
        <v>0</v>
      </c>
      <c r="Y37" s="14">
        <f t="shared" si="13"/>
        <v>0</v>
      </c>
      <c r="Z37" s="14">
        <f t="shared" si="13"/>
        <v>0</v>
      </c>
      <c r="AA37" s="14">
        <f t="shared" si="13"/>
        <v>0</v>
      </c>
      <c r="AB37" s="14"/>
      <c r="AC37" s="14">
        <f t="shared" si="14"/>
        <v>0</v>
      </c>
      <c r="AD37" s="14">
        <f t="shared" si="14"/>
        <v>0</v>
      </c>
      <c r="AE37" s="14">
        <f t="shared" si="14"/>
        <v>0</v>
      </c>
      <c r="AF37" s="14">
        <f t="shared" si="14"/>
        <v>0</v>
      </c>
      <c r="AG37" s="14">
        <f t="shared" si="14"/>
        <v>0</v>
      </c>
      <c r="AH37" s="14">
        <f t="shared" si="14"/>
        <v>0</v>
      </c>
      <c r="AI37" s="14">
        <f t="shared" si="14"/>
        <v>0</v>
      </c>
      <c r="AJ37" s="14">
        <f t="shared" si="14"/>
        <v>0</v>
      </c>
      <c r="AK37" s="14">
        <f t="shared" si="14"/>
        <v>0</v>
      </c>
      <c r="AL37" s="14">
        <f t="shared" si="14"/>
        <v>0</v>
      </c>
      <c r="AM37" s="14">
        <f t="shared" si="14"/>
        <v>0</v>
      </c>
      <c r="AN37" s="14">
        <f t="shared" si="14"/>
        <v>0</v>
      </c>
      <c r="AO37" s="14"/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/>
      <c r="BC37" s="14">
        <v>87.684023060185709</v>
      </c>
      <c r="BD37" s="14">
        <v>61.777902607309741</v>
      </c>
      <c r="BE37" s="14">
        <v>45.931771240547477</v>
      </c>
      <c r="BF37" s="14">
        <v>58.492510076700796</v>
      </c>
      <c r="BG37" s="14">
        <v>0</v>
      </c>
      <c r="BH37" s="14">
        <v>32.5110855779185</v>
      </c>
      <c r="BI37" s="14">
        <v>61.748917993116599</v>
      </c>
      <c r="BJ37" s="14">
        <v>29.234695162920723</v>
      </c>
      <c r="BK37" s="14">
        <v>11.355524407928851</v>
      </c>
      <c r="BL37" s="14">
        <v>10.607509547260168</v>
      </c>
      <c r="BM37" s="14">
        <v>9.2661843299445206</v>
      </c>
      <c r="BN37" s="14">
        <v>9.3898759961669995</v>
      </c>
      <c r="BO37" s="14"/>
      <c r="BP37" s="14">
        <f t="shared" si="10"/>
        <v>418.00000000000011</v>
      </c>
    </row>
    <row r="38" spans="1:68" x14ac:dyDescent="0.25">
      <c r="A38" s="9">
        <v>20</v>
      </c>
      <c r="C38" s="8" t="s">
        <v>94</v>
      </c>
      <c r="E38" s="9" t="s">
        <v>73</v>
      </c>
      <c r="G38" s="14">
        <v>0</v>
      </c>
      <c r="H38" s="14">
        <v>0</v>
      </c>
      <c r="I38" s="14">
        <v>0</v>
      </c>
      <c r="J38" s="14">
        <v>0</v>
      </c>
      <c r="K38" s="14">
        <f t="shared" si="11"/>
        <v>0</v>
      </c>
      <c r="L38" s="10"/>
      <c r="N38" s="9">
        <v>20</v>
      </c>
      <c r="O38" s="9"/>
      <c r="P38" s="14">
        <f>$G38</f>
        <v>0</v>
      </c>
      <c r="Q38" s="14">
        <f t="shared" si="13"/>
        <v>0</v>
      </c>
      <c r="R38" s="14">
        <f t="shared" si="13"/>
        <v>0</v>
      </c>
      <c r="S38" s="14">
        <f t="shared" si="13"/>
        <v>0</v>
      </c>
      <c r="T38" s="14">
        <f t="shared" si="13"/>
        <v>0</v>
      </c>
      <c r="U38" s="14">
        <f t="shared" si="13"/>
        <v>0</v>
      </c>
      <c r="V38" s="14">
        <f t="shared" si="13"/>
        <v>0</v>
      </c>
      <c r="W38" s="14">
        <f t="shared" si="13"/>
        <v>0</v>
      </c>
      <c r="X38" s="14">
        <f t="shared" si="13"/>
        <v>0</v>
      </c>
      <c r="Y38" s="14">
        <f t="shared" si="13"/>
        <v>0</v>
      </c>
      <c r="Z38" s="14">
        <f t="shared" si="13"/>
        <v>0</v>
      </c>
      <c r="AA38" s="14">
        <f>$G38</f>
        <v>0</v>
      </c>
      <c r="AB38" s="14"/>
      <c r="AC38" s="14">
        <f t="shared" si="14"/>
        <v>0</v>
      </c>
      <c r="AD38" s="14">
        <f t="shared" si="14"/>
        <v>0</v>
      </c>
      <c r="AE38" s="14">
        <f t="shared" si="14"/>
        <v>0</v>
      </c>
      <c r="AF38" s="14">
        <f t="shared" si="14"/>
        <v>0</v>
      </c>
      <c r="AG38" s="14">
        <f t="shared" si="14"/>
        <v>0</v>
      </c>
      <c r="AH38" s="14">
        <f t="shared" si="14"/>
        <v>0</v>
      </c>
      <c r="AI38" s="14">
        <f t="shared" si="14"/>
        <v>0</v>
      </c>
      <c r="AJ38" s="14">
        <f t="shared" si="14"/>
        <v>0</v>
      </c>
      <c r="AK38" s="14">
        <f t="shared" si="14"/>
        <v>0</v>
      </c>
      <c r="AL38" s="14">
        <f t="shared" si="14"/>
        <v>0</v>
      </c>
      <c r="AM38" s="14">
        <f t="shared" si="14"/>
        <v>0</v>
      </c>
      <c r="AN38" s="14">
        <f t="shared" si="14"/>
        <v>0</v>
      </c>
      <c r="AO38" s="14"/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/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/>
      <c r="BP38" s="14">
        <f t="shared" si="10"/>
        <v>0</v>
      </c>
    </row>
    <row r="39" spans="1:68" x14ac:dyDescent="0.25">
      <c r="A39" s="9">
        <v>21</v>
      </c>
      <c r="C39" s="8" t="s">
        <v>76</v>
      </c>
      <c r="G39" s="17">
        <f t="shared" ref="G39:BP39" si="15">SUM(G29:G38)</f>
        <v>279500</v>
      </c>
      <c r="H39" s="17">
        <f t="shared" si="15"/>
        <v>1686300</v>
      </c>
      <c r="I39" s="17">
        <f t="shared" si="15"/>
        <v>0</v>
      </c>
      <c r="J39" s="17">
        <f t="shared" si="15"/>
        <v>508027</v>
      </c>
      <c r="K39" s="17">
        <f t="shared" si="15"/>
        <v>2473827</v>
      </c>
      <c r="L39" s="14"/>
      <c r="M39" s="14"/>
      <c r="N39" s="9">
        <v>21</v>
      </c>
      <c r="O39" s="9"/>
      <c r="P39" s="17">
        <f t="shared" si="15"/>
        <v>47470.63310230527</v>
      </c>
      <c r="Q39" s="17">
        <f t="shared" si="15"/>
        <v>37414.030600574522</v>
      </c>
      <c r="R39" s="17">
        <f t="shared" si="15"/>
        <v>30823.735623828739</v>
      </c>
      <c r="S39" s="17">
        <f t="shared" si="15"/>
        <v>25817.611928788654</v>
      </c>
      <c r="T39" s="17">
        <f t="shared" si="15"/>
        <v>11817.873142512602</v>
      </c>
      <c r="U39" s="17">
        <f t="shared" si="15"/>
        <v>7511.6379060126656</v>
      </c>
      <c r="V39" s="17">
        <f t="shared" si="15"/>
        <v>8686.6421034853083</v>
      </c>
      <c r="W39" s="17">
        <f t="shared" si="15"/>
        <v>9133.0610070174989</v>
      </c>
      <c r="X39" s="17">
        <f t="shared" si="15"/>
        <v>10553.639059971159</v>
      </c>
      <c r="Y39" s="17">
        <f t="shared" si="15"/>
        <v>20634.433068134131</v>
      </c>
      <c r="Z39" s="17">
        <f t="shared" si="15"/>
        <v>31132.166563061983</v>
      </c>
      <c r="AA39" s="17">
        <f t="shared" si="15"/>
        <v>38504.535894307453</v>
      </c>
      <c r="AB39" s="14"/>
      <c r="AC39" s="17">
        <f t="shared" si="15"/>
        <v>129822.11373820392</v>
      </c>
      <c r="AD39" s="17">
        <f t="shared" si="15"/>
        <v>205630.59171970905</v>
      </c>
      <c r="AE39" s="17">
        <f t="shared" si="15"/>
        <v>142274.20471730307</v>
      </c>
      <c r="AF39" s="17">
        <f t="shared" si="15"/>
        <v>154492.76189383949</v>
      </c>
      <c r="AG39" s="17">
        <f t="shared" si="15"/>
        <v>113212.91588041818</v>
      </c>
      <c r="AH39" s="17">
        <f t="shared" si="15"/>
        <v>126152.62087999043</v>
      </c>
      <c r="AI39" s="17">
        <f t="shared" si="15"/>
        <v>117070.13647053421</v>
      </c>
      <c r="AJ39" s="17">
        <f t="shared" si="15"/>
        <v>134712.01300195634</v>
      </c>
      <c r="AK39" s="17">
        <f t="shared" si="15"/>
        <v>88685.367723898933</v>
      </c>
      <c r="AL39" s="17">
        <f t="shared" si="15"/>
        <v>169460.33208984067</v>
      </c>
      <c r="AM39" s="17">
        <f t="shared" si="15"/>
        <v>143780.00114546003</v>
      </c>
      <c r="AN39" s="17">
        <f t="shared" si="15"/>
        <v>161006.94073884576</v>
      </c>
      <c r="AO39" s="14"/>
      <c r="AP39" s="17">
        <f t="shared" si="15"/>
        <v>0</v>
      </c>
      <c r="AQ39" s="17">
        <f t="shared" si="15"/>
        <v>0</v>
      </c>
      <c r="AR39" s="17">
        <f t="shared" si="15"/>
        <v>0</v>
      </c>
      <c r="AS39" s="17">
        <f t="shared" si="15"/>
        <v>0</v>
      </c>
      <c r="AT39" s="17">
        <f t="shared" si="15"/>
        <v>0</v>
      </c>
      <c r="AU39" s="17">
        <f t="shared" si="15"/>
        <v>0</v>
      </c>
      <c r="AV39" s="17">
        <f t="shared" si="15"/>
        <v>0</v>
      </c>
      <c r="AW39" s="17">
        <f t="shared" si="15"/>
        <v>0</v>
      </c>
      <c r="AX39" s="17">
        <f t="shared" si="15"/>
        <v>0</v>
      </c>
      <c r="AY39" s="17">
        <f t="shared" si="15"/>
        <v>0</v>
      </c>
      <c r="AZ39" s="17">
        <f t="shared" si="15"/>
        <v>0</v>
      </c>
      <c r="BA39" s="17">
        <f t="shared" si="15"/>
        <v>0</v>
      </c>
      <c r="BB39" s="14"/>
      <c r="BC39" s="17">
        <f t="shared" si="15"/>
        <v>47039.937202073575</v>
      </c>
      <c r="BD39" s="17">
        <f t="shared" si="15"/>
        <v>32364.503026519826</v>
      </c>
      <c r="BE39" s="17">
        <f t="shared" si="15"/>
        <v>16406.745488367458</v>
      </c>
      <c r="BF39" s="17">
        <f t="shared" si="15"/>
        <v>29737.252620881038</v>
      </c>
      <c r="BG39" s="17">
        <f t="shared" si="15"/>
        <v>22019.772385745713</v>
      </c>
      <c r="BH39" s="17">
        <f t="shared" si="15"/>
        <v>43228.362097928373</v>
      </c>
      <c r="BI39" s="17">
        <f t="shared" si="15"/>
        <v>68290.573057304777</v>
      </c>
      <c r="BJ39" s="17">
        <f t="shared" si="15"/>
        <v>82744.523642261571</v>
      </c>
      <c r="BK39" s="17">
        <f t="shared" si="15"/>
        <v>57836.32046720323</v>
      </c>
      <c r="BL39" s="17">
        <f t="shared" si="15"/>
        <v>17958.067511327794</v>
      </c>
      <c r="BM39" s="17">
        <f t="shared" si="15"/>
        <v>46763.827245094493</v>
      </c>
      <c r="BN39" s="17">
        <f t="shared" si="15"/>
        <v>43637.115255292149</v>
      </c>
      <c r="BO39" s="14"/>
      <c r="BP39" s="17">
        <f t="shared" si="15"/>
        <v>2473827</v>
      </c>
    </row>
    <row r="40" spans="1:68" x14ac:dyDescent="0.25">
      <c r="G40" s="13"/>
      <c r="H40" s="13"/>
      <c r="I40" s="13"/>
      <c r="J40" s="13"/>
      <c r="K40" s="13"/>
      <c r="L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</row>
    <row r="41" spans="1:68" x14ac:dyDescent="0.25">
      <c r="A41" s="9">
        <v>22</v>
      </c>
      <c r="C41" s="8" t="s">
        <v>95</v>
      </c>
      <c r="E41" s="9" t="s">
        <v>78</v>
      </c>
      <c r="G41" s="14">
        <v>44094</v>
      </c>
      <c r="H41" s="14">
        <v>612667</v>
      </c>
      <c r="I41" s="14">
        <v>0</v>
      </c>
      <c r="J41" s="14">
        <v>0</v>
      </c>
      <c r="K41" s="14">
        <f t="shared" ref="K41:K52" si="16">SUM(G41:J41)</f>
        <v>656761</v>
      </c>
      <c r="L41" s="10"/>
      <c r="N41" s="9">
        <v>22</v>
      </c>
      <c r="O41" s="9"/>
      <c r="P41" s="14">
        <v>4637.6323700000003</v>
      </c>
      <c r="Q41" s="14">
        <v>4031.0237200000001</v>
      </c>
      <c r="R41" s="14">
        <v>4042.7596400000002</v>
      </c>
      <c r="S41" s="14">
        <v>3600.3000999999999</v>
      </c>
      <c r="T41" s="14">
        <v>2964.1092999999996</v>
      </c>
      <c r="U41" s="14">
        <v>2938.7067999999999</v>
      </c>
      <c r="V41" s="14">
        <v>2812.6242999999999</v>
      </c>
      <c r="W41" s="14">
        <v>2684.0659999999998</v>
      </c>
      <c r="X41" s="14">
        <v>2922.1346000000003</v>
      </c>
      <c r="Y41" s="14">
        <v>4119.70615</v>
      </c>
      <c r="Z41" s="14">
        <v>4850.0787499999997</v>
      </c>
      <c r="AA41" s="14">
        <v>4490.5442000000003</v>
      </c>
      <c r="AB41" s="14"/>
      <c r="AC41" s="14">
        <v>77137.416360000003</v>
      </c>
      <c r="AD41" s="14">
        <v>65496.7602999999</v>
      </c>
      <c r="AE41" s="14">
        <v>70411.1426600001</v>
      </c>
      <c r="AF41" s="14">
        <v>62857.177129999996</v>
      </c>
      <c r="AG41" s="14">
        <v>41107.118900000009</v>
      </c>
      <c r="AH41" s="14">
        <v>32753.811009999998</v>
      </c>
      <c r="AI41" s="14">
        <v>29161.118889999998</v>
      </c>
      <c r="AJ41" s="14">
        <v>32502.7948</v>
      </c>
      <c r="AK41" s="14">
        <v>34058.909799999994</v>
      </c>
      <c r="AL41" s="14">
        <v>51233.303399999997</v>
      </c>
      <c r="AM41" s="14">
        <v>59951.042500000003</v>
      </c>
      <c r="AN41" s="14">
        <v>55996.896500000003</v>
      </c>
      <c r="AO41" s="14"/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/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/>
      <c r="BP41" s="14">
        <f t="shared" ref="BP41:BP52" si="17">SUM(P41:BN41)</f>
        <v>656761.17817999993</v>
      </c>
    </row>
    <row r="42" spans="1:68" x14ac:dyDescent="0.25">
      <c r="A42" s="9">
        <v>23</v>
      </c>
      <c r="C42" s="8" t="s">
        <v>96</v>
      </c>
      <c r="E42" s="9" t="s">
        <v>78</v>
      </c>
      <c r="G42" s="14">
        <v>26514</v>
      </c>
      <c r="H42" s="14">
        <v>487322</v>
      </c>
      <c r="I42" s="14">
        <v>0</v>
      </c>
      <c r="J42" s="14">
        <v>0</v>
      </c>
      <c r="K42" s="14">
        <f t="shared" si="16"/>
        <v>513836</v>
      </c>
      <c r="L42" s="10"/>
      <c r="N42" s="9">
        <v>23</v>
      </c>
      <c r="O42" s="9"/>
      <c r="P42" s="14">
        <v>1589.5847200000001</v>
      </c>
      <c r="Q42" s="14">
        <v>1891.51008</v>
      </c>
      <c r="R42" s="14">
        <v>1748.134</v>
      </c>
      <c r="S42" s="14">
        <v>1614.9047</v>
      </c>
      <c r="T42" s="14">
        <v>1229.4005</v>
      </c>
      <c r="U42" s="14">
        <v>1123.4943000000001</v>
      </c>
      <c r="V42" s="14">
        <v>987.52639999999997</v>
      </c>
      <c r="W42" s="14">
        <v>3014.4764</v>
      </c>
      <c r="X42" s="14">
        <v>7837.0177999999996</v>
      </c>
      <c r="Y42" s="14">
        <v>2228.2812999999996</v>
      </c>
      <c r="Z42" s="14">
        <v>1638.9091000000001</v>
      </c>
      <c r="AA42" s="14">
        <v>1611.0450000000001</v>
      </c>
      <c r="AB42" s="14"/>
      <c r="AC42" s="14">
        <v>64605.653200000001</v>
      </c>
      <c r="AD42" s="14">
        <v>51527.850599999991</v>
      </c>
      <c r="AE42" s="14">
        <v>54429.788</v>
      </c>
      <c r="AF42" s="14">
        <v>49539.750720000004</v>
      </c>
      <c r="AG42" s="14">
        <v>28524.314300000002</v>
      </c>
      <c r="AH42" s="14">
        <v>24639.0543</v>
      </c>
      <c r="AI42" s="14">
        <v>23545.091399999998</v>
      </c>
      <c r="AJ42" s="14">
        <v>26776.3704</v>
      </c>
      <c r="AK42" s="14">
        <v>31168.613099999999</v>
      </c>
      <c r="AL42" s="14">
        <v>37835.357699999993</v>
      </c>
      <c r="AM42" s="14">
        <v>48478.842799999999</v>
      </c>
      <c r="AN42" s="14">
        <v>46251.154799999997</v>
      </c>
      <c r="AO42" s="14"/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/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/>
      <c r="BP42" s="14">
        <f t="shared" si="17"/>
        <v>513836.12562000006</v>
      </c>
    </row>
    <row r="43" spans="1:68" x14ac:dyDescent="0.25">
      <c r="A43" s="9">
        <v>24</v>
      </c>
      <c r="C43" s="8" t="s">
        <v>97</v>
      </c>
      <c r="E43" s="9" t="s">
        <v>78</v>
      </c>
      <c r="G43" s="14">
        <v>27915</v>
      </c>
      <c r="H43" s="14">
        <v>51031</v>
      </c>
      <c r="I43" s="14">
        <v>0</v>
      </c>
      <c r="J43" s="14">
        <v>0</v>
      </c>
      <c r="K43" s="14">
        <f t="shared" si="16"/>
        <v>78946</v>
      </c>
      <c r="L43" s="10"/>
      <c r="N43" s="9">
        <v>24</v>
      </c>
      <c r="O43" s="9"/>
      <c r="P43" s="14">
        <v>4225.5159599999997</v>
      </c>
      <c r="Q43" s="14">
        <v>3824.8824</v>
      </c>
      <c r="R43" s="14">
        <v>2912.6212400000004</v>
      </c>
      <c r="S43" s="14">
        <v>2196.0386000000003</v>
      </c>
      <c r="T43" s="14">
        <v>1152.5693999999999</v>
      </c>
      <c r="U43" s="14">
        <v>254.80799999999999</v>
      </c>
      <c r="V43" s="14">
        <v>1127.4680000000001</v>
      </c>
      <c r="W43" s="14">
        <v>555.09309999999994</v>
      </c>
      <c r="X43" s="14">
        <v>977.76659999999993</v>
      </c>
      <c r="Y43" s="14">
        <v>2606.4584</v>
      </c>
      <c r="Z43" s="14">
        <v>4290.3137999999999</v>
      </c>
      <c r="AA43" s="14">
        <v>3791.4697000000001</v>
      </c>
      <c r="AB43" s="14"/>
      <c r="AC43" s="14">
        <v>5080.0617000000002</v>
      </c>
      <c r="AD43" s="14">
        <v>4030.6668</v>
      </c>
      <c r="AE43" s="14">
        <v>4446.8319499999998</v>
      </c>
      <c r="AF43" s="14">
        <v>3193.1902500000001</v>
      </c>
      <c r="AG43" s="14">
        <v>3233.7244999999998</v>
      </c>
      <c r="AH43" s="14">
        <v>3101.0225</v>
      </c>
      <c r="AI43" s="14">
        <v>2950.44</v>
      </c>
      <c r="AJ43" s="14">
        <v>3254.6791000000003</v>
      </c>
      <c r="AK43" s="14">
        <v>2452.2039</v>
      </c>
      <c r="AL43" s="14">
        <v>6127.9830999999995</v>
      </c>
      <c r="AM43" s="14">
        <v>6479.5689000000002</v>
      </c>
      <c r="AN43" s="14">
        <v>6680.3294000000005</v>
      </c>
      <c r="AO43" s="14"/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/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/>
      <c r="BP43" s="14">
        <f t="shared" si="17"/>
        <v>78945.707300000009</v>
      </c>
    </row>
    <row r="44" spans="1:68" x14ac:dyDescent="0.25">
      <c r="A44" s="9">
        <v>25</v>
      </c>
      <c r="C44" s="8" t="s">
        <v>98</v>
      </c>
      <c r="E44" s="9" t="s">
        <v>78</v>
      </c>
      <c r="G44" s="14">
        <v>410</v>
      </c>
      <c r="H44" s="14">
        <v>0</v>
      </c>
      <c r="I44" s="14">
        <v>0</v>
      </c>
      <c r="J44" s="14">
        <v>0</v>
      </c>
      <c r="K44" s="14">
        <f t="shared" si="16"/>
        <v>410</v>
      </c>
      <c r="L44" s="10"/>
      <c r="N44" s="9">
        <v>25</v>
      </c>
      <c r="O44" s="9"/>
      <c r="P44" s="14">
        <v>67.5124</v>
      </c>
      <c r="Q44" s="14">
        <v>95.9846</v>
      </c>
      <c r="R44" s="14">
        <v>64.297800000000009</v>
      </c>
      <c r="S44" s="14">
        <v>29.657900000000001</v>
      </c>
      <c r="T44" s="14">
        <v>13.378399999999999</v>
      </c>
      <c r="U44" s="14">
        <v>-4.7404999999999999</v>
      </c>
      <c r="V44" s="14">
        <v>-0.72499999999999998</v>
      </c>
      <c r="W44" s="14">
        <v>1.3980999999999999</v>
      </c>
      <c r="X44" s="14">
        <v>1.6165</v>
      </c>
      <c r="Y44" s="14">
        <v>14.422000000000001</v>
      </c>
      <c r="Z44" s="14">
        <v>59.008300000000006</v>
      </c>
      <c r="AA44" s="14">
        <v>68.352800000000002</v>
      </c>
      <c r="AB44" s="14"/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/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/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/>
      <c r="BP44" s="14">
        <f t="shared" si="17"/>
        <v>410.16329999999999</v>
      </c>
    </row>
    <row r="45" spans="1:68" x14ac:dyDescent="0.25">
      <c r="A45" s="9">
        <v>26</v>
      </c>
      <c r="C45" s="8" t="s">
        <v>99</v>
      </c>
      <c r="E45" s="9" t="s">
        <v>78</v>
      </c>
      <c r="G45" s="14">
        <v>13385</v>
      </c>
      <c r="H45" s="14">
        <v>98068</v>
      </c>
      <c r="I45" s="14">
        <v>0</v>
      </c>
      <c r="J45" s="14">
        <v>366651</v>
      </c>
      <c r="K45" s="14">
        <f t="shared" si="16"/>
        <v>478104</v>
      </c>
      <c r="L45" s="10"/>
      <c r="N45" s="9">
        <v>26</v>
      </c>
      <c r="O45" s="9"/>
      <c r="P45" s="14">
        <v>1674.7609600000001</v>
      </c>
      <c r="Q45" s="14">
        <v>1260.55474</v>
      </c>
      <c r="R45" s="14">
        <v>1343.14996</v>
      </c>
      <c r="S45" s="14">
        <v>1027.0712699999999</v>
      </c>
      <c r="T45" s="14">
        <v>840.06985999999995</v>
      </c>
      <c r="U45" s="14">
        <v>827.50472000000002</v>
      </c>
      <c r="V45" s="14">
        <v>652.09190999999998</v>
      </c>
      <c r="W45" s="14">
        <v>839.05445999999995</v>
      </c>
      <c r="X45" s="14">
        <v>711.42701</v>
      </c>
      <c r="Y45" s="14">
        <v>863.64843999999994</v>
      </c>
      <c r="Z45" s="14">
        <v>1517.8495599999999</v>
      </c>
      <c r="AA45" s="14">
        <v>1827.74613</v>
      </c>
      <c r="AB45" s="14"/>
      <c r="AC45" s="14">
        <v>10583.759109999999</v>
      </c>
      <c r="AD45" s="14">
        <v>9349.7375600000014</v>
      </c>
      <c r="AE45" s="14">
        <v>9983.38141</v>
      </c>
      <c r="AF45" s="14">
        <v>8667.7890400000015</v>
      </c>
      <c r="AG45" s="14">
        <v>7438.8869100000002</v>
      </c>
      <c r="AH45" s="14">
        <v>6251.69607</v>
      </c>
      <c r="AI45" s="14">
        <v>6021.1389200000003</v>
      </c>
      <c r="AJ45" s="14">
        <v>5822.9314299999996</v>
      </c>
      <c r="AK45" s="14">
        <v>6622.8997100000006</v>
      </c>
      <c r="AL45" s="14">
        <v>8394.1377400000001</v>
      </c>
      <c r="AM45" s="14">
        <v>9338.9628400000001</v>
      </c>
      <c r="AN45" s="14">
        <v>9592.4888300000002</v>
      </c>
      <c r="AO45" s="14"/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/>
      <c r="BC45" s="14">
        <v>42866.446649999998</v>
      </c>
      <c r="BD45" s="14">
        <v>37492.137870000006</v>
      </c>
      <c r="BE45" s="14">
        <v>38127.444590000006</v>
      </c>
      <c r="BF45" s="14">
        <v>34758.383930000004</v>
      </c>
      <c r="BG45" s="14">
        <v>24523.582989999999</v>
      </c>
      <c r="BH45" s="14">
        <v>20570.792649999999</v>
      </c>
      <c r="BI45" s="14">
        <v>22856.71184</v>
      </c>
      <c r="BJ45" s="14">
        <v>22495.104809999997</v>
      </c>
      <c r="BK45" s="14">
        <v>22913.897540000002</v>
      </c>
      <c r="BL45" s="14">
        <v>28116.224939999996</v>
      </c>
      <c r="BM45" s="14">
        <v>34313.701959999999</v>
      </c>
      <c r="BN45" s="14">
        <v>37616.652670000003</v>
      </c>
      <c r="BO45" s="14"/>
      <c r="BP45" s="14">
        <f t="shared" si="17"/>
        <v>478103.82102999999</v>
      </c>
    </row>
    <row r="46" spans="1:68" x14ac:dyDescent="0.25">
      <c r="A46" s="9">
        <v>27</v>
      </c>
      <c r="C46" s="8" t="s">
        <v>85</v>
      </c>
      <c r="E46" s="9" t="s">
        <v>78</v>
      </c>
      <c r="G46" s="14">
        <v>0</v>
      </c>
      <c r="H46" s="14">
        <v>0</v>
      </c>
      <c r="I46" s="14">
        <v>0</v>
      </c>
      <c r="J46" s="14">
        <v>1038045</v>
      </c>
      <c r="K46" s="14">
        <f t="shared" si="16"/>
        <v>1038045</v>
      </c>
      <c r="L46" s="10"/>
      <c r="N46" s="9">
        <v>27</v>
      </c>
      <c r="O46" s="9"/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/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/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/>
      <c r="BC46" s="14">
        <v>101483.886</v>
      </c>
      <c r="BD46" s="14">
        <v>89495.848899999997</v>
      </c>
      <c r="BE46" s="14">
        <v>99296.232070000013</v>
      </c>
      <c r="BF46" s="14">
        <v>91598.951379999999</v>
      </c>
      <c r="BG46" s="14">
        <v>78084.164499999999</v>
      </c>
      <c r="BH46" s="14">
        <v>75485.861839999983</v>
      </c>
      <c r="BI46" s="14">
        <v>78368.892570000011</v>
      </c>
      <c r="BJ46" s="14">
        <v>81353.128869999986</v>
      </c>
      <c r="BK46" s="14">
        <v>82255.423900000009</v>
      </c>
      <c r="BL46" s="14">
        <v>75157.024519999992</v>
      </c>
      <c r="BM46" s="14">
        <v>89333.520770000017</v>
      </c>
      <c r="BN46" s="14">
        <v>96132.024560000005</v>
      </c>
      <c r="BO46" s="14"/>
      <c r="BP46" s="14">
        <f t="shared" si="17"/>
        <v>1038044.9598800002</v>
      </c>
    </row>
    <row r="47" spans="1:68" x14ac:dyDescent="0.25">
      <c r="A47" s="9">
        <v>28</v>
      </c>
      <c r="C47" s="8" t="s">
        <v>100</v>
      </c>
      <c r="E47" s="9" t="s">
        <v>78</v>
      </c>
      <c r="G47" s="14">
        <v>0</v>
      </c>
      <c r="H47" s="14">
        <v>0</v>
      </c>
      <c r="I47" s="14">
        <v>466596</v>
      </c>
      <c r="J47" s="14">
        <v>0</v>
      </c>
      <c r="K47" s="14">
        <f t="shared" si="16"/>
        <v>466596</v>
      </c>
      <c r="L47" s="10"/>
      <c r="N47" s="9">
        <v>28</v>
      </c>
      <c r="O47" s="9"/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/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/>
      <c r="AP47" s="14">
        <v>50768.036169999999</v>
      </c>
      <c r="AQ47" s="14">
        <v>45791.140630000002</v>
      </c>
      <c r="AR47" s="14">
        <v>50276.066359999997</v>
      </c>
      <c r="AS47" s="14">
        <v>42552.698450000004</v>
      </c>
      <c r="AT47" s="14">
        <v>38045.012499999997</v>
      </c>
      <c r="AU47" s="14">
        <v>33412.141579999996</v>
      </c>
      <c r="AV47" s="14">
        <v>28467.134329999997</v>
      </c>
      <c r="AW47" s="14">
        <v>29774.328710000002</v>
      </c>
      <c r="AX47" s="14">
        <v>31976.803339999999</v>
      </c>
      <c r="AY47" s="14">
        <v>36405.59042</v>
      </c>
      <c r="AZ47" s="14">
        <v>39834.483220000002</v>
      </c>
      <c r="BA47" s="14">
        <v>39292.434270000005</v>
      </c>
      <c r="BB47" s="14"/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/>
      <c r="BP47" s="14">
        <f t="shared" si="17"/>
        <v>466595.86997999996</v>
      </c>
    </row>
    <row r="48" spans="1:68" x14ac:dyDescent="0.25">
      <c r="A48" s="9">
        <v>29</v>
      </c>
      <c r="C48" s="8" t="s">
        <v>101</v>
      </c>
      <c r="E48" s="9" t="s">
        <v>78</v>
      </c>
      <c r="G48" s="14">
        <v>0</v>
      </c>
      <c r="H48" s="14">
        <v>0</v>
      </c>
      <c r="I48" s="14">
        <v>4101435</v>
      </c>
      <c r="J48" s="14">
        <v>0</v>
      </c>
      <c r="K48" s="14">
        <f t="shared" si="16"/>
        <v>4101435</v>
      </c>
      <c r="L48" s="10"/>
      <c r="N48" s="9">
        <v>29</v>
      </c>
      <c r="O48" s="9"/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/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/>
      <c r="AP48" s="14">
        <v>402187.6777</v>
      </c>
      <c r="AQ48" s="14">
        <v>337996.80080000003</v>
      </c>
      <c r="AR48" s="14">
        <v>349626.05123000004</v>
      </c>
      <c r="AS48" s="14">
        <v>330710.01420999999</v>
      </c>
      <c r="AT48" s="14">
        <v>301782.16991000006</v>
      </c>
      <c r="AU48" s="14">
        <v>326551.98618000001</v>
      </c>
      <c r="AV48" s="14">
        <v>383596.42586999998</v>
      </c>
      <c r="AW48" s="14">
        <v>399502.87917999999</v>
      </c>
      <c r="AX48" s="14">
        <v>308561.67361</v>
      </c>
      <c r="AY48" s="14">
        <v>278565.99804000003</v>
      </c>
      <c r="AZ48" s="14">
        <v>321927.44404999999</v>
      </c>
      <c r="BA48" s="14">
        <v>360426.36988000001</v>
      </c>
      <c r="BB48" s="14"/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4"/>
      <c r="BP48" s="14">
        <f t="shared" si="17"/>
        <v>4101435.4906600001</v>
      </c>
    </row>
    <row r="49" spans="1:68" x14ac:dyDescent="0.25">
      <c r="A49" s="9">
        <v>30</v>
      </c>
      <c r="C49" s="8" t="s">
        <v>102</v>
      </c>
      <c r="E49" s="9" t="s">
        <v>78</v>
      </c>
      <c r="G49" s="14">
        <v>0</v>
      </c>
      <c r="H49" s="14">
        <v>0</v>
      </c>
      <c r="I49" s="14">
        <v>279794</v>
      </c>
      <c r="J49" s="14">
        <v>0</v>
      </c>
      <c r="K49" s="14">
        <f t="shared" si="16"/>
        <v>279794</v>
      </c>
      <c r="L49" s="10"/>
      <c r="N49" s="9">
        <v>30</v>
      </c>
      <c r="O49" s="9"/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/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/>
      <c r="AP49" s="14">
        <v>48942.578700000005</v>
      </c>
      <c r="AQ49" s="14">
        <v>37734.647600000004</v>
      </c>
      <c r="AR49" s="14">
        <v>37401.029219999997</v>
      </c>
      <c r="AS49" s="14">
        <v>29867.275379999999</v>
      </c>
      <c r="AT49" s="14">
        <v>9173.6767400000008</v>
      </c>
      <c r="AU49" s="14">
        <v>7395.7157200000001</v>
      </c>
      <c r="AV49" s="14">
        <v>6465.1419800000003</v>
      </c>
      <c r="AW49" s="14">
        <v>6603.02549</v>
      </c>
      <c r="AX49" s="14">
        <v>7605.1201100000008</v>
      </c>
      <c r="AY49" s="14">
        <v>19129.419550000002</v>
      </c>
      <c r="AZ49" s="14">
        <v>32821.422070000001</v>
      </c>
      <c r="BA49" s="14">
        <v>36654.953479999996</v>
      </c>
      <c r="BB49" s="14"/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/>
      <c r="BP49" s="14">
        <f t="shared" si="17"/>
        <v>279794.00604000001</v>
      </c>
    </row>
    <row r="50" spans="1:68" x14ac:dyDescent="0.25">
      <c r="A50" s="9">
        <v>31</v>
      </c>
      <c r="C50" s="8" t="s">
        <v>103</v>
      </c>
      <c r="E50" s="9" t="s">
        <v>78</v>
      </c>
      <c r="G50" s="14">
        <v>6721</v>
      </c>
      <c r="H50" s="14">
        <v>67286</v>
      </c>
      <c r="I50" s="14">
        <v>0</v>
      </c>
      <c r="J50" s="14">
        <v>0</v>
      </c>
      <c r="K50" s="14">
        <f t="shared" si="16"/>
        <v>74007</v>
      </c>
      <c r="L50" s="10"/>
      <c r="N50" s="9">
        <v>31</v>
      </c>
      <c r="O50" s="9"/>
      <c r="P50" s="14">
        <v>736.94962999999996</v>
      </c>
      <c r="Q50" s="14">
        <v>675.95789000000002</v>
      </c>
      <c r="R50" s="14">
        <v>697.44818000000009</v>
      </c>
      <c r="S50" s="14">
        <v>682.06299999999999</v>
      </c>
      <c r="T50" s="14">
        <v>363.35940000000005</v>
      </c>
      <c r="U50" s="14">
        <v>241.09440000000001</v>
      </c>
      <c r="V50" s="14">
        <v>222.2833</v>
      </c>
      <c r="W50" s="14">
        <v>313.74509999999998</v>
      </c>
      <c r="X50" s="14">
        <v>447.29940000000005</v>
      </c>
      <c r="Y50" s="14">
        <v>725.41009999999994</v>
      </c>
      <c r="Z50" s="14">
        <v>943.77850000000001</v>
      </c>
      <c r="AA50" s="14">
        <v>672.09980000000007</v>
      </c>
      <c r="AB50" s="14"/>
      <c r="AC50" s="14">
        <v>5634.63321</v>
      </c>
      <c r="AD50" s="14">
        <v>5049.4177800000007</v>
      </c>
      <c r="AE50" s="14">
        <v>5671.3573999999999</v>
      </c>
      <c r="AF50" s="14">
        <v>5166.6630999999998</v>
      </c>
      <c r="AG50" s="14">
        <v>5144.5863999999992</v>
      </c>
      <c r="AH50" s="14">
        <v>5011.1257000000005</v>
      </c>
      <c r="AI50" s="14">
        <v>4790.4350000000004</v>
      </c>
      <c r="AJ50" s="14">
        <v>5055.5465999999997</v>
      </c>
      <c r="AK50" s="14">
        <v>5607.6843000000008</v>
      </c>
      <c r="AL50" s="14">
        <v>7235.8420999999998</v>
      </c>
      <c r="AM50" s="14">
        <v>7711.4661999999998</v>
      </c>
      <c r="AN50" s="14">
        <v>5206.5762000000004</v>
      </c>
      <c r="AO50" s="14"/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/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/>
      <c r="BP50" s="14">
        <f t="shared" si="17"/>
        <v>74006.822690000001</v>
      </c>
    </row>
    <row r="51" spans="1:68" x14ac:dyDescent="0.25">
      <c r="A51" s="9">
        <v>32</v>
      </c>
      <c r="C51" s="8" t="s">
        <v>104</v>
      </c>
      <c r="E51" s="9" t="s">
        <v>78</v>
      </c>
      <c r="G51" s="14">
        <v>71301</v>
      </c>
      <c r="H51" s="14">
        <v>0</v>
      </c>
      <c r="I51" s="14">
        <v>0</v>
      </c>
      <c r="J51" s="14">
        <v>84825</v>
      </c>
      <c r="K51" s="14">
        <f t="shared" si="16"/>
        <v>156126</v>
      </c>
      <c r="L51" s="10"/>
      <c r="N51" s="9">
        <v>32</v>
      </c>
      <c r="O51" s="9"/>
      <c r="P51" s="14">
        <v>8026.0641599999999</v>
      </c>
      <c r="Q51" s="14">
        <v>4191.0364100000006</v>
      </c>
      <c r="R51" s="14">
        <v>4686.61985</v>
      </c>
      <c r="S51" s="14">
        <v>3726.5669199999998</v>
      </c>
      <c r="T51" s="14">
        <v>2798.7407896999998</v>
      </c>
      <c r="U51" s="14">
        <v>5735.6420199999993</v>
      </c>
      <c r="V51" s="14">
        <v>15048.74582</v>
      </c>
      <c r="W51" s="14">
        <v>8944.2305400000005</v>
      </c>
      <c r="X51" s="14">
        <v>2756.7371800000001</v>
      </c>
      <c r="Y51" s="14">
        <v>1839.2866299999998</v>
      </c>
      <c r="Z51" s="14">
        <v>8380.6143900000006</v>
      </c>
      <c r="AA51" s="14">
        <v>5166.6540100000011</v>
      </c>
      <c r="AB51" s="14"/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/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/>
      <c r="BC51" s="14">
        <v>14358.511839999997</v>
      </c>
      <c r="BD51" s="14">
        <v>10562.118759999999</v>
      </c>
      <c r="BE51" s="14">
        <v>10726.962509999999</v>
      </c>
      <c r="BF51" s="14">
        <v>9311.2753500000017</v>
      </c>
      <c r="BG51" s="14">
        <v>4824.3087600000008</v>
      </c>
      <c r="BH51" s="14">
        <v>2843.8427800000004</v>
      </c>
      <c r="BI51" s="14">
        <v>2612.8836100000003</v>
      </c>
      <c r="BJ51" s="14">
        <v>1405.7527600000001</v>
      </c>
      <c r="BK51" s="14">
        <v>4790.8922300000004</v>
      </c>
      <c r="BL51" s="14">
        <v>7817.9589799999994</v>
      </c>
      <c r="BM51" s="14">
        <v>6357.4568100000006</v>
      </c>
      <c r="BN51" s="14">
        <v>9213.2483799999991</v>
      </c>
      <c r="BO51" s="14"/>
      <c r="BP51" s="14">
        <f t="shared" si="17"/>
        <v>156126.15148970002</v>
      </c>
    </row>
    <row r="52" spans="1:68" x14ac:dyDescent="0.25">
      <c r="A52" s="9">
        <v>33</v>
      </c>
      <c r="C52" s="8" t="s">
        <v>105</v>
      </c>
      <c r="E52" s="9" t="s">
        <v>78</v>
      </c>
      <c r="G52" s="14">
        <v>0</v>
      </c>
      <c r="H52" s="14">
        <v>0</v>
      </c>
      <c r="I52" s="14">
        <v>0</v>
      </c>
      <c r="J52" s="14">
        <v>0</v>
      </c>
      <c r="K52" s="14">
        <f t="shared" si="16"/>
        <v>0</v>
      </c>
      <c r="L52" s="10"/>
      <c r="N52" s="9">
        <v>33</v>
      </c>
      <c r="O52" s="9"/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/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/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/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4"/>
      <c r="BP52" s="14">
        <f t="shared" si="17"/>
        <v>0</v>
      </c>
    </row>
    <row r="53" spans="1:68" x14ac:dyDescent="0.25">
      <c r="A53" s="9">
        <v>34</v>
      </c>
      <c r="C53" s="8" t="s">
        <v>82</v>
      </c>
      <c r="G53" s="17">
        <f t="shared" ref="G53:K53" si="18">SUM(G41:G52)</f>
        <v>190340</v>
      </c>
      <c r="H53" s="17">
        <f t="shared" si="18"/>
        <v>1316374</v>
      </c>
      <c r="I53" s="17">
        <f t="shared" si="18"/>
        <v>4847825</v>
      </c>
      <c r="J53" s="17">
        <f t="shared" si="18"/>
        <v>1489521</v>
      </c>
      <c r="K53" s="17">
        <f t="shared" si="18"/>
        <v>7844060</v>
      </c>
      <c r="L53" s="14"/>
      <c r="M53" s="14"/>
      <c r="N53" s="9">
        <v>34</v>
      </c>
      <c r="O53" s="9"/>
      <c r="P53" s="17">
        <f t="shared" ref="P53:BP53" si="19">SUM(P41:P52)</f>
        <v>20958.020199999999</v>
      </c>
      <c r="Q53" s="17">
        <f t="shared" si="19"/>
        <v>15970.949839999999</v>
      </c>
      <c r="R53" s="17">
        <f t="shared" si="19"/>
        <v>15495.03067</v>
      </c>
      <c r="S53" s="17">
        <f t="shared" si="19"/>
        <v>12876.602489999999</v>
      </c>
      <c r="T53" s="17">
        <f t="shared" si="19"/>
        <v>9361.6276496999999</v>
      </c>
      <c r="U53" s="17">
        <f t="shared" si="19"/>
        <v>11116.50974</v>
      </c>
      <c r="V53" s="17">
        <f t="shared" si="19"/>
        <v>20850.014729999999</v>
      </c>
      <c r="W53" s="17">
        <f t="shared" si="19"/>
        <v>16352.063700000002</v>
      </c>
      <c r="X53" s="17">
        <f t="shared" si="19"/>
        <v>15653.999089999998</v>
      </c>
      <c r="Y53" s="17">
        <f t="shared" si="19"/>
        <v>12397.213019999999</v>
      </c>
      <c r="Z53" s="17">
        <f t="shared" si="19"/>
        <v>21680.5524</v>
      </c>
      <c r="AA53" s="17">
        <f t="shared" si="19"/>
        <v>17627.911640000002</v>
      </c>
      <c r="AB53" s="14"/>
      <c r="AC53" s="17">
        <f t="shared" si="19"/>
        <v>163041.52357999998</v>
      </c>
      <c r="AD53" s="17">
        <f t="shared" si="19"/>
        <v>135454.43303999989</v>
      </c>
      <c r="AE53" s="17">
        <f t="shared" si="19"/>
        <v>144942.5014200001</v>
      </c>
      <c r="AF53" s="17">
        <f t="shared" si="19"/>
        <v>129424.57024000002</v>
      </c>
      <c r="AG53" s="17">
        <f t="shared" si="19"/>
        <v>85448.631010000012</v>
      </c>
      <c r="AH53" s="17">
        <f t="shared" si="19"/>
        <v>71756.709579999995</v>
      </c>
      <c r="AI53" s="17">
        <f t="shared" si="19"/>
        <v>66468.22421</v>
      </c>
      <c r="AJ53" s="17">
        <f t="shared" si="19"/>
        <v>73412.32233000001</v>
      </c>
      <c r="AK53" s="17">
        <f t="shared" si="19"/>
        <v>79910.310809999995</v>
      </c>
      <c r="AL53" s="17">
        <f t="shared" si="19"/>
        <v>110826.62404</v>
      </c>
      <c r="AM53" s="17">
        <f t="shared" si="19"/>
        <v>131959.88324</v>
      </c>
      <c r="AN53" s="17">
        <f t="shared" si="19"/>
        <v>123727.44572999999</v>
      </c>
      <c r="AO53" s="14"/>
      <c r="AP53" s="17">
        <f t="shared" si="19"/>
        <v>501898.29256999999</v>
      </c>
      <c r="AQ53" s="17">
        <f t="shared" si="19"/>
        <v>421522.58903000003</v>
      </c>
      <c r="AR53" s="17">
        <f t="shared" si="19"/>
        <v>437303.14681000006</v>
      </c>
      <c r="AS53" s="17">
        <f t="shared" si="19"/>
        <v>403129.98804000003</v>
      </c>
      <c r="AT53" s="17">
        <f t="shared" si="19"/>
        <v>349000.85915000009</v>
      </c>
      <c r="AU53" s="17">
        <f t="shared" si="19"/>
        <v>367359.84347999998</v>
      </c>
      <c r="AV53" s="17">
        <f t="shared" si="19"/>
        <v>418528.70217999996</v>
      </c>
      <c r="AW53" s="17">
        <f t="shared" si="19"/>
        <v>435880.23337999999</v>
      </c>
      <c r="AX53" s="17">
        <f t="shared" si="19"/>
        <v>348143.59706</v>
      </c>
      <c r="AY53" s="17">
        <f t="shared" si="19"/>
        <v>334101.00801000005</v>
      </c>
      <c r="AZ53" s="17">
        <f t="shared" si="19"/>
        <v>394583.34933999996</v>
      </c>
      <c r="BA53" s="17">
        <f t="shared" si="19"/>
        <v>436373.75763000001</v>
      </c>
      <c r="BB53" s="14"/>
      <c r="BC53" s="17">
        <f t="shared" si="19"/>
        <v>158708.84448999999</v>
      </c>
      <c r="BD53" s="17">
        <f t="shared" si="19"/>
        <v>137550.10553</v>
      </c>
      <c r="BE53" s="17">
        <f t="shared" si="19"/>
        <v>148150.63917000004</v>
      </c>
      <c r="BF53" s="17">
        <f t="shared" si="19"/>
        <v>135668.61066000001</v>
      </c>
      <c r="BG53" s="17">
        <f t="shared" si="19"/>
        <v>107432.05624999999</v>
      </c>
      <c r="BH53" s="17">
        <f t="shared" si="19"/>
        <v>98900.497269999993</v>
      </c>
      <c r="BI53" s="17">
        <f t="shared" si="19"/>
        <v>103838.48802000002</v>
      </c>
      <c r="BJ53" s="17">
        <f t="shared" si="19"/>
        <v>105253.98643999998</v>
      </c>
      <c r="BK53" s="17">
        <f t="shared" si="19"/>
        <v>109960.21367000001</v>
      </c>
      <c r="BL53" s="17">
        <f t="shared" si="19"/>
        <v>111091.20843999999</v>
      </c>
      <c r="BM53" s="17">
        <f t="shared" si="19"/>
        <v>130004.67954000001</v>
      </c>
      <c r="BN53" s="17">
        <f t="shared" si="19"/>
        <v>142961.92561000001</v>
      </c>
      <c r="BO53" s="14"/>
      <c r="BP53" s="17">
        <f t="shared" si="19"/>
        <v>7844060.296169701</v>
      </c>
    </row>
    <row r="54" spans="1:68" x14ac:dyDescent="0.25">
      <c r="A54" s="9"/>
      <c r="G54" s="14"/>
      <c r="H54" s="14"/>
      <c r="I54" s="14"/>
      <c r="J54" s="14"/>
      <c r="K54" s="15"/>
      <c r="L54" s="15"/>
      <c r="M54" s="15"/>
      <c r="N54" s="9"/>
      <c r="O54" s="9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</row>
    <row r="55" spans="1:68" x14ac:dyDescent="0.25">
      <c r="A55" s="9">
        <v>35</v>
      </c>
      <c r="C55" s="8" t="s">
        <v>106</v>
      </c>
      <c r="G55" s="17">
        <f>G39+G53</f>
        <v>469840</v>
      </c>
      <c r="H55" s="17">
        <f>H39+H53</f>
        <v>3002674</v>
      </c>
      <c r="I55" s="17">
        <f>I39+I53</f>
        <v>4847825</v>
      </c>
      <c r="J55" s="17">
        <f>J39+J53</f>
        <v>1997548</v>
      </c>
      <c r="K55" s="17">
        <f>K39+K53</f>
        <v>10317887</v>
      </c>
      <c r="L55" s="14"/>
      <c r="M55" s="14"/>
      <c r="N55" s="9">
        <v>35</v>
      </c>
      <c r="O55" s="9"/>
      <c r="P55" s="17">
        <f t="shared" ref="P55:BP55" si="20">P39+P53</f>
        <v>68428.653302305262</v>
      </c>
      <c r="Q55" s="17">
        <f t="shared" si="20"/>
        <v>53384.980440574524</v>
      </c>
      <c r="R55" s="17">
        <f t="shared" si="20"/>
        <v>46318.766293828739</v>
      </c>
      <c r="S55" s="17">
        <f t="shared" si="20"/>
        <v>38694.214418788652</v>
      </c>
      <c r="T55" s="17">
        <f t="shared" si="20"/>
        <v>21179.500792212602</v>
      </c>
      <c r="U55" s="17">
        <f t="shared" si="20"/>
        <v>18628.147646012665</v>
      </c>
      <c r="V55" s="17">
        <f t="shared" si="20"/>
        <v>29536.656833485307</v>
      </c>
      <c r="W55" s="17">
        <f t="shared" si="20"/>
        <v>25485.124707017501</v>
      </c>
      <c r="X55" s="17">
        <f t="shared" si="20"/>
        <v>26207.638149971157</v>
      </c>
      <c r="Y55" s="17">
        <f t="shared" si="20"/>
        <v>33031.646088134134</v>
      </c>
      <c r="Z55" s="17">
        <f t="shared" si="20"/>
        <v>52812.718963061983</v>
      </c>
      <c r="AA55" s="17">
        <f t="shared" si="20"/>
        <v>56132.447534307459</v>
      </c>
      <c r="AB55" s="14"/>
      <c r="AC55" s="17">
        <f t="shared" si="20"/>
        <v>292863.63731820392</v>
      </c>
      <c r="AD55" s="17">
        <f t="shared" si="20"/>
        <v>341085.0247597089</v>
      </c>
      <c r="AE55" s="17">
        <f t="shared" si="20"/>
        <v>287216.70613730315</v>
      </c>
      <c r="AF55" s="17">
        <f t="shared" si="20"/>
        <v>283917.33213383949</v>
      </c>
      <c r="AG55" s="17">
        <f t="shared" si="20"/>
        <v>198661.54689041819</v>
      </c>
      <c r="AH55" s="17">
        <f t="shared" si="20"/>
        <v>197909.33045999042</v>
      </c>
      <c r="AI55" s="17">
        <f t="shared" si="20"/>
        <v>183538.36068053421</v>
      </c>
      <c r="AJ55" s="17">
        <f t="shared" si="20"/>
        <v>208124.33533195633</v>
      </c>
      <c r="AK55" s="17">
        <f t="shared" si="20"/>
        <v>168595.67853389893</v>
      </c>
      <c r="AL55" s="17">
        <f t="shared" si="20"/>
        <v>280286.95612984069</v>
      </c>
      <c r="AM55" s="17">
        <f t="shared" si="20"/>
        <v>275739.88438546006</v>
      </c>
      <c r="AN55" s="17">
        <f t="shared" si="20"/>
        <v>284734.38646884577</v>
      </c>
      <c r="AO55" s="14"/>
      <c r="AP55" s="17">
        <f t="shared" si="20"/>
        <v>501898.29256999999</v>
      </c>
      <c r="AQ55" s="17">
        <f t="shared" si="20"/>
        <v>421522.58903000003</v>
      </c>
      <c r="AR55" s="17">
        <f t="shared" si="20"/>
        <v>437303.14681000006</v>
      </c>
      <c r="AS55" s="17">
        <f t="shared" si="20"/>
        <v>403129.98804000003</v>
      </c>
      <c r="AT55" s="17">
        <f t="shared" si="20"/>
        <v>349000.85915000009</v>
      </c>
      <c r="AU55" s="17">
        <f t="shared" si="20"/>
        <v>367359.84347999998</v>
      </c>
      <c r="AV55" s="17">
        <f t="shared" si="20"/>
        <v>418528.70217999996</v>
      </c>
      <c r="AW55" s="17">
        <f t="shared" si="20"/>
        <v>435880.23337999999</v>
      </c>
      <c r="AX55" s="17">
        <f t="shared" si="20"/>
        <v>348143.59706</v>
      </c>
      <c r="AY55" s="17">
        <f t="shared" si="20"/>
        <v>334101.00801000005</v>
      </c>
      <c r="AZ55" s="17">
        <f t="shared" si="20"/>
        <v>394583.34933999996</v>
      </c>
      <c r="BA55" s="17">
        <f t="shared" si="20"/>
        <v>436373.75763000001</v>
      </c>
      <c r="BB55" s="14"/>
      <c r="BC55" s="17">
        <f t="shared" si="20"/>
        <v>205748.78169207356</v>
      </c>
      <c r="BD55" s="17">
        <f t="shared" si="20"/>
        <v>169914.60855651982</v>
      </c>
      <c r="BE55" s="17">
        <f t="shared" si="20"/>
        <v>164557.38465836749</v>
      </c>
      <c r="BF55" s="17">
        <f t="shared" si="20"/>
        <v>165405.86328088105</v>
      </c>
      <c r="BG55" s="17">
        <f t="shared" si="20"/>
        <v>129451.82863574571</v>
      </c>
      <c r="BH55" s="17">
        <f t="shared" si="20"/>
        <v>142128.85936792835</v>
      </c>
      <c r="BI55" s="17">
        <f t="shared" si="20"/>
        <v>172129.0610773048</v>
      </c>
      <c r="BJ55" s="17">
        <f t="shared" si="20"/>
        <v>187998.51008226155</v>
      </c>
      <c r="BK55" s="17">
        <f t="shared" si="20"/>
        <v>167796.53413720324</v>
      </c>
      <c r="BL55" s="17">
        <f t="shared" si="20"/>
        <v>129049.27595132779</v>
      </c>
      <c r="BM55" s="17">
        <f t="shared" si="20"/>
        <v>176768.50678509451</v>
      </c>
      <c r="BN55" s="17">
        <f t="shared" si="20"/>
        <v>186599.04086529216</v>
      </c>
      <c r="BO55" s="14"/>
      <c r="BP55" s="17">
        <f t="shared" si="20"/>
        <v>10317887.296169702</v>
      </c>
    </row>
    <row r="56" spans="1:68" x14ac:dyDescent="0.25">
      <c r="A56" s="9"/>
      <c r="G56" s="14"/>
      <c r="H56" s="14"/>
      <c r="I56" s="14"/>
      <c r="J56" s="14"/>
      <c r="K56" s="14"/>
      <c r="L56" s="14"/>
      <c r="M56" s="14"/>
      <c r="N56" s="9"/>
      <c r="O56" s="9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</row>
    <row r="57" spans="1:68" x14ac:dyDescent="0.25">
      <c r="A57" s="9">
        <v>36</v>
      </c>
      <c r="C57" s="8" t="s">
        <v>107</v>
      </c>
      <c r="G57" s="17">
        <f>G25+G55</f>
        <v>13521944</v>
      </c>
      <c r="H57" s="17">
        <f>H25+H55</f>
        <v>6407699</v>
      </c>
      <c r="I57" s="17">
        <f>I25+I55</f>
        <v>4847825</v>
      </c>
      <c r="J57" s="17">
        <f>J25+J55</f>
        <v>2001842</v>
      </c>
      <c r="K57" s="17">
        <f>K25+K55</f>
        <v>26779310</v>
      </c>
      <c r="L57" s="14"/>
      <c r="M57" s="14"/>
      <c r="N57" s="9">
        <v>36</v>
      </c>
      <c r="O57" s="9"/>
      <c r="P57" s="17">
        <f t="shared" ref="P57:BP57" si="21">P25+P55</f>
        <v>2429396.9401844796</v>
      </c>
      <c r="Q57" s="17">
        <f t="shared" si="21"/>
        <v>1996640.4515162183</v>
      </c>
      <c r="R57" s="17">
        <f t="shared" si="21"/>
        <v>1739439.7353992281</v>
      </c>
      <c r="S57" s="17">
        <f t="shared" si="21"/>
        <v>1531253.1375713705</v>
      </c>
      <c r="T57" s="17">
        <f t="shared" si="21"/>
        <v>729473.29694921756</v>
      </c>
      <c r="U57" s="17">
        <f t="shared" si="21"/>
        <v>389615.56346936111</v>
      </c>
      <c r="V57" s="17">
        <f t="shared" si="21"/>
        <v>297636.11913512152</v>
      </c>
      <c r="W57" s="17">
        <f t="shared" si="21"/>
        <v>294312.04028553067</v>
      </c>
      <c r="X57" s="17">
        <f t="shared" si="21"/>
        <v>321625.45590444421</v>
      </c>
      <c r="Y57" s="17">
        <f t="shared" si="21"/>
        <v>625331.67477527889</v>
      </c>
      <c r="Z57" s="17">
        <f t="shared" si="21"/>
        <v>1396137.1469472125</v>
      </c>
      <c r="AA57" s="17">
        <f t="shared" si="21"/>
        <v>1771083.3497482368</v>
      </c>
      <c r="AB57" s="14"/>
      <c r="AC57" s="17">
        <f t="shared" si="21"/>
        <v>868873.20330705715</v>
      </c>
      <c r="AD57" s="17">
        <f t="shared" si="21"/>
        <v>837490.48621272808</v>
      </c>
      <c r="AE57" s="17">
        <f t="shared" si="21"/>
        <v>716071.33012083708</v>
      </c>
      <c r="AF57" s="17">
        <f t="shared" si="21"/>
        <v>679152.60527535644</v>
      </c>
      <c r="AG57" s="17">
        <f t="shared" si="21"/>
        <v>413587.76065434178</v>
      </c>
      <c r="AH57" s="17">
        <f t="shared" si="21"/>
        <v>306756.48235256941</v>
      </c>
      <c r="AI57" s="17">
        <f t="shared" si="21"/>
        <v>264329.46438863198</v>
      </c>
      <c r="AJ57" s="17">
        <f t="shared" si="21"/>
        <v>292545.92317636189</v>
      </c>
      <c r="AK57" s="17">
        <f t="shared" si="21"/>
        <v>260324.70954024704</v>
      </c>
      <c r="AL57" s="17">
        <f t="shared" si="21"/>
        <v>449881.65570864221</v>
      </c>
      <c r="AM57" s="17">
        <f t="shared" si="21"/>
        <v>618836.77636617131</v>
      </c>
      <c r="AN57" s="17">
        <f t="shared" si="21"/>
        <v>699846.94652005564</v>
      </c>
      <c r="AO57" s="14"/>
      <c r="AP57" s="17">
        <f t="shared" si="21"/>
        <v>501898.29256999999</v>
      </c>
      <c r="AQ57" s="17">
        <f t="shared" si="21"/>
        <v>421522.58903000003</v>
      </c>
      <c r="AR57" s="17">
        <f t="shared" si="21"/>
        <v>437303.14681000006</v>
      </c>
      <c r="AS57" s="17">
        <f t="shared" si="21"/>
        <v>403129.98804000003</v>
      </c>
      <c r="AT57" s="17">
        <f t="shared" si="21"/>
        <v>349000.85915000009</v>
      </c>
      <c r="AU57" s="17">
        <f t="shared" si="21"/>
        <v>367359.84347999998</v>
      </c>
      <c r="AV57" s="17">
        <f t="shared" si="21"/>
        <v>418528.70217999996</v>
      </c>
      <c r="AW57" s="17">
        <f t="shared" si="21"/>
        <v>435880.23337999999</v>
      </c>
      <c r="AX57" s="17">
        <f t="shared" si="21"/>
        <v>348143.59706</v>
      </c>
      <c r="AY57" s="17">
        <f t="shared" si="21"/>
        <v>334101.00801000005</v>
      </c>
      <c r="AZ57" s="17">
        <f t="shared" si="21"/>
        <v>394583.34933999996</v>
      </c>
      <c r="BA57" s="17">
        <f t="shared" si="21"/>
        <v>436373.75763000001</v>
      </c>
      <c r="BB57" s="14"/>
      <c r="BC57" s="17">
        <f t="shared" si="21"/>
        <v>206264.84919107356</v>
      </c>
      <c r="BD57" s="17">
        <f t="shared" si="21"/>
        <v>170154.88125051983</v>
      </c>
      <c r="BE57" s="17">
        <f t="shared" si="21"/>
        <v>164785.3247243675</v>
      </c>
      <c r="BF57" s="17">
        <f t="shared" si="21"/>
        <v>165600.06006088105</v>
      </c>
      <c r="BG57" s="17">
        <f t="shared" si="21"/>
        <v>129757.33944574572</v>
      </c>
      <c r="BH57" s="17">
        <f t="shared" si="21"/>
        <v>142502.56923792834</v>
      </c>
      <c r="BI57" s="17">
        <f t="shared" si="21"/>
        <v>172389.5231773048</v>
      </c>
      <c r="BJ57" s="17">
        <f t="shared" si="21"/>
        <v>188339.71894226156</v>
      </c>
      <c r="BK57" s="17">
        <f t="shared" si="21"/>
        <v>167971.46569720324</v>
      </c>
      <c r="BL57" s="17">
        <f t="shared" si="21"/>
        <v>129392.87975132778</v>
      </c>
      <c r="BM57" s="17">
        <f t="shared" si="21"/>
        <v>177562.86277509452</v>
      </c>
      <c r="BN57" s="17">
        <f t="shared" si="21"/>
        <v>187120.86077829218</v>
      </c>
      <c r="BO57" s="14"/>
      <c r="BP57" s="17">
        <f t="shared" si="21"/>
        <v>26779309.9572207</v>
      </c>
    </row>
    <row r="60" spans="1:68" x14ac:dyDescent="0.25">
      <c r="N60" s="8">
        <v>37</v>
      </c>
    </row>
    <row r="62" spans="1:68" x14ac:dyDescent="0.25">
      <c r="N62" s="8">
        <v>38</v>
      </c>
    </row>
  </sheetData>
  <mergeCells count="6">
    <mergeCell ref="G8:K8"/>
    <mergeCell ref="P9:AA9"/>
    <mergeCell ref="AC9:AN9"/>
    <mergeCell ref="AP9:BA9"/>
    <mergeCell ref="BC9:BN9"/>
    <mergeCell ref="P8:BP8"/>
  </mergeCells>
  <pageMargins left="0.7" right="0.7" top="0.75" bottom="0.75" header="0.3" footer="0.3"/>
  <pageSetup scale="87" firstPageNumber="5" orientation="portrait" useFirstPageNumber="1" r:id="rId1"/>
  <headerFooter>
    <oddHeader>&amp;R&amp;"Arial,Regular"&amp;12Filed: 2024-06-28
EB-2024-0078
Exhibit 4.2.1.3-STAFF-31
Attachment 1
Page 5 of 10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F2FD-57A5-4416-9965-494D88347442}">
  <sheetPr>
    <tabColor rgb="FF92D050"/>
  </sheetPr>
  <dimension ref="A6:BP62"/>
  <sheetViews>
    <sheetView zoomScale="80" zoomScaleNormal="80" workbookViewId="0">
      <selection activeCell="O1" sqref="N1:O1048576"/>
    </sheetView>
  </sheetViews>
  <sheetFormatPr defaultColWidth="40.5546875" defaultRowHeight="13.2" x14ac:dyDescent="0.25"/>
  <cols>
    <col min="1" max="1" width="5.6640625" style="8" bestFit="1" customWidth="1"/>
    <col min="2" max="2" width="1.33203125" style="8" customWidth="1"/>
    <col min="3" max="3" width="22.109375" style="8" customWidth="1"/>
    <col min="4" max="4" width="1.33203125" style="8" customWidth="1"/>
    <col min="5" max="5" width="8.109375" style="9" customWidth="1"/>
    <col min="6" max="6" width="1.33203125" style="8" customWidth="1"/>
    <col min="7" max="7" width="12.6640625" style="8" customWidth="1"/>
    <col min="8" max="8" width="11.109375" style="8" customWidth="1"/>
    <col min="9" max="9" width="12.44140625" style="8" customWidth="1"/>
    <col min="10" max="10" width="11.88671875" style="8" customWidth="1"/>
    <col min="11" max="11" width="11.6640625" style="8" customWidth="1"/>
    <col min="12" max="12" width="1" style="8" customWidth="1"/>
    <col min="13" max="13" width="9.109375" style="8" customWidth="1"/>
    <col min="14" max="14" width="6.33203125" style="8" customWidth="1"/>
    <col min="15" max="15" width="1.44140625" style="8" customWidth="1"/>
    <col min="16" max="19" width="10.5546875" style="8" bestFit="1" customWidth="1"/>
    <col min="20" max="23" width="8.88671875" style="8" bestFit="1" customWidth="1"/>
    <col min="24" max="24" width="10.5546875" style="8" bestFit="1" customWidth="1"/>
    <col min="25" max="25" width="8.88671875" style="8" bestFit="1" customWidth="1"/>
    <col min="26" max="27" width="10.5546875" style="8" bestFit="1" customWidth="1"/>
    <col min="28" max="28" width="1.44140625" style="8" customWidth="1"/>
    <col min="29" max="29" width="8.88671875" style="8" bestFit="1" customWidth="1"/>
    <col min="30" max="30" width="9.109375" style="8" bestFit="1" customWidth="1"/>
    <col min="31" max="36" width="8.88671875" style="8" bestFit="1" customWidth="1"/>
    <col min="37" max="37" width="10.5546875" style="8" bestFit="1" customWidth="1"/>
    <col min="38" max="38" width="8.88671875" style="8" bestFit="1" customWidth="1"/>
    <col min="39" max="40" width="10" style="8" bestFit="1" customWidth="1"/>
    <col min="41" max="41" width="2.33203125" style="8" customWidth="1"/>
    <col min="42" max="42" width="8.88671875" style="8" bestFit="1" customWidth="1"/>
    <col min="43" max="43" width="9.109375" style="8" bestFit="1" customWidth="1"/>
    <col min="44" max="49" width="8.88671875" style="8" bestFit="1" customWidth="1"/>
    <col min="50" max="50" width="10.5546875" style="8" bestFit="1" customWidth="1"/>
    <col min="51" max="51" width="8.88671875" style="8" bestFit="1" customWidth="1"/>
    <col min="52" max="53" width="10" style="8" bestFit="1" customWidth="1"/>
    <col min="54" max="54" width="2" style="8" customWidth="1"/>
    <col min="55" max="55" width="8.88671875" style="8" bestFit="1" customWidth="1"/>
    <col min="56" max="56" width="9.109375" style="8" bestFit="1" customWidth="1"/>
    <col min="57" max="62" width="8.88671875" style="8" bestFit="1" customWidth="1"/>
    <col min="63" max="63" width="10.5546875" style="8" bestFit="1" customWidth="1"/>
    <col min="64" max="64" width="8.88671875" style="8" bestFit="1" customWidth="1"/>
    <col min="65" max="66" width="10" style="8" bestFit="1" customWidth="1"/>
    <col min="67" max="67" width="2.33203125" style="8" customWidth="1"/>
    <col min="68" max="68" width="11.5546875" style="8" bestFit="1" customWidth="1"/>
    <col min="69" max="16384" width="40.5546875" style="8"/>
  </cols>
  <sheetData>
    <row r="6" spans="1:68" s="2" customFormat="1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8" spans="1:68" s="3" customFormat="1" x14ac:dyDescent="0.25">
      <c r="E8" s="4"/>
      <c r="G8" s="40" t="s">
        <v>112</v>
      </c>
      <c r="H8" s="40"/>
      <c r="I8" s="40"/>
      <c r="J8" s="40"/>
      <c r="K8" s="40"/>
      <c r="L8" s="4"/>
      <c r="P8" s="40" t="s">
        <v>112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</row>
    <row r="9" spans="1:68" s="6" customFormat="1" ht="26.4" x14ac:dyDescent="0.25">
      <c r="A9" s="5" t="s">
        <v>2</v>
      </c>
      <c r="C9" s="7" t="s">
        <v>3</v>
      </c>
      <c r="E9" s="5" t="s">
        <v>4</v>
      </c>
      <c r="G9" s="5" t="s">
        <v>5</v>
      </c>
      <c r="H9" s="5" t="s">
        <v>6</v>
      </c>
      <c r="I9" s="5" t="s">
        <v>7</v>
      </c>
      <c r="J9" s="5" t="s">
        <v>8</v>
      </c>
      <c r="K9" s="5" t="s">
        <v>9</v>
      </c>
      <c r="L9" s="16"/>
      <c r="P9" s="41" t="s">
        <v>5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19"/>
      <c r="AC9" s="41" t="s">
        <v>6</v>
      </c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19"/>
      <c r="AP9" s="41" t="s">
        <v>7</v>
      </c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19"/>
      <c r="BC9" s="41" t="s">
        <v>8</v>
      </c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19"/>
    </row>
    <row r="10" spans="1:68" ht="26.4" x14ac:dyDescent="0.25">
      <c r="G10" s="9" t="s">
        <v>10</v>
      </c>
      <c r="H10" s="9" t="s">
        <v>11</v>
      </c>
      <c r="I10" s="9" t="s">
        <v>12</v>
      </c>
      <c r="J10" s="9" t="s">
        <v>13</v>
      </c>
      <c r="K10" s="9" t="s">
        <v>14</v>
      </c>
      <c r="L10" s="9"/>
      <c r="N10" s="5" t="s">
        <v>2</v>
      </c>
      <c r="P10" s="26" t="s">
        <v>15</v>
      </c>
      <c r="Q10" s="27" t="s">
        <v>16</v>
      </c>
      <c r="R10" s="27" t="s">
        <v>17</v>
      </c>
      <c r="S10" s="27" t="s">
        <v>18</v>
      </c>
      <c r="T10" s="27" t="s">
        <v>19</v>
      </c>
      <c r="U10" s="27" t="s">
        <v>20</v>
      </c>
      <c r="V10" s="27" t="s">
        <v>21</v>
      </c>
      <c r="W10" s="27" t="s">
        <v>22</v>
      </c>
      <c r="X10" s="27" t="s">
        <v>23</v>
      </c>
      <c r="Y10" s="27" t="s">
        <v>24</v>
      </c>
      <c r="Z10" s="27" t="s">
        <v>25</v>
      </c>
      <c r="AA10" s="27" t="s">
        <v>26</v>
      </c>
      <c r="AB10" s="9"/>
      <c r="AC10" s="27" t="s">
        <v>15</v>
      </c>
      <c r="AD10" s="27" t="s">
        <v>16</v>
      </c>
      <c r="AE10" s="27" t="s">
        <v>17</v>
      </c>
      <c r="AF10" s="27" t="s">
        <v>18</v>
      </c>
      <c r="AG10" s="27" t="s">
        <v>19</v>
      </c>
      <c r="AH10" s="27" t="s">
        <v>20</v>
      </c>
      <c r="AI10" s="27" t="s">
        <v>21</v>
      </c>
      <c r="AJ10" s="27" t="s">
        <v>22</v>
      </c>
      <c r="AK10" s="27" t="s">
        <v>23</v>
      </c>
      <c r="AL10" s="27" t="s">
        <v>24</v>
      </c>
      <c r="AM10" s="27" t="s">
        <v>25</v>
      </c>
      <c r="AN10" s="27" t="s">
        <v>26</v>
      </c>
      <c r="AO10" s="9"/>
      <c r="AP10" s="27" t="s">
        <v>15</v>
      </c>
      <c r="AQ10" s="27" t="s">
        <v>16</v>
      </c>
      <c r="AR10" s="27" t="s">
        <v>17</v>
      </c>
      <c r="AS10" s="27" t="s">
        <v>18</v>
      </c>
      <c r="AT10" s="27" t="s">
        <v>19</v>
      </c>
      <c r="AU10" s="27" t="s">
        <v>20</v>
      </c>
      <c r="AV10" s="27" t="s">
        <v>21</v>
      </c>
      <c r="AW10" s="27" t="s">
        <v>22</v>
      </c>
      <c r="AX10" s="27" t="s">
        <v>23</v>
      </c>
      <c r="AY10" s="27" t="s">
        <v>24</v>
      </c>
      <c r="AZ10" s="27" t="s">
        <v>25</v>
      </c>
      <c r="BA10" s="27" t="s">
        <v>26</v>
      </c>
      <c r="BB10" s="9"/>
      <c r="BC10" s="27" t="s">
        <v>15</v>
      </c>
      <c r="BD10" s="27" t="s">
        <v>16</v>
      </c>
      <c r="BE10" s="27" t="s">
        <v>17</v>
      </c>
      <c r="BF10" s="27" t="s">
        <v>18</v>
      </c>
      <c r="BG10" s="27" t="s">
        <v>19</v>
      </c>
      <c r="BH10" s="27" t="s">
        <v>20</v>
      </c>
      <c r="BI10" s="27" t="s">
        <v>21</v>
      </c>
      <c r="BJ10" s="27" t="s">
        <v>22</v>
      </c>
      <c r="BK10" s="27" t="s">
        <v>23</v>
      </c>
      <c r="BL10" s="27" t="s">
        <v>24</v>
      </c>
      <c r="BM10" s="27" t="s">
        <v>25</v>
      </c>
      <c r="BN10" s="27" t="s">
        <v>26</v>
      </c>
      <c r="BO10" s="9"/>
      <c r="BP10" s="27" t="s">
        <v>9</v>
      </c>
    </row>
    <row r="11" spans="1:68" s="9" customFormat="1" x14ac:dyDescent="0.25">
      <c r="P11" s="9" t="s">
        <v>10</v>
      </c>
      <c r="Q11" s="9" t="s">
        <v>11</v>
      </c>
      <c r="R11" s="9" t="s">
        <v>12</v>
      </c>
      <c r="S11" s="9" t="s">
        <v>13</v>
      </c>
      <c r="T11" s="9" t="s">
        <v>14</v>
      </c>
      <c r="U11" s="9" t="s">
        <v>27</v>
      </c>
      <c r="V11" s="9" t="s">
        <v>28</v>
      </c>
      <c r="W11" s="9" t="s">
        <v>29</v>
      </c>
      <c r="X11" s="9" t="s">
        <v>30</v>
      </c>
      <c r="Y11" s="9" t="s">
        <v>31</v>
      </c>
      <c r="Z11" s="9" t="s">
        <v>32</v>
      </c>
      <c r="AA11" s="9" t="s">
        <v>33</v>
      </c>
      <c r="AC11" s="9" t="s">
        <v>34</v>
      </c>
      <c r="AD11" s="9" t="s">
        <v>35</v>
      </c>
      <c r="AE11" s="9" t="s">
        <v>36</v>
      </c>
      <c r="AF11" s="9" t="s">
        <v>37</v>
      </c>
      <c r="AG11" s="9" t="s">
        <v>38</v>
      </c>
      <c r="AH11" s="9" t="s">
        <v>39</v>
      </c>
      <c r="AI11" s="9" t="s">
        <v>40</v>
      </c>
      <c r="AJ11" s="9" t="s">
        <v>41</v>
      </c>
      <c r="AK11" s="9" t="s">
        <v>42</v>
      </c>
      <c r="AL11" s="9" t="s">
        <v>43</v>
      </c>
      <c r="AM11" s="9" t="s">
        <v>44</v>
      </c>
      <c r="AN11" s="9" t="s">
        <v>45</v>
      </c>
      <c r="AP11" s="9" t="s">
        <v>46</v>
      </c>
      <c r="AQ11" s="9" t="s">
        <v>47</v>
      </c>
      <c r="AR11" s="9" t="s">
        <v>48</v>
      </c>
      <c r="AS11" s="9" t="s">
        <v>49</v>
      </c>
      <c r="AT11" s="9" t="s">
        <v>50</v>
      </c>
      <c r="AU11" s="9" t="s">
        <v>51</v>
      </c>
      <c r="AV11" s="9" t="s">
        <v>52</v>
      </c>
      <c r="AW11" s="9" t="s">
        <v>53</v>
      </c>
      <c r="AX11" s="9" t="s">
        <v>54</v>
      </c>
      <c r="AY11" s="9" t="s">
        <v>55</v>
      </c>
      <c r="AZ11" s="9" t="s">
        <v>56</v>
      </c>
      <c r="BA11" s="9" t="s">
        <v>57</v>
      </c>
      <c r="BC11" s="9" t="s">
        <v>58</v>
      </c>
      <c r="BD11" s="9" t="s">
        <v>59</v>
      </c>
      <c r="BE11" s="9" t="s">
        <v>60</v>
      </c>
      <c r="BF11" s="9" t="s">
        <v>61</v>
      </c>
      <c r="BG11" s="9" t="s">
        <v>62</v>
      </c>
      <c r="BH11" s="9" t="s">
        <v>63</v>
      </c>
      <c r="BI11" s="9" t="s">
        <v>64</v>
      </c>
      <c r="BJ11" s="9" t="s">
        <v>65</v>
      </c>
      <c r="BK11" s="9" t="s">
        <v>66</v>
      </c>
      <c r="BL11" s="9" t="s">
        <v>67</v>
      </c>
      <c r="BM11" s="9" t="s">
        <v>68</v>
      </c>
      <c r="BN11" s="9" t="s">
        <v>69</v>
      </c>
      <c r="BP11" s="9" t="s">
        <v>70</v>
      </c>
    </row>
    <row r="12" spans="1:68" x14ac:dyDescent="0.25">
      <c r="C12" s="3" t="s">
        <v>71</v>
      </c>
      <c r="G12" s="9"/>
      <c r="H12" s="9"/>
      <c r="I12" s="9"/>
      <c r="J12" s="9"/>
      <c r="K12" s="9"/>
      <c r="L12" s="9"/>
    </row>
    <row r="14" spans="1:68" x14ac:dyDescent="0.25">
      <c r="A14" s="9">
        <v>1</v>
      </c>
      <c r="C14" s="8" t="s">
        <v>72</v>
      </c>
      <c r="E14" s="9" t="s">
        <v>113</v>
      </c>
      <c r="G14" s="14">
        <v>5213290</v>
      </c>
      <c r="H14" s="14">
        <v>145299</v>
      </c>
      <c r="I14" s="14">
        <v>0</v>
      </c>
      <c r="J14" s="14">
        <v>0</v>
      </c>
      <c r="K14" s="14">
        <f>SUM(G14:J14)</f>
        <v>5358589</v>
      </c>
      <c r="L14" s="10"/>
      <c r="N14" s="9">
        <v>1</v>
      </c>
      <c r="O14" s="9"/>
      <c r="P14" s="14">
        <v>795115.01894654916</v>
      </c>
      <c r="Q14" s="14">
        <v>905290.25293344678</v>
      </c>
      <c r="R14" s="14">
        <v>761189.24568407645</v>
      </c>
      <c r="S14" s="14">
        <v>544187.36896699888</v>
      </c>
      <c r="T14" s="14">
        <v>365160.74723903887</v>
      </c>
      <c r="U14" s="14">
        <v>173686.24031573712</v>
      </c>
      <c r="V14" s="14">
        <v>153009.93052181808</v>
      </c>
      <c r="W14" s="14">
        <v>123030.04508196273</v>
      </c>
      <c r="X14" s="14">
        <v>119238.81570230015</v>
      </c>
      <c r="Y14" s="14">
        <v>165379.59509226901</v>
      </c>
      <c r="Z14" s="14">
        <v>463570.57109541201</v>
      </c>
      <c r="AA14" s="14">
        <v>644432.16842039104</v>
      </c>
      <c r="AB14" s="14"/>
      <c r="AC14" s="14">
        <v>23793.211641979033</v>
      </c>
      <c r="AD14" s="14">
        <v>26618.330248613707</v>
      </c>
      <c r="AE14" s="14">
        <v>22189.190599605012</v>
      </c>
      <c r="AF14" s="14">
        <v>15939.87437028268</v>
      </c>
      <c r="AG14" s="14">
        <v>10545.08971775254</v>
      </c>
      <c r="AH14" s="14">
        <v>4953.3786571159653</v>
      </c>
      <c r="AI14" s="14">
        <v>4025.7699275179243</v>
      </c>
      <c r="AJ14" s="14">
        <v>3260.6807758713785</v>
      </c>
      <c r="AK14" s="14">
        <v>3061.0286900907558</v>
      </c>
      <c r="AL14" s="14">
        <v>4212.6675993883118</v>
      </c>
      <c r="AM14" s="14">
        <v>11311.68391266266</v>
      </c>
      <c r="AN14" s="14">
        <v>15388.093859120065</v>
      </c>
      <c r="AO14" s="14"/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/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/>
      <c r="BP14" s="14">
        <f>SUM(P14:BN14)</f>
        <v>5358589</v>
      </c>
    </row>
    <row r="15" spans="1:68" x14ac:dyDescent="0.25">
      <c r="A15" s="9">
        <v>2</v>
      </c>
      <c r="C15" s="8" t="s">
        <v>74</v>
      </c>
      <c r="E15" s="9" t="s">
        <v>113</v>
      </c>
      <c r="G15" s="14">
        <v>3233688</v>
      </c>
      <c r="H15" s="14">
        <v>2066334</v>
      </c>
      <c r="I15" s="14">
        <v>0</v>
      </c>
      <c r="J15" s="14">
        <v>0</v>
      </c>
      <c r="K15" s="14">
        <f t="shared" ref="K15:K16" si="0">SUM(G15:J15)</f>
        <v>5300022</v>
      </c>
      <c r="L15" s="10"/>
      <c r="N15" s="9">
        <v>2</v>
      </c>
      <c r="O15" s="9"/>
      <c r="P15" s="14">
        <v>494371.75248688803</v>
      </c>
      <c r="Q15" s="14">
        <v>579789.05744201585</v>
      </c>
      <c r="R15" s="14">
        <v>498787.5134540833</v>
      </c>
      <c r="S15" s="14">
        <v>361207.86204006104</v>
      </c>
      <c r="T15" s="14">
        <v>231158.12534921433</v>
      </c>
      <c r="U15" s="14">
        <v>107399.47662454582</v>
      </c>
      <c r="V15" s="14">
        <v>72349.836494803632</v>
      </c>
      <c r="W15" s="14">
        <v>63576.879682883693</v>
      </c>
      <c r="X15" s="14">
        <v>69651.156535491318</v>
      </c>
      <c r="Y15" s="14">
        <v>105687.9029397011</v>
      </c>
      <c r="Z15" s="14">
        <v>245632.90184478104</v>
      </c>
      <c r="AA15" s="14">
        <v>404075.53510553035</v>
      </c>
      <c r="AB15" s="14"/>
      <c r="AC15" s="14">
        <v>283888.57892867213</v>
      </c>
      <c r="AD15" s="14">
        <v>346382.02685684373</v>
      </c>
      <c r="AE15" s="14">
        <v>300816.05655695527</v>
      </c>
      <c r="AF15" s="14">
        <v>224341.16406212404</v>
      </c>
      <c r="AG15" s="14">
        <v>160724.63021654502</v>
      </c>
      <c r="AH15" s="14">
        <v>75397.19638807443</v>
      </c>
      <c r="AI15" s="14">
        <v>54549.906741577979</v>
      </c>
      <c r="AJ15" s="14">
        <v>54391.755631510496</v>
      </c>
      <c r="AK15" s="14">
        <v>49921.162681756578</v>
      </c>
      <c r="AL15" s="14">
        <v>105455.36379896008</v>
      </c>
      <c r="AM15" s="14">
        <v>140314.86061442297</v>
      </c>
      <c r="AN15" s="14">
        <v>270151.2975225572</v>
      </c>
      <c r="AO15" s="14"/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/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/>
      <c r="BP15" s="14">
        <f>SUM(P15:BN15)</f>
        <v>5300021.9999999981</v>
      </c>
    </row>
    <row r="16" spans="1:68" x14ac:dyDescent="0.25">
      <c r="A16" s="9">
        <v>3</v>
      </c>
      <c r="C16" s="8" t="s">
        <v>75</v>
      </c>
      <c r="E16" s="9" t="s">
        <v>113</v>
      </c>
      <c r="G16" s="14">
        <v>0</v>
      </c>
      <c r="H16" s="14">
        <v>0</v>
      </c>
      <c r="I16" s="14">
        <v>0</v>
      </c>
      <c r="J16" s="14">
        <v>0</v>
      </c>
      <c r="K16" s="14">
        <f t="shared" si="0"/>
        <v>0</v>
      </c>
      <c r="L16" s="10"/>
      <c r="N16" s="9">
        <v>3</v>
      </c>
      <c r="O16" s="9"/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/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/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/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/>
      <c r="BP16" s="14">
        <f>SUM(P16:BN16)</f>
        <v>0</v>
      </c>
    </row>
    <row r="17" spans="1:68" x14ac:dyDescent="0.25">
      <c r="A17" s="9">
        <v>4</v>
      </c>
      <c r="C17" s="8" t="s">
        <v>76</v>
      </c>
      <c r="G17" s="17">
        <f t="shared" ref="G17:I17" si="1">SUM(G14:G16)</f>
        <v>8446978</v>
      </c>
      <c r="H17" s="17">
        <f t="shared" si="1"/>
        <v>2211633</v>
      </c>
      <c r="I17" s="17">
        <f t="shared" si="1"/>
        <v>0</v>
      </c>
      <c r="J17" s="17">
        <f t="shared" ref="J17:BP17" si="2">SUM(J14:J16)</f>
        <v>0</v>
      </c>
      <c r="K17" s="17">
        <f t="shared" si="2"/>
        <v>10658611</v>
      </c>
      <c r="L17" s="17"/>
      <c r="M17" s="17"/>
      <c r="N17" s="9">
        <v>4</v>
      </c>
      <c r="O17" s="9"/>
      <c r="P17" s="17">
        <f t="shared" si="2"/>
        <v>1289486.7714334372</v>
      </c>
      <c r="Q17" s="17">
        <f t="shared" si="2"/>
        <v>1485079.3103754628</v>
      </c>
      <c r="R17" s="17">
        <f t="shared" si="2"/>
        <v>1259976.7591381597</v>
      </c>
      <c r="S17" s="17">
        <f t="shared" si="2"/>
        <v>905395.23100705992</v>
      </c>
      <c r="T17" s="17">
        <f t="shared" si="2"/>
        <v>596318.87258825323</v>
      </c>
      <c r="U17" s="17">
        <f t="shared" si="2"/>
        <v>281085.71694028296</v>
      </c>
      <c r="V17" s="17">
        <f t="shared" si="2"/>
        <v>225359.76701662171</v>
      </c>
      <c r="W17" s="17">
        <f t="shared" si="2"/>
        <v>186606.92476484642</v>
      </c>
      <c r="X17" s="17">
        <f t="shared" si="2"/>
        <v>188889.97223779146</v>
      </c>
      <c r="Y17" s="17">
        <f t="shared" si="2"/>
        <v>271067.49803197011</v>
      </c>
      <c r="Z17" s="17">
        <f t="shared" si="2"/>
        <v>709203.47294019302</v>
      </c>
      <c r="AA17" s="17">
        <f t="shared" si="2"/>
        <v>1048507.7035259213</v>
      </c>
      <c r="AB17" s="14"/>
      <c r="AC17" s="17">
        <f t="shared" si="2"/>
        <v>307681.79057065118</v>
      </c>
      <c r="AD17" s="17">
        <f t="shared" si="2"/>
        <v>373000.35710545746</v>
      </c>
      <c r="AE17" s="17">
        <f t="shared" si="2"/>
        <v>323005.2471565603</v>
      </c>
      <c r="AF17" s="17">
        <f t="shared" si="2"/>
        <v>240281.03843240673</v>
      </c>
      <c r="AG17" s="17">
        <f t="shared" si="2"/>
        <v>171269.71993429755</v>
      </c>
      <c r="AH17" s="17">
        <f t="shared" si="2"/>
        <v>80350.575045190402</v>
      </c>
      <c r="AI17" s="17">
        <f t="shared" si="2"/>
        <v>58575.676669095905</v>
      </c>
      <c r="AJ17" s="17">
        <f t="shared" si="2"/>
        <v>57652.436407381872</v>
      </c>
      <c r="AK17" s="17">
        <f t="shared" si="2"/>
        <v>52982.191371847337</v>
      </c>
      <c r="AL17" s="17">
        <f t="shared" si="2"/>
        <v>109668.03139834839</v>
      </c>
      <c r="AM17" s="17">
        <f t="shared" si="2"/>
        <v>151626.54452708564</v>
      </c>
      <c r="AN17" s="17">
        <f t="shared" si="2"/>
        <v>285539.39138167724</v>
      </c>
      <c r="AO17" s="14"/>
      <c r="AP17" s="17">
        <f t="shared" si="2"/>
        <v>0</v>
      </c>
      <c r="AQ17" s="17">
        <f t="shared" si="2"/>
        <v>0</v>
      </c>
      <c r="AR17" s="17">
        <f t="shared" si="2"/>
        <v>0</v>
      </c>
      <c r="AS17" s="17">
        <f t="shared" si="2"/>
        <v>0</v>
      </c>
      <c r="AT17" s="17">
        <f t="shared" si="2"/>
        <v>0</v>
      </c>
      <c r="AU17" s="17">
        <f t="shared" si="2"/>
        <v>0</v>
      </c>
      <c r="AV17" s="17">
        <f t="shared" si="2"/>
        <v>0</v>
      </c>
      <c r="AW17" s="17">
        <f t="shared" si="2"/>
        <v>0</v>
      </c>
      <c r="AX17" s="17">
        <f t="shared" si="2"/>
        <v>0</v>
      </c>
      <c r="AY17" s="17">
        <f t="shared" si="2"/>
        <v>0</v>
      </c>
      <c r="AZ17" s="17">
        <f t="shared" si="2"/>
        <v>0</v>
      </c>
      <c r="BA17" s="17">
        <f t="shared" si="2"/>
        <v>0</v>
      </c>
      <c r="BB17" s="14"/>
      <c r="BC17" s="17">
        <f t="shared" si="2"/>
        <v>0</v>
      </c>
      <c r="BD17" s="17">
        <f t="shared" si="2"/>
        <v>0</v>
      </c>
      <c r="BE17" s="17">
        <f t="shared" si="2"/>
        <v>0</v>
      </c>
      <c r="BF17" s="17">
        <f t="shared" si="2"/>
        <v>0</v>
      </c>
      <c r="BG17" s="17">
        <f t="shared" si="2"/>
        <v>0</v>
      </c>
      <c r="BH17" s="17">
        <f t="shared" si="2"/>
        <v>0</v>
      </c>
      <c r="BI17" s="17">
        <f t="shared" si="2"/>
        <v>0</v>
      </c>
      <c r="BJ17" s="17">
        <f t="shared" si="2"/>
        <v>0</v>
      </c>
      <c r="BK17" s="17">
        <f t="shared" si="2"/>
        <v>0</v>
      </c>
      <c r="BL17" s="17">
        <f t="shared" si="2"/>
        <v>0</v>
      </c>
      <c r="BM17" s="17">
        <f t="shared" si="2"/>
        <v>0</v>
      </c>
      <c r="BN17" s="17">
        <f t="shared" si="2"/>
        <v>0</v>
      </c>
      <c r="BO17" s="14"/>
      <c r="BP17" s="17">
        <f t="shared" si="2"/>
        <v>10658610.999999998</v>
      </c>
    </row>
    <row r="18" spans="1:68" x14ac:dyDescent="0.25">
      <c r="A18" s="9"/>
      <c r="G18" s="10"/>
      <c r="H18" s="10"/>
      <c r="I18" s="10"/>
      <c r="J18" s="10"/>
      <c r="K18" s="10"/>
      <c r="L18" s="10"/>
      <c r="N18" s="9"/>
      <c r="O18" s="9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</row>
    <row r="19" spans="1:68" x14ac:dyDescent="0.25">
      <c r="A19" s="9">
        <v>5</v>
      </c>
      <c r="C19" s="8" t="s">
        <v>77</v>
      </c>
      <c r="E19" s="9" t="s">
        <v>113</v>
      </c>
      <c r="G19" s="14">
        <v>3079559.3766510002</v>
      </c>
      <c r="H19" s="14">
        <v>221839.1996269997</v>
      </c>
      <c r="I19" s="14">
        <v>0</v>
      </c>
      <c r="J19" s="14">
        <v>0.12286499999999999</v>
      </c>
      <c r="K19" s="14">
        <f t="shared" ref="K19:K22" si="3">SUM(G19:J19)</f>
        <v>3301398.6991429999</v>
      </c>
      <c r="L19" s="10"/>
      <c r="N19" s="9">
        <v>5</v>
      </c>
      <c r="O19" s="9"/>
      <c r="P19" s="14">
        <v>558507.53912600002</v>
      </c>
      <c r="Q19" s="14">
        <v>453788.87069700001</v>
      </c>
      <c r="R19" s="14">
        <v>439573.37024800002</v>
      </c>
      <c r="S19" s="14">
        <v>242155.09674799998</v>
      </c>
      <c r="T19" s="14">
        <v>154358.10206400001</v>
      </c>
      <c r="U19" s="14">
        <v>86485.220543000003</v>
      </c>
      <c r="V19" s="14">
        <v>69038.356427999999</v>
      </c>
      <c r="W19" s="14">
        <v>59791.71269</v>
      </c>
      <c r="X19" s="14">
        <v>70314.18985699999</v>
      </c>
      <c r="Y19" s="14">
        <v>150298.96763</v>
      </c>
      <c r="Z19" s="14">
        <v>356633.054901</v>
      </c>
      <c r="AA19" s="14">
        <v>438614.89571899996</v>
      </c>
      <c r="AB19" s="14"/>
      <c r="AC19" s="14">
        <v>40869.839795999993</v>
      </c>
      <c r="AD19" s="14">
        <v>34987.198636000001</v>
      </c>
      <c r="AE19" s="14">
        <v>32823.317641000001</v>
      </c>
      <c r="AF19" s="14">
        <v>19122.508353000001</v>
      </c>
      <c r="AG19" s="14">
        <v>12263.683746999999</v>
      </c>
      <c r="AH19" s="14">
        <v>5720.3651620000001</v>
      </c>
      <c r="AI19" s="14">
        <v>4444.1792649999998</v>
      </c>
      <c r="AJ19" s="14">
        <v>4052.2920870000003</v>
      </c>
      <c r="AK19" s="14">
        <v>4448.8522069999999</v>
      </c>
      <c r="AL19" s="14">
        <v>9817.1831730000013</v>
      </c>
      <c r="AM19" s="14">
        <v>24321.324425000003</v>
      </c>
      <c r="AN19" s="14">
        <v>28968.455134999997</v>
      </c>
      <c r="AO19" s="14"/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/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0.12286499999999999</v>
      </c>
      <c r="BO19" s="14"/>
      <c r="BP19" s="14">
        <f>SUM(P19:BN19)</f>
        <v>3301398.6991429995</v>
      </c>
    </row>
    <row r="20" spans="1:68" x14ac:dyDescent="0.25">
      <c r="A20" s="9">
        <v>6</v>
      </c>
      <c r="C20" s="8" t="s">
        <v>79</v>
      </c>
      <c r="E20" s="9" t="s">
        <v>113</v>
      </c>
      <c r="G20" s="14">
        <v>663863.53791299998</v>
      </c>
      <c r="H20" s="14">
        <v>685068.14927000017</v>
      </c>
      <c r="I20" s="14">
        <v>0</v>
      </c>
      <c r="J20" s="14">
        <v>0</v>
      </c>
      <c r="K20" s="14">
        <f t="shared" si="3"/>
        <v>1348931.6871830001</v>
      </c>
      <c r="L20" s="10"/>
      <c r="N20" s="9">
        <v>6</v>
      </c>
      <c r="O20" s="9"/>
      <c r="P20" s="14">
        <v>101401.818669</v>
      </c>
      <c r="Q20" s="14">
        <v>90433.56930599999</v>
      </c>
      <c r="R20" s="14">
        <v>89840.794091999996</v>
      </c>
      <c r="S20" s="14">
        <v>60624.136805000002</v>
      </c>
      <c r="T20" s="14">
        <v>28660.112168</v>
      </c>
      <c r="U20" s="14">
        <v>21279.107653999999</v>
      </c>
      <c r="V20" s="14">
        <v>17274.804882226003</v>
      </c>
      <c r="W20" s="14">
        <v>16325.693952774</v>
      </c>
      <c r="X20" s="14">
        <v>23822.506166000003</v>
      </c>
      <c r="Y20" s="14">
        <v>45761.913851999998</v>
      </c>
      <c r="Z20" s="14">
        <v>79446.639091000005</v>
      </c>
      <c r="AA20" s="14">
        <v>88992.441275000005</v>
      </c>
      <c r="AB20" s="14"/>
      <c r="AC20" s="14">
        <v>99340.501597999988</v>
      </c>
      <c r="AD20" s="14">
        <v>91496.347867999997</v>
      </c>
      <c r="AE20" s="14">
        <v>86577.245459000012</v>
      </c>
      <c r="AF20" s="14">
        <v>58168.575934</v>
      </c>
      <c r="AG20" s="14">
        <v>41642.805121999998</v>
      </c>
      <c r="AH20" s="14">
        <v>25397.423107999999</v>
      </c>
      <c r="AI20" s="14">
        <v>22380.945727999999</v>
      </c>
      <c r="AJ20" s="14">
        <v>21715.706939</v>
      </c>
      <c r="AK20" s="14">
        <v>25901.443678</v>
      </c>
      <c r="AL20" s="14">
        <v>47257.473419000002</v>
      </c>
      <c r="AM20" s="14">
        <v>81172.397714000006</v>
      </c>
      <c r="AN20" s="14">
        <v>84017.282703000004</v>
      </c>
      <c r="AO20" s="14"/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/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/>
      <c r="BP20" s="14">
        <f>SUM(P20:BN20)</f>
        <v>1348931.6871829997</v>
      </c>
    </row>
    <row r="21" spans="1:68" x14ac:dyDescent="0.25">
      <c r="A21" s="9">
        <v>7</v>
      </c>
      <c r="C21" s="8" t="s">
        <v>80</v>
      </c>
      <c r="E21" s="9" t="s">
        <v>113</v>
      </c>
      <c r="G21" s="14">
        <v>991238.01460200001</v>
      </c>
      <c r="H21" s="14">
        <v>80168.569705000031</v>
      </c>
      <c r="I21" s="14">
        <v>0</v>
      </c>
      <c r="J21" s="14">
        <v>0</v>
      </c>
      <c r="K21" s="14">
        <f t="shared" si="3"/>
        <v>1071406.584307</v>
      </c>
      <c r="L21" s="10"/>
      <c r="N21" s="9">
        <v>7</v>
      </c>
      <c r="O21" s="9"/>
      <c r="P21" s="14">
        <v>189356.74854499998</v>
      </c>
      <c r="Q21" s="14">
        <v>145506.37184799998</v>
      </c>
      <c r="R21" s="14">
        <v>133190.813089</v>
      </c>
      <c r="S21" s="14">
        <v>79697.272060000003</v>
      </c>
      <c r="T21" s="14">
        <v>51478.174024</v>
      </c>
      <c r="U21" s="14">
        <v>26735.691677999999</v>
      </c>
      <c r="V21" s="14">
        <v>16496.357289</v>
      </c>
      <c r="W21" s="14">
        <v>14576.357684999999</v>
      </c>
      <c r="X21" s="14">
        <v>20788.086291</v>
      </c>
      <c r="Y21" s="14">
        <v>49801.821530000001</v>
      </c>
      <c r="Z21" s="14">
        <v>121377.54479500002</v>
      </c>
      <c r="AA21" s="14">
        <v>142232.77576799999</v>
      </c>
      <c r="AB21" s="14"/>
      <c r="AC21" s="14">
        <v>15373.373885000001</v>
      </c>
      <c r="AD21" s="14">
        <v>12243.508473000002</v>
      </c>
      <c r="AE21" s="14">
        <v>11390.539510000001</v>
      </c>
      <c r="AF21" s="14">
        <v>6890.7410510000009</v>
      </c>
      <c r="AG21" s="14">
        <v>4453.6233839999995</v>
      </c>
      <c r="AH21" s="14">
        <v>2214.5913969999997</v>
      </c>
      <c r="AI21" s="14">
        <v>1333.7566080000001</v>
      </c>
      <c r="AJ21" s="14">
        <v>1264.7075930000001</v>
      </c>
      <c r="AK21" s="14">
        <v>1469.6791689999998</v>
      </c>
      <c r="AL21" s="14">
        <v>3806.3632710000002</v>
      </c>
      <c r="AM21" s="14">
        <v>9058.2039799999984</v>
      </c>
      <c r="AN21" s="14">
        <v>10669.481383999999</v>
      </c>
      <c r="AO21" s="14"/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/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/>
      <c r="BP21" s="14">
        <f>SUM(P21:BN21)</f>
        <v>1071406.584307</v>
      </c>
    </row>
    <row r="22" spans="1:68" x14ac:dyDescent="0.25">
      <c r="A22" s="9">
        <v>8</v>
      </c>
      <c r="C22" s="8" t="s">
        <v>81</v>
      </c>
      <c r="E22" s="9" t="s">
        <v>113</v>
      </c>
      <c r="G22" s="14">
        <v>187741.50571434997</v>
      </c>
      <c r="H22" s="14">
        <v>187638.71970299972</v>
      </c>
      <c r="I22" s="14">
        <v>0</v>
      </c>
      <c r="J22" s="14">
        <v>5312.1076513042999</v>
      </c>
      <c r="K22" s="14">
        <f t="shared" si="3"/>
        <v>380692.333068654</v>
      </c>
      <c r="L22" s="10"/>
      <c r="N22" s="9">
        <v>8</v>
      </c>
      <c r="O22" s="9"/>
      <c r="P22" s="14">
        <v>31937.890953000002</v>
      </c>
      <c r="Q22" s="14">
        <v>27251.239546999997</v>
      </c>
      <c r="R22" s="14">
        <v>25049.966752</v>
      </c>
      <c r="S22" s="14">
        <v>13606.9192333841</v>
      </c>
      <c r="T22" s="14">
        <v>12440.310062980601</v>
      </c>
      <c r="U22" s="14">
        <v>5676.2227922702996</v>
      </c>
      <c r="V22" s="14">
        <v>7454.5355518272008</v>
      </c>
      <c r="W22" s="14">
        <v>1818.2208561750001</v>
      </c>
      <c r="X22" s="14">
        <v>6663.3481827643</v>
      </c>
      <c r="Y22" s="14">
        <v>12192.0862151607</v>
      </c>
      <c r="Z22" s="14">
        <v>20769.927643641699</v>
      </c>
      <c r="AA22" s="14">
        <v>22880.837924146199</v>
      </c>
      <c r="AB22" s="14"/>
      <c r="AC22" s="14">
        <v>27781.056565000003</v>
      </c>
      <c r="AD22" s="14">
        <v>23967.176405000006</v>
      </c>
      <c r="AE22" s="14">
        <v>20904.195598999999</v>
      </c>
      <c r="AF22" s="14">
        <v>15034.231254</v>
      </c>
      <c r="AG22" s="14">
        <v>12685.601763999999</v>
      </c>
      <c r="AH22" s="14">
        <v>9511.4547459999994</v>
      </c>
      <c r="AI22" s="14">
        <v>4826.4435659999999</v>
      </c>
      <c r="AJ22" s="14">
        <v>5691.0855549999997</v>
      </c>
      <c r="AK22" s="14">
        <v>8240.3461380000008</v>
      </c>
      <c r="AL22" s="14">
        <v>12786.655886999999</v>
      </c>
      <c r="AM22" s="14">
        <v>19928.948485000001</v>
      </c>
      <c r="AN22" s="14">
        <v>26281.523739</v>
      </c>
      <c r="AO22" s="14"/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/>
      <c r="BC22" s="14">
        <v>281.32459999999998</v>
      </c>
      <c r="BD22" s="14">
        <v>691.40115409700002</v>
      </c>
      <c r="BE22" s="14">
        <v>638.15066875740001</v>
      </c>
      <c r="BF22" s="14">
        <v>253.18090851520003</v>
      </c>
      <c r="BG22" s="14">
        <v>190.50816689180002</v>
      </c>
      <c r="BH22" s="14">
        <v>289.26304396090006</v>
      </c>
      <c r="BI22" s="14">
        <v>536.70625659270002</v>
      </c>
      <c r="BJ22" s="14">
        <v>416.10843110569999</v>
      </c>
      <c r="BK22" s="14">
        <v>437.4340328719</v>
      </c>
      <c r="BL22" s="14">
        <v>553.32311691460006</v>
      </c>
      <c r="BM22" s="14">
        <v>552.26591885469998</v>
      </c>
      <c r="BN22" s="14">
        <v>472.4413527424</v>
      </c>
      <c r="BO22" s="14"/>
      <c r="BP22" s="14">
        <f>SUM(P22:BN22)</f>
        <v>380692.33306865441</v>
      </c>
    </row>
    <row r="23" spans="1:68" x14ac:dyDescent="0.25">
      <c r="A23" s="9">
        <v>9</v>
      </c>
      <c r="C23" s="8" t="s">
        <v>82</v>
      </c>
      <c r="G23" s="17">
        <f t="shared" ref="G23:I23" si="4">SUM(G19:G22)</f>
        <v>4922402.4348803507</v>
      </c>
      <c r="H23" s="17">
        <f t="shared" si="4"/>
        <v>1174714.6383049996</v>
      </c>
      <c r="I23" s="17">
        <f t="shared" si="4"/>
        <v>0</v>
      </c>
      <c r="J23" s="17">
        <f t="shared" ref="J23:K23" si="5">SUM(J19:J22)</f>
        <v>5312.2305163043002</v>
      </c>
      <c r="K23" s="17">
        <f t="shared" si="5"/>
        <v>6102429.3037016541</v>
      </c>
      <c r="L23" s="17"/>
      <c r="M23" s="17"/>
      <c r="N23" s="9">
        <v>9</v>
      </c>
      <c r="O23" s="9"/>
      <c r="P23" s="17">
        <f t="shared" ref="P23:BP23" si="6">SUM(P19:P22)</f>
        <v>881203.99729300011</v>
      </c>
      <c r="Q23" s="17">
        <f t="shared" si="6"/>
        <v>716980.05139799998</v>
      </c>
      <c r="R23" s="17">
        <f t="shared" si="6"/>
        <v>687654.944181</v>
      </c>
      <c r="S23" s="17">
        <f t="shared" si="6"/>
        <v>396083.42484638403</v>
      </c>
      <c r="T23" s="17">
        <f t="shared" si="6"/>
        <v>246936.69831898061</v>
      </c>
      <c r="U23" s="17">
        <f t="shared" si="6"/>
        <v>140176.2426672703</v>
      </c>
      <c r="V23" s="17">
        <f t="shared" si="6"/>
        <v>110264.05415105319</v>
      </c>
      <c r="W23" s="17">
        <f t="shared" si="6"/>
        <v>92511.985183949</v>
      </c>
      <c r="X23" s="17">
        <f t="shared" si="6"/>
        <v>121588.13049676429</v>
      </c>
      <c r="Y23" s="17">
        <f t="shared" si="6"/>
        <v>258054.78922716071</v>
      </c>
      <c r="Z23" s="17">
        <f t="shared" si="6"/>
        <v>578227.16643064178</v>
      </c>
      <c r="AA23" s="17">
        <f t="shared" si="6"/>
        <v>692720.95068614616</v>
      </c>
      <c r="AB23" s="14"/>
      <c r="AC23" s="17">
        <f t="shared" si="6"/>
        <v>183364.771844</v>
      </c>
      <c r="AD23" s="17">
        <f t="shared" si="6"/>
        <v>162694.231382</v>
      </c>
      <c r="AE23" s="17">
        <f t="shared" si="6"/>
        <v>151695.29820900003</v>
      </c>
      <c r="AF23" s="17">
        <f t="shared" si="6"/>
        <v>99216.056592000008</v>
      </c>
      <c r="AG23" s="17">
        <f t="shared" si="6"/>
        <v>71045.714016999991</v>
      </c>
      <c r="AH23" s="17">
        <f t="shared" si="6"/>
        <v>42843.83441299999</v>
      </c>
      <c r="AI23" s="17">
        <f t="shared" si="6"/>
        <v>32985.325166999995</v>
      </c>
      <c r="AJ23" s="17">
        <f t="shared" si="6"/>
        <v>32723.792174000002</v>
      </c>
      <c r="AK23" s="17">
        <f t="shared" si="6"/>
        <v>40060.321192000003</v>
      </c>
      <c r="AL23" s="17">
        <f t="shared" si="6"/>
        <v>73667.675749999995</v>
      </c>
      <c r="AM23" s="17">
        <f t="shared" si="6"/>
        <v>134480.87460400001</v>
      </c>
      <c r="AN23" s="17">
        <f t="shared" si="6"/>
        <v>149936.74296100001</v>
      </c>
      <c r="AO23" s="14"/>
      <c r="AP23" s="17">
        <f t="shared" si="6"/>
        <v>0</v>
      </c>
      <c r="AQ23" s="17">
        <f t="shared" si="6"/>
        <v>0</v>
      </c>
      <c r="AR23" s="17">
        <f t="shared" si="6"/>
        <v>0</v>
      </c>
      <c r="AS23" s="17">
        <f t="shared" si="6"/>
        <v>0</v>
      </c>
      <c r="AT23" s="17">
        <f t="shared" si="6"/>
        <v>0</v>
      </c>
      <c r="AU23" s="17">
        <f t="shared" si="6"/>
        <v>0</v>
      </c>
      <c r="AV23" s="17">
        <f t="shared" si="6"/>
        <v>0</v>
      </c>
      <c r="AW23" s="17">
        <f t="shared" si="6"/>
        <v>0</v>
      </c>
      <c r="AX23" s="17">
        <f t="shared" si="6"/>
        <v>0</v>
      </c>
      <c r="AY23" s="17">
        <f t="shared" si="6"/>
        <v>0</v>
      </c>
      <c r="AZ23" s="17">
        <f t="shared" si="6"/>
        <v>0</v>
      </c>
      <c r="BA23" s="17">
        <f t="shared" si="6"/>
        <v>0</v>
      </c>
      <c r="BB23" s="14"/>
      <c r="BC23" s="17">
        <f t="shared" si="6"/>
        <v>281.32459999999998</v>
      </c>
      <c r="BD23" s="17">
        <f t="shared" si="6"/>
        <v>691.40115409700002</v>
      </c>
      <c r="BE23" s="17">
        <f t="shared" si="6"/>
        <v>638.15066875740001</v>
      </c>
      <c r="BF23" s="17">
        <f t="shared" si="6"/>
        <v>253.18090851520003</v>
      </c>
      <c r="BG23" s="17">
        <f t="shared" si="6"/>
        <v>190.50816689180002</v>
      </c>
      <c r="BH23" s="17">
        <f t="shared" si="6"/>
        <v>289.26304396090006</v>
      </c>
      <c r="BI23" s="17">
        <f t="shared" si="6"/>
        <v>536.70625659270002</v>
      </c>
      <c r="BJ23" s="17">
        <f t="shared" si="6"/>
        <v>416.10843110569999</v>
      </c>
      <c r="BK23" s="17">
        <f t="shared" si="6"/>
        <v>437.4340328719</v>
      </c>
      <c r="BL23" s="17">
        <f t="shared" si="6"/>
        <v>553.32311691460006</v>
      </c>
      <c r="BM23" s="17">
        <f t="shared" si="6"/>
        <v>552.26591885469998</v>
      </c>
      <c r="BN23" s="17">
        <f t="shared" si="6"/>
        <v>472.56421774239999</v>
      </c>
      <c r="BO23" s="14"/>
      <c r="BP23" s="17">
        <f t="shared" si="6"/>
        <v>6102429.3037016541</v>
      </c>
    </row>
    <row r="24" spans="1:68" x14ac:dyDescent="0.25">
      <c r="A24" s="9"/>
      <c r="G24" s="14"/>
      <c r="H24" s="14"/>
      <c r="I24" s="14"/>
      <c r="J24" s="14"/>
      <c r="K24" s="14"/>
      <c r="L24" s="14"/>
      <c r="M24" s="14"/>
      <c r="N24" s="9"/>
      <c r="O24" s="9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</row>
    <row r="25" spans="1:68" x14ac:dyDescent="0.25">
      <c r="A25" s="9">
        <v>10</v>
      </c>
      <c r="C25" s="8" t="s">
        <v>83</v>
      </c>
      <c r="G25" s="17">
        <f t="shared" ref="G25:K25" si="7">G17+G23</f>
        <v>13369380.43488035</v>
      </c>
      <c r="H25" s="17">
        <f t="shared" si="7"/>
        <v>3386347.6383049996</v>
      </c>
      <c r="I25" s="17">
        <f t="shared" si="7"/>
        <v>0</v>
      </c>
      <c r="J25" s="17">
        <f t="shared" si="7"/>
        <v>5312.2305163043002</v>
      </c>
      <c r="K25" s="17">
        <f t="shared" si="7"/>
        <v>16761040.303701654</v>
      </c>
      <c r="L25" s="17"/>
      <c r="M25" s="17"/>
      <c r="N25" s="9">
        <v>10</v>
      </c>
      <c r="O25" s="9"/>
      <c r="P25" s="17">
        <f t="shared" ref="P25:BP25" si="8">P17+P23</f>
        <v>2170690.7687264374</v>
      </c>
      <c r="Q25" s="17">
        <f t="shared" si="8"/>
        <v>2202059.361773463</v>
      </c>
      <c r="R25" s="17">
        <f t="shared" si="8"/>
        <v>1947631.7033191598</v>
      </c>
      <c r="S25" s="17">
        <f t="shared" si="8"/>
        <v>1301478.655853444</v>
      </c>
      <c r="T25" s="17">
        <f t="shared" si="8"/>
        <v>843255.57090723387</v>
      </c>
      <c r="U25" s="17">
        <f t="shared" si="8"/>
        <v>421261.95960755326</v>
      </c>
      <c r="V25" s="17">
        <f t="shared" si="8"/>
        <v>335623.82116767491</v>
      </c>
      <c r="W25" s="17">
        <f t="shared" si="8"/>
        <v>279118.90994879545</v>
      </c>
      <c r="X25" s="17">
        <f t="shared" si="8"/>
        <v>310478.10273455572</v>
      </c>
      <c r="Y25" s="17">
        <f t="shared" si="8"/>
        <v>529122.28725913086</v>
      </c>
      <c r="Z25" s="17">
        <f t="shared" si="8"/>
        <v>1287430.6393708349</v>
      </c>
      <c r="AA25" s="17">
        <f t="shared" si="8"/>
        <v>1741228.6542120674</v>
      </c>
      <c r="AB25" s="14"/>
      <c r="AC25" s="17">
        <f t="shared" si="8"/>
        <v>491046.56241465115</v>
      </c>
      <c r="AD25" s="17">
        <f t="shared" si="8"/>
        <v>535694.58848745748</v>
      </c>
      <c r="AE25" s="17">
        <f t="shared" si="8"/>
        <v>474700.54536556033</v>
      </c>
      <c r="AF25" s="17">
        <f t="shared" si="8"/>
        <v>339497.09502440674</v>
      </c>
      <c r="AG25" s="17">
        <f t="shared" si="8"/>
        <v>242315.43395129754</v>
      </c>
      <c r="AH25" s="17">
        <f t="shared" si="8"/>
        <v>123194.40945819039</v>
      </c>
      <c r="AI25" s="17">
        <f t="shared" si="8"/>
        <v>91561.001836095907</v>
      </c>
      <c r="AJ25" s="17">
        <f t="shared" si="8"/>
        <v>90376.228581381874</v>
      </c>
      <c r="AK25" s="17">
        <f t="shared" si="8"/>
        <v>93042.51256384734</v>
      </c>
      <c r="AL25" s="17">
        <f t="shared" si="8"/>
        <v>183335.70714834839</v>
      </c>
      <c r="AM25" s="17">
        <f t="shared" si="8"/>
        <v>286107.41913108563</v>
      </c>
      <c r="AN25" s="17">
        <f t="shared" si="8"/>
        <v>435476.13434267725</v>
      </c>
      <c r="AO25" s="14"/>
      <c r="AP25" s="17">
        <f t="shared" si="8"/>
        <v>0</v>
      </c>
      <c r="AQ25" s="17">
        <f t="shared" si="8"/>
        <v>0</v>
      </c>
      <c r="AR25" s="17">
        <f t="shared" si="8"/>
        <v>0</v>
      </c>
      <c r="AS25" s="17">
        <f t="shared" si="8"/>
        <v>0</v>
      </c>
      <c r="AT25" s="17">
        <f t="shared" si="8"/>
        <v>0</v>
      </c>
      <c r="AU25" s="17">
        <f t="shared" si="8"/>
        <v>0</v>
      </c>
      <c r="AV25" s="17">
        <f t="shared" si="8"/>
        <v>0</v>
      </c>
      <c r="AW25" s="17">
        <f t="shared" si="8"/>
        <v>0</v>
      </c>
      <c r="AX25" s="17">
        <f t="shared" si="8"/>
        <v>0</v>
      </c>
      <c r="AY25" s="17">
        <f t="shared" si="8"/>
        <v>0</v>
      </c>
      <c r="AZ25" s="17">
        <f t="shared" si="8"/>
        <v>0</v>
      </c>
      <c r="BA25" s="17">
        <f t="shared" si="8"/>
        <v>0</v>
      </c>
      <c r="BB25" s="14"/>
      <c r="BC25" s="17">
        <f t="shared" si="8"/>
        <v>281.32459999999998</v>
      </c>
      <c r="BD25" s="17">
        <f t="shared" si="8"/>
        <v>691.40115409700002</v>
      </c>
      <c r="BE25" s="17">
        <f t="shared" si="8"/>
        <v>638.15066875740001</v>
      </c>
      <c r="BF25" s="17">
        <f t="shared" si="8"/>
        <v>253.18090851520003</v>
      </c>
      <c r="BG25" s="17">
        <f t="shared" si="8"/>
        <v>190.50816689180002</v>
      </c>
      <c r="BH25" s="17">
        <f t="shared" si="8"/>
        <v>289.26304396090006</v>
      </c>
      <c r="BI25" s="17">
        <f t="shared" si="8"/>
        <v>536.70625659270002</v>
      </c>
      <c r="BJ25" s="17">
        <f t="shared" si="8"/>
        <v>416.10843110569999</v>
      </c>
      <c r="BK25" s="17">
        <f t="shared" si="8"/>
        <v>437.4340328719</v>
      </c>
      <c r="BL25" s="17">
        <f t="shared" si="8"/>
        <v>553.32311691460006</v>
      </c>
      <c r="BM25" s="17">
        <f t="shared" si="8"/>
        <v>552.26591885469998</v>
      </c>
      <c r="BN25" s="17">
        <f t="shared" si="8"/>
        <v>472.56421774239999</v>
      </c>
      <c r="BO25" s="14"/>
      <c r="BP25" s="17">
        <f t="shared" si="8"/>
        <v>16761040.303701652</v>
      </c>
    </row>
    <row r="26" spans="1:68" x14ac:dyDescent="0.25">
      <c r="A26" s="9"/>
      <c r="G26" s="11"/>
      <c r="H26" s="11"/>
      <c r="I26" s="11"/>
      <c r="J26" s="11"/>
      <c r="K26" s="11"/>
      <c r="L26" s="11"/>
      <c r="M26" s="11"/>
      <c r="N26" s="9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</row>
    <row r="27" spans="1:68" x14ac:dyDescent="0.25">
      <c r="A27" s="9"/>
      <c r="C27" s="3" t="s">
        <v>84</v>
      </c>
      <c r="G27" s="11"/>
      <c r="H27" s="11"/>
      <c r="I27" s="11"/>
      <c r="J27" s="11"/>
      <c r="K27" s="11"/>
      <c r="L27" s="11"/>
      <c r="M27" s="11"/>
      <c r="N27" s="9"/>
      <c r="O27" s="9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</row>
    <row r="28" spans="1:68" x14ac:dyDescent="0.25">
      <c r="A28" s="9"/>
      <c r="G28" s="11"/>
      <c r="H28" s="11"/>
      <c r="I28" s="11"/>
      <c r="J28" s="11"/>
      <c r="K28" s="11"/>
      <c r="L28" s="11"/>
      <c r="M28" s="11"/>
      <c r="N28" s="9"/>
      <c r="O28" s="9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</row>
    <row r="29" spans="1:68" x14ac:dyDescent="0.25">
      <c r="A29" s="9">
        <v>11</v>
      </c>
      <c r="C29" s="8" t="s">
        <v>85</v>
      </c>
      <c r="E29" s="9" t="s">
        <v>113</v>
      </c>
      <c r="G29" s="14">
        <v>12577</v>
      </c>
      <c r="H29" s="14">
        <v>2800</v>
      </c>
      <c r="I29" s="14">
        <v>0</v>
      </c>
      <c r="J29" s="14">
        <v>0</v>
      </c>
      <c r="K29" s="14">
        <f>SUM(G29:J29)</f>
        <v>15377</v>
      </c>
      <c r="L29" s="10"/>
      <c r="N29" s="9">
        <v>11</v>
      </c>
      <c r="O29" s="9"/>
      <c r="P29" s="14">
        <v>13.053248666382286</v>
      </c>
      <c r="Q29" s="14">
        <v>19.2446279016274</v>
      </c>
      <c r="R29" s="14">
        <v>15.216489127857285</v>
      </c>
      <c r="S29" s="14">
        <v>5084.4560558902385</v>
      </c>
      <c r="T29" s="14">
        <v>815.51462646430161</v>
      </c>
      <c r="U29" s="14">
        <v>258.95578788971557</v>
      </c>
      <c r="V29" s="14">
        <v>288.38770869016804</v>
      </c>
      <c r="W29" s="14">
        <v>297.10200219739767</v>
      </c>
      <c r="X29" s="14">
        <v>291.34306315051083</v>
      </c>
      <c r="Y29" s="14">
        <v>266.94033857909056</v>
      </c>
      <c r="Z29" s="14">
        <v>4048.0840379384599</v>
      </c>
      <c r="AA29" s="14">
        <v>1178.702013504251</v>
      </c>
      <c r="AB29" s="14"/>
      <c r="AC29" s="14">
        <v>424.5307166394204</v>
      </c>
      <c r="AD29" s="14">
        <v>419.2719822205745</v>
      </c>
      <c r="AE29" s="14">
        <v>289.11885751020998</v>
      </c>
      <c r="AF29" s="14">
        <v>188.80866411754616</v>
      </c>
      <c r="AG29" s="14">
        <v>86.936973356497589</v>
      </c>
      <c r="AH29" s="14">
        <v>12.52179537490411</v>
      </c>
      <c r="AI29" s="14">
        <v>1.371555680009781</v>
      </c>
      <c r="AJ29" s="14">
        <v>3.4045943329067274</v>
      </c>
      <c r="AK29" s="14">
        <v>9.8085004427108498</v>
      </c>
      <c r="AL29" s="14">
        <v>61.971788768751118</v>
      </c>
      <c r="AM29" s="14">
        <v>1017.9074468106086</v>
      </c>
      <c r="AN29" s="14">
        <v>284.3471247458603</v>
      </c>
      <c r="AO29" s="14"/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/>
      <c r="BC29" s="14">
        <f>$J29</f>
        <v>0</v>
      </c>
      <c r="BD29" s="14">
        <f>$J29</f>
        <v>0</v>
      </c>
      <c r="BE29" s="14">
        <f t="shared" ref="BE29:BN29" si="9">$J29</f>
        <v>0</v>
      </c>
      <c r="BF29" s="14">
        <f t="shared" si="9"/>
        <v>0</v>
      </c>
      <c r="BG29" s="14">
        <f t="shared" si="9"/>
        <v>0</v>
      </c>
      <c r="BH29" s="14">
        <f t="shared" si="9"/>
        <v>0</v>
      </c>
      <c r="BI29" s="14">
        <f t="shared" si="9"/>
        <v>0</v>
      </c>
      <c r="BJ29" s="14">
        <f t="shared" si="9"/>
        <v>0</v>
      </c>
      <c r="BK29" s="14">
        <f t="shared" si="9"/>
        <v>0</v>
      </c>
      <c r="BL29" s="14">
        <f t="shared" si="9"/>
        <v>0</v>
      </c>
      <c r="BM29" s="14">
        <f t="shared" si="9"/>
        <v>0</v>
      </c>
      <c r="BN29" s="14">
        <f t="shared" si="9"/>
        <v>0</v>
      </c>
      <c r="BO29" s="14"/>
      <c r="BP29" s="14">
        <f t="shared" ref="BP29:BP38" si="10">SUM(P29:BN29)</f>
        <v>15376.999999999998</v>
      </c>
    </row>
    <row r="30" spans="1:68" x14ac:dyDescent="0.25">
      <c r="A30" s="9">
        <v>12</v>
      </c>
      <c r="C30" s="8" t="s">
        <v>86</v>
      </c>
      <c r="E30" s="9" t="s">
        <v>113</v>
      </c>
      <c r="G30" s="14">
        <v>68785</v>
      </c>
      <c r="H30" s="14">
        <v>806611</v>
      </c>
      <c r="I30" s="14">
        <v>0</v>
      </c>
      <c r="J30" s="14">
        <v>0</v>
      </c>
      <c r="K30" s="14">
        <f t="shared" ref="K30:K38" si="11">SUM(G30:J30)</f>
        <v>875396</v>
      </c>
      <c r="L30" s="10"/>
      <c r="N30" s="9">
        <v>12</v>
      </c>
      <c r="O30" s="9"/>
      <c r="P30" s="14">
        <v>5026.3698939252272</v>
      </c>
      <c r="Q30" s="14">
        <v>5564.1564507285884</v>
      </c>
      <c r="R30" s="14">
        <v>6768.2551800432857</v>
      </c>
      <c r="S30" s="14">
        <v>7520.6491256444588</v>
      </c>
      <c r="T30" s="14">
        <v>6393.7869991223615</v>
      </c>
      <c r="U30" s="14">
        <v>5041.6416491049395</v>
      </c>
      <c r="V30" s="14">
        <v>5050.5222973944292</v>
      </c>
      <c r="W30" s="14">
        <v>4803.4312588893927</v>
      </c>
      <c r="X30" s="14">
        <v>5060.2422536149434</v>
      </c>
      <c r="Y30" s="14">
        <v>9748.228125711732</v>
      </c>
      <c r="Z30" s="14">
        <v>4376.3978709888916</v>
      </c>
      <c r="AA30" s="14">
        <v>3431.3188948317497</v>
      </c>
      <c r="AB30" s="14"/>
      <c r="AC30" s="14">
        <v>83244.47627773571</v>
      </c>
      <c r="AD30" s="14">
        <v>89566.536376656033</v>
      </c>
      <c r="AE30" s="14">
        <v>79597.049002557658</v>
      </c>
      <c r="AF30" s="14">
        <v>72357.010086261231</v>
      </c>
      <c r="AG30" s="14">
        <v>61656.528899387107</v>
      </c>
      <c r="AH30" s="14">
        <v>52511.877898119223</v>
      </c>
      <c r="AI30" s="14">
        <v>55693.819635533517</v>
      </c>
      <c r="AJ30" s="14">
        <v>53950.161899442035</v>
      </c>
      <c r="AK30" s="14">
        <v>53778.568402703473</v>
      </c>
      <c r="AL30" s="14">
        <v>76493.153092886903</v>
      </c>
      <c r="AM30" s="14">
        <v>19745.250379547975</v>
      </c>
      <c r="AN30" s="14">
        <v>108016.56804916915</v>
      </c>
      <c r="AO30" s="14"/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/>
      <c r="BC30" s="14">
        <f t="shared" ref="BC30:BN36" si="12">$J30</f>
        <v>0</v>
      </c>
      <c r="BD30" s="14">
        <f t="shared" si="12"/>
        <v>0</v>
      </c>
      <c r="BE30" s="14">
        <f t="shared" si="12"/>
        <v>0</v>
      </c>
      <c r="BF30" s="14">
        <f t="shared" si="12"/>
        <v>0</v>
      </c>
      <c r="BG30" s="14">
        <f t="shared" si="12"/>
        <v>0</v>
      </c>
      <c r="BH30" s="14">
        <f t="shared" si="12"/>
        <v>0</v>
      </c>
      <c r="BI30" s="14">
        <f t="shared" si="12"/>
        <v>0</v>
      </c>
      <c r="BJ30" s="14">
        <f t="shared" si="12"/>
        <v>0</v>
      </c>
      <c r="BK30" s="14">
        <f t="shared" si="12"/>
        <v>0</v>
      </c>
      <c r="BL30" s="14">
        <f t="shared" si="12"/>
        <v>0</v>
      </c>
      <c r="BM30" s="14">
        <f t="shared" si="12"/>
        <v>0</v>
      </c>
      <c r="BN30" s="14">
        <f t="shared" si="12"/>
        <v>0</v>
      </c>
      <c r="BO30" s="14"/>
      <c r="BP30" s="14">
        <f t="shared" si="10"/>
        <v>875396.00000000012</v>
      </c>
    </row>
    <row r="31" spans="1:68" x14ac:dyDescent="0.25">
      <c r="A31" s="9">
        <v>13</v>
      </c>
      <c r="C31" s="8" t="s">
        <v>87</v>
      </c>
      <c r="E31" s="9" t="s">
        <v>113</v>
      </c>
      <c r="G31" s="14">
        <v>741</v>
      </c>
      <c r="H31" s="14">
        <v>440875</v>
      </c>
      <c r="I31" s="14">
        <v>0</v>
      </c>
      <c r="J31" s="14">
        <v>0</v>
      </c>
      <c r="K31" s="14">
        <f t="shared" si="11"/>
        <v>441616</v>
      </c>
      <c r="L31" s="10"/>
      <c r="N31" s="9">
        <v>13</v>
      </c>
      <c r="O31" s="9"/>
      <c r="P31" s="14">
        <v>76.216370928536705</v>
      </c>
      <c r="Q31" s="14">
        <v>70.045373521309344</v>
      </c>
      <c r="R31" s="14">
        <v>77.550234970021066</v>
      </c>
      <c r="S31" s="14">
        <v>57.569291848970991</v>
      </c>
      <c r="T31" s="14">
        <v>64.625862907146328</v>
      </c>
      <c r="U31" s="14">
        <v>60.909455517744291</v>
      </c>
      <c r="V31" s="14">
        <v>65.38735618214227</v>
      </c>
      <c r="W31" s="14">
        <v>5.5606020093988011</v>
      </c>
      <c r="X31" s="14">
        <v>56.963899692108249</v>
      </c>
      <c r="Y31" s="14">
        <v>57.738401393615298</v>
      </c>
      <c r="Z31" s="14">
        <v>311.88202884459571</v>
      </c>
      <c r="AA31" s="14">
        <v>-163.44887781558904</v>
      </c>
      <c r="AB31" s="14"/>
      <c r="AC31" s="14">
        <v>45043.526452124745</v>
      </c>
      <c r="AD31" s="14">
        <v>40761.707590038175</v>
      </c>
      <c r="AE31" s="14">
        <v>43173.466503672935</v>
      </c>
      <c r="AF31" s="14">
        <v>41134.905814412188</v>
      </c>
      <c r="AG31" s="14">
        <v>37326.100226055642</v>
      </c>
      <c r="AH31" s="14">
        <v>34419.64520116747</v>
      </c>
      <c r="AI31" s="14">
        <v>32030.840198234157</v>
      </c>
      <c r="AJ31" s="14">
        <v>34169.790804062897</v>
      </c>
      <c r="AK31" s="14">
        <v>32255.081177846878</v>
      </c>
      <c r="AL31" s="14">
        <v>34381.858125068837</v>
      </c>
      <c r="AM31" s="14">
        <v>111143.23842131959</v>
      </c>
      <c r="AN31" s="14">
        <v>-44965.160514003517</v>
      </c>
      <c r="AO31" s="14"/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/>
      <c r="BC31" s="14">
        <f t="shared" si="12"/>
        <v>0</v>
      </c>
      <c r="BD31" s="14">
        <f t="shared" si="12"/>
        <v>0</v>
      </c>
      <c r="BE31" s="14">
        <f t="shared" si="12"/>
        <v>0</v>
      </c>
      <c r="BF31" s="14">
        <f t="shared" si="12"/>
        <v>0</v>
      </c>
      <c r="BG31" s="14">
        <f t="shared" si="12"/>
        <v>0</v>
      </c>
      <c r="BH31" s="14">
        <f t="shared" si="12"/>
        <v>0</v>
      </c>
      <c r="BI31" s="14">
        <f t="shared" si="12"/>
        <v>0</v>
      </c>
      <c r="BJ31" s="14">
        <f t="shared" si="12"/>
        <v>0</v>
      </c>
      <c r="BK31" s="14">
        <f t="shared" si="12"/>
        <v>0</v>
      </c>
      <c r="BL31" s="14">
        <f t="shared" si="12"/>
        <v>0</v>
      </c>
      <c r="BM31" s="14">
        <f t="shared" si="12"/>
        <v>0</v>
      </c>
      <c r="BN31" s="14">
        <f t="shared" si="12"/>
        <v>0</v>
      </c>
      <c r="BO31" s="14"/>
      <c r="BP31" s="14">
        <f t="shared" si="10"/>
        <v>441616</v>
      </c>
    </row>
    <row r="32" spans="1:68" x14ac:dyDescent="0.25">
      <c r="A32" s="9">
        <v>14</v>
      </c>
      <c r="C32" s="8" t="s">
        <v>88</v>
      </c>
      <c r="E32" s="9" t="s">
        <v>113</v>
      </c>
      <c r="G32" s="14">
        <v>0</v>
      </c>
      <c r="H32" s="14">
        <v>0</v>
      </c>
      <c r="I32" s="14">
        <v>0</v>
      </c>
      <c r="J32" s="14">
        <v>591622.73785999988</v>
      </c>
      <c r="K32" s="14">
        <f t="shared" si="11"/>
        <v>591622.73785999988</v>
      </c>
      <c r="L32" s="10"/>
      <c r="N32" s="9">
        <v>14</v>
      </c>
      <c r="O32" s="9"/>
      <c r="P32" s="14">
        <f t="shared" ref="P32:AA38" si="13">$G32</f>
        <v>0</v>
      </c>
      <c r="Q32" s="14">
        <f t="shared" si="13"/>
        <v>0</v>
      </c>
      <c r="R32" s="14">
        <f t="shared" si="13"/>
        <v>0</v>
      </c>
      <c r="S32" s="14">
        <f t="shared" si="13"/>
        <v>0</v>
      </c>
      <c r="T32" s="14">
        <f t="shared" si="13"/>
        <v>0</v>
      </c>
      <c r="U32" s="14">
        <f t="shared" si="13"/>
        <v>0</v>
      </c>
      <c r="V32" s="14">
        <f t="shared" si="13"/>
        <v>0</v>
      </c>
      <c r="W32" s="14">
        <f t="shared" si="13"/>
        <v>0</v>
      </c>
      <c r="X32" s="14">
        <f t="shared" si="13"/>
        <v>0</v>
      </c>
      <c r="Y32" s="14">
        <f t="shared" si="13"/>
        <v>0</v>
      </c>
      <c r="Z32" s="14">
        <f t="shared" si="13"/>
        <v>0</v>
      </c>
      <c r="AA32" s="14">
        <f t="shared" si="13"/>
        <v>0</v>
      </c>
      <c r="AB32" s="14"/>
      <c r="AC32" s="14">
        <f t="shared" ref="AC32:AN38" si="14">$H32</f>
        <v>0</v>
      </c>
      <c r="AD32" s="14">
        <f t="shared" si="14"/>
        <v>0</v>
      </c>
      <c r="AE32" s="14">
        <f t="shared" si="14"/>
        <v>0</v>
      </c>
      <c r="AF32" s="14">
        <f t="shared" si="14"/>
        <v>0</v>
      </c>
      <c r="AG32" s="14">
        <f t="shared" si="14"/>
        <v>0</v>
      </c>
      <c r="AH32" s="14">
        <f t="shared" si="14"/>
        <v>0</v>
      </c>
      <c r="AI32" s="14">
        <f t="shared" si="14"/>
        <v>0</v>
      </c>
      <c r="AJ32" s="14">
        <f t="shared" si="14"/>
        <v>0</v>
      </c>
      <c r="AK32" s="14">
        <f t="shared" si="14"/>
        <v>0</v>
      </c>
      <c r="AL32" s="14">
        <f t="shared" si="14"/>
        <v>0</v>
      </c>
      <c r="AM32" s="14">
        <f t="shared" si="14"/>
        <v>0</v>
      </c>
      <c r="AN32" s="14">
        <f t="shared" si="14"/>
        <v>0</v>
      </c>
      <c r="AO32" s="14"/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/>
      <c r="BC32" s="14">
        <v>46952.265469999955</v>
      </c>
      <c r="BD32" s="14">
        <v>78229.757119999951</v>
      </c>
      <c r="BE32" s="14">
        <v>86819.245969999974</v>
      </c>
      <c r="BF32" s="14">
        <v>32888.041089999984</v>
      </c>
      <c r="BG32" s="14">
        <v>42665.680189999985</v>
      </c>
      <c r="BH32" s="14">
        <v>23508.101070000008</v>
      </c>
      <c r="BI32" s="14">
        <v>102528.4381700001</v>
      </c>
      <c r="BJ32" s="14">
        <v>56320.789399999987</v>
      </c>
      <c r="BK32" s="14">
        <v>16607.864610000004</v>
      </c>
      <c r="BL32" s="14">
        <v>19232.168990000006</v>
      </c>
      <c r="BM32" s="14">
        <v>42834.385369999989</v>
      </c>
      <c r="BN32" s="14">
        <v>43036.000410000022</v>
      </c>
      <c r="BO32" s="14"/>
      <c r="BP32" s="14">
        <f t="shared" si="10"/>
        <v>591622.73785999999</v>
      </c>
    </row>
    <row r="33" spans="1:68" x14ac:dyDescent="0.25">
      <c r="A33" s="9">
        <v>15</v>
      </c>
      <c r="C33" s="8" t="s">
        <v>89</v>
      </c>
      <c r="E33" s="9" t="s">
        <v>113</v>
      </c>
      <c r="G33" s="14">
        <v>1631</v>
      </c>
      <c r="H33" s="14">
        <v>61389</v>
      </c>
      <c r="I33" s="14">
        <v>0</v>
      </c>
      <c r="J33" s="14">
        <v>0</v>
      </c>
      <c r="K33" s="14">
        <f t="shared" si="11"/>
        <v>63020</v>
      </c>
      <c r="L33" s="10"/>
      <c r="N33" s="9">
        <v>15</v>
      </c>
      <c r="O33" s="9"/>
      <c r="P33" s="14">
        <v>0</v>
      </c>
      <c r="Q33" s="14">
        <v>0</v>
      </c>
      <c r="R33" s="14">
        <v>0.36430144070834775</v>
      </c>
      <c r="S33" s="14">
        <v>2.3235696932574448</v>
      </c>
      <c r="T33" s="14">
        <v>88.02216715019793</v>
      </c>
      <c r="U33" s="14">
        <v>239.15011972012957</v>
      </c>
      <c r="V33" s="14">
        <v>382.17057944292446</v>
      </c>
      <c r="W33" s="14">
        <v>193.86449132865883</v>
      </c>
      <c r="X33" s="14">
        <v>151.88614856557953</v>
      </c>
      <c r="Y33" s="14">
        <v>222.27490144283561</v>
      </c>
      <c r="Z33" s="14">
        <v>910.38521852130157</v>
      </c>
      <c r="AA33" s="14">
        <v>-559.4414973055932</v>
      </c>
      <c r="AB33" s="14"/>
      <c r="AC33" s="14">
        <v>139.96815081977124</v>
      </c>
      <c r="AD33" s="14">
        <v>333.91566022181001</v>
      </c>
      <c r="AE33" s="14">
        <v>244.22304922641067</v>
      </c>
      <c r="AF33" s="14">
        <v>1119.0032428653085</v>
      </c>
      <c r="AG33" s="14">
        <v>6006.9850551058735</v>
      </c>
      <c r="AH33" s="14">
        <v>7351.3242714148901</v>
      </c>
      <c r="AI33" s="14">
        <v>8771.4407796494143</v>
      </c>
      <c r="AJ33" s="14">
        <v>8894.9067379849657</v>
      </c>
      <c r="AK33" s="14">
        <v>9686.1480195043005</v>
      </c>
      <c r="AL33" s="14">
        <v>9769.2009554045508</v>
      </c>
      <c r="AM33" s="14">
        <v>22582.009975354445</v>
      </c>
      <c r="AN33" s="14">
        <v>-13510.125897551739</v>
      </c>
      <c r="AO33" s="14"/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/>
      <c r="BC33" s="14">
        <f t="shared" si="12"/>
        <v>0</v>
      </c>
      <c r="BD33" s="14">
        <f t="shared" si="12"/>
        <v>0</v>
      </c>
      <c r="BE33" s="14">
        <f t="shared" si="12"/>
        <v>0</v>
      </c>
      <c r="BF33" s="14">
        <f t="shared" si="12"/>
        <v>0</v>
      </c>
      <c r="BG33" s="14">
        <f t="shared" si="12"/>
        <v>0</v>
      </c>
      <c r="BH33" s="14">
        <f t="shared" si="12"/>
        <v>0</v>
      </c>
      <c r="BI33" s="14">
        <f t="shared" si="12"/>
        <v>0</v>
      </c>
      <c r="BJ33" s="14">
        <f t="shared" si="12"/>
        <v>0</v>
      </c>
      <c r="BK33" s="14">
        <f t="shared" si="12"/>
        <v>0</v>
      </c>
      <c r="BL33" s="14">
        <f t="shared" si="12"/>
        <v>0</v>
      </c>
      <c r="BM33" s="14">
        <f t="shared" si="12"/>
        <v>0</v>
      </c>
      <c r="BN33" s="14">
        <f t="shared" si="12"/>
        <v>0</v>
      </c>
      <c r="BO33" s="14"/>
      <c r="BP33" s="14">
        <f t="shared" si="10"/>
        <v>63020</v>
      </c>
    </row>
    <row r="34" spans="1:68" x14ac:dyDescent="0.25">
      <c r="A34" s="9">
        <v>16</v>
      </c>
      <c r="C34" s="8" t="s">
        <v>90</v>
      </c>
      <c r="E34" s="9" t="s">
        <v>113</v>
      </c>
      <c r="G34" s="14">
        <v>1597</v>
      </c>
      <c r="H34" s="14">
        <v>28843</v>
      </c>
      <c r="I34" s="14">
        <v>0</v>
      </c>
      <c r="J34" s="14">
        <v>0</v>
      </c>
      <c r="K34" s="14">
        <f t="shared" si="11"/>
        <v>30440</v>
      </c>
      <c r="L34" s="10"/>
      <c r="N34" s="9">
        <v>16</v>
      </c>
      <c r="O34" s="9"/>
      <c r="P34" s="14">
        <v>226.02835312681671</v>
      </c>
      <c r="Q34" s="14">
        <v>210.06164432017766</v>
      </c>
      <c r="R34" s="14">
        <v>208.4848188442574</v>
      </c>
      <c r="S34" s="14">
        <v>409.52073378918323</v>
      </c>
      <c r="T34" s="14">
        <v>120.7976032506221</v>
      </c>
      <c r="U34" s="14">
        <v>48.114299599824058</v>
      </c>
      <c r="V34" s="14">
        <v>23.449015862469896</v>
      </c>
      <c r="W34" s="14">
        <v>27.758023050872485</v>
      </c>
      <c r="X34" s="14">
        <v>23.582628488466874</v>
      </c>
      <c r="Y34" s="14">
        <v>117.32956964937698</v>
      </c>
      <c r="Z34" s="14">
        <v>9.653512228281766</v>
      </c>
      <c r="AA34" s="14">
        <v>172.21979778965078</v>
      </c>
      <c r="AB34" s="14"/>
      <c r="AC34" s="14">
        <v>8453.3603263854675</v>
      </c>
      <c r="AD34" s="14">
        <v>-1008.7630381118838</v>
      </c>
      <c r="AE34" s="14">
        <v>4704.5650614411279</v>
      </c>
      <c r="AF34" s="14">
        <v>3171.1127232323529</v>
      </c>
      <c r="AG34" s="14">
        <v>2288.6484103525186</v>
      </c>
      <c r="AH34" s="14">
        <v>1316.6228723063666</v>
      </c>
      <c r="AI34" s="14">
        <v>1289.0105156094535</v>
      </c>
      <c r="AJ34" s="14">
        <v>1108.8164433342122</v>
      </c>
      <c r="AK34" s="14">
        <v>1282.7592223901408</v>
      </c>
      <c r="AL34" s="14">
        <v>1427.8058793322509</v>
      </c>
      <c r="AM34" s="14">
        <v>4926.5345456343921</v>
      </c>
      <c r="AN34" s="14">
        <v>-117.47296190640084</v>
      </c>
      <c r="AO34" s="14"/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/>
      <c r="BC34" s="14">
        <f t="shared" si="12"/>
        <v>0</v>
      </c>
      <c r="BD34" s="14">
        <f t="shared" si="12"/>
        <v>0</v>
      </c>
      <c r="BE34" s="14">
        <f t="shared" si="12"/>
        <v>0</v>
      </c>
      <c r="BF34" s="14">
        <f t="shared" si="12"/>
        <v>0</v>
      </c>
      <c r="BG34" s="14">
        <f t="shared" si="12"/>
        <v>0</v>
      </c>
      <c r="BH34" s="14">
        <f t="shared" si="12"/>
        <v>0</v>
      </c>
      <c r="BI34" s="14">
        <f t="shared" si="12"/>
        <v>0</v>
      </c>
      <c r="BJ34" s="14">
        <f t="shared" si="12"/>
        <v>0</v>
      </c>
      <c r="BK34" s="14">
        <f t="shared" si="12"/>
        <v>0</v>
      </c>
      <c r="BL34" s="14">
        <f t="shared" si="12"/>
        <v>0</v>
      </c>
      <c r="BM34" s="14">
        <f t="shared" si="12"/>
        <v>0</v>
      </c>
      <c r="BN34" s="14">
        <f t="shared" si="12"/>
        <v>0</v>
      </c>
      <c r="BO34" s="14"/>
      <c r="BP34" s="14">
        <f t="shared" si="10"/>
        <v>30440</v>
      </c>
    </row>
    <row r="35" spans="1:68" x14ac:dyDescent="0.25">
      <c r="A35" s="9">
        <v>17</v>
      </c>
      <c r="C35" s="8" t="s">
        <v>91</v>
      </c>
      <c r="E35" s="9" t="s">
        <v>113</v>
      </c>
      <c r="G35" s="14">
        <v>18233</v>
      </c>
      <c r="H35" s="14">
        <v>268125</v>
      </c>
      <c r="I35" s="14">
        <v>0</v>
      </c>
      <c r="J35" s="14">
        <v>0</v>
      </c>
      <c r="K35" s="14">
        <f t="shared" si="11"/>
        <v>286358</v>
      </c>
      <c r="L35" s="10"/>
      <c r="N35" s="9">
        <v>17</v>
      </c>
      <c r="O35" s="9"/>
      <c r="P35" s="14">
        <v>3577.1788286649089</v>
      </c>
      <c r="Q35" s="14">
        <v>3916.7316666991169</v>
      </c>
      <c r="R35" s="14">
        <v>4088.7660912890969</v>
      </c>
      <c r="S35" s="14">
        <v>3197.1158906496503</v>
      </c>
      <c r="T35" s="14">
        <v>520.43028444922936</v>
      </c>
      <c r="U35" s="14">
        <v>491.45521293723368</v>
      </c>
      <c r="V35" s="14">
        <v>564.79439394217775</v>
      </c>
      <c r="W35" s="14">
        <v>15.833039076770605</v>
      </c>
      <c r="X35" s="14">
        <v>405.26300021033342</v>
      </c>
      <c r="Y35" s="14">
        <v>742.46683244707174</v>
      </c>
      <c r="Z35" s="14">
        <v>2288.8406489787312</v>
      </c>
      <c r="AA35" s="14">
        <v>-1575.8758893443219</v>
      </c>
      <c r="AB35" s="14"/>
      <c r="AC35" s="14">
        <v>27566.631950948748</v>
      </c>
      <c r="AD35" s="14">
        <v>30591.721590553945</v>
      </c>
      <c r="AE35" s="14">
        <v>29721.115927860232</v>
      </c>
      <c r="AF35" s="14">
        <v>16900.799451149869</v>
      </c>
      <c r="AG35" s="14">
        <v>26459.918208557912</v>
      </c>
      <c r="AH35" s="14">
        <v>16721.417559276313</v>
      </c>
      <c r="AI35" s="14">
        <v>19123.791316448438</v>
      </c>
      <c r="AJ35" s="14">
        <v>17308.922359363096</v>
      </c>
      <c r="AK35" s="14">
        <v>13844.445298843862</v>
      </c>
      <c r="AL35" s="14">
        <v>18281.797783612208</v>
      </c>
      <c r="AM35" s="14">
        <v>35361.102000031715</v>
      </c>
      <c r="AN35" s="14">
        <v>16243.336553353663</v>
      </c>
      <c r="AO35" s="14"/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/>
      <c r="BC35" s="14">
        <f t="shared" si="12"/>
        <v>0</v>
      </c>
      <c r="BD35" s="14">
        <f t="shared" si="12"/>
        <v>0</v>
      </c>
      <c r="BE35" s="14">
        <f t="shared" si="12"/>
        <v>0</v>
      </c>
      <c r="BF35" s="14">
        <f t="shared" si="12"/>
        <v>0</v>
      </c>
      <c r="BG35" s="14">
        <f t="shared" si="12"/>
        <v>0</v>
      </c>
      <c r="BH35" s="14">
        <f t="shared" si="12"/>
        <v>0</v>
      </c>
      <c r="BI35" s="14">
        <f t="shared" si="12"/>
        <v>0</v>
      </c>
      <c r="BJ35" s="14">
        <f t="shared" si="12"/>
        <v>0</v>
      </c>
      <c r="BK35" s="14">
        <f t="shared" si="12"/>
        <v>0</v>
      </c>
      <c r="BL35" s="14">
        <f t="shared" si="12"/>
        <v>0</v>
      </c>
      <c r="BM35" s="14">
        <f t="shared" si="12"/>
        <v>0</v>
      </c>
      <c r="BN35" s="14">
        <f t="shared" si="12"/>
        <v>0</v>
      </c>
      <c r="BO35" s="14"/>
      <c r="BP35" s="14">
        <f t="shared" si="10"/>
        <v>286358</v>
      </c>
    </row>
    <row r="36" spans="1:68" x14ac:dyDescent="0.25">
      <c r="A36" s="9">
        <v>18</v>
      </c>
      <c r="C36" s="8" t="s">
        <v>92</v>
      </c>
      <c r="E36" s="9" t="s">
        <v>113</v>
      </c>
      <c r="G36" s="14">
        <v>152503</v>
      </c>
      <c r="H36" s="14">
        <v>44376</v>
      </c>
      <c r="I36" s="14">
        <v>0</v>
      </c>
      <c r="J36" s="14">
        <v>0</v>
      </c>
      <c r="K36" s="14">
        <f t="shared" si="11"/>
        <v>196879</v>
      </c>
      <c r="L36" s="10"/>
      <c r="N36" s="9">
        <v>18</v>
      </c>
      <c r="O36" s="9"/>
      <c r="P36" s="14">
        <v>28523.692121930442</v>
      </c>
      <c r="Q36" s="14">
        <v>23271.736487640934</v>
      </c>
      <c r="R36" s="14">
        <v>20114.571933414161</v>
      </c>
      <c r="S36" s="14">
        <v>12471.123538535194</v>
      </c>
      <c r="T36" s="14">
        <v>6029.1286907283065</v>
      </c>
      <c r="U36" s="14">
        <v>3473.9349074977804</v>
      </c>
      <c r="V36" s="14">
        <v>2379.6793624096945</v>
      </c>
      <c r="W36" s="14">
        <v>3243.6043777483283</v>
      </c>
      <c r="X36" s="14">
        <v>4321.290177508793</v>
      </c>
      <c r="Y36" s="14">
        <v>8144.291149888345</v>
      </c>
      <c r="Z36" s="14">
        <v>10661.107233925295</v>
      </c>
      <c r="AA36" s="14">
        <v>29868.840018772724</v>
      </c>
      <c r="AB36" s="14"/>
      <c r="AC36" s="14">
        <v>3409.8392537294062</v>
      </c>
      <c r="AD36" s="14">
        <v>3202.4878099757866</v>
      </c>
      <c r="AE36" s="14">
        <v>3607.540327397669</v>
      </c>
      <c r="AF36" s="14">
        <v>3407.829593136365</v>
      </c>
      <c r="AG36" s="14">
        <v>3976.0885278209453</v>
      </c>
      <c r="AH36" s="14">
        <v>3984.0055965717111</v>
      </c>
      <c r="AI36" s="14">
        <v>3993.0594543511706</v>
      </c>
      <c r="AJ36" s="14">
        <v>3611.4563614039839</v>
      </c>
      <c r="AK36" s="14">
        <v>3503.5484243458918</v>
      </c>
      <c r="AL36" s="14">
        <v>3926.8533227222324</v>
      </c>
      <c r="AM36" s="14">
        <v>3843.662377849972</v>
      </c>
      <c r="AN36" s="14">
        <v>3909.6289506948669</v>
      </c>
      <c r="AO36" s="14"/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/>
      <c r="BC36" s="14">
        <f t="shared" si="12"/>
        <v>0</v>
      </c>
      <c r="BD36" s="14">
        <f t="shared" si="12"/>
        <v>0</v>
      </c>
      <c r="BE36" s="14">
        <f t="shared" si="12"/>
        <v>0</v>
      </c>
      <c r="BF36" s="14">
        <f t="shared" si="12"/>
        <v>0</v>
      </c>
      <c r="BG36" s="14">
        <f t="shared" si="12"/>
        <v>0</v>
      </c>
      <c r="BH36" s="14">
        <f t="shared" si="12"/>
        <v>0</v>
      </c>
      <c r="BI36" s="14">
        <f t="shared" si="12"/>
        <v>0</v>
      </c>
      <c r="BJ36" s="14">
        <f t="shared" si="12"/>
        <v>0</v>
      </c>
      <c r="BK36" s="14">
        <f t="shared" si="12"/>
        <v>0</v>
      </c>
      <c r="BL36" s="14">
        <f t="shared" si="12"/>
        <v>0</v>
      </c>
      <c r="BM36" s="14">
        <f t="shared" si="12"/>
        <v>0</v>
      </c>
      <c r="BN36" s="14">
        <f t="shared" si="12"/>
        <v>0</v>
      </c>
      <c r="BO36" s="14"/>
      <c r="BP36" s="14">
        <f t="shared" si="10"/>
        <v>196878.99999999997</v>
      </c>
    </row>
    <row r="37" spans="1:68" x14ac:dyDescent="0.25">
      <c r="A37" s="9">
        <v>19</v>
      </c>
      <c r="C37" s="8" t="s">
        <v>93</v>
      </c>
      <c r="E37" s="9" t="s">
        <v>113</v>
      </c>
      <c r="G37" s="14">
        <v>0</v>
      </c>
      <c r="H37" s="14">
        <v>0</v>
      </c>
      <c r="I37" s="14">
        <v>0</v>
      </c>
      <c r="J37" s="14">
        <v>348.77118999999982</v>
      </c>
      <c r="K37" s="14">
        <f t="shared" si="11"/>
        <v>348.77118999999982</v>
      </c>
      <c r="L37" s="10"/>
      <c r="N37" s="9">
        <v>19</v>
      </c>
      <c r="O37" s="9"/>
      <c r="P37" s="14">
        <f t="shared" si="13"/>
        <v>0</v>
      </c>
      <c r="Q37" s="14">
        <f t="shared" si="13"/>
        <v>0</v>
      </c>
      <c r="R37" s="14">
        <f t="shared" si="13"/>
        <v>0</v>
      </c>
      <c r="S37" s="14">
        <f t="shared" si="13"/>
        <v>0</v>
      </c>
      <c r="T37" s="14">
        <f t="shared" si="13"/>
        <v>0</v>
      </c>
      <c r="U37" s="14">
        <f t="shared" si="13"/>
        <v>0</v>
      </c>
      <c r="V37" s="14">
        <f t="shared" si="13"/>
        <v>0</v>
      </c>
      <c r="W37" s="14">
        <f t="shared" si="13"/>
        <v>0</v>
      </c>
      <c r="X37" s="14">
        <f t="shared" si="13"/>
        <v>0</v>
      </c>
      <c r="Y37" s="14">
        <f t="shared" si="13"/>
        <v>0</v>
      </c>
      <c r="Z37" s="14">
        <f t="shared" si="13"/>
        <v>0</v>
      </c>
      <c r="AA37" s="14">
        <f t="shared" si="13"/>
        <v>0</v>
      </c>
      <c r="AB37" s="14"/>
      <c r="AC37" s="14">
        <f t="shared" si="14"/>
        <v>0</v>
      </c>
      <c r="AD37" s="14">
        <f t="shared" si="14"/>
        <v>0</v>
      </c>
      <c r="AE37" s="14">
        <f t="shared" si="14"/>
        <v>0</v>
      </c>
      <c r="AF37" s="14">
        <f t="shared" si="14"/>
        <v>0</v>
      </c>
      <c r="AG37" s="14">
        <f t="shared" si="14"/>
        <v>0</v>
      </c>
      <c r="AH37" s="14">
        <f t="shared" si="14"/>
        <v>0</v>
      </c>
      <c r="AI37" s="14">
        <f t="shared" si="14"/>
        <v>0</v>
      </c>
      <c r="AJ37" s="14">
        <f t="shared" si="14"/>
        <v>0</v>
      </c>
      <c r="AK37" s="14">
        <f t="shared" si="14"/>
        <v>0</v>
      </c>
      <c r="AL37" s="14">
        <f t="shared" si="14"/>
        <v>0</v>
      </c>
      <c r="AM37" s="14">
        <f t="shared" si="14"/>
        <v>0</v>
      </c>
      <c r="AN37" s="14">
        <f t="shared" si="14"/>
        <v>0</v>
      </c>
      <c r="AO37" s="14"/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/>
      <c r="BC37" s="14">
        <v>87.760819999999853</v>
      </c>
      <c r="BD37" s="14">
        <v>70.040690000000055</v>
      </c>
      <c r="BE37" s="14">
        <v>52.202479999999959</v>
      </c>
      <c r="BF37" s="14">
        <v>14.156650000000008</v>
      </c>
      <c r="BG37" s="14">
        <v>5.2820499999999964</v>
      </c>
      <c r="BH37" s="14">
        <v>15.434229999999996</v>
      </c>
      <c r="BI37" s="14">
        <v>49.760379999999998</v>
      </c>
      <c r="BJ37" s="14">
        <v>4.8670299999999997</v>
      </c>
      <c r="BK37" s="14">
        <v>3.6007699999999994</v>
      </c>
      <c r="BL37" s="14">
        <v>2.8348600000000013</v>
      </c>
      <c r="BM37" s="14">
        <v>16.410499999999999</v>
      </c>
      <c r="BN37" s="14">
        <v>26.420729999999999</v>
      </c>
      <c r="BO37" s="14"/>
      <c r="BP37" s="14">
        <f t="shared" si="10"/>
        <v>348.77118999999988</v>
      </c>
    </row>
    <row r="38" spans="1:68" x14ac:dyDescent="0.25">
      <c r="A38" s="9">
        <v>20</v>
      </c>
      <c r="C38" s="8" t="s">
        <v>94</v>
      </c>
      <c r="E38" s="9" t="s">
        <v>113</v>
      </c>
      <c r="G38" s="14">
        <v>0</v>
      </c>
      <c r="H38" s="14">
        <v>0</v>
      </c>
      <c r="I38" s="14">
        <v>0</v>
      </c>
      <c r="J38" s="14">
        <v>0</v>
      </c>
      <c r="K38" s="14">
        <f t="shared" si="11"/>
        <v>0</v>
      </c>
      <c r="L38" s="10"/>
      <c r="N38" s="9">
        <v>20</v>
      </c>
      <c r="O38" s="9"/>
      <c r="P38" s="14">
        <f>$G38</f>
        <v>0</v>
      </c>
      <c r="Q38" s="14">
        <f t="shared" si="13"/>
        <v>0</v>
      </c>
      <c r="R38" s="14">
        <f t="shared" si="13"/>
        <v>0</v>
      </c>
      <c r="S38" s="14">
        <f t="shared" si="13"/>
        <v>0</v>
      </c>
      <c r="T38" s="14">
        <f t="shared" si="13"/>
        <v>0</v>
      </c>
      <c r="U38" s="14">
        <f t="shared" si="13"/>
        <v>0</v>
      </c>
      <c r="V38" s="14">
        <f t="shared" si="13"/>
        <v>0</v>
      </c>
      <c r="W38" s="14">
        <f t="shared" si="13"/>
        <v>0</v>
      </c>
      <c r="X38" s="14">
        <f t="shared" si="13"/>
        <v>0</v>
      </c>
      <c r="Y38" s="14">
        <f t="shared" si="13"/>
        <v>0</v>
      </c>
      <c r="Z38" s="14">
        <f t="shared" si="13"/>
        <v>0</v>
      </c>
      <c r="AA38" s="14">
        <f>$G38</f>
        <v>0</v>
      </c>
      <c r="AB38" s="14"/>
      <c r="AC38" s="14">
        <f t="shared" si="14"/>
        <v>0</v>
      </c>
      <c r="AD38" s="14">
        <f t="shared" si="14"/>
        <v>0</v>
      </c>
      <c r="AE38" s="14">
        <f t="shared" si="14"/>
        <v>0</v>
      </c>
      <c r="AF38" s="14">
        <f t="shared" si="14"/>
        <v>0</v>
      </c>
      <c r="AG38" s="14">
        <f t="shared" si="14"/>
        <v>0</v>
      </c>
      <c r="AH38" s="14">
        <f t="shared" si="14"/>
        <v>0</v>
      </c>
      <c r="AI38" s="14">
        <f t="shared" si="14"/>
        <v>0</v>
      </c>
      <c r="AJ38" s="14">
        <f t="shared" si="14"/>
        <v>0</v>
      </c>
      <c r="AK38" s="14">
        <f t="shared" si="14"/>
        <v>0</v>
      </c>
      <c r="AL38" s="14">
        <f t="shared" si="14"/>
        <v>0</v>
      </c>
      <c r="AM38" s="14">
        <f t="shared" si="14"/>
        <v>0</v>
      </c>
      <c r="AN38" s="14">
        <f t="shared" si="14"/>
        <v>0</v>
      </c>
      <c r="AO38" s="14"/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/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/>
      <c r="BP38" s="14">
        <f t="shared" si="10"/>
        <v>0</v>
      </c>
    </row>
    <row r="39" spans="1:68" x14ac:dyDescent="0.25">
      <c r="A39" s="9">
        <v>21</v>
      </c>
      <c r="C39" s="8" t="s">
        <v>76</v>
      </c>
      <c r="G39" s="17">
        <f t="shared" ref="G39:K39" si="15">SUM(G29:G38)</f>
        <v>256067</v>
      </c>
      <c r="H39" s="17">
        <f t="shared" si="15"/>
        <v>1653019</v>
      </c>
      <c r="I39" s="17">
        <f t="shared" si="15"/>
        <v>0</v>
      </c>
      <c r="J39" s="17">
        <f t="shared" si="15"/>
        <v>591971.50904999988</v>
      </c>
      <c r="K39" s="17">
        <f t="shared" si="15"/>
        <v>2501057.50905</v>
      </c>
      <c r="L39" s="17"/>
      <c r="M39" s="17"/>
      <c r="N39" s="9">
        <v>21</v>
      </c>
      <c r="O39" s="9"/>
      <c r="P39" s="17">
        <f t="shared" ref="P39:BP39" si="16">SUM(P29:P38)</f>
        <v>37442.538817242312</v>
      </c>
      <c r="Q39" s="17">
        <f t="shared" si="16"/>
        <v>33051.976250811756</v>
      </c>
      <c r="R39" s="17">
        <f t="shared" si="16"/>
        <v>31273.209049129386</v>
      </c>
      <c r="S39" s="17">
        <f t="shared" si="16"/>
        <v>28742.758206050952</v>
      </c>
      <c r="T39" s="17">
        <f t="shared" si="16"/>
        <v>14032.306234072166</v>
      </c>
      <c r="U39" s="17">
        <f t="shared" si="16"/>
        <v>9614.1614322673668</v>
      </c>
      <c r="V39" s="17">
        <f t="shared" si="16"/>
        <v>8754.3907139240073</v>
      </c>
      <c r="W39" s="17">
        <f t="shared" si="16"/>
        <v>8587.1537943008188</v>
      </c>
      <c r="X39" s="17">
        <f t="shared" si="16"/>
        <v>10310.571171230735</v>
      </c>
      <c r="Y39" s="17">
        <f t="shared" si="16"/>
        <v>19299.269319112067</v>
      </c>
      <c r="Z39" s="17">
        <f t="shared" si="16"/>
        <v>22606.350551425559</v>
      </c>
      <c r="AA39" s="17">
        <f t="shared" si="16"/>
        <v>32352.31446043287</v>
      </c>
      <c r="AB39" s="14"/>
      <c r="AC39" s="17">
        <f t="shared" si="16"/>
        <v>168282.33312838327</v>
      </c>
      <c r="AD39" s="17">
        <f t="shared" si="16"/>
        <v>163866.87797155441</v>
      </c>
      <c r="AE39" s="17">
        <f t="shared" si="16"/>
        <v>161337.07872966625</v>
      </c>
      <c r="AF39" s="17">
        <f t="shared" si="16"/>
        <v>138279.46957517482</v>
      </c>
      <c r="AG39" s="17">
        <f t="shared" si="16"/>
        <v>137801.20630063649</v>
      </c>
      <c r="AH39" s="17">
        <f t="shared" si="16"/>
        <v>116317.41519423088</v>
      </c>
      <c r="AI39" s="17">
        <f t="shared" si="16"/>
        <v>120903.33345550616</v>
      </c>
      <c r="AJ39" s="17">
        <f t="shared" si="16"/>
        <v>119047.45919992408</v>
      </c>
      <c r="AK39" s="17">
        <f t="shared" si="16"/>
        <v>114360.35904607725</v>
      </c>
      <c r="AL39" s="17">
        <f t="shared" si="16"/>
        <v>144342.64094779571</v>
      </c>
      <c r="AM39" s="17">
        <f t="shared" si="16"/>
        <v>198619.70514654869</v>
      </c>
      <c r="AN39" s="17">
        <f t="shared" si="16"/>
        <v>69861.121304501881</v>
      </c>
      <c r="AO39" s="14"/>
      <c r="AP39" s="17">
        <f t="shared" si="16"/>
        <v>0</v>
      </c>
      <c r="AQ39" s="17">
        <f t="shared" si="16"/>
        <v>0</v>
      </c>
      <c r="AR39" s="17">
        <f t="shared" si="16"/>
        <v>0</v>
      </c>
      <c r="AS39" s="17">
        <f t="shared" si="16"/>
        <v>0</v>
      </c>
      <c r="AT39" s="17">
        <f t="shared" si="16"/>
        <v>0</v>
      </c>
      <c r="AU39" s="17">
        <f t="shared" si="16"/>
        <v>0</v>
      </c>
      <c r="AV39" s="17">
        <f t="shared" si="16"/>
        <v>0</v>
      </c>
      <c r="AW39" s="17">
        <f t="shared" si="16"/>
        <v>0</v>
      </c>
      <c r="AX39" s="17">
        <f t="shared" si="16"/>
        <v>0</v>
      </c>
      <c r="AY39" s="17">
        <f t="shared" si="16"/>
        <v>0</v>
      </c>
      <c r="AZ39" s="17">
        <f t="shared" si="16"/>
        <v>0</v>
      </c>
      <c r="BA39" s="17">
        <f t="shared" si="16"/>
        <v>0</v>
      </c>
      <c r="BB39" s="14"/>
      <c r="BC39" s="17">
        <f t="shared" si="16"/>
        <v>47040.026289999958</v>
      </c>
      <c r="BD39" s="17">
        <f t="shared" si="16"/>
        <v>78299.797809999945</v>
      </c>
      <c r="BE39" s="17">
        <f t="shared" si="16"/>
        <v>86871.448449999982</v>
      </c>
      <c r="BF39" s="17">
        <f t="shared" si="16"/>
        <v>32902.197739999981</v>
      </c>
      <c r="BG39" s="17">
        <f t="shared" si="16"/>
        <v>42670.962239999986</v>
      </c>
      <c r="BH39" s="17">
        <f t="shared" si="16"/>
        <v>23523.535300000007</v>
      </c>
      <c r="BI39" s="17">
        <f t="shared" si="16"/>
        <v>102578.1985500001</v>
      </c>
      <c r="BJ39" s="17">
        <f t="shared" si="16"/>
        <v>56325.656429999988</v>
      </c>
      <c r="BK39" s="17">
        <f t="shared" si="16"/>
        <v>16611.465380000005</v>
      </c>
      <c r="BL39" s="17">
        <f t="shared" si="16"/>
        <v>19235.003850000005</v>
      </c>
      <c r="BM39" s="17">
        <f t="shared" si="16"/>
        <v>42850.795869999987</v>
      </c>
      <c r="BN39" s="17">
        <f t="shared" si="16"/>
        <v>43062.42114000002</v>
      </c>
      <c r="BO39" s="14"/>
      <c r="BP39" s="17">
        <f t="shared" si="16"/>
        <v>2501057.50905</v>
      </c>
    </row>
    <row r="40" spans="1:68" x14ac:dyDescent="0.25">
      <c r="G40" s="13"/>
      <c r="H40" s="13"/>
      <c r="I40" s="13"/>
      <c r="J40" s="13"/>
      <c r="K40" s="13"/>
      <c r="L40" s="13"/>
      <c r="M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</row>
    <row r="41" spans="1:68" x14ac:dyDescent="0.25">
      <c r="A41" s="9">
        <v>22</v>
      </c>
      <c r="C41" s="8" t="s">
        <v>95</v>
      </c>
      <c r="E41" s="9" t="s">
        <v>113</v>
      </c>
      <c r="G41" s="14">
        <v>53245.997100000001</v>
      </c>
      <c r="H41" s="14">
        <v>620764.72289999994</v>
      </c>
      <c r="I41" s="14">
        <v>0</v>
      </c>
      <c r="J41" s="14">
        <v>0</v>
      </c>
      <c r="K41" s="14">
        <f t="shared" ref="K41:K52" si="17">SUM(G41:J41)</f>
        <v>674010.72</v>
      </c>
      <c r="L41" s="10"/>
      <c r="N41" s="9">
        <v>22</v>
      </c>
      <c r="O41" s="9"/>
      <c r="P41" s="14">
        <v>6311.5264000000006</v>
      </c>
      <c r="Q41" s="14">
        <v>7054.7377000000006</v>
      </c>
      <c r="R41" s="14">
        <v>4966.5805999999993</v>
      </c>
      <c r="S41" s="14">
        <v>4922.5942000000005</v>
      </c>
      <c r="T41" s="14">
        <v>3812.1182999999996</v>
      </c>
      <c r="U41" s="14">
        <v>3296.4254000000001</v>
      </c>
      <c r="V41" s="14">
        <v>3207.3069</v>
      </c>
      <c r="W41" s="14">
        <v>3150.4933999999998</v>
      </c>
      <c r="X41" s="14">
        <v>2977.3456000000001</v>
      </c>
      <c r="Y41" s="14">
        <v>4351.5648000000001</v>
      </c>
      <c r="Z41" s="14">
        <v>4634.7788</v>
      </c>
      <c r="AA41" s="14">
        <v>4560.5249999999996</v>
      </c>
      <c r="AB41" s="14"/>
      <c r="AC41" s="14">
        <v>73734.602800000095</v>
      </c>
      <c r="AD41" s="14">
        <v>70012.373200000104</v>
      </c>
      <c r="AE41" s="14">
        <v>70499.020600000003</v>
      </c>
      <c r="AF41" s="14">
        <v>55603.913500000002</v>
      </c>
      <c r="AG41" s="14">
        <v>47790.128299999997</v>
      </c>
      <c r="AH41" s="14">
        <v>36636.122900000002</v>
      </c>
      <c r="AI41" s="14">
        <v>31144.6443</v>
      </c>
      <c r="AJ41" s="14">
        <v>32804.521800000002</v>
      </c>
      <c r="AK41" s="14">
        <v>36791.436400000006</v>
      </c>
      <c r="AL41" s="14">
        <v>49747.893799999998</v>
      </c>
      <c r="AM41" s="14">
        <v>60405.093300000008</v>
      </c>
      <c r="AN41" s="14">
        <v>55594.972000000002</v>
      </c>
      <c r="AO41" s="14"/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/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/>
      <c r="BP41" s="14">
        <f t="shared" ref="BP41:BP52" si="18">SUM(P41:BN41)</f>
        <v>674010.72000000009</v>
      </c>
    </row>
    <row r="42" spans="1:68" x14ac:dyDescent="0.25">
      <c r="A42" s="9">
        <v>23</v>
      </c>
      <c r="C42" s="8" t="s">
        <v>96</v>
      </c>
      <c r="E42" s="9" t="s">
        <v>113</v>
      </c>
      <c r="G42" s="14">
        <v>25509.905200000001</v>
      </c>
      <c r="H42" s="14">
        <v>515833.11370000005</v>
      </c>
      <c r="I42" s="14">
        <v>0</v>
      </c>
      <c r="J42" s="14">
        <v>0</v>
      </c>
      <c r="K42" s="14">
        <f t="shared" si="17"/>
        <v>541343.01890000002</v>
      </c>
      <c r="L42" s="10"/>
      <c r="N42" s="9">
        <v>23</v>
      </c>
      <c r="O42" s="9"/>
      <c r="P42" s="14">
        <v>1868.9214999999999</v>
      </c>
      <c r="Q42" s="14">
        <v>1819.0535</v>
      </c>
      <c r="R42" s="14">
        <v>1833.0562</v>
      </c>
      <c r="S42" s="14">
        <v>1147.8928999999998</v>
      </c>
      <c r="T42" s="14">
        <v>1284.1143999999999</v>
      </c>
      <c r="U42" s="14">
        <v>1116.3943999999999</v>
      </c>
      <c r="V42" s="14">
        <v>1076.4436000000001</v>
      </c>
      <c r="W42" s="14">
        <v>1513.1406000000002</v>
      </c>
      <c r="X42" s="14">
        <v>7362.9062000000004</v>
      </c>
      <c r="Y42" s="14">
        <v>2691.0977000000003</v>
      </c>
      <c r="Z42" s="14">
        <v>1552.8543999999999</v>
      </c>
      <c r="AA42" s="14">
        <v>2244.0297999999998</v>
      </c>
      <c r="AB42" s="14"/>
      <c r="AC42" s="14">
        <v>63468.913999999997</v>
      </c>
      <c r="AD42" s="14">
        <v>54569.869599999991</v>
      </c>
      <c r="AE42" s="14">
        <v>54642.701300000001</v>
      </c>
      <c r="AF42" s="14">
        <v>43353.913399999998</v>
      </c>
      <c r="AG42" s="14">
        <v>38546.810099999995</v>
      </c>
      <c r="AH42" s="14">
        <v>28378.9064</v>
      </c>
      <c r="AI42" s="14">
        <v>24414.920399999999</v>
      </c>
      <c r="AJ42" s="14">
        <v>27556.306199999999</v>
      </c>
      <c r="AK42" s="14">
        <v>32911.247499999998</v>
      </c>
      <c r="AL42" s="14">
        <v>39479.243600000002</v>
      </c>
      <c r="AM42" s="14">
        <v>53760.885600000001</v>
      </c>
      <c r="AN42" s="14">
        <v>54749.395600000003</v>
      </c>
      <c r="AO42" s="14"/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/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/>
      <c r="BP42" s="14">
        <f t="shared" si="18"/>
        <v>541343.01889999991</v>
      </c>
    </row>
    <row r="43" spans="1:68" x14ac:dyDescent="0.25">
      <c r="A43" s="9">
        <v>24</v>
      </c>
      <c r="C43" s="8" t="s">
        <v>97</v>
      </c>
      <c r="E43" s="9" t="s">
        <v>113</v>
      </c>
      <c r="G43" s="14">
        <v>28113.9254</v>
      </c>
      <c r="H43" s="14">
        <v>75875.33679999999</v>
      </c>
      <c r="I43" s="14">
        <v>0</v>
      </c>
      <c r="J43" s="14">
        <v>0</v>
      </c>
      <c r="K43" s="14">
        <f t="shared" si="17"/>
        <v>103989.2622</v>
      </c>
      <c r="L43" s="10"/>
      <c r="N43" s="9">
        <v>24</v>
      </c>
      <c r="O43" s="9"/>
      <c r="P43" s="14">
        <v>4731.0320000000002</v>
      </c>
      <c r="Q43" s="14">
        <v>3821.0533</v>
      </c>
      <c r="R43" s="14">
        <v>3543.6779999999999</v>
      </c>
      <c r="S43" s="14">
        <v>2090.3438000000001</v>
      </c>
      <c r="T43" s="14">
        <v>951.3596</v>
      </c>
      <c r="U43" s="14">
        <v>443.6617</v>
      </c>
      <c r="V43" s="14">
        <v>345.85129999999998</v>
      </c>
      <c r="W43" s="14">
        <v>632.86419999999998</v>
      </c>
      <c r="X43" s="14">
        <v>830.18809999999996</v>
      </c>
      <c r="Y43" s="14">
        <v>1677.3495</v>
      </c>
      <c r="Z43" s="14">
        <v>4934.2359000000006</v>
      </c>
      <c r="AA43" s="14">
        <v>4112.308</v>
      </c>
      <c r="AB43" s="14"/>
      <c r="AC43" s="14">
        <v>7501.2727999999997</v>
      </c>
      <c r="AD43" s="14">
        <v>6349.8977000000004</v>
      </c>
      <c r="AE43" s="14">
        <v>7074.3636999999999</v>
      </c>
      <c r="AF43" s="14">
        <v>6750.6229999999996</v>
      </c>
      <c r="AG43" s="14">
        <v>6396.1435000000001</v>
      </c>
      <c r="AH43" s="14">
        <v>6029.4425000000001</v>
      </c>
      <c r="AI43" s="14">
        <v>5376.5105999999996</v>
      </c>
      <c r="AJ43" s="14">
        <v>5860.8222999999998</v>
      </c>
      <c r="AK43" s="14">
        <v>3767.4156000000003</v>
      </c>
      <c r="AL43" s="14">
        <v>6108.2885999999999</v>
      </c>
      <c r="AM43" s="14">
        <v>7503.7025000000003</v>
      </c>
      <c r="AN43" s="14">
        <v>7156.8540000000003</v>
      </c>
      <c r="AO43" s="14"/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/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/>
      <c r="BP43" s="14">
        <f t="shared" si="18"/>
        <v>103989.2622</v>
      </c>
    </row>
    <row r="44" spans="1:68" x14ac:dyDescent="0.25">
      <c r="A44" s="9">
        <v>25</v>
      </c>
      <c r="C44" s="8" t="s">
        <v>98</v>
      </c>
      <c r="E44" s="9" t="s">
        <v>113</v>
      </c>
      <c r="G44" s="14">
        <v>391.1848</v>
      </c>
      <c r="H44" s="14">
        <v>0</v>
      </c>
      <c r="I44" s="14">
        <v>0</v>
      </c>
      <c r="J44" s="14">
        <v>0</v>
      </c>
      <c r="K44" s="14">
        <f t="shared" si="17"/>
        <v>391.1848</v>
      </c>
      <c r="L44" s="10"/>
      <c r="N44" s="9">
        <v>25</v>
      </c>
      <c r="O44" s="9"/>
      <c r="P44" s="14">
        <v>80.615700000000004</v>
      </c>
      <c r="Q44" s="14">
        <v>69.665000000000006</v>
      </c>
      <c r="R44" s="14">
        <v>67.961199999999991</v>
      </c>
      <c r="S44" s="14">
        <v>20.4011</v>
      </c>
      <c r="T44" s="14">
        <v>11.467499999999999</v>
      </c>
      <c r="U44" s="14">
        <v>8.8142999999999994</v>
      </c>
      <c r="V44" s="14">
        <v>8.7170000000000005</v>
      </c>
      <c r="W44" s="14">
        <v>1.3739000000000001</v>
      </c>
      <c r="X44" s="14">
        <v>2.1050999999999997</v>
      </c>
      <c r="Y44" s="14">
        <v>10.993399999999999</v>
      </c>
      <c r="Z44" s="14">
        <v>48.327599999999997</v>
      </c>
      <c r="AA44" s="14">
        <v>60.743000000000002</v>
      </c>
      <c r="AB44" s="14"/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/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/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/>
      <c r="BP44" s="14">
        <f t="shared" si="18"/>
        <v>391.1848</v>
      </c>
    </row>
    <row r="45" spans="1:68" x14ac:dyDescent="0.25">
      <c r="A45" s="9">
        <v>26</v>
      </c>
      <c r="C45" s="8" t="s">
        <v>99</v>
      </c>
      <c r="E45" s="9" t="s">
        <v>113</v>
      </c>
      <c r="G45" s="14">
        <v>10602.62681</v>
      </c>
      <c r="H45" s="14">
        <v>105464.76479791105</v>
      </c>
      <c r="I45" s="14">
        <v>0</v>
      </c>
      <c r="J45" s="14">
        <v>406832.69216505298</v>
      </c>
      <c r="K45" s="14">
        <f t="shared" si="17"/>
        <v>522900.08377296402</v>
      </c>
      <c r="L45" s="10"/>
      <c r="N45" s="9">
        <v>26</v>
      </c>
      <c r="O45" s="9"/>
      <c r="P45" s="14">
        <v>660.15690999999993</v>
      </c>
      <c r="Q45" s="14">
        <v>2173.1623</v>
      </c>
      <c r="R45" s="14">
        <v>1639.3158000000001</v>
      </c>
      <c r="S45" s="14">
        <v>1245.9105</v>
      </c>
      <c r="T45" s="14">
        <v>490.81690000000003</v>
      </c>
      <c r="U45" s="14">
        <v>482.4008</v>
      </c>
      <c r="V45" s="14">
        <v>644.95060000000001</v>
      </c>
      <c r="W45" s="14">
        <v>507.83019999999999</v>
      </c>
      <c r="X45" s="14">
        <v>221.7028</v>
      </c>
      <c r="Y45" s="14">
        <v>427.12880000000001</v>
      </c>
      <c r="Z45" s="14">
        <v>1055.6967000000002</v>
      </c>
      <c r="AA45" s="14">
        <v>1053.5545</v>
      </c>
      <c r="AB45" s="14"/>
      <c r="AC45" s="14">
        <v>11245.955860000002</v>
      </c>
      <c r="AD45" s="14">
        <v>9566.9767104109997</v>
      </c>
      <c r="AE45" s="14">
        <v>10045.9217533678</v>
      </c>
      <c r="AF45" s="14">
        <v>9117.0803746467009</v>
      </c>
      <c r="AG45" s="14">
        <v>9117.6543812961008</v>
      </c>
      <c r="AH45" s="14">
        <v>7122.1112158578999</v>
      </c>
      <c r="AI45" s="14">
        <v>6491.7060537499992</v>
      </c>
      <c r="AJ45" s="14">
        <v>6483.8565057937003</v>
      </c>
      <c r="AK45" s="14">
        <v>6985.0041403281994</v>
      </c>
      <c r="AL45" s="14">
        <v>8577.308569950399</v>
      </c>
      <c r="AM45" s="14">
        <v>9930.1854432805976</v>
      </c>
      <c r="AN45" s="14">
        <v>10781.003789228498</v>
      </c>
      <c r="AO45" s="14"/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/>
      <c r="BC45" s="14">
        <v>46615.678300000007</v>
      </c>
      <c r="BD45" s="14">
        <v>50579.309807755002</v>
      </c>
      <c r="BE45" s="14">
        <v>39157.161064217093</v>
      </c>
      <c r="BF45" s="14">
        <v>30885.771655372097</v>
      </c>
      <c r="BG45" s="14">
        <v>37688.146564578499</v>
      </c>
      <c r="BH45" s="14">
        <v>19212.264066928001</v>
      </c>
      <c r="BI45" s="14">
        <v>19754.746856126603</v>
      </c>
      <c r="BJ45" s="14">
        <v>21210.931190417599</v>
      </c>
      <c r="BK45" s="14">
        <v>18264.471840086298</v>
      </c>
      <c r="BL45" s="14">
        <v>24777.674852756696</v>
      </c>
      <c r="BM45" s="14">
        <v>51389.785912579508</v>
      </c>
      <c r="BN45" s="14">
        <v>47296.750054235301</v>
      </c>
      <c r="BO45" s="14"/>
      <c r="BP45" s="14">
        <f t="shared" si="18"/>
        <v>522900.08377296355</v>
      </c>
    </row>
    <row r="46" spans="1:68" x14ac:dyDescent="0.25">
      <c r="A46" s="9">
        <v>27</v>
      </c>
      <c r="C46" s="8" t="s">
        <v>85</v>
      </c>
      <c r="E46" s="9" t="s">
        <v>113</v>
      </c>
      <c r="G46" s="14">
        <v>0</v>
      </c>
      <c r="H46" s="14">
        <v>0</v>
      </c>
      <c r="I46" s="14">
        <v>0</v>
      </c>
      <c r="J46" s="14">
        <v>1020509.97193868</v>
      </c>
      <c r="K46" s="14">
        <f t="shared" si="17"/>
        <v>1020509.97193868</v>
      </c>
      <c r="L46" s="10"/>
      <c r="N46" s="9">
        <v>27</v>
      </c>
      <c r="O46" s="9"/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/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/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/>
      <c r="BC46" s="14">
        <v>100677.90446999999</v>
      </c>
      <c r="BD46" s="14">
        <v>89158.069689602999</v>
      </c>
      <c r="BE46" s="14">
        <v>97174.315446584907</v>
      </c>
      <c r="BF46" s="14">
        <v>76250.811003088704</v>
      </c>
      <c r="BG46" s="14">
        <v>78764.917744990904</v>
      </c>
      <c r="BH46" s="14">
        <v>77732.497051466999</v>
      </c>
      <c r="BI46" s="14">
        <v>73554.286198014597</v>
      </c>
      <c r="BJ46" s="14">
        <v>83069.904136506491</v>
      </c>
      <c r="BK46" s="14">
        <v>78541.6260682313</v>
      </c>
      <c r="BL46" s="14">
        <v>82830.09241526699</v>
      </c>
      <c r="BM46" s="14">
        <v>87565.461103038717</v>
      </c>
      <c r="BN46" s="14">
        <v>95190.086611882507</v>
      </c>
      <c r="BO46" s="14"/>
      <c r="BP46" s="14">
        <f t="shared" si="18"/>
        <v>1020509.9719386753</v>
      </c>
    </row>
    <row r="47" spans="1:68" x14ac:dyDescent="0.25">
      <c r="A47" s="9">
        <v>28</v>
      </c>
      <c r="C47" s="8" t="s">
        <v>100</v>
      </c>
      <c r="E47" s="9" t="s">
        <v>113</v>
      </c>
      <c r="G47" s="14">
        <v>0</v>
      </c>
      <c r="H47" s="14">
        <v>0</v>
      </c>
      <c r="I47" s="14">
        <v>437371.97585093701</v>
      </c>
      <c r="J47" s="14">
        <v>0</v>
      </c>
      <c r="K47" s="14">
        <f t="shared" si="17"/>
        <v>437371.97585093701</v>
      </c>
      <c r="L47" s="10"/>
      <c r="N47" s="9">
        <v>28</v>
      </c>
      <c r="O47" s="9"/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/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/>
      <c r="AP47" s="14">
        <v>45275.697409999993</v>
      </c>
      <c r="AQ47" s="14">
        <v>42377.293090138999</v>
      </c>
      <c r="AR47" s="14">
        <v>46030.997603505799</v>
      </c>
      <c r="AS47" s="14">
        <v>36519.335084343998</v>
      </c>
      <c r="AT47" s="14">
        <v>32755.2996857939</v>
      </c>
      <c r="AU47" s="14">
        <v>28928.893613603799</v>
      </c>
      <c r="AV47" s="14">
        <v>27011.0415497295</v>
      </c>
      <c r="AW47" s="14">
        <v>30755.5917250887</v>
      </c>
      <c r="AX47" s="14">
        <v>31858.273268392899</v>
      </c>
      <c r="AY47" s="14">
        <v>36069.3580353336</v>
      </c>
      <c r="AZ47" s="14">
        <v>41043.367371673703</v>
      </c>
      <c r="BA47" s="14">
        <v>38746.827413332001</v>
      </c>
      <c r="BB47" s="14"/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/>
      <c r="BP47" s="14">
        <f t="shared" si="18"/>
        <v>437371.9758509369</v>
      </c>
    </row>
    <row r="48" spans="1:68" x14ac:dyDescent="0.25">
      <c r="A48" s="9">
        <v>29</v>
      </c>
      <c r="C48" s="8" t="s">
        <v>101</v>
      </c>
      <c r="E48" s="9" t="s">
        <v>113</v>
      </c>
      <c r="G48" s="14">
        <v>0</v>
      </c>
      <c r="H48" s="14">
        <v>0</v>
      </c>
      <c r="I48" s="14">
        <v>4136388.56983659</v>
      </c>
      <c r="J48" s="14">
        <v>0</v>
      </c>
      <c r="K48" s="14">
        <f t="shared" si="17"/>
        <v>4136388.56983659</v>
      </c>
      <c r="L48" s="10"/>
      <c r="N48" s="9">
        <v>29</v>
      </c>
      <c r="O48" s="9"/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/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/>
      <c r="AP48" s="14">
        <v>386720.35068999999</v>
      </c>
      <c r="AQ48" s="14">
        <v>393047.94678599696</v>
      </c>
      <c r="AR48" s="14">
        <v>399082.88384840399</v>
      </c>
      <c r="AS48" s="14">
        <v>298565.25306962599</v>
      </c>
      <c r="AT48" s="14">
        <v>283556.42708900798</v>
      </c>
      <c r="AU48" s="14">
        <v>285642.52199906099</v>
      </c>
      <c r="AV48" s="14">
        <v>383427.38829230703</v>
      </c>
      <c r="AW48" s="14">
        <v>350818.00859947799</v>
      </c>
      <c r="AX48" s="14">
        <v>306633.27151252399</v>
      </c>
      <c r="AY48" s="14">
        <v>304438.65021683299</v>
      </c>
      <c r="AZ48" s="14">
        <v>360910.99175547599</v>
      </c>
      <c r="BA48" s="14">
        <v>383544.87597787601</v>
      </c>
      <c r="BB48" s="14"/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4"/>
      <c r="BP48" s="14">
        <f t="shared" si="18"/>
        <v>4136388.56983659</v>
      </c>
    </row>
    <row r="49" spans="1:68" x14ac:dyDescent="0.25">
      <c r="A49" s="9">
        <v>30</v>
      </c>
      <c r="C49" s="8" t="s">
        <v>102</v>
      </c>
      <c r="E49" s="9" t="s">
        <v>113</v>
      </c>
      <c r="G49" s="14">
        <v>0</v>
      </c>
      <c r="H49" s="14">
        <v>0</v>
      </c>
      <c r="I49" s="14">
        <v>283373.80888203502</v>
      </c>
      <c r="J49" s="14">
        <v>0</v>
      </c>
      <c r="K49" s="14">
        <f t="shared" si="17"/>
        <v>283373.80888203502</v>
      </c>
      <c r="L49" s="10"/>
      <c r="N49" s="9">
        <v>30</v>
      </c>
      <c r="O49" s="9"/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/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/>
      <c r="AP49" s="14">
        <v>50160.015020000006</v>
      </c>
      <c r="AQ49" s="14">
        <v>41184.485954430995</v>
      </c>
      <c r="AR49" s="14">
        <v>38537.511359631797</v>
      </c>
      <c r="AS49" s="14">
        <v>24560.817212039099</v>
      </c>
      <c r="AT49" s="14">
        <v>14134.0532105658</v>
      </c>
      <c r="AU49" s="14">
        <v>8077.8493789136</v>
      </c>
      <c r="AV49" s="14">
        <v>6645.5682166510005</v>
      </c>
      <c r="AW49" s="14">
        <v>6788.0722613158005</v>
      </c>
      <c r="AX49" s="14">
        <v>7240.292985</v>
      </c>
      <c r="AY49" s="14">
        <v>15688.2359052107</v>
      </c>
      <c r="AZ49" s="14">
        <v>32636.498095241801</v>
      </c>
      <c r="BA49" s="14">
        <v>37720.409283034198</v>
      </c>
      <c r="BB49" s="14"/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/>
      <c r="BP49" s="14">
        <f t="shared" si="18"/>
        <v>283373.80888203479</v>
      </c>
    </row>
    <row r="50" spans="1:68" x14ac:dyDescent="0.25">
      <c r="A50" s="9">
        <v>31</v>
      </c>
      <c r="C50" s="8" t="s">
        <v>103</v>
      </c>
      <c r="E50" s="9" t="s">
        <v>113</v>
      </c>
      <c r="G50" s="14">
        <v>5923.1005999999998</v>
      </c>
      <c r="H50" s="14">
        <v>68041.502199999988</v>
      </c>
      <c r="I50" s="14">
        <v>0</v>
      </c>
      <c r="J50" s="14">
        <v>0</v>
      </c>
      <c r="K50" s="14">
        <f t="shared" si="17"/>
        <v>73964.602799999993</v>
      </c>
      <c r="L50" s="10"/>
      <c r="N50" s="9">
        <v>31</v>
      </c>
      <c r="O50" s="9"/>
      <c r="P50" s="14">
        <v>737.96019999999999</v>
      </c>
      <c r="Q50" s="14">
        <v>909.76619999999991</v>
      </c>
      <c r="R50" s="14">
        <v>982.93419999999992</v>
      </c>
      <c r="S50" s="14">
        <v>695.22130000000004</v>
      </c>
      <c r="T50" s="14">
        <v>537.53210000000001</v>
      </c>
      <c r="U50" s="14">
        <v>366.11090000000002</v>
      </c>
      <c r="V50" s="14">
        <v>207.99</v>
      </c>
      <c r="W50" s="14">
        <v>195.55520000000001</v>
      </c>
      <c r="X50" s="14">
        <v>283.00819999999999</v>
      </c>
      <c r="Y50" s="14">
        <v>478.1687</v>
      </c>
      <c r="Z50" s="14">
        <v>342.96159999999998</v>
      </c>
      <c r="AA50" s="14">
        <v>185.892</v>
      </c>
      <c r="AB50" s="14"/>
      <c r="AC50" s="14">
        <v>5908.5108</v>
      </c>
      <c r="AD50" s="14">
        <v>5373.171800000001</v>
      </c>
      <c r="AE50" s="14">
        <v>5488.8774000000003</v>
      </c>
      <c r="AF50" s="14">
        <v>4792.6293999999998</v>
      </c>
      <c r="AG50" s="14">
        <v>5238.3458999999993</v>
      </c>
      <c r="AH50" s="14">
        <v>5227.1437999999998</v>
      </c>
      <c r="AI50" s="14">
        <v>5239.1158999999998</v>
      </c>
      <c r="AJ50" s="14">
        <v>5112.1120999999994</v>
      </c>
      <c r="AK50" s="14">
        <v>6077.4507999999996</v>
      </c>
      <c r="AL50" s="14">
        <v>6623.4894000000004</v>
      </c>
      <c r="AM50" s="14">
        <v>7634.3347999999996</v>
      </c>
      <c r="AN50" s="14">
        <v>5326.3200999999999</v>
      </c>
      <c r="AO50" s="14"/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/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/>
      <c r="BP50" s="14">
        <f t="shared" si="18"/>
        <v>73964.602799999993</v>
      </c>
    </row>
    <row r="51" spans="1:68" x14ac:dyDescent="0.25">
      <c r="A51" s="9">
        <v>32</v>
      </c>
      <c r="C51" s="8" t="s">
        <v>104</v>
      </c>
      <c r="E51" s="9" t="s">
        <v>113</v>
      </c>
      <c r="G51" s="14">
        <v>42432.996983582198</v>
      </c>
      <c r="H51" s="14">
        <v>0</v>
      </c>
      <c r="I51" s="14">
        <v>0</v>
      </c>
      <c r="J51" s="14">
        <v>76767.312068397005</v>
      </c>
      <c r="K51" s="14">
        <f t="shared" si="17"/>
        <v>119200.3090519792</v>
      </c>
      <c r="L51" s="10"/>
      <c r="N51" s="9">
        <v>32</v>
      </c>
      <c r="O51" s="9"/>
      <c r="P51" s="14">
        <v>6350.5123899999999</v>
      </c>
      <c r="Q51" s="14">
        <v>4682.4297235510003</v>
      </c>
      <c r="R51" s="14">
        <v>6257.0793264514996</v>
      </c>
      <c r="S51" s="14">
        <v>2057.8723880268003</v>
      </c>
      <c r="T51" s="14">
        <v>3099.1479155502998</v>
      </c>
      <c r="U51" s="14">
        <v>1494.2708787739</v>
      </c>
      <c r="V51" s="14">
        <v>842.88636511360005</v>
      </c>
      <c r="W51" s="14">
        <v>1870.3371938127</v>
      </c>
      <c r="X51" s="14">
        <v>1907.0053783072001</v>
      </c>
      <c r="Y51" s="14">
        <v>3676.8657608683002</v>
      </c>
      <c r="Z51" s="14">
        <v>6215.7440492336991</v>
      </c>
      <c r="AA51" s="14">
        <v>3978.8456138932002</v>
      </c>
      <c r="AB51" s="14"/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/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/>
      <c r="BC51" s="14">
        <v>14554.183359999999</v>
      </c>
      <c r="BD51" s="14">
        <v>10730.378963898002</v>
      </c>
      <c r="BE51" s="14">
        <v>10757.903045949901</v>
      </c>
      <c r="BF51" s="14">
        <v>8319.9627980632995</v>
      </c>
      <c r="BG51" s="14">
        <v>7340.7811646513001</v>
      </c>
      <c r="BH51" s="14">
        <v>2197.2031966634004</v>
      </c>
      <c r="BI51" s="14">
        <v>2089.7045415370999</v>
      </c>
      <c r="BJ51" s="14">
        <v>2066.2674063610002</v>
      </c>
      <c r="BK51" s="14">
        <v>3002.8125882220997</v>
      </c>
      <c r="BL51" s="14">
        <v>5184.3300856155993</v>
      </c>
      <c r="BM51" s="14">
        <v>4856.6622028414004</v>
      </c>
      <c r="BN51" s="14">
        <v>5667.1227145939001</v>
      </c>
      <c r="BO51" s="14"/>
      <c r="BP51" s="14">
        <f t="shared" si="18"/>
        <v>119200.3090519792</v>
      </c>
    </row>
    <row r="52" spans="1:68" x14ac:dyDescent="0.25">
      <c r="A52" s="9">
        <v>33</v>
      </c>
      <c r="C52" s="8" t="s">
        <v>105</v>
      </c>
      <c r="E52" s="9" t="s">
        <v>113</v>
      </c>
      <c r="G52" s="14">
        <v>0</v>
      </c>
      <c r="H52" s="14">
        <v>0</v>
      </c>
      <c r="I52" s="14">
        <v>0</v>
      </c>
      <c r="J52" s="14">
        <v>0</v>
      </c>
      <c r="K52" s="14">
        <f t="shared" si="17"/>
        <v>0</v>
      </c>
      <c r="L52" s="10"/>
      <c r="N52" s="9">
        <v>33</v>
      </c>
      <c r="O52" s="9"/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/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/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/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4"/>
      <c r="BP52" s="14">
        <f t="shared" si="18"/>
        <v>0</v>
      </c>
    </row>
    <row r="53" spans="1:68" x14ac:dyDescent="0.25">
      <c r="A53" s="9">
        <v>34</v>
      </c>
      <c r="C53" s="8" t="s">
        <v>82</v>
      </c>
      <c r="G53" s="17">
        <f t="shared" ref="G53:K53" si="19">SUM(G41:G52)</f>
        <v>166219.73689358222</v>
      </c>
      <c r="H53" s="17">
        <f t="shared" si="19"/>
        <v>1385979.440397911</v>
      </c>
      <c r="I53" s="17">
        <f t="shared" si="19"/>
        <v>4857134.3545695627</v>
      </c>
      <c r="J53" s="17">
        <f t="shared" si="19"/>
        <v>1504109.9761721299</v>
      </c>
      <c r="K53" s="17">
        <f t="shared" si="19"/>
        <v>7913443.5080331862</v>
      </c>
      <c r="L53" s="17"/>
      <c r="M53" s="17"/>
      <c r="N53" s="9">
        <v>34</v>
      </c>
      <c r="O53" s="9"/>
      <c r="P53" s="17">
        <f t="shared" ref="P53:BP53" si="20">SUM(P41:P52)</f>
        <v>20740.725100000003</v>
      </c>
      <c r="Q53" s="17">
        <f t="shared" si="20"/>
        <v>20529.867723551</v>
      </c>
      <c r="R53" s="17">
        <f t="shared" si="20"/>
        <v>19290.605326451499</v>
      </c>
      <c r="S53" s="17">
        <f t="shared" si="20"/>
        <v>12180.236188026802</v>
      </c>
      <c r="T53" s="17">
        <f t="shared" si="20"/>
        <v>10186.556715550299</v>
      </c>
      <c r="U53" s="17">
        <f t="shared" si="20"/>
        <v>7208.0783787739001</v>
      </c>
      <c r="V53" s="17">
        <f t="shared" si="20"/>
        <v>6334.1457651135997</v>
      </c>
      <c r="W53" s="17">
        <f t="shared" si="20"/>
        <v>7871.5946938126999</v>
      </c>
      <c r="X53" s="17">
        <f t="shared" si="20"/>
        <v>13584.261378307199</v>
      </c>
      <c r="Y53" s="17">
        <f t="shared" si="20"/>
        <v>13313.168660868301</v>
      </c>
      <c r="Z53" s="17">
        <f t="shared" si="20"/>
        <v>18784.5990492337</v>
      </c>
      <c r="AA53" s="17">
        <f t="shared" si="20"/>
        <v>16195.897913893199</v>
      </c>
      <c r="AB53" s="14"/>
      <c r="AC53" s="17">
        <f t="shared" si="20"/>
        <v>161859.25626000011</v>
      </c>
      <c r="AD53" s="17">
        <f t="shared" si="20"/>
        <v>145872.2890104111</v>
      </c>
      <c r="AE53" s="17">
        <f t="shared" si="20"/>
        <v>147750.88475336778</v>
      </c>
      <c r="AF53" s="17">
        <f t="shared" si="20"/>
        <v>119618.15967464671</v>
      </c>
      <c r="AG53" s="17">
        <f t="shared" si="20"/>
        <v>107089.08218129609</v>
      </c>
      <c r="AH53" s="17">
        <f t="shared" si="20"/>
        <v>83393.72681585791</v>
      </c>
      <c r="AI53" s="17">
        <f t="shared" si="20"/>
        <v>72666.897253750009</v>
      </c>
      <c r="AJ53" s="17">
        <f t="shared" si="20"/>
        <v>77817.618905793701</v>
      </c>
      <c r="AK53" s="17">
        <f t="shared" si="20"/>
        <v>86532.554440328211</v>
      </c>
      <c r="AL53" s="17">
        <f t="shared" si="20"/>
        <v>110536.22396995041</v>
      </c>
      <c r="AM53" s="17">
        <f t="shared" si="20"/>
        <v>139234.20164328063</v>
      </c>
      <c r="AN53" s="17">
        <f t="shared" si="20"/>
        <v>133608.54548922851</v>
      </c>
      <c r="AO53" s="14"/>
      <c r="AP53" s="17">
        <f t="shared" si="20"/>
        <v>482156.06312000001</v>
      </c>
      <c r="AQ53" s="17">
        <f t="shared" si="20"/>
        <v>476609.72583056695</v>
      </c>
      <c r="AR53" s="17">
        <f t="shared" si="20"/>
        <v>483651.39281154156</v>
      </c>
      <c r="AS53" s="17">
        <f t="shared" si="20"/>
        <v>359645.40536600904</v>
      </c>
      <c r="AT53" s="17">
        <f t="shared" si="20"/>
        <v>330445.77998536767</v>
      </c>
      <c r="AU53" s="17">
        <f t="shared" si="20"/>
        <v>322649.26499157835</v>
      </c>
      <c r="AV53" s="17">
        <f t="shared" si="20"/>
        <v>417083.99805868749</v>
      </c>
      <c r="AW53" s="17">
        <f t="shared" si="20"/>
        <v>388361.67258588254</v>
      </c>
      <c r="AX53" s="17">
        <f t="shared" si="20"/>
        <v>345731.83776591689</v>
      </c>
      <c r="AY53" s="17">
        <f t="shared" si="20"/>
        <v>356196.24415737728</v>
      </c>
      <c r="AZ53" s="17">
        <f t="shared" si="20"/>
        <v>434590.85722239147</v>
      </c>
      <c r="BA53" s="17">
        <f t="shared" si="20"/>
        <v>460012.11267424223</v>
      </c>
      <c r="BB53" s="14"/>
      <c r="BC53" s="17">
        <f t="shared" si="20"/>
        <v>161847.76613</v>
      </c>
      <c r="BD53" s="17">
        <f t="shared" si="20"/>
        <v>150467.75846125599</v>
      </c>
      <c r="BE53" s="17">
        <f t="shared" si="20"/>
        <v>147089.3795567519</v>
      </c>
      <c r="BF53" s="17">
        <f t="shared" si="20"/>
        <v>115456.54545652409</v>
      </c>
      <c r="BG53" s="17">
        <f t="shared" si="20"/>
        <v>123793.8454742207</v>
      </c>
      <c r="BH53" s="17">
        <f t="shared" si="20"/>
        <v>99141.964315058387</v>
      </c>
      <c r="BI53" s="17">
        <f t="shared" si="20"/>
        <v>95398.737595678293</v>
      </c>
      <c r="BJ53" s="17">
        <f t="shared" si="20"/>
        <v>106347.10273328509</v>
      </c>
      <c r="BK53" s="17">
        <f t="shared" si="20"/>
        <v>99808.910496539713</v>
      </c>
      <c r="BL53" s="17">
        <f t="shared" si="20"/>
        <v>112792.09735363928</v>
      </c>
      <c r="BM53" s="17">
        <f t="shared" si="20"/>
        <v>143811.90921845962</v>
      </c>
      <c r="BN53" s="17">
        <f t="shared" si="20"/>
        <v>148153.95938071169</v>
      </c>
      <c r="BO53" s="14"/>
      <c r="BP53" s="17">
        <f t="shared" si="20"/>
        <v>7913443.5080331787</v>
      </c>
    </row>
    <row r="54" spans="1:68" x14ac:dyDescent="0.25">
      <c r="A54" s="9"/>
      <c r="G54" s="14"/>
      <c r="H54" s="14"/>
      <c r="I54" s="14"/>
      <c r="J54" s="14"/>
      <c r="K54" s="15"/>
      <c r="L54" s="15"/>
      <c r="M54" s="15"/>
      <c r="N54" s="9"/>
      <c r="O54" s="9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</row>
    <row r="55" spans="1:68" x14ac:dyDescent="0.25">
      <c r="A55" s="9">
        <v>35</v>
      </c>
      <c r="C55" s="8" t="s">
        <v>106</v>
      </c>
      <c r="G55" s="17">
        <f>G39+G53</f>
        <v>422286.73689358222</v>
      </c>
      <c r="H55" s="17">
        <f>H39+H53</f>
        <v>3038998.4403979108</v>
      </c>
      <c r="I55" s="17">
        <f>I39+I53</f>
        <v>4857134.3545695627</v>
      </c>
      <c r="J55" s="17">
        <f>J39+J53</f>
        <v>2096081.4852221296</v>
      </c>
      <c r="K55" s="17">
        <f>K39+K53+1</f>
        <v>10414502.017083187</v>
      </c>
      <c r="L55" s="17"/>
      <c r="M55" s="17"/>
      <c r="N55" s="9">
        <v>35</v>
      </c>
      <c r="O55" s="9"/>
      <c r="P55" s="17">
        <f t="shared" ref="P55:BP55" si="21">P39+P53+1</f>
        <v>58184.263917242315</v>
      </c>
      <c r="Q55" s="17">
        <f t="shared" si="21"/>
        <v>53582.843974362753</v>
      </c>
      <c r="R55" s="17">
        <f t="shared" si="21"/>
        <v>50564.814375580885</v>
      </c>
      <c r="S55" s="17">
        <f t="shared" si="21"/>
        <v>40923.994394077752</v>
      </c>
      <c r="T55" s="17">
        <f t="shared" si="21"/>
        <v>24219.862949622468</v>
      </c>
      <c r="U55" s="17">
        <f t="shared" si="21"/>
        <v>16823.239811041269</v>
      </c>
      <c r="V55" s="17">
        <f t="shared" si="21"/>
        <v>15089.536479037608</v>
      </c>
      <c r="W55" s="17">
        <f t="shared" si="21"/>
        <v>16459.748488113517</v>
      </c>
      <c r="X55" s="17">
        <f t="shared" si="21"/>
        <v>23895.832549537932</v>
      </c>
      <c r="Y55" s="17">
        <f t="shared" si="21"/>
        <v>32613.437979980368</v>
      </c>
      <c r="Z55" s="17">
        <f t="shared" si="21"/>
        <v>41391.94960065926</v>
      </c>
      <c r="AA55" s="17">
        <f t="shared" si="21"/>
        <v>48549.212374326067</v>
      </c>
      <c r="AB55" s="14"/>
      <c r="AC55" s="17">
        <f t="shared" si="21"/>
        <v>330142.58938838338</v>
      </c>
      <c r="AD55" s="17">
        <f t="shared" si="21"/>
        <v>309740.16698196554</v>
      </c>
      <c r="AE55" s="17">
        <f t="shared" si="21"/>
        <v>309088.96348303405</v>
      </c>
      <c r="AF55" s="17">
        <f t="shared" si="21"/>
        <v>257898.62924982153</v>
      </c>
      <c r="AG55" s="17">
        <f t="shared" si="21"/>
        <v>244891.2884819326</v>
      </c>
      <c r="AH55" s="17">
        <f t="shared" si="21"/>
        <v>199712.14201008878</v>
      </c>
      <c r="AI55" s="17">
        <f t="shared" si="21"/>
        <v>193571.23070925617</v>
      </c>
      <c r="AJ55" s="17">
        <f t="shared" si="21"/>
        <v>196866.07810571778</v>
      </c>
      <c r="AK55" s="17">
        <f t="shared" si="21"/>
        <v>200893.91348640545</v>
      </c>
      <c r="AL55" s="17">
        <f t="shared" si="21"/>
        <v>254879.8649177461</v>
      </c>
      <c r="AM55" s="17">
        <f t="shared" si="21"/>
        <v>337854.90678982931</v>
      </c>
      <c r="AN55" s="17">
        <f t="shared" si="21"/>
        <v>203470.6667937304</v>
      </c>
      <c r="AO55" s="14"/>
      <c r="AP55" s="17">
        <f t="shared" si="21"/>
        <v>482157.06312000001</v>
      </c>
      <c r="AQ55" s="17">
        <f t="shared" si="21"/>
        <v>476610.72583056695</v>
      </c>
      <c r="AR55" s="17">
        <f t="shared" si="21"/>
        <v>483652.39281154156</v>
      </c>
      <c r="AS55" s="17">
        <f t="shared" si="21"/>
        <v>359646.40536600904</v>
      </c>
      <c r="AT55" s="17">
        <f t="shared" si="21"/>
        <v>330446.77998536767</v>
      </c>
      <c r="AU55" s="17">
        <f t="shared" si="21"/>
        <v>322650.26499157835</v>
      </c>
      <c r="AV55" s="17">
        <f t="shared" si="21"/>
        <v>417084.99805868749</v>
      </c>
      <c r="AW55" s="17">
        <f t="shared" si="21"/>
        <v>388362.67258588254</v>
      </c>
      <c r="AX55" s="17">
        <f t="shared" si="21"/>
        <v>345732.83776591689</v>
      </c>
      <c r="AY55" s="17">
        <f t="shared" si="21"/>
        <v>356197.24415737728</v>
      </c>
      <c r="AZ55" s="17">
        <f t="shared" si="21"/>
        <v>434591.85722239147</v>
      </c>
      <c r="BA55" s="17">
        <f t="shared" si="21"/>
        <v>460013.11267424223</v>
      </c>
      <c r="BB55" s="14"/>
      <c r="BC55" s="17">
        <f t="shared" si="21"/>
        <v>208888.79241999995</v>
      </c>
      <c r="BD55" s="17">
        <f t="shared" si="21"/>
        <v>228768.55627125595</v>
      </c>
      <c r="BE55" s="17">
        <f t="shared" si="21"/>
        <v>233961.82800675189</v>
      </c>
      <c r="BF55" s="17">
        <f t="shared" si="21"/>
        <v>148359.74319652407</v>
      </c>
      <c r="BG55" s="17">
        <f t="shared" si="21"/>
        <v>166465.80771422069</v>
      </c>
      <c r="BH55" s="17">
        <f t="shared" si="21"/>
        <v>122666.49961505839</v>
      </c>
      <c r="BI55" s="17">
        <f t="shared" si="21"/>
        <v>197977.9361456784</v>
      </c>
      <c r="BJ55" s="17">
        <f t="shared" si="21"/>
        <v>162673.75916328508</v>
      </c>
      <c r="BK55" s="17">
        <f t="shared" si="21"/>
        <v>116421.37587653972</v>
      </c>
      <c r="BL55" s="17">
        <f t="shared" si="21"/>
        <v>132028.10120363929</v>
      </c>
      <c r="BM55" s="17">
        <f t="shared" si="21"/>
        <v>186663.7050884596</v>
      </c>
      <c r="BN55" s="17">
        <f t="shared" si="21"/>
        <v>191217.38052071171</v>
      </c>
      <c r="BO55" s="14"/>
      <c r="BP55" s="17">
        <f t="shared" si="21"/>
        <v>10414502.017083179</v>
      </c>
    </row>
    <row r="56" spans="1:68" x14ac:dyDescent="0.25">
      <c r="A56" s="9"/>
      <c r="G56" s="14"/>
      <c r="H56" s="14"/>
      <c r="I56" s="14"/>
      <c r="J56" s="14"/>
      <c r="K56" s="14"/>
      <c r="L56" s="14"/>
      <c r="M56" s="14"/>
      <c r="N56" s="9"/>
      <c r="O56" s="9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</row>
    <row r="57" spans="1:68" x14ac:dyDescent="0.25">
      <c r="A57" s="9">
        <v>36</v>
      </c>
      <c r="C57" s="8" t="s">
        <v>107</v>
      </c>
      <c r="G57" s="17">
        <f>G25+G55</f>
        <v>13791667.171773933</v>
      </c>
      <c r="H57" s="17">
        <f>H25+H55</f>
        <v>6425346.0787029099</v>
      </c>
      <c r="I57" s="17">
        <f>I25+I55</f>
        <v>4857134.3545695627</v>
      </c>
      <c r="J57" s="17">
        <f>J25+J55</f>
        <v>2101393.7157384339</v>
      </c>
      <c r="K57" s="17">
        <f>K25+K55</f>
        <v>27175542.320784841</v>
      </c>
      <c r="L57" s="17"/>
      <c r="M57" s="17"/>
      <c r="N57" s="9">
        <v>36</v>
      </c>
      <c r="O57" s="9"/>
      <c r="P57" s="17">
        <f t="shared" ref="P57:BP57" si="22">P25+P55</f>
        <v>2228875.0326436795</v>
      </c>
      <c r="Q57" s="17">
        <f t="shared" si="22"/>
        <v>2255642.2057478256</v>
      </c>
      <c r="R57" s="17">
        <f t="shared" si="22"/>
        <v>1998196.5176947408</v>
      </c>
      <c r="S57" s="17">
        <f t="shared" si="22"/>
        <v>1342402.6502475217</v>
      </c>
      <c r="T57" s="17">
        <f t="shared" si="22"/>
        <v>867475.43385685631</v>
      </c>
      <c r="U57" s="17">
        <f t="shared" si="22"/>
        <v>438085.19941859454</v>
      </c>
      <c r="V57" s="17">
        <f t="shared" si="22"/>
        <v>350713.35764671251</v>
      </c>
      <c r="W57" s="17">
        <f t="shared" si="22"/>
        <v>295578.65843690897</v>
      </c>
      <c r="X57" s="17">
        <f t="shared" si="22"/>
        <v>334373.93528409366</v>
      </c>
      <c r="Y57" s="17">
        <f t="shared" si="22"/>
        <v>561735.72523911123</v>
      </c>
      <c r="Z57" s="17">
        <f t="shared" si="22"/>
        <v>1328822.5889714942</v>
      </c>
      <c r="AA57" s="17">
        <f t="shared" si="22"/>
        <v>1789777.8665863934</v>
      </c>
      <c r="AB57" s="14"/>
      <c r="AC57" s="17">
        <f t="shared" si="22"/>
        <v>821189.15180303459</v>
      </c>
      <c r="AD57" s="17">
        <f t="shared" si="22"/>
        <v>845434.75546942302</v>
      </c>
      <c r="AE57" s="17">
        <f t="shared" si="22"/>
        <v>783789.50884859439</v>
      </c>
      <c r="AF57" s="17">
        <f t="shared" si="22"/>
        <v>597395.72427422833</v>
      </c>
      <c r="AG57" s="17">
        <f t="shared" si="22"/>
        <v>487206.72243323014</v>
      </c>
      <c r="AH57" s="17">
        <f t="shared" si="22"/>
        <v>322906.55146827915</v>
      </c>
      <c r="AI57" s="17">
        <f t="shared" si="22"/>
        <v>285132.23254535208</v>
      </c>
      <c r="AJ57" s="17">
        <f t="shared" si="22"/>
        <v>287242.30668709963</v>
      </c>
      <c r="AK57" s="17">
        <f t="shared" si="22"/>
        <v>293936.4260502528</v>
      </c>
      <c r="AL57" s="17">
        <f t="shared" si="22"/>
        <v>438215.57206609449</v>
      </c>
      <c r="AM57" s="17">
        <f t="shared" si="22"/>
        <v>623962.325920915</v>
      </c>
      <c r="AN57" s="17">
        <f t="shared" si="22"/>
        <v>638946.80113640765</v>
      </c>
      <c r="AO57" s="14"/>
      <c r="AP57" s="17">
        <f t="shared" si="22"/>
        <v>482157.06312000001</v>
      </c>
      <c r="AQ57" s="17">
        <f t="shared" si="22"/>
        <v>476610.72583056695</v>
      </c>
      <c r="AR57" s="17">
        <f t="shared" si="22"/>
        <v>483652.39281154156</v>
      </c>
      <c r="AS57" s="17">
        <f t="shared" si="22"/>
        <v>359646.40536600904</v>
      </c>
      <c r="AT57" s="17">
        <f t="shared" si="22"/>
        <v>330446.77998536767</v>
      </c>
      <c r="AU57" s="17">
        <f t="shared" si="22"/>
        <v>322650.26499157835</v>
      </c>
      <c r="AV57" s="17">
        <f t="shared" si="22"/>
        <v>417084.99805868749</v>
      </c>
      <c r="AW57" s="17">
        <f t="shared" si="22"/>
        <v>388362.67258588254</v>
      </c>
      <c r="AX57" s="17">
        <f t="shared" si="22"/>
        <v>345732.83776591689</v>
      </c>
      <c r="AY57" s="17">
        <f t="shared" si="22"/>
        <v>356197.24415737728</v>
      </c>
      <c r="AZ57" s="17">
        <f t="shared" si="22"/>
        <v>434591.85722239147</v>
      </c>
      <c r="BA57" s="17">
        <f t="shared" si="22"/>
        <v>460013.11267424223</v>
      </c>
      <c r="BB57" s="14"/>
      <c r="BC57" s="17">
        <f t="shared" si="22"/>
        <v>209170.11701999995</v>
      </c>
      <c r="BD57" s="17">
        <f t="shared" si="22"/>
        <v>229459.95742535294</v>
      </c>
      <c r="BE57" s="17">
        <f t="shared" si="22"/>
        <v>234599.97867550928</v>
      </c>
      <c r="BF57" s="17">
        <f t="shared" si="22"/>
        <v>148612.92410503927</v>
      </c>
      <c r="BG57" s="17">
        <f t="shared" si="22"/>
        <v>166656.3158811125</v>
      </c>
      <c r="BH57" s="17">
        <f t="shared" si="22"/>
        <v>122955.7626590193</v>
      </c>
      <c r="BI57" s="17">
        <f t="shared" si="22"/>
        <v>198514.6424022711</v>
      </c>
      <c r="BJ57" s="17">
        <f t="shared" si="22"/>
        <v>163089.86759439079</v>
      </c>
      <c r="BK57" s="17">
        <f t="shared" si="22"/>
        <v>116858.80990941162</v>
      </c>
      <c r="BL57" s="17">
        <f t="shared" si="22"/>
        <v>132581.4243205539</v>
      </c>
      <c r="BM57" s="17">
        <f t="shared" si="22"/>
        <v>187215.97100731431</v>
      </c>
      <c r="BN57" s="17">
        <f t="shared" si="22"/>
        <v>191689.9447384541</v>
      </c>
      <c r="BO57" s="14"/>
      <c r="BP57" s="17">
        <f t="shared" si="22"/>
        <v>27175542.32078483</v>
      </c>
    </row>
    <row r="60" spans="1:68" x14ac:dyDescent="0.25">
      <c r="N60" s="8">
        <v>37</v>
      </c>
    </row>
    <row r="62" spans="1:68" x14ac:dyDescent="0.25">
      <c r="N62" s="8">
        <v>38</v>
      </c>
    </row>
  </sheetData>
  <mergeCells count="6">
    <mergeCell ref="G8:K8"/>
    <mergeCell ref="P9:AA9"/>
    <mergeCell ref="AC9:AN9"/>
    <mergeCell ref="AP9:BA9"/>
    <mergeCell ref="BC9:BN9"/>
    <mergeCell ref="P8:BP8"/>
  </mergeCells>
  <pageMargins left="0.7" right="0.7" top="0.75" bottom="0.75" header="0.3" footer="0.3"/>
  <pageSetup scale="87" firstPageNumber="5" orientation="portrait" useFirstPageNumber="1" r:id="rId1"/>
  <headerFooter>
    <oddHeader>&amp;R&amp;"Arial,Regular"&amp;12Filed: 2024-06-28
EB-2024-0078
Exhibit 4.2.1.3-STAFF-31
Attachment 1
Page 6 of 10</oddHead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FD9E8-6FB6-4854-AF98-418F3D80E827}">
  <sheetPr>
    <tabColor rgb="FF92D050"/>
  </sheetPr>
  <dimension ref="A6:BP62"/>
  <sheetViews>
    <sheetView zoomScale="80" zoomScaleNormal="80" workbookViewId="0">
      <selection activeCell="O1" sqref="N1:O1048576"/>
    </sheetView>
  </sheetViews>
  <sheetFormatPr defaultColWidth="40.5546875" defaultRowHeight="13.2" x14ac:dyDescent="0.25"/>
  <cols>
    <col min="1" max="1" width="5.6640625" style="8" bestFit="1" customWidth="1"/>
    <col min="2" max="2" width="1.33203125" style="8" customWidth="1"/>
    <col min="3" max="3" width="22.109375" style="8" customWidth="1"/>
    <col min="4" max="4" width="1.33203125" style="8" customWidth="1"/>
    <col min="5" max="5" width="8.109375" style="9" customWidth="1"/>
    <col min="6" max="6" width="1.33203125" style="8" customWidth="1"/>
    <col min="7" max="7" width="12.6640625" style="8" customWidth="1"/>
    <col min="8" max="8" width="11.109375" style="8" customWidth="1"/>
    <col min="9" max="9" width="12.44140625" style="8" customWidth="1"/>
    <col min="10" max="10" width="11.88671875" style="8" customWidth="1"/>
    <col min="11" max="11" width="11.6640625" style="8" customWidth="1"/>
    <col min="12" max="12" width="0.88671875" style="8" customWidth="1"/>
    <col min="13" max="13" width="9.109375" style="8" customWidth="1"/>
    <col min="14" max="14" width="6.33203125" style="8" customWidth="1"/>
    <col min="15" max="15" width="1.44140625" style="8" customWidth="1"/>
    <col min="16" max="19" width="10.5546875" style="8" bestFit="1" customWidth="1"/>
    <col min="20" max="23" width="8.88671875" style="8" bestFit="1" customWidth="1"/>
    <col min="24" max="24" width="10.5546875" style="8" bestFit="1" customWidth="1"/>
    <col min="25" max="25" width="8.88671875" style="8" bestFit="1" customWidth="1"/>
    <col min="26" max="27" width="10.5546875" style="8" bestFit="1" customWidth="1"/>
    <col min="28" max="28" width="1.44140625" style="8" customWidth="1"/>
    <col min="29" max="29" width="8.88671875" style="8" bestFit="1" customWidth="1"/>
    <col min="30" max="30" width="9.109375" style="8" bestFit="1" customWidth="1"/>
    <col min="31" max="36" width="8.88671875" style="8" bestFit="1" customWidth="1"/>
    <col min="37" max="37" width="10.5546875" style="8" bestFit="1" customWidth="1"/>
    <col min="38" max="38" width="8.88671875" style="8" bestFit="1" customWidth="1"/>
    <col min="39" max="40" width="10" style="8" bestFit="1" customWidth="1"/>
    <col min="41" max="41" width="2.33203125" style="8" customWidth="1"/>
    <col min="42" max="42" width="8.88671875" style="8" bestFit="1" customWidth="1"/>
    <col min="43" max="43" width="9.109375" style="8" bestFit="1" customWidth="1"/>
    <col min="44" max="49" width="8.88671875" style="8" bestFit="1" customWidth="1"/>
    <col min="50" max="50" width="10.5546875" style="8" bestFit="1" customWidth="1"/>
    <col min="51" max="51" width="8.88671875" style="8" bestFit="1" customWidth="1"/>
    <col min="52" max="53" width="10" style="8" bestFit="1" customWidth="1"/>
    <col min="54" max="54" width="2" style="8" customWidth="1"/>
    <col min="55" max="55" width="8.88671875" style="8" bestFit="1" customWidth="1"/>
    <col min="56" max="56" width="9.109375" style="8" bestFit="1" customWidth="1"/>
    <col min="57" max="62" width="8.88671875" style="8" bestFit="1" customWidth="1"/>
    <col min="63" max="63" width="10.5546875" style="8" bestFit="1" customWidth="1"/>
    <col min="64" max="64" width="8.88671875" style="8" bestFit="1" customWidth="1"/>
    <col min="65" max="66" width="10" style="8" bestFit="1" customWidth="1"/>
    <col min="67" max="67" width="2.33203125" style="8" customWidth="1"/>
    <col min="68" max="68" width="11.5546875" style="8" bestFit="1" customWidth="1"/>
    <col min="69" max="16384" width="40.5546875" style="8"/>
  </cols>
  <sheetData>
    <row r="6" spans="1:68" s="2" customFormat="1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8" spans="1:68" s="3" customFormat="1" x14ac:dyDescent="0.25">
      <c r="E8" s="4"/>
      <c r="G8" s="40" t="s">
        <v>114</v>
      </c>
      <c r="H8" s="40"/>
      <c r="I8" s="40"/>
      <c r="J8" s="40"/>
      <c r="K8" s="40"/>
      <c r="L8" s="4"/>
      <c r="P8" s="40" t="s">
        <v>114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</row>
    <row r="9" spans="1:68" s="6" customFormat="1" ht="26.4" x14ac:dyDescent="0.25">
      <c r="A9" s="5" t="s">
        <v>2</v>
      </c>
      <c r="C9" s="7" t="s">
        <v>3</v>
      </c>
      <c r="E9" s="5" t="s">
        <v>4</v>
      </c>
      <c r="G9" s="5" t="s">
        <v>5</v>
      </c>
      <c r="H9" s="5" t="s">
        <v>6</v>
      </c>
      <c r="I9" s="5" t="s">
        <v>7</v>
      </c>
      <c r="J9" s="5" t="s">
        <v>8</v>
      </c>
      <c r="K9" s="5" t="s">
        <v>9</v>
      </c>
      <c r="L9" s="16"/>
      <c r="P9" s="41" t="s">
        <v>5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19"/>
      <c r="AC9" s="41" t="s">
        <v>6</v>
      </c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19"/>
      <c r="AP9" s="41" t="s">
        <v>7</v>
      </c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19"/>
      <c r="BC9" s="41" t="s">
        <v>8</v>
      </c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19"/>
    </row>
    <row r="10" spans="1:68" ht="26.4" x14ac:dyDescent="0.25">
      <c r="G10" s="9" t="s">
        <v>10</v>
      </c>
      <c r="H10" s="9" t="s">
        <v>11</v>
      </c>
      <c r="I10" s="9" t="s">
        <v>12</v>
      </c>
      <c r="J10" s="9" t="s">
        <v>13</v>
      </c>
      <c r="K10" s="9" t="s">
        <v>14</v>
      </c>
      <c r="L10" s="9"/>
      <c r="N10" s="5" t="s">
        <v>2</v>
      </c>
      <c r="P10" s="26" t="s">
        <v>15</v>
      </c>
      <c r="Q10" s="27" t="s">
        <v>16</v>
      </c>
      <c r="R10" s="27" t="s">
        <v>17</v>
      </c>
      <c r="S10" s="27" t="s">
        <v>18</v>
      </c>
      <c r="T10" s="27" t="s">
        <v>19</v>
      </c>
      <c r="U10" s="27" t="s">
        <v>20</v>
      </c>
      <c r="V10" s="27" t="s">
        <v>21</v>
      </c>
      <c r="W10" s="27" t="s">
        <v>22</v>
      </c>
      <c r="X10" s="27" t="s">
        <v>23</v>
      </c>
      <c r="Y10" s="27" t="s">
        <v>24</v>
      </c>
      <c r="Z10" s="27" t="s">
        <v>25</v>
      </c>
      <c r="AA10" s="27" t="s">
        <v>26</v>
      </c>
      <c r="AB10" s="9"/>
      <c r="AC10" s="27" t="s">
        <v>15</v>
      </c>
      <c r="AD10" s="27" t="s">
        <v>16</v>
      </c>
      <c r="AE10" s="27" t="s">
        <v>17</v>
      </c>
      <c r="AF10" s="27" t="s">
        <v>18</v>
      </c>
      <c r="AG10" s="27" t="s">
        <v>19</v>
      </c>
      <c r="AH10" s="27" t="s">
        <v>20</v>
      </c>
      <c r="AI10" s="27" t="s">
        <v>21</v>
      </c>
      <c r="AJ10" s="27" t="s">
        <v>22</v>
      </c>
      <c r="AK10" s="27" t="s">
        <v>23</v>
      </c>
      <c r="AL10" s="27" t="s">
        <v>24</v>
      </c>
      <c r="AM10" s="27" t="s">
        <v>25</v>
      </c>
      <c r="AN10" s="27" t="s">
        <v>26</v>
      </c>
      <c r="AO10" s="9"/>
      <c r="AP10" s="27" t="s">
        <v>15</v>
      </c>
      <c r="AQ10" s="27" t="s">
        <v>16</v>
      </c>
      <c r="AR10" s="27" t="s">
        <v>17</v>
      </c>
      <c r="AS10" s="27" t="s">
        <v>18</v>
      </c>
      <c r="AT10" s="27" t="s">
        <v>19</v>
      </c>
      <c r="AU10" s="27" t="s">
        <v>20</v>
      </c>
      <c r="AV10" s="27" t="s">
        <v>21</v>
      </c>
      <c r="AW10" s="27" t="s">
        <v>22</v>
      </c>
      <c r="AX10" s="27" t="s">
        <v>23</v>
      </c>
      <c r="AY10" s="27" t="s">
        <v>24</v>
      </c>
      <c r="AZ10" s="27" t="s">
        <v>25</v>
      </c>
      <c r="BA10" s="27" t="s">
        <v>26</v>
      </c>
      <c r="BB10" s="9"/>
      <c r="BC10" s="27" t="s">
        <v>15</v>
      </c>
      <c r="BD10" s="27" t="s">
        <v>16</v>
      </c>
      <c r="BE10" s="27" t="s">
        <v>17</v>
      </c>
      <c r="BF10" s="27" t="s">
        <v>18</v>
      </c>
      <c r="BG10" s="27" t="s">
        <v>19</v>
      </c>
      <c r="BH10" s="27" t="s">
        <v>20</v>
      </c>
      <c r="BI10" s="27" t="s">
        <v>21</v>
      </c>
      <c r="BJ10" s="27" t="s">
        <v>22</v>
      </c>
      <c r="BK10" s="27" t="s">
        <v>23</v>
      </c>
      <c r="BL10" s="27" t="s">
        <v>24</v>
      </c>
      <c r="BM10" s="27" t="s">
        <v>25</v>
      </c>
      <c r="BN10" s="27" t="s">
        <v>26</v>
      </c>
      <c r="BO10" s="9"/>
      <c r="BP10" s="27" t="s">
        <v>9</v>
      </c>
    </row>
    <row r="11" spans="1:68" s="9" customFormat="1" x14ac:dyDescent="0.25">
      <c r="P11" s="9" t="s">
        <v>10</v>
      </c>
      <c r="Q11" s="9" t="s">
        <v>11</v>
      </c>
      <c r="R11" s="9" t="s">
        <v>12</v>
      </c>
      <c r="S11" s="9" t="s">
        <v>13</v>
      </c>
      <c r="T11" s="9" t="s">
        <v>14</v>
      </c>
      <c r="U11" s="9" t="s">
        <v>27</v>
      </c>
      <c r="V11" s="9" t="s">
        <v>28</v>
      </c>
      <c r="W11" s="9" t="s">
        <v>29</v>
      </c>
      <c r="X11" s="9" t="s">
        <v>30</v>
      </c>
      <c r="Y11" s="9" t="s">
        <v>31</v>
      </c>
      <c r="Z11" s="9" t="s">
        <v>32</v>
      </c>
      <c r="AA11" s="9" t="s">
        <v>33</v>
      </c>
      <c r="AC11" s="9" t="s">
        <v>34</v>
      </c>
      <c r="AD11" s="9" t="s">
        <v>35</v>
      </c>
      <c r="AE11" s="9" t="s">
        <v>36</v>
      </c>
      <c r="AF11" s="9" t="s">
        <v>37</v>
      </c>
      <c r="AG11" s="9" t="s">
        <v>38</v>
      </c>
      <c r="AH11" s="9" t="s">
        <v>39</v>
      </c>
      <c r="AI11" s="9" t="s">
        <v>40</v>
      </c>
      <c r="AJ11" s="9" t="s">
        <v>41</v>
      </c>
      <c r="AK11" s="9" t="s">
        <v>42</v>
      </c>
      <c r="AL11" s="9" t="s">
        <v>43</v>
      </c>
      <c r="AM11" s="9" t="s">
        <v>44</v>
      </c>
      <c r="AN11" s="9" t="s">
        <v>45</v>
      </c>
      <c r="AP11" s="9" t="s">
        <v>46</v>
      </c>
      <c r="AQ11" s="9" t="s">
        <v>47</v>
      </c>
      <c r="AR11" s="9" t="s">
        <v>48</v>
      </c>
      <c r="AS11" s="9" t="s">
        <v>49</v>
      </c>
      <c r="AT11" s="9" t="s">
        <v>50</v>
      </c>
      <c r="AU11" s="9" t="s">
        <v>51</v>
      </c>
      <c r="AV11" s="9" t="s">
        <v>52</v>
      </c>
      <c r="AW11" s="9" t="s">
        <v>53</v>
      </c>
      <c r="AX11" s="9" t="s">
        <v>54</v>
      </c>
      <c r="AY11" s="9" t="s">
        <v>55</v>
      </c>
      <c r="AZ11" s="9" t="s">
        <v>56</v>
      </c>
      <c r="BA11" s="9" t="s">
        <v>57</v>
      </c>
      <c r="BC11" s="9" t="s">
        <v>58</v>
      </c>
      <c r="BD11" s="9" t="s">
        <v>59</v>
      </c>
      <c r="BE11" s="9" t="s">
        <v>60</v>
      </c>
      <c r="BF11" s="9" t="s">
        <v>61</v>
      </c>
      <c r="BG11" s="9" t="s">
        <v>62</v>
      </c>
      <c r="BH11" s="9" t="s">
        <v>63</v>
      </c>
      <c r="BI11" s="9" t="s">
        <v>64</v>
      </c>
      <c r="BJ11" s="9" t="s">
        <v>65</v>
      </c>
      <c r="BK11" s="9" t="s">
        <v>66</v>
      </c>
      <c r="BL11" s="9" t="s">
        <v>67</v>
      </c>
      <c r="BM11" s="9" t="s">
        <v>68</v>
      </c>
      <c r="BN11" s="9" t="s">
        <v>69</v>
      </c>
      <c r="BP11" s="9" t="s">
        <v>70</v>
      </c>
    </row>
    <row r="12" spans="1:68" x14ac:dyDescent="0.25">
      <c r="C12" s="3" t="s">
        <v>71</v>
      </c>
      <c r="G12" s="9"/>
      <c r="H12" s="9"/>
      <c r="I12" s="9"/>
      <c r="J12" s="9"/>
      <c r="K12" s="9"/>
      <c r="L12" s="9"/>
    </row>
    <row r="14" spans="1:68" x14ac:dyDescent="0.25">
      <c r="A14" s="9">
        <v>1</v>
      </c>
      <c r="C14" s="8" t="s">
        <v>72</v>
      </c>
      <c r="E14" s="9" t="s">
        <v>113</v>
      </c>
      <c r="G14" s="14">
        <v>4789664</v>
      </c>
      <c r="H14" s="14">
        <v>104740</v>
      </c>
      <c r="I14" s="14">
        <v>0</v>
      </c>
      <c r="J14" s="14">
        <v>0</v>
      </c>
      <c r="K14" s="14">
        <f>SUM(G14:J14)</f>
        <v>4894404</v>
      </c>
      <c r="L14" s="10"/>
      <c r="N14" s="9">
        <v>1</v>
      </c>
      <c r="O14" s="9"/>
      <c r="P14" s="14">
        <v>725671.17399237759</v>
      </c>
      <c r="Q14" s="14">
        <v>772914.33378114505</v>
      </c>
      <c r="R14" s="14">
        <v>666221.51748030668</v>
      </c>
      <c r="S14" s="14">
        <v>509137.4774817779</v>
      </c>
      <c r="T14" s="14">
        <v>388596.60897105723</v>
      </c>
      <c r="U14" s="14">
        <v>163344.38922499423</v>
      </c>
      <c r="V14" s="14">
        <v>156274.321407985</v>
      </c>
      <c r="W14" s="14">
        <v>122371.39308001041</v>
      </c>
      <c r="X14" s="14">
        <v>127897.01411528773</v>
      </c>
      <c r="Y14" s="14">
        <v>203127.57871615389</v>
      </c>
      <c r="Z14" s="14">
        <v>384412.86028276937</v>
      </c>
      <c r="AA14" s="14">
        <v>569695.33146613417</v>
      </c>
      <c r="AB14" s="14"/>
      <c r="AC14" s="14">
        <v>17014.892690888973</v>
      </c>
      <c r="AD14" s="14">
        <v>17832.598159567235</v>
      </c>
      <c r="AE14" s="14">
        <v>15434.776065748934</v>
      </c>
      <c r="AF14" s="14">
        <v>11531.197112527123</v>
      </c>
      <c r="AG14" s="14">
        <v>8766.6349377393562</v>
      </c>
      <c r="AH14" s="14">
        <v>3528.2932096189543</v>
      </c>
      <c r="AI14" s="14">
        <v>3315.7765799993495</v>
      </c>
      <c r="AJ14" s="14">
        <v>2591.5911907628906</v>
      </c>
      <c r="AK14" s="14">
        <v>2539.9291640482425</v>
      </c>
      <c r="AL14" s="14">
        <v>4065.2367696886354</v>
      </c>
      <c r="AM14" s="14">
        <v>7542.7428163976774</v>
      </c>
      <c r="AN14" s="14">
        <v>10576.331303012623</v>
      </c>
      <c r="AO14" s="14"/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/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/>
      <c r="BP14" s="14">
        <f>SUM(P14:BN14)</f>
        <v>4894403.9999999991</v>
      </c>
    </row>
    <row r="15" spans="1:68" x14ac:dyDescent="0.25">
      <c r="A15" s="9">
        <v>2</v>
      </c>
      <c r="C15" s="8" t="s">
        <v>74</v>
      </c>
      <c r="E15" s="9" t="s">
        <v>113</v>
      </c>
      <c r="G15" s="14">
        <v>2810280</v>
      </c>
      <c r="H15" s="14">
        <v>1840046</v>
      </c>
      <c r="I15" s="14">
        <v>0</v>
      </c>
      <c r="J15" s="14">
        <v>0</v>
      </c>
      <c r="K15" s="14">
        <f t="shared" ref="K15:K16" si="0">SUM(G15:J15)</f>
        <v>4650326</v>
      </c>
      <c r="L15" s="10"/>
      <c r="N15" s="9">
        <v>2</v>
      </c>
      <c r="O15" s="9"/>
      <c r="P15" s="14">
        <v>446190.02990682138</v>
      </c>
      <c r="Q15" s="14">
        <v>490402.03642764629</v>
      </c>
      <c r="R15" s="14">
        <v>436330.66362463991</v>
      </c>
      <c r="S15" s="14">
        <v>291450.09909334977</v>
      </c>
      <c r="T15" s="14">
        <v>221900.24045266095</v>
      </c>
      <c r="U15" s="14">
        <v>78049.022305405713</v>
      </c>
      <c r="V15" s="14">
        <v>61797.177417117557</v>
      </c>
      <c r="W15" s="14">
        <v>53226.446815602372</v>
      </c>
      <c r="X15" s="14">
        <v>59568.472349659496</v>
      </c>
      <c r="Y15" s="14">
        <v>106427.25399632734</v>
      </c>
      <c r="Z15" s="14">
        <v>222126.3886043907</v>
      </c>
      <c r="AA15" s="14">
        <v>342812.16900637862</v>
      </c>
      <c r="AB15" s="14"/>
      <c r="AC15" s="14">
        <v>285994.51915446622</v>
      </c>
      <c r="AD15" s="14">
        <v>305557.1610930399</v>
      </c>
      <c r="AE15" s="14">
        <v>274602.2713348337</v>
      </c>
      <c r="AF15" s="14">
        <v>191528.0194434626</v>
      </c>
      <c r="AG15" s="14">
        <v>154217.62305452855</v>
      </c>
      <c r="AH15" s="14">
        <v>64819.374490612136</v>
      </c>
      <c r="AI15" s="14">
        <v>30640.803451164342</v>
      </c>
      <c r="AJ15" s="14">
        <v>40715.680459194351</v>
      </c>
      <c r="AK15" s="14">
        <v>46409.624954917446</v>
      </c>
      <c r="AL15" s="14">
        <v>82365.567447380847</v>
      </c>
      <c r="AM15" s="14">
        <v>150687.45099797609</v>
      </c>
      <c r="AN15" s="14">
        <v>212507.90411842382</v>
      </c>
      <c r="AO15" s="14"/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/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/>
      <c r="BP15" s="14">
        <f>SUM(P15:BN15)</f>
        <v>4650326</v>
      </c>
    </row>
    <row r="16" spans="1:68" x14ac:dyDescent="0.25">
      <c r="A16" s="9">
        <v>3</v>
      </c>
      <c r="C16" s="8" t="s">
        <v>75</v>
      </c>
      <c r="E16" s="9" t="s">
        <v>113</v>
      </c>
      <c r="G16" s="14">
        <v>127</v>
      </c>
      <c r="H16" s="14">
        <v>0</v>
      </c>
      <c r="I16" s="14">
        <v>0</v>
      </c>
      <c r="J16" s="14">
        <v>0</v>
      </c>
      <c r="K16" s="14">
        <f t="shared" si="0"/>
        <v>127</v>
      </c>
      <c r="L16" s="10"/>
      <c r="N16" s="9">
        <v>3</v>
      </c>
      <c r="O16" s="9"/>
      <c r="P16" s="14">
        <v>11.779710144927536</v>
      </c>
      <c r="Q16" s="14">
        <v>24.602415458937198</v>
      </c>
      <c r="R16" s="14">
        <v>6.3806763285024148</v>
      </c>
      <c r="S16" s="14">
        <v>25.890821256038645</v>
      </c>
      <c r="T16" s="14">
        <v>-14.295169082125604</v>
      </c>
      <c r="U16" s="14">
        <v>2.7608695652173911</v>
      </c>
      <c r="V16" s="14">
        <v>14.356521739130434</v>
      </c>
      <c r="W16" s="14">
        <v>1.8405797101449275</v>
      </c>
      <c r="X16" s="14">
        <v>6.6874396135265703</v>
      </c>
      <c r="Y16" s="14">
        <v>19.142028985507249</v>
      </c>
      <c r="Z16" s="14">
        <v>6.0739130434782611</v>
      </c>
      <c r="AA16" s="14">
        <v>21.780193236714979</v>
      </c>
      <c r="AB16" s="14"/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/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/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/>
      <c r="BP16" s="14">
        <f>SUM(P16:BN16)</f>
        <v>127</v>
      </c>
    </row>
    <row r="17" spans="1:68" x14ac:dyDescent="0.25">
      <c r="A17" s="9">
        <v>4</v>
      </c>
      <c r="C17" s="8" t="s">
        <v>76</v>
      </c>
      <c r="G17" s="17">
        <f t="shared" ref="G17:I17" si="1">SUM(G14:G16)</f>
        <v>7600071</v>
      </c>
      <c r="H17" s="17">
        <f t="shared" si="1"/>
        <v>1944786</v>
      </c>
      <c r="I17" s="17">
        <f t="shared" si="1"/>
        <v>0</v>
      </c>
      <c r="J17" s="17">
        <f t="shared" ref="J17:K17" si="2">SUM(J14:J16)</f>
        <v>0</v>
      </c>
      <c r="K17" s="17">
        <f t="shared" si="2"/>
        <v>9544857</v>
      </c>
      <c r="L17" s="14"/>
      <c r="M17" s="14"/>
      <c r="N17" s="9">
        <v>4</v>
      </c>
      <c r="O17" s="9"/>
      <c r="P17" s="17">
        <f t="shared" ref="P17:BP17" si="3">SUM(P14:P16)</f>
        <v>1171872.9836093439</v>
      </c>
      <c r="Q17" s="17">
        <f t="shared" si="3"/>
        <v>1263340.9726242505</v>
      </c>
      <c r="R17" s="17">
        <f t="shared" si="3"/>
        <v>1102558.5617812751</v>
      </c>
      <c r="S17" s="17">
        <f t="shared" si="3"/>
        <v>800613.46739638376</v>
      </c>
      <c r="T17" s="17">
        <f t="shared" si="3"/>
        <v>610482.55425463605</v>
      </c>
      <c r="U17" s="17">
        <f t="shared" si="3"/>
        <v>241396.17239996514</v>
      </c>
      <c r="V17" s="17">
        <f t="shared" si="3"/>
        <v>218085.85534684168</v>
      </c>
      <c r="W17" s="17">
        <f t="shared" si="3"/>
        <v>175599.68047532294</v>
      </c>
      <c r="X17" s="17">
        <f t="shared" si="3"/>
        <v>187472.17390456077</v>
      </c>
      <c r="Y17" s="17">
        <f t="shared" si="3"/>
        <v>309573.97474146675</v>
      </c>
      <c r="Z17" s="17">
        <f t="shared" si="3"/>
        <v>606545.32280020358</v>
      </c>
      <c r="AA17" s="17">
        <f t="shared" si="3"/>
        <v>912529.28066574957</v>
      </c>
      <c r="AB17" s="14"/>
      <c r="AC17" s="17">
        <f t="shared" si="3"/>
        <v>303009.41184535518</v>
      </c>
      <c r="AD17" s="17">
        <f t="shared" si="3"/>
        <v>323389.75925260712</v>
      </c>
      <c r="AE17" s="17">
        <f t="shared" si="3"/>
        <v>290037.04740058264</v>
      </c>
      <c r="AF17" s="17">
        <f t="shared" si="3"/>
        <v>203059.21655598973</v>
      </c>
      <c r="AG17" s="17">
        <f t="shared" si="3"/>
        <v>162984.2579922679</v>
      </c>
      <c r="AH17" s="17">
        <f t="shared" si="3"/>
        <v>68347.66770023109</v>
      </c>
      <c r="AI17" s="17">
        <f t="shared" si="3"/>
        <v>33956.580031163692</v>
      </c>
      <c r="AJ17" s="17">
        <f t="shared" si="3"/>
        <v>43307.271649957242</v>
      </c>
      <c r="AK17" s="17">
        <f t="shared" si="3"/>
        <v>48949.554118965687</v>
      </c>
      <c r="AL17" s="17">
        <f t="shared" si="3"/>
        <v>86430.804217069483</v>
      </c>
      <c r="AM17" s="17">
        <f t="shared" si="3"/>
        <v>158230.19381437378</v>
      </c>
      <c r="AN17" s="17">
        <f t="shared" si="3"/>
        <v>223084.23542143643</v>
      </c>
      <c r="AO17" s="14"/>
      <c r="AP17" s="17">
        <f t="shared" si="3"/>
        <v>0</v>
      </c>
      <c r="AQ17" s="17">
        <f t="shared" si="3"/>
        <v>0</v>
      </c>
      <c r="AR17" s="17">
        <f t="shared" si="3"/>
        <v>0</v>
      </c>
      <c r="AS17" s="17">
        <f t="shared" si="3"/>
        <v>0</v>
      </c>
      <c r="AT17" s="17">
        <f t="shared" si="3"/>
        <v>0</v>
      </c>
      <c r="AU17" s="17">
        <f t="shared" si="3"/>
        <v>0</v>
      </c>
      <c r="AV17" s="17">
        <f t="shared" si="3"/>
        <v>0</v>
      </c>
      <c r="AW17" s="17">
        <f t="shared" si="3"/>
        <v>0</v>
      </c>
      <c r="AX17" s="17">
        <f t="shared" si="3"/>
        <v>0</v>
      </c>
      <c r="AY17" s="17">
        <f t="shared" si="3"/>
        <v>0</v>
      </c>
      <c r="AZ17" s="17">
        <f t="shared" si="3"/>
        <v>0</v>
      </c>
      <c r="BA17" s="17">
        <f t="shared" si="3"/>
        <v>0</v>
      </c>
      <c r="BB17" s="14"/>
      <c r="BC17" s="17">
        <f t="shared" si="3"/>
        <v>0</v>
      </c>
      <c r="BD17" s="17">
        <f t="shared" si="3"/>
        <v>0</v>
      </c>
      <c r="BE17" s="17">
        <f t="shared" si="3"/>
        <v>0</v>
      </c>
      <c r="BF17" s="17">
        <f t="shared" si="3"/>
        <v>0</v>
      </c>
      <c r="BG17" s="17">
        <f t="shared" si="3"/>
        <v>0</v>
      </c>
      <c r="BH17" s="17">
        <f t="shared" si="3"/>
        <v>0</v>
      </c>
      <c r="BI17" s="17">
        <f t="shared" si="3"/>
        <v>0</v>
      </c>
      <c r="BJ17" s="17">
        <f t="shared" si="3"/>
        <v>0</v>
      </c>
      <c r="BK17" s="17">
        <f t="shared" si="3"/>
        <v>0</v>
      </c>
      <c r="BL17" s="17">
        <f t="shared" si="3"/>
        <v>0</v>
      </c>
      <c r="BM17" s="17">
        <f t="shared" si="3"/>
        <v>0</v>
      </c>
      <c r="BN17" s="17">
        <f t="shared" si="3"/>
        <v>0</v>
      </c>
      <c r="BO17" s="14"/>
      <c r="BP17" s="17">
        <f t="shared" si="3"/>
        <v>9544857</v>
      </c>
    </row>
    <row r="18" spans="1:68" x14ac:dyDescent="0.25">
      <c r="A18" s="9"/>
      <c r="G18" s="10"/>
      <c r="H18" s="10"/>
      <c r="I18" s="10"/>
      <c r="J18" s="10"/>
      <c r="K18" s="10"/>
      <c r="L18" s="10"/>
      <c r="M18" s="10"/>
      <c r="N18" s="9"/>
      <c r="O18" s="9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</row>
    <row r="19" spans="1:68" x14ac:dyDescent="0.25">
      <c r="A19" s="9">
        <v>5</v>
      </c>
      <c r="C19" s="8" t="s">
        <v>77</v>
      </c>
      <c r="E19" s="9" t="s">
        <v>113</v>
      </c>
      <c r="G19" s="14">
        <v>2815940</v>
      </c>
      <c r="H19" s="14">
        <v>187938</v>
      </c>
      <c r="I19" s="14">
        <v>0</v>
      </c>
      <c r="J19" s="14">
        <v>0</v>
      </c>
      <c r="K19" s="14">
        <f t="shared" ref="K19:K22" si="4">SUM(G19:J19)</f>
        <v>3003878</v>
      </c>
      <c r="L19" s="10"/>
      <c r="N19" s="9">
        <v>5</v>
      </c>
      <c r="O19" s="9"/>
      <c r="P19" s="14">
        <v>430532.78162800003</v>
      </c>
      <c r="Q19" s="14">
        <v>435439.14885100001</v>
      </c>
      <c r="R19" s="14">
        <v>337343.59807200002</v>
      </c>
      <c r="S19" s="14">
        <v>262624.444861</v>
      </c>
      <c r="T19" s="14">
        <v>167090.27963100001</v>
      </c>
      <c r="U19" s="14">
        <v>80513.535948999997</v>
      </c>
      <c r="V19" s="14">
        <v>62354.338678</v>
      </c>
      <c r="W19" s="14">
        <v>65304.970045000002</v>
      </c>
      <c r="X19" s="14">
        <v>85984.693933000002</v>
      </c>
      <c r="Y19" s="14">
        <v>175552.20478600002</v>
      </c>
      <c r="Z19" s="14">
        <v>295034.273606</v>
      </c>
      <c r="AA19" s="14">
        <v>418165.50461</v>
      </c>
      <c r="AB19" s="14"/>
      <c r="AC19" s="14">
        <v>31490.55703</v>
      </c>
      <c r="AD19" s="14">
        <v>30604.669522</v>
      </c>
      <c r="AE19" s="14">
        <v>24784.380860999998</v>
      </c>
      <c r="AF19" s="14">
        <v>18960.280416000001</v>
      </c>
      <c r="AG19" s="14">
        <v>12113.423552</v>
      </c>
      <c r="AH19" s="14">
        <v>5076.6070989999998</v>
      </c>
      <c r="AI19" s="14">
        <v>3363.7019569999998</v>
      </c>
      <c r="AJ19" s="14">
        <v>3596.3275570000001</v>
      </c>
      <c r="AK19" s="14">
        <v>4561.8479849999994</v>
      </c>
      <c r="AL19" s="14">
        <v>10089.961284999999</v>
      </c>
      <c r="AM19" s="14">
        <v>18011.652501</v>
      </c>
      <c r="AN19" s="14">
        <v>25285.212999000003</v>
      </c>
      <c r="AO19" s="14"/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/>
      <c r="BC19" s="14">
        <v>-0.12286499999999999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4"/>
      <c r="BP19" s="14">
        <f>SUM(P19:BN19)</f>
        <v>3003878.2745490009</v>
      </c>
    </row>
    <row r="20" spans="1:68" x14ac:dyDescent="0.25">
      <c r="A20" s="9">
        <v>6</v>
      </c>
      <c r="C20" s="8" t="s">
        <v>79</v>
      </c>
      <c r="E20" s="9" t="s">
        <v>113</v>
      </c>
      <c r="G20" s="14">
        <v>571025</v>
      </c>
      <c r="H20" s="14">
        <v>633316</v>
      </c>
      <c r="I20" s="14">
        <v>0</v>
      </c>
      <c r="J20" s="14">
        <v>0</v>
      </c>
      <c r="K20" s="14">
        <f t="shared" si="4"/>
        <v>1204341</v>
      </c>
      <c r="L20" s="10"/>
      <c r="N20" s="9">
        <v>6</v>
      </c>
      <c r="O20" s="9"/>
      <c r="P20" s="14">
        <v>79017.665672999996</v>
      </c>
      <c r="Q20" s="14">
        <v>91403.049459999995</v>
      </c>
      <c r="R20" s="14">
        <v>69913.767795000007</v>
      </c>
      <c r="S20" s="14">
        <v>48915.595555</v>
      </c>
      <c r="T20" s="14">
        <v>33040.563087000002</v>
      </c>
      <c r="U20" s="14">
        <v>15569.336718</v>
      </c>
      <c r="V20" s="14">
        <v>13263.797622</v>
      </c>
      <c r="W20" s="14">
        <v>14720.220424000001</v>
      </c>
      <c r="X20" s="14">
        <v>24680.928635</v>
      </c>
      <c r="Y20" s="14">
        <v>45693.506337999999</v>
      </c>
      <c r="Z20" s="14">
        <v>55269.464451</v>
      </c>
      <c r="AA20" s="14">
        <v>79536.665859000001</v>
      </c>
      <c r="AB20" s="14"/>
      <c r="AC20" s="14">
        <v>83750.193482999995</v>
      </c>
      <c r="AD20" s="14">
        <v>93518.92025499999</v>
      </c>
      <c r="AE20" s="14">
        <v>75106.202250999995</v>
      </c>
      <c r="AF20" s="14">
        <v>54590.699637999998</v>
      </c>
      <c r="AG20" s="14">
        <v>42367.499075</v>
      </c>
      <c r="AH20" s="14">
        <v>21229.070815999999</v>
      </c>
      <c r="AI20" s="14">
        <v>17998.219642</v>
      </c>
      <c r="AJ20" s="14">
        <v>19747.329017</v>
      </c>
      <c r="AK20" s="14">
        <v>27864.086655999999</v>
      </c>
      <c r="AL20" s="14">
        <v>50808.416159999993</v>
      </c>
      <c r="AM20" s="14">
        <v>72539.120030000005</v>
      </c>
      <c r="AN20" s="14">
        <v>73796.707737000004</v>
      </c>
      <c r="AO20" s="14"/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/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/>
      <c r="BP20" s="14">
        <f>SUM(P20:BN20)</f>
        <v>1204341.0263770001</v>
      </c>
    </row>
    <row r="21" spans="1:68" x14ac:dyDescent="0.25">
      <c r="A21" s="9">
        <v>7</v>
      </c>
      <c r="C21" s="8" t="s">
        <v>80</v>
      </c>
      <c r="E21" s="9" t="s">
        <v>113</v>
      </c>
      <c r="G21" s="14">
        <v>913225</v>
      </c>
      <c r="H21" s="14">
        <v>69511</v>
      </c>
      <c r="I21" s="14">
        <v>0</v>
      </c>
      <c r="J21" s="14">
        <v>0</v>
      </c>
      <c r="K21" s="14">
        <f t="shared" si="4"/>
        <v>982736</v>
      </c>
      <c r="L21" s="10"/>
      <c r="N21" s="9">
        <v>7</v>
      </c>
      <c r="O21" s="9"/>
      <c r="P21" s="14">
        <v>150167.80027899999</v>
      </c>
      <c r="Q21" s="14">
        <v>141035.222331</v>
      </c>
      <c r="R21" s="14">
        <v>113416.45891099998</v>
      </c>
      <c r="S21" s="14">
        <v>80051.248972000001</v>
      </c>
      <c r="T21" s="14">
        <v>49968.934367000009</v>
      </c>
      <c r="U21" s="14">
        <v>23173.139920000001</v>
      </c>
      <c r="V21" s="14">
        <v>11264.296044999999</v>
      </c>
      <c r="W21" s="14">
        <v>16776.933637000002</v>
      </c>
      <c r="X21" s="14">
        <v>28125.828828000002</v>
      </c>
      <c r="Y21" s="14">
        <v>67368.079165999996</v>
      </c>
      <c r="Z21" s="14">
        <v>97004.936992999996</v>
      </c>
      <c r="AA21" s="14">
        <v>134872.356321</v>
      </c>
      <c r="AB21" s="14"/>
      <c r="AC21" s="14">
        <v>11945.780847999999</v>
      </c>
      <c r="AD21" s="14">
        <v>10961.685731999998</v>
      </c>
      <c r="AE21" s="14">
        <v>9141.9793840000002</v>
      </c>
      <c r="AF21" s="14">
        <v>6776.8510309999992</v>
      </c>
      <c r="AG21" s="14">
        <v>4136.5050419999998</v>
      </c>
      <c r="AH21" s="14">
        <v>1810.7622140000003</v>
      </c>
      <c r="AI21" s="14">
        <v>787.97969899999987</v>
      </c>
      <c r="AJ21" s="14">
        <v>1209.9896040000001</v>
      </c>
      <c r="AK21" s="14">
        <v>1809.4169180000001</v>
      </c>
      <c r="AL21" s="14">
        <v>4563.5254000000004</v>
      </c>
      <c r="AM21" s="14">
        <v>6870.1205760000003</v>
      </c>
      <c r="AN21" s="14">
        <v>9496.138660999999</v>
      </c>
      <c r="AO21" s="14"/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/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/>
      <c r="BP21" s="14">
        <f>SUM(P21:BN21)</f>
        <v>982735.97087899991</v>
      </c>
    </row>
    <row r="22" spans="1:68" x14ac:dyDescent="0.25">
      <c r="A22" s="9">
        <v>8</v>
      </c>
      <c r="C22" s="8" t="s">
        <v>81</v>
      </c>
      <c r="E22" s="9" t="s">
        <v>113</v>
      </c>
      <c r="G22" s="14">
        <v>155265</v>
      </c>
      <c r="H22" s="14">
        <v>182389</v>
      </c>
      <c r="I22" s="14">
        <v>0</v>
      </c>
      <c r="J22" s="14">
        <v>5002</v>
      </c>
      <c r="K22" s="14">
        <f t="shared" si="4"/>
        <v>342656</v>
      </c>
      <c r="L22" s="10"/>
      <c r="N22" s="9">
        <v>8</v>
      </c>
      <c r="O22" s="9"/>
      <c r="P22" s="14">
        <v>22454.006786273905</v>
      </c>
      <c r="Q22" s="14">
        <v>24342.140637614801</v>
      </c>
      <c r="R22" s="14">
        <v>18277.622381999998</v>
      </c>
      <c r="S22" s="14">
        <v>12830.1759725598</v>
      </c>
      <c r="T22" s="14">
        <v>9687.7647054268</v>
      </c>
      <c r="U22" s="14">
        <v>3657.4960918272004</v>
      </c>
      <c r="V22" s="14">
        <v>3545.3701780000001</v>
      </c>
      <c r="W22" s="14">
        <v>4455.3503880517001</v>
      </c>
      <c r="X22" s="14">
        <v>8054.604087430801</v>
      </c>
      <c r="Y22" s="14">
        <v>13834.2848520361</v>
      </c>
      <c r="Z22" s="14">
        <v>14028.9968926246</v>
      </c>
      <c r="AA22" s="14">
        <v>20097.102577777998</v>
      </c>
      <c r="AB22" s="14"/>
      <c r="AC22" s="14">
        <v>24815.999914000004</v>
      </c>
      <c r="AD22" s="14">
        <v>27327.630976999997</v>
      </c>
      <c r="AE22" s="14">
        <v>20032.721342000001</v>
      </c>
      <c r="AF22" s="14">
        <v>16811.700947999998</v>
      </c>
      <c r="AG22" s="14">
        <v>14037.470391999999</v>
      </c>
      <c r="AH22" s="14">
        <v>5153.6309900000006</v>
      </c>
      <c r="AI22" s="14">
        <v>5061.2145030000001</v>
      </c>
      <c r="AJ22" s="14">
        <v>4965.4085660000001</v>
      </c>
      <c r="AK22" s="14">
        <v>9871.9428679999983</v>
      </c>
      <c r="AL22" s="14">
        <v>14284.098418000001</v>
      </c>
      <c r="AM22" s="14">
        <v>17660.662650999999</v>
      </c>
      <c r="AN22" s="14">
        <v>22367.175489000001</v>
      </c>
      <c r="AO22" s="14"/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/>
      <c r="BC22" s="14">
        <v>493.39082447770005</v>
      </c>
      <c r="BD22" s="14">
        <v>492.8479247926</v>
      </c>
      <c r="BE22" s="14">
        <v>259.1430966556</v>
      </c>
      <c r="BF22" s="14">
        <v>401.24754048249997</v>
      </c>
      <c r="BG22" s="14">
        <v>311.93739413189996</v>
      </c>
      <c r="BH22" s="14">
        <v>430.44484946340003</v>
      </c>
      <c r="BI22" s="14">
        <v>261.6926404683</v>
      </c>
      <c r="BJ22" s="14">
        <v>556.07299951419998</v>
      </c>
      <c r="BK22" s="14">
        <v>421.65436209939998</v>
      </c>
      <c r="BL22" s="14">
        <v>486.89646069450004</v>
      </c>
      <c r="BM22" s="14">
        <v>460.3297383327</v>
      </c>
      <c r="BN22" s="14">
        <v>425.84964955460003</v>
      </c>
      <c r="BO22" s="14"/>
      <c r="BP22" s="14">
        <f>SUM(P22:BN22)</f>
        <v>342656.0800902911</v>
      </c>
    </row>
    <row r="23" spans="1:68" x14ac:dyDescent="0.25">
      <c r="A23" s="9">
        <v>9</v>
      </c>
      <c r="C23" s="8" t="s">
        <v>82</v>
      </c>
      <c r="G23" s="17">
        <f t="shared" ref="G23:I23" si="5">SUM(G19:G22)</f>
        <v>4455455</v>
      </c>
      <c r="H23" s="17">
        <f t="shared" si="5"/>
        <v>1073154</v>
      </c>
      <c r="I23" s="17">
        <f t="shared" si="5"/>
        <v>0</v>
      </c>
      <c r="J23" s="17">
        <f t="shared" ref="J23:K23" si="6">SUM(J19:J22)</f>
        <v>5002</v>
      </c>
      <c r="K23" s="17">
        <f t="shared" si="6"/>
        <v>5533611</v>
      </c>
      <c r="L23" s="14"/>
      <c r="M23" s="14"/>
      <c r="N23" s="9">
        <v>9</v>
      </c>
      <c r="O23" s="9"/>
      <c r="P23" s="17">
        <f t="shared" ref="P23:BP23" si="7">SUM(P19:P22)</f>
        <v>682172.25436627388</v>
      </c>
      <c r="Q23" s="17">
        <f t="shared" si="7"/>
        <v>692219.56127961481</v>
      </c>
      <c r="R23" s="17">
        <f t="shared" si="7"/>
        <v>538951.44715999998</v>
      </c>
      <c r="S23" s="17">
        <f t="shared" si="7"/>
        <v>404421.46536055981</v>
      </c>
      <c r="T23" s="17">
        <f t="shared" si="7"/>
        <v>259787.5417904268</v>
      </c>
      <c r="U23" s="17">
        <f t="shared" si="7"/>
        <v>122913.5086788272</v>
      </c>
      <c r="V23" s="17">
        <f t="shared" si="7"/>
        <v>90427.802522999991</v>
      </c>
      <c r="W23" s="17">
        <f t="shared" si="7"/>
        <v>101257.4744940517</v>
      </c>
      <c r="X23" s="17">
        <f t="shared" si="7"/>
        <v>146846.05548343083</v>
      </c>
      <c r="Y23" s="17">
        <f t="shared" si="7"/>
        <v>302448.07514203613</v>
      </c>
      <c r="Z23" s="17">
        <f t="shared" si="7"/>
        <v>461337.67194262455</v>
      </c>
      <c r="AA23" s="17">
        <f t="shared" si="7"/>
        <v>652671.62936777808</v>
      </c>
      <c r="AB23" s="14"/>
      <c r="AC23" s="17">
        <f t="shared" si="7"/>
        <v>152002.53127499999</v>
      </c>
      <c r="AD23" s="17">
        <f t="shared" si="7"/>
        <v>162412.90648599999</v>
      </c>
      <c r="AE23" s="17">
        <f t="shared" si="7"/>
        <v>129065.283838</v>
      </c>
      <c r="AF23" s="17">
        <f t="shared" si="7"/>
        <v>97139.532032999996</v>
      </c>
      <c r="AG23" s="17">
        <f t="shared" si="7"/>
        <v>72654.898061</v>
      </c>
      <c r="AH23" s="17">
        <f t="shared" si="7"/>
        <v>33270.071119</v>
      </c>
      <c r="AI23" s="17">
        <f t="shared" si="7"/>
        <v>27211.115801</v>
      </c>
      <c r="AJ23" s="17">
        <f t="shared" si="7"/>
        <v>29519.054744000001</v>
      </c>
      <c r="AK23" s="17">
        <f t="shared" si="7"/>
        <v>44107.294427000001</v>
      </c>
      <c r="AL23" s="17">
        <f t="shared" si="7"/>
        <v>79746.001262999984</v>
      </c>
      <c r="AM23" s="17">
        <f t="shared" si="7"/>
        <v>115081.555758</v>
      </c>
      <c r="AN23" s="17">
        <f t="shared" si="7"/>
        <v>130945.23488600001</v>
      </c>
      <c r="AO23" s="14"/>
      <c r="AP23" s="17">
        <f t="shared" si="7"/>
        <v>0</v>
      </c>
      <c r="AQ23" s="17">
        <f t="shared" si="7"/>
        <v>0</v>
      </c>
      <c r="AR23" s="17">
        <f t="shared" si="7"/>
        <v>0</v>
      </c>
      <c r="AS23" s="17">
        <f t="shared" si="7"/>
        <v>0</v>
      </c>
      <c r="AT23" s="17">
        <f t="shared" si="7"/>
        <v>0</v>
      </c>
      <c r="AU23" s="17">
        <f t="shared" si="7"/>
        <v>0</v>
      </c>
      <c r="AV23" s="17">
        <f t="shared" si="7"/>
        <v>0</v>
      </c>
      <c r="AW23" s="17">
        <f t="shared" si="7"/>
        <v>0</v>
      </c>
      <c r="AX23" s="17">
        <f t="shared" si="7"/>
        <v>0</v>
      </c>
      <c r="AY23" s="17">
        <f t="shared" si="7"/>
        <v>0</v>
      </c>
      <c r="AZ23" s="17">
        <f t="shared" si="7"/>
        <v>0</v>
      </c>
      <c r="BA23" s="17">
        <f t="shared" si="7"/>
        <v>0</v>
      </c>
      <c r="BB23" s="14"/>
      <c r="BC23" s="17">
        <f t="shared" si="7"/>
        <v>493.26795947770006</v>
      </c>
      <c r="BD23" s="17">
        <f t="shared" si="7"/>
        <v>492.8479247926</v>
      </c>
      <c r="BE23" s="17">
        <f t="shared" si="7"/>
        <v>259.1430966556</v>
      </c>
      <c r="BF23" s="17">
        <f t="shared" si="7"/>
        <v>401.24754048249997</v>
      </c>
      <c r="BG23" s="17">
        <f t="shared" si="7"/>
        <v>311.93739413189996</v>
      </c>
      <c r="BH23" s="17">
        <f t="shared" si="7"/>
        <v>430.44484946340003</v>
      </c>
      <c r="BI23" s="17">
        <f t="shared" si="7"/>
        <v>261.6926404683</v>
      </c>
      <c r="BJ23" s="17">
        <f t="shared" si="7"/>
        <v>556.07299951419998</v>
      </c>
      <c r="BK23" s="17">
        <f t="shared" si="7"/>
        <v>421.65436209939998</v>
      </c>
      <c r="BL23" s="17">
        <f t="shared" si="7"/>
        <v>486.89646069450004</v>
      </c>
      <c r="BM23" s="17">
        <f t="shared" si="7"/>
        <v>460.3297383327</v>
      </c>
      <c r="BN23" s="17">
        <f t="shared" si="7"/>
        <v>425.84964955460003</v>
      </c>
      <c r="BO23" s="14"/>
      <c r="BP23" s="17">
        <f t="shared" si="7"/>
        <v>5533611.3518952914</v>
      </c>
    </row>
    <row r="24" spans="1:68" x14ac:dyDescent="0.25">
      <c r="A24" s="9"/>
      <c r="G24" s="14"/>
      <c r="H24" s="14"/>
      <c r="I24" s="14"/>
      <c r="J24" s="14"/>
      <c r="K24" s="14"/>
      <c r="L24" s="14"/>
      <c r="M24" s="14"/>
      <c r="N24" s="9"/>
      <c r="O24" s="9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</row>
    <row r="25" spans="1:68" x14ac:dyDescent="0.25">
      <c r="A25" s="9">
        <v>10</v>
      </c>
      <c r="C25" s="8" t="s">
        <v>83</v>
      </c>
      <c r="G25" s="17">
        <f t="shared" ref="G25:K25" si="8">G17+G23</f>
        <v>12055526</v>
      </c>
      <c r="H25" s="17">
        <f t="shared" si="8"/>
        <v>3017940</v>
      </c>
      <c r="I25" s="17">
        <f t="shared" si="8"/>
        <v>0</v>
      </c>
      <c r="J25" s="17">
        <f t="shared" si="8"/>
        <v>5002</v>
      </c>
      <c r="K25" s="17">
        <f t="shared" si="8"/>
        <v>15078468</v>
      </c>
      <c r="L25" s="14"/>
      <c r="M25" s="14"/>
      <c r="N25" s="9">
        <v>10</v>
      </c>
      <c r="O25" s="9"/>
      <c r="P25" s="17">
        <f t="shared" ref="P25:BP25" si="9">P17+P23</f>
        <v>1854045.2379756179</v>
      </c>
      <c r="Q25" s="17">
        <f t="shared" si="9"/>
        <v>1955560.5339038651</v>
      </c>
      <c r="R25" s="17">
        <f t="shared" si="9"/>
        <v>1641510.0089412751</v>
      </c>
      <c r="S25" s="17">
        <f t="shared" si="9"/>
        <v>1205034.9327569436</v>
      </c>
      <c r="T25" s="17">
        <f t="shared" si="9"/>
        <v>870270.09604506288</v>
      </c>
      <c r="U25" s="17">
        <f t="shared" si="9"/>
        <v>364309.68107879232</v>
      </c>
      <c r="V25" s="17">
        <f t="shared" si="9"/>
        <v>308513.65786984167</v>
      </c>
      <c r="W25" s="17">
        <f t="shared" si="9"/>
        <v>276857.15496937465</v>
      </c>
      <c r="X25" s="17">
        <f t="shared" si="9"/>
        <v>334318.2293879916</v>
      </c>
      <c r="Y25" s="17">
        <f t="shared" si="9"/>
        <v>612022.04988350288</v>
      </c>
      <c r="Z25" s="17">
        <f t="shared" si="9"/>
        <v>1067882.9947428282</v>
      </c>
      <c r="AA25" s="17">
        <f t="shared" si="9"/>
        <v>1565200.9100335278</v>
      </c>
      <c r="AB25" s="14"/>
      <c r="AC25" s="17">
        <f t="shared" si="9"/>
        <v>455011.94312035514</v>
      </c>
      <c r="AD25" s="17">
        <f t="shared" si="9"/>
        <v>485802.66573860712</v>
      </c>
      <c r="AE25" s="17">
        <f t="shared" si="9"/>
        <v>419102.33123858261</v>
      </c>
      <c r="AF25" s="17">
        <f t="shared" si="9"/>
        <v>300198.74858898972</v>
      </c>
      <c r="AG25" s="17">
        <f t="shared" si="9"/>
        <v>235639.15605326788</v>
      </c>
      <c r="AH25" s="17">
        <f t="shared" si="9"/>
        <v>101617.73881923109</v>
      </c>
      <c r="AI25" s="17">
        <f t="shared" si="9"/>
        <v>61167.695832163692</v>
      </c>
      <c r="AJ25" s="17">
        <f t="shared" si="9"/>
        <v>72826.32639395725</v>
      </c>
      <c r="AK25" s="17">
        <f t="shared" si="9"/>
        <v>93056.84854596568</v>
      </c>
      <c r="AL25" s="17">
        <f t="shared" si="9"/>
        <v>166176.80548006948</v>
      </c>
      <c r="AM25" s="17">
        <f t="shared" si="9"/>
        <v>273311.74957237381</v>
      </c>
      <c r="AN25" s="17">
        <f t="shared" si="9"/>
        <v>354029.47030743642</v>
      </c>
      <c r="AO25" s="14"/>
      <c r="AP25" s="17">
        <f t="shared" si="9"/>
        <v>0</v>
      </c>
      <c r="AQ25" s="17">
        <f t="shared" si="9"/>
        <v>0</v>
      </c>
      <c r="AR25" s="17">
        <f t="shared" si="9"/>
        <v>0</v>
      </c>
      <c r="AS25" s="17">
        <f t="shared" si="9"/>
        <v>0</v>
      </c>
      <c r="AT25" s="17">
        <f t="shared" si="9"/>
        <v>0</v>
      </c>
      <c r="AU25" s="17">
        <f t="shared" si="9"/>
        <v>0</v>
      </c>
      <c r="AV25" s="17">
        <f t="shared" si="9"/>
        <v>0</v>
      </c>
      <c r="AW25" s="17">
        <f t="shared" si="9"/>
        <v>0</v>
      </c>
      <c r="AX25" s="17">
        <f t="shared" si="9"/>
        <v>0</v>
      </c>
      <c r="AY25" s="17">
        <f t="shared" si="9"/>
        <v>0</v>
      </c>
      <c r="AZ25" s="17">
        <f t="shared" si="9"/>
        <v>0</v>
      </c>
      <c r="BA25" s="17">
        <f t="shared" si="9"/>
        <v>0</v>
      </c>
      <c r="BB25" s="14"/>
      <c r="BC25" s="17">
        <f t="shared" si="9"/>
        <v>493.26795947770006</v>
      </c>
      <c r="BD25" s="17">
        <f t="shared" si="9"/>
        <v>492.8479247926</v>
      </c>
      <c r="BE25" s="17">
        <f t="shared" si="9"/>
        <v>259.1430966556</v>
      </c>
      <c r="BF25" s="17">
        <f t="shared" si="9"/>
        <v>401.24754048249997</v>
      </c>
      <c r="BG25" s="17">
        <f t="shared" si="9"/>
        <v>311.93739413189996</v>
      </c>
      <c r="BH25" s="17">
        <f t="shared" si="9"/>
        <v>430.44484946340003</v>
      </c>
      <c r="BI25" s="17">
        <f t="shared" si="9"/>
        <v>261.6926404683</v>
      </c>
      <c r="BJ25" s="17">
        <f t="shared" si="9"/>
        <v>556.07299951419998</v>
      </c>
      <c r="BK25" s="17">
        <f t="shared" si="9"/>
        <v>421.65436209939998</v>
      </c>
      <c r="BL25" s="17">
        <f t="shared" si="9"/>
        <v>486.89646069450004</v>
      </c>
      <c r="BM25" s="17">
        <f t="shared" si="9"/>
        <v>460.3297383327</v>
      </c>
      <c r="BN25" s="17">
        <f t="shared" si="9"/>
        <v>425.84964955460003</v>
      </c>
      <c r="BO25" s="14"/>
      <c r="BP25" s="17">
        <f t="shared" si="9"/>
        <v>15078468.351895291</v>
      </c>
    </row>
    <row r="26" spans="1:68" x14ac:dyDescent="0.25">
      <c r="A26" s="9"/>
      <c r="G26" s="11"/>
      <c r="H26" s="11"/>
      <c r="I26" s="11"/>
      <c r="J26" s="11"/>
      <c r="K26" s="11"/>
      <c r="L26" s="11"/>
      <c r="M26" s="11"/>
      <c r="N26" s="9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</row>
    <row r="27" spans="1:68" x14ac:dyDescent="0.25">
      <c r="A27" s="9"/>
      <c r="C27" s="3" t="s">
        <v>84</v>
      </c>
      <c r="G27" s="11"/>
      <c r="H27" s="11"/>
      <c r="I27" s="11"/>
      <c r="J27" s="11"/>
      <c r="K27" s="11"/>
      <c r="L27" s="11"/>
      <c r="M27" s="11"/>
      <c r="N27" s="9"/>
      <c r="O27" s="9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</row>
    <row r="28" spans="1:68" x14ac:dyDescent="0.25">
      <c r="A28" s="9"/>
      <c r="G28" s="11"/>
      <c r="H28" s="11"/>
      <c r="I28" s="11"/>
      <c r="J28" s="11"/>
      <c r="K28" s="11"/>
      <c r="L28" s="11"/>
      <c r="M28" s="11"/>
      <c r="N28" s="9"/>
      <c r="O28" s="9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</row>
    <row r="29" spans="1:68" x14ac:dyDescent="0.25">
      <c r="A29" s="9">
        <v>11</v>
      </c>
      <c r="C29" s="8" t="s">
        <v>85</v>
      </c>
      <c r="E29" s="9" t="s">
        <v>113</v>
      </c>
      <c r="G29" s="14">
        <v>9142</v>
      </c>
      <c r="H29" s="14">
        <v>10969</v>
      </c>
      <c r="I29" s="14">
        <v>0</v>
      </c>
      <c r="J29" s="14">
        <v>0</v>
      </c>
      <c r="K29" s="14">
        <f>SUM(G29:J29)</f>
        <v>20111</v>
      </c>
      <c r="L29" s="10"/>
      <c r="N29" s="9">
        <v>11</v>
      </c>
      <c r="O29" s="9"/>
      <c r="P29" s="14">
        <v>1318.2238367307164</v>
      </c>
      <c r="Q29" s="14">
        <v>963.44717513102398</v>
      </c>
      <c r="R29" s="14">
        <v>1089.6058863526127</v>
      </c>
      <c r="S29" s="14">
        <v>900.91354373458398</v>
      </c>
      <c r="T29" s="14">
        <v>674.16706102443436</v>
      </c>
      <c r="U29" s="14">
        <v>347.14327183813049</v>
      </c>
      <c r="V29" s="14">
        <v>421.36851422973251</v>
      </c>
      <c r="W29" s="14">
        <v>408.22292423236814</v>
      </c>
      <c r="X29" s="14">
        <v>318.0203038265131</v>
      </c>
      <c r="Y29" s="14">
        <v>600.98602238574017</v>
      </c>
      <c r="Z29" s="14">
        <v>779.89486040473287</v>
      </c>
      <c r="AA29" s="14">
        <v>1320.006600109411</v>
      </c>
      <c r="AB29" s="14"/>
      <c r="AC29" s="14">
        <v>760.62239289215483</v>
      </c>
      <c r="AD29" s="14">
        <v>741.12979372422569</v>
      </c>
      <c r="AE29" s="14">
        <v>923.13514820501177</v>
      </c>
      <c r="AF29" s="14">
        <v>893.81571070349275</v>
      </c>
      <c r="AG29" s="14">
        <v>406.10303671400914</v>
      </c>
      <c r="AH29" s="14">
        <v>536.73911036483105</v>
      </c>
      <c r="AI29" s="14">
        <v>326.997321392402</v>
      </c>
      <c r="AJ29" s="14">
        <v>365.1193665081384</v>
      </c>
      <c r="AK29" s="14">
        <v>441.02463855153252</v>
      </c>
      <c r="AL29" s="14">
        <v>512.69746044220472</v>
      </c>
      <c r="AM29" s="14">
        <v>1990.7445935654273</v>
      </c>
      <c r="AN29" s="14">
        <v>3070.8714269365696</v>
      </c>
      <c r="AO29" s="14"/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/>
      <c r="BC29" s="14">
        <f>$J29</f>
        <v>0</v>
      </c>
      <c r="BD29" s="14">
        <f t="shared" ref="BD29:BN29" si="10">$J29</f>
        <v>0</v>
      </c>
      <c r="BE29" s="14">
        <f t="shared" si="10"/>
        <v>0</v>
      </c>
      <c r="BF29" s="14">
        <f t="shared" si="10"/>
        <v>0</v>
      </c>
      <c r="BG29" s="14">
        <f t="shared" si="10"/>
        <v>0</v>
      </c>
      <c r="BH29" s="14">
        <f t="shared" si="10"/>
        <v>0</v>
      </c>
      <c r="BI29" s="14">
        <f t="shared" si="10"/>
        <v>0</v>
      </c>
      <c r="BJ29" s="14">
        <f t="shared" si="10"/>
        <v>0</v>
      </c>
      <c r="BK29" s="14">
        <f t="shared" si="10"/>
        <v>0</v>
      </c>
      <c r="BL29" s="14">
        <f t="shared" si="10"/>
        <v>0</v>
      </c>
      <c r="BM29" s="14">
        <f t="shared" si="10"/>
        <v>0</v>
      </c>
      <c r="BN29" s="14">
        <f t="shared" si="10"/>
        <v>0</v>
      </c>
      <c r="BO29" s="14"/>
      <c r="BP29" s="14">
        <f t="shared" ref="BP29:BP38" si="11">SUM(P29:BN29)</f>
        <v>20111.000000000004</v>
      </c>
    </row>
    <row r="30" spans="1:68" x14ac:dyDescent="0.25">
      <c r="A30" s="9">
        <v>12</v>
      </c>
      <c r="C30" s="8" t="s">
        <v>86</v>
      </c>
      <c r="E30" s="9" t="s">
        <v>113</v>
      </c>
      <c r="G30" s="14">
        <v>71781</v>
      </c>
      <c r="H30" s="14">
        <v>909360</v>
      </c>
      <c r="I30" s="14">
        <v>0</v>
      </c>
      <c r="J30" s="14">
        <v>0</v>
      </c>
      <c r="K30" s="14">
        <f t="shared" ref="K30:K36" si="12">SUM(G30:J30)</f>
        <v>981141</v>
      </c>
      <c r="L30" s="10"/>
      <c r="N30" s="9">
        <v>12</v>
      </c>
      <c r="O30" s="9"/>
      <c r="P30" s="14">
        <v>5942.9533745871895</v>
      </c>
      <c r="Q30" s="14">
        <v>9190.751095813539</v>
      </c>
      <c r="R30" s="14">
        <v>6027.6198893218907</v>
      </c>
      <c r="S30" s="14">
        <v>7317.8774721843984</v>
      </c>
      <c r="T30" s="14">
        <v>5359.6244997716149</v>
      </c>
      <c r="U30" s="14">
        <v>4754.4413709905593</v>
      </c>
      <c r="V30" s="14">
        <v>4665.142433304748</v>
      </c>
      <c r="W30" s="14">
        <v>4392.8587955819721</v>
      </c>
      <c r="X30" s="14">
        <v>5259.184784561784</v>
      </c>
      <c r="Y30" s="14">
        <v>5564.8148789634552</v>
      </c>
      <c r="Z30" s="14">
        <v>6315.547938174821</v>
      </c>
      <c r="AA30" s="14">
        <v>6990.183466744028</v>
      </c>
      <c r="AB30" s="14"/>
      <c r="AC30" s="14">
        <v>82445.528252731907</v>
      </c>
      <c r="AD30" s="14">
        <v>95538.968892131132</v>
      </c>
      <c r="AE30" s="14">
        <v>81949.510464544568</v>
      </c>
      <c r="AF30" s="14">
        <v>77613.265539195942</v>
      </c>
      <c r="AG30" s="14">
        <v>62693.989118850128</v>
      </c>
      <c r="AH30" s="14">
        <v>59520.28518721868</v>
      </c>
      <c r="AI30" s="14">
        <v>69313.751775769124</v>
      </c>
      <c r="AJ30" s="14">
        <v>62472.386384739446</v>
      </c>
      <c r="AK30" s="14">
        <v>60329.240160522226</v>
      </c>
      <c r="AL30" s="14">
        <v>73161.125762513868</v>
      </c>
      <c r="AM30" s="14">
        <v>88263.390767484379</v>
      </c>
      <c r="AN30" s="14">
        <v>96058.557694298623</v>
      </c>
      <c r="AO30" s="14"/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/>
      <c r="BC30" s="14">
        <f t="shared" ref="BC30:BN36" si="13">$J30</f>
        <v>0</v>
      </c>
      <c r="BD30" s="14">
        <f t="shared" si="13"/>
        <v>0</v>
      </c>
      <c r="BE30" s="14">
        <f t="shared" si="13"/>
        <v>0</v>
      </c>
      <c r="BF30" s="14">
        <f t="shared" si="13"/>
        <v>0</v>
      </c>
      <c r="BG30" s="14">
        <f t="shared" si="13"/>
        <v>0</v>
      </c>
      <c r="BH30" s="14">
        <f t="shared" si="13"/>
        <v>0</v>
      </c>
      <c r="BI30" s="14">
        <f t="shared" si="13"/>
        <v>0</v>
      </c>
      <c r="BJ30" s="14">
        <f t="shared" si="13"/>
        <v>0</v>
      </c>
      <c r="BK30" s="14">
        <f t="shared" si="13"/>
        <v>0</v>
      </c>
      <c r="BL30" s="14">
        <f t="shared" si="13"/>
        <v>0</v>
      </c>
      <c r="BM30" s="14">
        <f t="shared" si="13"/>
        <v>0</v>
      </c>
      <c r="BN30" s="14">
        <f t="shared" si="13"/>
        <v>0</v>
      </c>
      <c r="BO30" s="14"/>
      <c r="BP30" s="14">
        <f t="shared" si="11"/>
        <v>981141</v>
      </c>
    </row>
    <row r="31" spans="1:68" x14ac:dyDescent="0.25">
      <c r="A31" s="9">
        <v>13</v>
      </c>
      <c r="C31" s="8" t="s">
        <v>87</v>
      </c>
      <c r="E31" s="9" t="s">
        <v>113</v>
      </c>
      <c r="G31" s="14">
        <v>728</v>
      </c>
      <c r="H31" s="14">
        <v>377311</v>
      </c>
      <c r="I31" s="14">
        <v>0</v>
      </c>
      <c r="J31" s="14">
        <v>0</v>
      </c>
      <c r="K31" s="14">
        <f t="shared" si="12"/>
        <v>378039</v>
      </c>
      <c r="L31" s="10"/>
      <c r="N31" s="9">
        <v>13</v>
      </c>
      <c r="O31" s="9"/>
      <c r="P31" s="14">
        <v>77.500212912672836</v>
      </c>
      <c r="Q31" s="14">
        <v>72.500199176371368</v>
      </c>
      <c r="R31" s="14">
        <v>54.375149382278522</v>
      </c>
      <c r="S31" s="14">
        <v>90.648249033651197</v>
      </c>
      <c r="T31" s="14">
        <v>57.632158330105298</v>
      </c>
      <c r="U31" s="14">
        <v>55.10915139876758</v>
      </c>
      <c r="V31" s="14">
        <v>57.408157714718996</v>
      </c>
      <c r="W31" s="14">
        <v>2.1520059121041539</v>
      </c>
      <c r="X31" s="14">
        <v>52.746144906991503</v>
      </c>
      <c r="Y31" s="14">
        <v>55.42815227514361</v>
      </c>
      <c r="Z31" s="14">
        <v>75.000206044522102</v>
      </c>
      <c r="AA31" s="14">
        <v>77.500212912672836</v>
      </c>
      <c r="AB31" s="14"/>
      <c r="AC31" s="14">
        <v>24763.505277924825</v>
      </c>
      <c r="AD31" s="14">
        <v>26260.968912484685</v>
      </c>
      <c r="AE31" s="14">
        <v>44348.485136942305</v>
      </c>
      <c r="AF31" s="14">
        <v>37530.062536094578</v>
      </c>
      <c r="AG31" s="14">
        <v>32116.363089415612</v>
      </c>
      <c r="AH31" s="14">
        <v>31398.18599553371</v>
      </c>
      <c r="AI31" s="14">
        <v>32698.963056513108</v>
      </c>
      <c r="AJ31" s="14">
        <v>28894.470717999036</v>
      </c>
      <c r="AK31" s="14">
        <v>25125.614985135722</v>
      </c>
      <c r="AL31" s="14">
        <v>31241.361356730104</v>
      </c>
      <c r="AM31" s="14">
        <v>30285.353172316434</v>
      </c>
      <c r="AN31" s="14">
        <v>32647.665762909877</v>
      </c>
      <c r="AO31" s="14"/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/>
      <c r="BC31" s="14">
        <f t="shared" si="13"/>
        <v>0</v>
      </c>
      <c r="BD31" s="14">
        <f t="shared" si="13"/>
        <v>0</v>
      </c>
      <c r="BE31" s="14">
        <f t="shared" si="13"/>
        <v>0</v>
      </c>
      <c r="BF31" s="14">
        <f t="shared" si="13"/>
        <v>0</v>
      </c>
      <c r="BG31" s="14">
        <f t="shared" si="13"/>
        <v>0</v>
      </c>
      <c r="BH31" s="14">
        <f t="shared" si="13"/>
        <v>0</v>
      </c>
      <c r="BI31" s="14">
        <f t="shared" si="13"/>
        <v>0</v>
      </c>
      <c r="BJ31" s="14">
        <f t="shared" si="13"/>
        <v>0</v>
      </c>
      <c r="BK31" s="14">
        <f t="shared" si="13"/>
        <v>0</v>
      </c>
      <c r="BL31" s="14">
        <f t="shared" si="13"/>
        <v>0</v>
      </c>
      <c r="BM31" s="14">
        <f t="shared" si="13"/>
        <v>0</v>
      </c>
      <c r="BN31" s="14">
        <f t="shared" si="13"/>
        <v>0</v>
      </c>
      <c r="BO31" s="14"/>
      <c r="BP31" s="14">
        <f t="shared" si="11"/>
        <v>378039</v>
      </c>
    </row>
    <row r="32" spans="1:68" x14ac:dyDescent="0.25">
      <c r="A32" s="9">
        <v>14</v>
      </c>
      <c r="C32" s="8" t="s">
        <v>88</v>
      </c>
      <c r="E32" s="9" t="s">
        <v>113</v>
      </c>
      <c r="G32" s="14">
        <v>0</v>
      </c>
      <c r="H32" s="14">
        <v>0</v>
      </c>
      <c r="I32" s="14">
        <v>0</v>
      </c>
      <c r="J32" s="14">
        <v>523436</v>
      </c>
      <c r="K32" s="14">
        <f>SUM(G32:J32)</f>
        <v>523436</v>
      </c>
      <c r="L32" s="10"/>
      <c r="N32" s="9">
        <v>14</v>
      </c>
      <c r="O32" s="9"/>
      <c r="P32" s="14">
        <f t="shared" ref="P32:AA38" si="14">$G32</f>
        <v>0</v>
      </c>
      <c r="Q32" s="14">
        <f t="shared" si="14"/>
        <v>0</v>
      </c>
      <c r="R32" s="14">
        <f t="shared" si="14"/>
        <v>0</v>
      </c>
      <c r="S32" s="14">
        <f t="shared" si="14"/>
        <v>0</v>
      </c>
      <c r="T32" s="14">
        <f t="shared" si="14"/>
        <v>0</v>
      </c>
      <c r="U32" s="14">
        <f t="shared" si="14"/>
        <v>0</v>
      </c>
      <c r="V32" s="14">
        <f t="shared" si="14"/>
        <v>0</v>
      </c>
      <c r="W32" s="14">
        <f t="shared" si="14"/>
        <v>0</v>
      </c>
      <c r="X32" s="14">
        <f t="shared" si="14"/>
        <v>0</v>
      </c>
      <c r="Y32" s="14">
        <f t="shared" si="14"/>
        <v>0</v>
      </c>
      <c r="Z32" s="14">
        <f t="shared" si="14"/>
        <v>0</v>
      </c>
      <c r="AA32" s="14">
        <f t="shared" si="14"/>
        <v>0</v>
      </c>
      <c r="AB32" s="14"/>
      <c r="AC32" s="14">
        <f t="shared" ref="AC32:AN38" si="15">$H32</f>
        <v>0</v>
      </c>
      <c r="AD32" s="14">
        <f t="shared" si="15"/>
        <v>0</v>
      </c>
      <c r="AE32" s="14">
        <f t="shared" si="15"/>
        <v>0</v>
      </c>
      <c r="AF32" s="14">
        <f t="shared" si="15"/>
        <v>0</v>
      </c>
      <c r="AG32" s="14">
        <f t="shared" si="15"/>
        <v>0</v>
      </c>
      <c r="AH32" s="14">
        <f t="shared" si="15"/>
        <v>0</v>
      </c>
      <c r="AI32" s="14">
        <f t="shared" si="15"/>
        <v>0</v>
      </c>
      <c r="AJ32" s="14">
        <f t="shared" si="15"/>
        <v>0</v>
      </c>
      <c r="AK32" s="14">
        <f t="shared" si="15"/>
        <v>0</v>
      </c>
      <c r="AL32" s="14">
        <f t="shared" si="15"/>
        <v>0</v>
      </c>
      <c r="AM32" s="14">
        <f t="shared" si="15"/>
        <v>0</v>
      </c>
      <c r="AN32" s="14">
        <f t="shared" si="15"/>
        <v>0</v>
      </c>
      <c r="AO32" s="14"/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/>
      <c r="BC32" s="14">
        <v>46952.266254875918</v>
      </c>
      <c r="BD32" s="14">
        <v>43042.130169512318</v>
      </c>
      <c r="BE32" s="14">
        <v>21827.903474885425</v>
      </c>
      <c r="BF32" s="14">
        <v>1.0198000170474524</v>
      </c>
      <c r="BG32" s="14">
        <v>25063.385338971228</v>
      </c>
      <c r="BH32" s="14">
        <v>67733.098602258062</v>
      </c>
      <c r="BI32" s="14">
        <v>94325.717566792649</v>
      </c>
      <c r="BJ32" s="14">
        <v>83317.110052767574</v>
      </c>
      <c r="BK32" s="14">
        <v>26154.841767216534</v>
      </c>
      <c r="BL32" s="14">
        <v>33100.359443321038</v>
      </c>
      <c r="BM32" s="14">
        <v>26392.627481191459</v>
      </c>
      <c r="BN32" s="14">
        <v>55525.5400481908</v>
      </c>
      <c r="BO32" s="14"/>
      <c r="BP32" s="14">
        <f t="shared" si="11"/>
        <v>523436.00000000012</v>
      </c>
    </row>
    <row r="33" spans="1:68" x14ac:dyDescent="0.25">
      <c r="A33" s="9">
        <v>15</v>
      </c>
      <c r="C33" s="8" t="s">
        <v>89</v>
      </c>
      <c r="E33" s="9" t="s">
        <v>113</v>
      </c>
      <c r="G33" s="14">
        <v>1785</v>
      </c>
      <c r="H33" s="14">
        <v>63502</v>
      </c>
      <c r="I33" s="14">
        <v>0</v>
      </c>
      <c r="J33" s="14">
        <v>0</v>
      </c>
      <c r="K33" s="14">
        <f t="shared" si="12"/>
        <v>65287</v>
      </c>
      <c r="L33" s="10"/>
      <c r="N33" s="9">
        <v>15</v>
      </c>
      <c r="O33" s="9"/>
      <c r="P33" s="14">
        <v>-80.332736873758762</v>
      </c>
      <c r="Q33" s="14">
        <v>0</v>
      </c>
      <c r="R33" s="14">
        <v>69.635796166136302</v>
      </c>
      <c r="S33" s="14">
        <v>31.025158697900661</v>
      </c>
      <c r="T33" s="14">
        <v>188.46021730294527</v>
      </c>
      <c r="U33" s="14">
        <v>260.43182186181303</v>
      </c>
      <c r="V33" s="14">
        <v>151.71547391274177</v>
      </c>
      <c r="W33" s="14">
        <v>227.88779785803271</v>
      </c>
      <c r="X33" s="14">
        <v>268.60518506769239</v>
      </c>
      <c r="Y33" s="14">
        <v>249.45371903284325</v>
      </c>
      <c r="Z33" s="14">
        <v>297.64451339803514</v>
      </c>
      <c r="AA33" s="14">
        <v>120.4730535756182</v>
      </c>
      <c r="AB33" s="14"/>
      <c r="AC33" s="14">
        <v>1991.166219458042</v>
      </c>
      <c r="AD33" s="14">
        <v>130.12059643066971</v>
      </c>
      <c r="AE33" s="14">
        <v>498.4037935553236</v>
      </c>
      <c r="AF33" s="14">
        <v>695.69414923566103</v>
      </c>
      <c r="AG33" s="14">
        <v>5921.2056243236857</v>
      </c>
      <c r="AH33" s="14">
        <v>8032.3356278276051</v>
      </c>
      <c r="AI33" s="14">
        <v>8848.8265457223697</v>
      </c>
      <c r="AJ33" s="14">
        <v>8901.3135761893354</v>
      </c>
      <c r="AK33" s="14">
        <v>9345.93336323525</v>
      </c>
      <c r="AL33" s="14">
        <v>9309.8110304818947</v>
      </c>
      <c r="AM33" s="14">
        <v>7343.8533453753562</v>
      </c>
      <c r="AN33" s="14">
        <v>2483.3361281648081</v>
      </c>
      <c r="AO33" s="14"/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/>
      <c r="BC33" s="14">
        <f t="shared" si="13"/>
        <v>0</v>
      </c>
      <c r="BD33" s="14">
        <f t="shared" si="13"/>
        <v>0</v>
      </c>
      <c r="BE33" s="14">
        <f t="shared" si="13"/>
        <v>0</v>
      </c>
      <c r="BF33" s="14">
        <f t="shared" si="13"/>
        <v>0</v>
      </c>
      <c r="BG33" s="14">
        <f t="shared" si="13"/>
        <v>0</v>
      </c>
      <c r="BH33" s="14">
        <f t="shared" si="13"/>
        <v>0</v>
      </c>
      <c r="BI33" s="14">
        <f t="shared" si="13"/>
        <v>0</v>
      </c>
      <c r="BJ33" s="14">
        <f t="shared" si="13"/>
        <v>0</v>
      </c>
      <c r="BK33" s="14">
        <f t="shared" si="13"/>
        <v>0</v>
      </c>
      <c r="BL33" s="14">
        <f t="shared" si="13"/>
        <v>0</v>
      </c>
      <c r="BM33" s="14">
        <f t="shared" si="13"/>
        <v>0</v>
      </c>
      <c r="BN33" s="14">
        <f t="shared" si="13"/>
        <v>0</v>
      </c>
      <c r="BO33" s="14"/>
      <c r="BP33" s="14">
        <f t="shared" si="11"/>
        <v>65287.000000000007</v>
      </c>
    </row>
    <row r="34" spans="1:68" x14ac:dyDescent="0.25">
      <c r="A34" s="9">
        <v>16</v>
      </c>
      <c r="C34" s="8" t="s">
        <v>90</v>
      </c>
      <c r="E34" s="9" t="s">
        <v>113</v>
      </c>
      <c r="G34" s="14">
        <v>628</v>
      </c>
      <c r="H34" s="14">
        <v>22768</v>
      </c>
      <c r="I34" s="14">
        <v>0</v>
      </c>
      <c r="J34" s="14">
        <v>0</v>
      </c>
      <c r="K34" s="14">
        <f t="shared" si="12"/>
        <v>23396</v>
      </c>
      <c r="L34" s="10"/>
      <c r="N34" s="9">
        <v>16</v>
      </c>
      <c r="O34" s="9"/>
      <c r="P34" s="14">
        <v>150.44907990648844</v>
      </c>
      <c r="Q34" s="14">
        <v>175.39841061276383</v>
      </c>
      <c r="R34" s="14">
        <v>152.03058081104396</v>
      </c>
      <c r="S34" s="14">
        <v>102.54166822476303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12.725697242749693</v>
      </c>
      <c r="Z34" s="14">
        <v>23.628579054800721</v>
      </c>
      <c r="AA34" s="14">
        <v>11.225984147390328</v>
      </c>
      <c r="AB34" s="14"/>
      <c r="AC34" s="14">
        <v>2800.5029979636647</v>
      </c>
      <c r="AD34" s="14">
        <v>3547.0614726304657</v>
      </c>
      <c r="AE34" s="14">
        <v>3001.5837902651106</v>
      </c>
      <c r="AF34" s="14">
        <v>1412.8281954152567</v>
      </c>
      <c r="AG34" s="14">
        <v>2498.468144966228</v>
      </c>
      <c r="AH34" s="14">
        <v>1303.2464164297705</v>
      </c>
      <c r="AI34" s="14">
        <v>791.89929469221306</v>
      </c>
      <c r="AJ34" s="14">
        <v>892.71696058025748</v>
      </c>
      <c r="AK34" s="14">
        <v>894.49208424863627</v>
      </c>
      <c r="AL34" s="14">
        <v>1301.3508272740817</v>
      </c>
      <c r="AM34" s="14">
        <v>1883.7974760880688</v>
      </c>
      <c r="AN34" s="14">
        <v>2440.0523394462457</v>
      </c>
      <c r="AO34" s="14"/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/>
      <c r="BC34" s="14">
        <f t="shared" si="13"/>
        <v>0</v>
      </c>
      <c r="BD34" s="14">
        <f t="shared" si="13"/>
        <v>0</v>
      </c>
      <c r="BE34" s="14">
        <f t="shared" si="13"/>
        <v>0</v>
      </c>
      <c r="BF34" s="14">
        <f t="shared" si="13"/>
        <v>0</v>
      </c>
      <c r="BG34" s="14">
        <f t="shared" si="13"/>
        <v>0</v>
      </c>
      <c r="BH34" s="14">
        <f t="shared" si="13"/>
        <v>0</v>
      </c>
      <c r="BI34" s="14">
        <f t="shared" si="13"/>
        <v>0</v>
      </c>
      <c r="BJ34" s="14">
        <f t="shared" si="13"/>
        <v>0</v>
      </c>
      <c r="BK34" s="14">
        <f t="shared" si="13"/>
        <v>0</v>
      </c>
      <c r="BL34" s="14">
        <f t="shared" si="13"/>
        <v>0</v>
      </c>
      <c r="BM34" s="14">
        <f t="shared" si="13"/>
        <v>0</v>
      </c>
      <c r="BN34" s="14">
        <f t="shared" si="13"/>
        <v>0</v>
      </c>
      <c r="BO34" s="14"/>
      <c r="BP34" s="14">
        <f t="shared" si="11"/>
        <v>23396</v>
      </c>
    </row>
    <row r="35" spans="1:68" x14ac:dyDescent="0.25">
      <c r="A35" s="9">
        <v>17</v>
      </c>
      <c r="C35" s="8" t="s">
        <v>91</v>
      </c>
      <c r="E35" s="9" t="s">
        <v>113</v>
      </c>
      <c r="G35" s="14">
        <v>4843</v>
      </c>
      <c r="H35" s="14">
        <v>242587</v>
      </c>
      <c r="I35" s="14">
        <v>0</v>
      </c>
      <c r="J35" s="14">
        <v>0</v>
      </c>
      <c r="K35" s="14">
        <f t="shared" si="12"/>
        <v>247430</v>
      </c>
      <c r="L35" s="10"/>
      <c r="N35" s="9">
        <v>17</v>
      </c>
      <c r="O35" s="9"/>
      <c r="P35" s="14">
        <v>66.691712034395792</v>
      </c>
      <c r="Q35" s="14">
        <v>332.64062502580845</v>
      </c>
      <c r="R35" s="14">
        <v>249.48021878917714</v>
      </c>
      <c r="S35" s="14">
        <v>657.99982739340919</v>
      </c>
      <c r="T35" s="14">
        <v>487.44735044753833</v>
      </c>
      <c r="U35" s="14">
        <v>502.81013233722541</v>
      </c>
      <c r="V35" s="14">
        <v>489.62917745113742</v>
      </c>
      <c r="W35" s="14">
        <v>0</v>
      </c>
      <c r="X35" s="14">
        <v>368.33179508376787</v>
      </c>
      <c r="Y35" s="14">
        <v>497.35956451109388</v>
      </c>
      <c r="Z35" s="14">
        <v>629.13611598832551</v>
      </c>
      <c r="AA35" s="14">
        <v>561.47348093812093</v>
      </c>
      <c r="AB35" s="14"/>
      <c r="AC35" s="14">
        <v>14702.806304407648</v>
      </c>
      <c r="AD35" s="14">
        <v>36286.705721600985</v>
      </c>
      <c r="AE35" s="14">
        <v>27889.190403671717</v>
      </c>
      <c r="AF35" s="14">
        <v>19383.679451677071</v>
      </c>
      <c r="AG35" s="14">
        <v>17013.59931241977</v>
      </c>
      <c r="AH35" s="14">
        <v>13111.03838349535</v>
      </c>
      <c r="AI35" s="14">
        <v>18594.645623492543</v>
      </c>
      <c r="AJ35" s="14">
        <v>16331.105602435089</v>
      </c>
      <c r="AK35" s="14">
        <v>15773.850386420383</v>
      </c>
      <c r="AL35" s="14">
        <v>18595.149676646724</v>
      </c>
      <c r="AM35" s="14">
        <v>19447.187154729127</v>
      </c>
      <c r="AN35" s="14">
        <v>25458.041979003596</v>
      </c>
      <c r="AO35" s="14"/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/>
      <c r="BC35" s="14">
        <f t="shared" si="13"/>
        <v>0</v>
      </c>
      <c r="BD35" s="14">
        <f t="shared" si="13"/>
        <v>0</v>
      </c>
      <c r="BE35" s="14">
        <f t="shared" si="13"/>
        <v>0</v>
      </c>
      <c r="BF35" s="14">
        <f t="shared" si="13"/>
        <v>0</v>
      </c>
      <c r="BG35" s="14">
        <f t="shared" si="13"/>
        <v>0</v>
      </c>
      <c r="BH35" s="14">
        <f t="shared" si="13"/>
        <v>0</v>
      </c>
      <c r="BI35" s="14">
        <f t="shared" si="13"/>
        <v>0</v>
      </c>
      <c r="BJ35" s="14">
        <f t="shared" si="13"/>
        <v>0</v>
      </c>
      <c r="BK35" s="14">
        <f t="shared" si="13"/>
        <v>0</v>
      </c>
      <c r="BL35" s="14">
        <f t="shared" si="13"/>
        <v>0</v>
      </c>
      <c r="BM35" s="14">
        <f t="shared" si="13"/>
        <v>0</v>
      </c>
      <c r="BN35" s="14">
        <f t="shared" si="13"/>
        <v>0</v>
      </c>
      <c r="BO35" s="14"/>
      <c r="BP35" s="14">
        <f t="shared" si="11"/>
        <v>247430</v>
      </c>
    </row>
    <row r="36" spans="1:68" x14ac:dyDescent="0.25">
      <c r="A36" s="9">
        <v>18</v>
      </c>
      <c r="C36" s="8" t="s">
        <v>92</v>
      </c>
      <c r="E36" s="9" t="s">
        <v>113</v>
      </c>
      <c r="G36" s="14">
        <v>137358</v>
      </c>
      <c r="H36" s="14">
        <v>52115</v>
      </c>
      <c r="I36" s="14">
        <v>0</v>
      </c>
      <c r="J36" s="14">
        <v>0</v>
      </c>
      <c r="K36" s="14">
        <f t="shared" si="12"/>
        <v>189473</v>
      </c>
      <c r="L36" s="10"/>
      <c r="N36" s="9">
        <v>18</v>
      </c>
      <c r="O36" s="9"/>
      <c r="P36" s="14">
        <v>24079.102935369094</v>
      </c>
      <c r="Q36" s="14">
        <v>23189.51885885714</v>
      </c>
      <c r="R36" s="14">
        <v>15064.08842793093</v>
      </c>
      <c r="S36" s="14">
        <v>11377.37139947214</v>
      </c>
      <c r="T36" s="14">
        <v>5956.7541201096865</v>
      </c>
      <c r="U36" s="14">
        <v>2748.984056055966</v>
      </c>
      <c r="V36" s="14">
        <v>1333.7761160652713</v>
      </c>
      <c r="W36" s="14">
        <v>3630.9901489532886</v>
      </c>
      <c r="X36" s="14">
        <v>4558.1061443124909</v>
      </c>
      <c r="Y36" s="14">
        <v>10952.871317340227</v>
      </c>
      <c r="Z36" s="14">
        <v>13278.806288126883</v>
      </c>
      <c r="AA36" s="14">
        <v>21187.630187406881</v>
      </c>
      <c r="AB36" s="14"/>
      <c r="AC36" s="14">
        <v>4039.8934263894816</v>
      </c>
      <c r="AD36" s="14">
        <v>4033.6624334436619</v>
      </c>
      <c r="AE36" s="14">
        <v>4886.1764683025685</v>
      </c>
      <c r="AF36" s="14">
        <v>4114.98434137818</v>
      </c>
      <c r="AG36" s="14">
        <v>4264.2541723880613</v>
      </c>
      <c r="AH36" s="14">
        <v>4582.375812238839</v>
      </c>
      <c r="AI36" s="14">
        <v>5334.3149609597485</v>
      </c>
      <c r="AJ36" s="14">
        <v>4152.9932983477956</v>
      </c>
      <c r="AK36" s="14">
        <v>3911.5835716505667</v>
      </c>
      <c r="AL36" s="14">
        <v>3951.9345259687798</v>
      </c>
      <c r="AM36" s="14">
        <v>4376.813044958848</v>
      </c>
      <c r="AN36" s="14">
        <v>4466.0139439734685</v>
      </c>
      <c r="AO36" s="14"/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/>
      <c r="BC36" s="14">
        <f t="shared" si="13"/>
        <v>0</v>
      </c>
      <c r="BD36" s="14">
        <f t="shared" si="13"/>
        <v>0</v>
      </c>
      <c r="BE36" s="14">
        <f t="shared" si="13"/>
        <v>0</v>
      </c>
      <c r="BF36" s="14">
        <f t="shared" si="13"/>
        <v>0</v>
      </c>
      <c r="BG36" s="14">
        <f t="shared" si="13"/>
        <v>0</v>
      </c>
      <c r="BH36" s="14">
        <f t="shared" si="13"/>
        <v>0</v>
      </c>
      <c r="BI36" s="14">
        <f t="shared" si="13"/>
        <v>0</v>
      </c>
      <c r="BJ36" s="14">
        <f t="shared" si="13"/>
        <v>0</v>
      </c>
      <c r="BK36" s="14">
        <f t="shared" si="13"/>
        <v>0</v>
      </c>
      <c r="BL36" s="14">
        <f t="shared" si="13"/>
        <v>0</v>
      </c>
      <c r="BM36" s="14">
        <f t="shared" si="13"/>
        <v>0</v>
      </c>
      <c r="BN36" s="14">
        <f t="shared" si="13"/>
        <v>0</v>
      </c>
      <c r="BO36" s="14"/>
      <c r="BP36" s="14">
        <f t="shared" si="11"/>
        <v>189472.99999999994</v>
      </c>
    </row>
    <row r="37" spans="1:68" x14ac:dyDescent="0.25">
      <c r="A37" s="9">
        <v>19</v>
      </c>
      <c r="C37" s="8" t="s">
        <v>93</v>
      </c>
      <c r="E37" s="9" t="s">
        <v>113</v>
      </c>
      <c r="G37" s="14">
        <v>0</v>
      </c>
      <c r="H37" s="14">
        <v>0</v>
      </c>
      <c r="I37" s="14">
        <v>0</v>
      </c>
      <c r="J37" s="14">
        <v>262</v>
      </c>
      <c r="K37" s="14">
        <f>SUM(G37:J37)</f>
        <v>262</v>
      </c>
      <c r="L37" s="10"/>
      <c r="N37" s="9">
        <v>19</v>
      </c>
      <c r="O37" s="9"/>
      <c r="P37" s="14">
        <f t="shared" si="14"/>
        <v>0</v>
      </c>
      <c r="Q37" s="14">
        <f t="shared" si="14"/>
        <v>0</v>
      </c>
      <c r="R37" s="14">
        <f t="shared" si="14"/>
        <v>0</v>
      </c>
      <c r="S37" s="14">
        <f t="shared" si="14"/>
        <v>0</v>
      </c>
      <c r="T37" s="14">
        <f t="shared" si="14"/>
        <v>0</v>
      </c>
      <c r="U37" s="14">
        <f t="shared" si="14"/>
        <v>0</v>
      </c>
      <c r="V37" s="14">
        <f t="shared" si="14"/>
        <v>0</v>
      </c>
      <c r="W37" s="14">
        <f t="shared" si="14"/>
        <v>0</v>
      </c>
      <c r="X37" s="14">
        <f t="shared" si="14"/>
        <v>0</v>
      </c>
      <c r="Y37" s="14">
        <f t="shared" si="14"/>
        <v>0</v>
      </c>
      <c r="Z37" s="14">
        <f t="shared" si="14"/>
        <v>0</v>
      </c>
      <c r="AA37" s="14">
        <f t="shared" si="14"/>
        <v>0</v>
      </c>
      <c r="AB37" s="14"/>
      <c r="AC37" s="14">
        <f t="shared" si="15"/>
        <v>0</v>
      </c>
      <c r="AD37" s="14">
        <f t="shared" si="15"/>
        <v>0</v>
      </c>
      <c r="AE37" s="14">
        <f t="shared" si="15"/>
        <v>0</v>
      </c>
      <c r="AF37" s="14">
        <f t="shared" si="15"/>
        <v>0</v>
      </c>
      <c r="AG37" s="14">
        <f t="shared" si="15"/>
        <v>0</v>
      </c>
      <c r="AH37" s="14">
        <f t="shared" si="15"/>
        <v>0</v>
      </c>
      <c r="AI37" s="14">
        <f t="shared" si="15"/>
        <v>0</v>
      </c>
      <c r="AJ37" s="14">
        <f t="shared" si="15"/>
        <v>0</v>
      </c>
      <c r="AK37" s="14">
        <f t="shared" si="15"/>
        <v>0</v>
      </c>
      <c r="AL37" s="14">
        <f t="shared" si="15"/>
        <v>0</v>
      </c>
      <c r="AM37" s="14">
        <f t="shared" si="15"/>
        <v>0</v>
      </c>
      <c r="AN37" s="14">
        <f t="shared" si="15"/>
        <v>0</v>
      </c>
      <c r="AO37" s="14"/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/>
      <c r="BC37" s="14">
        <v>87.781083358478995</v>
      </c>
      <c r="BD37" s="14">
        <v>56.272219862050584</v>
      </c>
      <c r="BE37" s="14">
        <v>39.190916819271905</v>
      </c>
      <c r="BF37" s="14">
        <v>1.5756837303511908</v>
      </c>
      <c r="BG37" s="14">
        <v>0</v>
      </c>
      <c r="BH37" s="14">
        <v>0</v>
      </c>
      <c r="BI37" s="14">
        <v>3.0944243159642375</v>
      </c>
      <c r="BJ37" s="14">
        <v>12.986287750699105</v>
      </c>
      <c r="BK37" s="14">
        <v>5.4985992949822959</v>
      </c>
      <c r="BL37" s="14">
        <v>18.208313201459653</v>
      </c>
      <c r="BM37" s="14">
        <v>12.183772498323316</v>
      </c>
      <c r="BN37" s="14">
        <v>25.208699168418736</v>
      </c>
      <c r="BO37" s="14"/>
      <c r="BP37" s="14">
        <f t="shared" si="11"/>
        <v>262</v>
      </c>
    </row>
    <row r="38" spans="1:68" x14ac:dyDescent="0.25">
      <c r="A38" s="9">
        <v>20</v>
      </c>
      <c r="C38" s="8" t="s">
        <v>94</v>
      </c>
      <c r="E38" s="9" t="s">
        <v>113</v>
      </c>
      <c r="G38" s="14">
        <v>0</v>
      </c>
      <c r="H38" s="14">
        <v>0</v>
      </c>
      <c r="I38" s="14">
        <v>0</v>
      </c>
      <c r="J38" s="14">
        <v>0</v>
      </c>
      <c r="K38" s="14">
        <f>SUM(G38:J38)</f>
        <v>0</v>
      </c>
      <c r="L38" s="10"/>
      <c r="N38" s="9">
        <v>20</v>
      </c>
      <c r="O38" s="9"/>
      <c r="P38" s="14">
        <f>$G38</f>
        <v>0</v>
      </c>
      <c r="Q38" s="14">
        <f t="shared" si="14"/>
        <v>0</v>
      </c>
      <c r="R38" s="14">
        <f t="shared" si="14"/>
        <v>0</v>
      </c>
      <c r="S38" s="14">
        <f t="shared" si="14"/>
        <v>0</v>
      </c>
      <c r="T38" s="14">
        <f t="shared" si="14"/>
        <v>0</v>
      </c>
      <c r="U38" s="14">
        <f t="shared" si="14"/>
        <v>0</v>
      </c>
      <c r="V38" s="14">
        <f t="shared" si="14"/>
        <v>0</v>
      </c>
      <c r="W38" s="14">
        <f t="shared" si="14"/>
        <v>0</v>
      </c>
      <c r="X38" s="14">
        <f t="shared" si="14"/>
        <v>0</v>
      </c>
      <c r="Y38" s="14">
        <f t="shared" si="14"/>
        <v>0</v>
      </c>
      <c r="Z38" s="14">
        <f t="shared" si="14"/>
        <v>0</v>
      </c>
      <c r="AA38" s="14">
        <f>$G38</f>
        <v>0</v>
      </c>
      <c r="AB38" s="14"/>
      <c r="AC38" s="14">
        <f t="shared" si="15"/>
        <v>0</v>
      </c>
      <c r="AD38" s="14">
        <f t="shared" si="15"/>
        <v>0</v>
      </c>
      <c r="AE38" s="14">
        <f t="shared" si="15"/>
        <v>0</v>
      </c>
      <c r="AF38" s="14">
        <f t="shared" si="15"/>
        <v>0</v>
      </c>
      <c r="AG38" s="14">
        <f t="shared" si="15"/>
        <v>0</v>
      </c>
      <c r="AH38" s="14">
        <f t="shared" si="15"/>
        <v>0</v>
      </c>
      <c r="AI38" s="14">
        <f t="shared" si="15"/>
        <v>0</v>
      </c>
      <c r="AJ38" s="14">
        <f t="shared" si="15"/>
        <v>0</v>
      </c>
      <c r="AK38" s="14">
        <f t="shared" si="15"/>
        <v>0</v>
      </c>
      <c r="AL38" s="14">
        <f t="shared" si="15"/>
        <v>0</v>
      </c>
      <c r="AM38" s="14">
        <f t="shared" si="15"/>
        <v>0</v>
      </c>
      <c r="AN38" s="14">
        <f t="shared" si="15"/>
        <v>0</v>
      </c>
      <c r="AO38" s="14"/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/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/>
      <c r="BP38" s="14">
        <f t="shared" si="11"/>
        <v>0</v>
      </c>
    </row>
    <row r="39" spans="1:68" x14ac:dyDescent="0.25">
      <c r="A39" s="9">
        <v>21</v>
      </c>
      <c r="C39" s="8" t="s">
        <v>76</v>
      </c>
      <c r="G39" s="17">
        <f t="shared" ref="G39:K39" si="16">SUM(G29:G38)</f>
        <v>226265</v>
      </c>
      <c r="H39" s="17">
        <f t="shared" si="16"/>
        <v>1678612</v>
      </c>
      <c r="I39" s="17">
        <f t="shared" si="16"/>
        <v>0</v>
      </c>
      <c r="J39" s="17">
        <f>SUM(J29:J38)</f>
        <v>523698</v>
      </c>
      <c r="K39" s="17">
        <f t="shared" si="16"/>
        <v>2428575</v>
      </c>
      <c r="L39" s="14"/>
      <c r="M39" s="14"/>
      <c r="N39" s="9">
        <v>21</v>
      </c>
      <c r="O39" s="9"/>
      <c r="P39" s="17">
        <f t="shared" ref="P39:BP39" si="17">SUM(P29:P38)</f>
        <v>31554.588414666796</v>
      </c>
      <c r="Q39" s="17">
        <f t="shared" si="17"/>
        <v>33924.256364616645</v>
      </c>
      <c r="R39" s="17">
        <f t="shared" si="17"/>
        <v>22706.835948754069</v>
      </c>
      <c r="S39" s="17">
        <f t="shared" si="17"/>
        <v>20478.377318740844</v>
      </c>
      <c r="T39" s="17">
        <f t="shared" si="17"/>
        <v>12724.085406986324</v>
      </c>
      <c r="U39" s="17">
        <f t="shared" si="17"/>
        <v>8668.9198044824625</v>
      </c>
      <c r="V39" s="17">
        <f t="shared" si="17"/>
        <v>7119.0398726783496</v>
      </c>
      <c r="W39" s="17">
        <f t="shared" si="17"/>
        <v>8662.1116725377651</v>
      </c>
      <c r="X39" s="17">
        <f t="shared" si="17"/>
        <v>10824.994357759238</v>
      </c>
      <c r="Y39" s="17">
        <f t="shared" si="17"/>
        <v>17933.639351751252</v>
      </c>
      <c r="Z39" s="17">
        <f t="shared" si="17"/>
        <v>21399.65850119212</v>
      </c>
      <c r="AA39" s="17">
        <f t="shared" si="17"/>
        <v>30268.492985834124</v>
      </c>
      <c r="AB39" s="14"/>
      <c r="AC39" s="17">
        <f t="shared" si="17"/>
        <v>131504.02487176773</v>
      </c>
      <c r="AD39" s="17">
        <f t="shared" si="17"/>
        <v>166538.61782244581</v>
      </c>
      <c r="AE39" s="17">
        <f t="shared" si="17"/>
        <v>163496.48520548659</v>
      </c>
      <c r="AF39" s="17">
        <f t="shared" si="17"/>
        <v>141644.32992370016</v>
      </c>
      <c r="AG39" s="17">
        <f t="shared" si="17"/>
        <v>124913.98249907749</v>
      </c>
      <c r="AH39" s="17">
        <f t="shared" si="17"/>
        <v>118484.20653310879</v>
      </c>
      <c r="AI39" s="17">
        <f t="shared" si="17"/>
        <v>135909.3985785415</v>
      </c>
      <c r="AJ39" s="17">
        <f t="shared" si="17"/>
        <v>122010.10590679909</v>
      </c>
      <c r="AK39" s="17">
        <f t="shared" si="17"/>
        <v>115821.73918976431</v>
      </c>
      <c r="AL39" s="17">
        <f t="shared" si="17"/>
        <v>138073.43064005766</v>
      </c>
      <c r="AM39" s="17">
        <f t="shared" si="17"/>
        <v>153591.13955451763</v>
      </c>
      <c r="AN39" s="17">
        <f t="shared" si="17"/>
        <v>166624.53927473316</v>
      </c>
      <c r="AO39" s="14"/>
      <c r="AP39" s="17">
        <f t="shared" si="17"/>
        <v>0</v>
      </c>
      <c r="AQ39" s="17">
        <f t="shared" si="17"/>
        <v>0</v>
      </c>
      <c r="AR39" s="17">
        <f t="shared" si="17"/>
        <v>0</v>
      </c>
      <c r="AS39" s="17">
        <f t="shared" si="17"/>
        <v>0</v>
      </c>
      <c r="AT39" s="17">
        <f t="shared" si="17"/>
        <v>0</v>
      </c>
      <c r="AU39" s="17">
        <f t="shared" si="17"/>
        <v>0</v>
      </c>
      <c r="AV39" s="17">
        <f t="shared" si="17"/>
        <v>0</v>
      </c>
      <c r="AW39" s="17">
        <f t="shared" si="17"/>
        <v>0</v>
      </c>
      <c r="AX39" s="17">
        <f t="shared" si="17"/>
        <v>0</v>
      </c>
      <c r="AY39" s="17">
        <f t="shared" si="17"/>
        <v>0</v>
      </c>
      <c r="AZ39" s="17">
        <f t="shared" si="17"/>
        <v>0</v>
      </c>
      <c r="BA39" s="17">
        <f t="shared" si="17"/>
        <v>0</v>
      </c>
      <c r="BB39" s="14"/>
      <c r="BC39" s="17">
        <f t="shared" si="17"/>
        <v>47040.047338234399</v>
      </c>
      <c r="BD39" s="17">
        <f t="shared" si="17"/>
        <v>43098.402389374372</v>
      </c>
      <c r="BE39" s="17">
        <f t="shared" si="17"/>
        <v>21867.094391704697</v>
      </c>
      <c r="BF39" s="17">
        <f t="shared" si="17"/>
        <v>2.5954837473986432</v>
      </c>
      <c r="BG39" s="17">
        <f t="shared" si="17"/>
        <v>25063.385338971228</v>
      </c>
      <c r="BH39" s="17">
        <f t="shared" si="17"/>
        <v>67733.098602258062</v>
      </c>
      <c r="BI39" s="17">
        <f t="shared" si="17"/>
        <v>94328.811991108611</v>
      </c>
      <c r="BJ39" s="17">
        <f t="shared" si="17"/>
        <v>83330.09634051827</v>
      </c>
      <c r="BK39" s="17">
        <f t="shared" si="17"/>
        <v>26160.340366511515</v>
      </c>
      <c r="BL39" s="17">
        <f t="shared" si="17"/>
        <v>33118.567756522498</v>
      </c>
      <c r="BM39" s="17">
        <f t="shared" si="17"/>
        <v>26404.811253689782</v>
      </c>
      <c r="BN39" s="17">
        <f t="shared" si="17"/>
        <v>55550.748747359219</v>
      </c>
      <c r="BO39" s="14"/>
      <c r="BP39" s="17">
        <f t="shared" si="17"/>
        <v>2428575</v>
      </c>
    </row>
    <row r="40" spans="1:68" x14ac:dyDescent="0.25">
      <c r="G40" s="13"/>
      <c r="H40" s="13"/>
      <c r="I40" s="13"/>
      <c r="J40" s="13"/>
      <c r="K40" s="13"/>
      <c r="L40" s="13"/>
      <c r="M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</row>
    <row r="41" spans="1:68" x14ac:dyDescent="0.25">
      <c r="A41" s="9">
        <v>22</v>
      </c>
      <c r="C41" s="8" t="s">
        <v>95</v>
      </c>
      <c r="E41" s="9" t="s">
        <v>113</v>
      </c>
      <c r="G41" s="14">
        <v>56325</v>
      </c>
      <c r="H41" s="14">
        <v>565055</v>
      </c>
      <c r="I41" s="14">
        <v>0</v>
      </c>
      <c r="J41" s="14">
        <v>0</v>
      </c>
      <c r="K41" s="14">
        <f t="shared" ref="K41:K52" si="18">SUM(G41:J41)</f>
        <v>621380</v>
      </c>
      <c r="L41" s="10"/>
      <c r="N41" s="9">
        <v>22</v>
      </c>
      <c r="O41" s="9"/>
      <c r="P41" s="14">
        <v>6115.2447999999995</v>
      </c>
      <c r="Q41" s="14">
        <v>5951.2145</v>
      </c>
      <c r="R41" s="14">
        <v>6018.5087999999996</v>
      </c>
      <c r="S41" s="14">
        <v>4619.8265999999994</v>
      </c>
      <c r="T41" s="14">
        <v>3265.4261000000001</v>
      </c>
      <c r="U41" s="14">
        <v>3115.5203999999999</v>
      </c>
      <c r="V41" s="14">
        <v>2621.5700999999999</v>
      </c>
      <c r="W41" s="14">
        <v>2860.9825000000001</v>
      </c>
      <c r="X41" s="14">
        <v>3620.3842</v>
      </c>
      <c r="Y41" s="14">
        <v>5132.0945999999994</v>
      </c>
      <c r="Z41" s="14">
        <v>6985.8254999999999</v>
      </c>
      <c r="AA41" s="14">
        <v>6018.2230999999992</v>
      </c>
      <c r="AB41" s="14"/>
      <c r="AC41" s="14">
        <v>64522.290399999998</v>
      </c>
      <c r="AD41" s="14">
        <v>66126.3459</v>
      </c>
      <c r="AE41" s="14">
        <v>60665.661100000005</v>
      </c>
      <c r="AF41" s="14">
        <v>50104.538900000007</v>
      </c>
      <c r="AG41" s="14">
        <v>41910.9421</v>
      </c>
      <c r="AH41" s="14">
        <v>31998.768800000002</v>
      </c>
      <c r="AI41" s="14">
        <v>28122.196600000003</v>
      </c>
      <c r="AJ41" s="14">
        <v>31606.755000000001</v>
      </c>
      <c r="AK41" s="14">
        <v>35897.4827</v>
      </c>
      <c r="AL41" s="14">
        <v>48208.553</v>
      </c>
      <c r="AM41" s="14">
        <v>49869.260399999999</v>
      </c>
      <c r="AN41" s="14">
        <v>56022.637400000007</v>
      </c>
      <c r="AO41" s="14"/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/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/>
      <c r="BP41" s="14">
        <f t="shared" ref="BP41:BP52" si="19">SUM(P41:BN41)</f>
        <v>621380.25349999999</v>
      </c>
    </row>
    <row r="42" spans="1:68" x14ac:dyDescent="0.25">
      <c r="A42" s="9">
        <v>23</v>
      </c>
      <c r="C42" s="8" t="s">
        <v>96</v>
      </c>
      <c r="E42" s="9" t="s">
        <v>113</v>
      </c>
      <c r="G42" s="14">
        <v>28488</v>
      </c>
      <c r="H42" s="14">
        <v>589884</v>
      </c>
      <c r="I42" s="14">
        <v>0</v>
      </c>
      <c r="J42" s="14">
        <v>0</v>
      </c>
      <c r="K42" s="14">
        <f t="shared" si="18"/>
        <v>618372</v>
      </c>
      <c r="L42" s="10"/>
      <c r="N42" s="9">
        <v>23</v>
      </c>
      <c r="O42" s="9"/>
      <c r="P42" s="14">
        <v>1762.0291999999999</v>
      </c>
      <c r="Q42" s="14">
        <v>1652.6015</v>
      </c>
      <c r="R42" s="14">
        <v>1466.9693</v>
      </c>
      <c r="S42" s="14">
        <v>1475.8820000000001</v>
      </c>
      <c r="T42" s="14">
        <v>1488.3711000000001</v>
      </c>
      <c r="U42" s="14">
        <v>1274.8166000000001</v>
      </c>
      <c r="V42" s="14">
        <v>1416.8409999999999</v>
      </c>
      <c r="W42" s="14">
        <v>2739.1317000000004</v>
      </c>
      <c r="X42" s="14">
        <v>7223.2194</v>
      </c>
      <c r="Y42" s="14">
        <v>3400.2341000000001</v>
      </c>
      <c r="Z42" s="14">
        <v>2147.3087</v>
      </c>
      <c r="AA42" s="14">
        <v>2440.2545</v>
      </c>
      <c r="AB42" s="14"/>
      <c r="AC42" s="14">
        <v>63030.979100000004</v>
      </c>
      <c r="AD42" s="14">
        <v>64203.606399999997</v>
      </c>
      <c r="AE42" s="14">
        <v>56108.558100000002</v>
      </c>
      <c r="AF42" s="14">
        <v>47638.870699999992</v>
      </c>
      <c r="AG42" s="14">
        <v>39307.780599999998</v>
      </c>
      <c r="AH42" s="14">
        <v>31269.529500000001</v>
      </c>
      <c r="AI42" s="14">
        <v>31552.867999999999</v>
      </c>
      <c r="AJ42" s="14">
        <v>33649.2788</v>
      </c>
      <c r="AK42" s="14">
        <v>40963.618199999997</v>
      </c>
      <c r="AL42" s="14">
        <v>55286.205300000001</v>
      </c>
      <c r="AM42" s="14">
        <v>57970.033000000003</v>
      </c>
      <c r="AN42" s="14">
        <v>68902.919099999999</v>
      </c>
      <c r="AO42" s="14"/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/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/>
      <c r="BP42" s="14">
        <f t="shared" si="19"/>
        <v>618371.90590000013</v>
      </c>
    </row>
    <row r="43" spans="1:68" x14ac:dyDescent="0.25">
      <c r="A43" s="9">
        <v>24</v>
      </c>
      <c r="C43" s="8" t="s">
        <v>97</v>
      </c>
      <c r="E43" s="9" t="s">
        <v>113</v>
      </c>
      <c r="G43" s="14">
        <v>16236</v>
      </c>
      <c r="H43" s="14">
        <v>72529</v>
      </c>
      <c r="I43" s="14">
        <v>0</v>
      </c>
      <c r="J43" s="14">
        <v>0</v>
      </c>
      <c r="K43" s="14">
        <f t="shared" si="18"/>
        <v>88765</v>
      </c>
      <c r="L43" s="10"/>
      <c r="N43" s="9">
        <v>24</v>
      </c>
      <c r="O43" s="9"/>
      <c r="P43" s="14">
        <v>2773.9124999999999</v>
      </c>
      <c r="Q43" s="14">
        <v>2796.4398999999999</v>
      </c>
      <c r="R43" s="14">
        <v>2161.5414000000001</v>
      </c>
      <c r="S43" s="14">
        <v>1420.5543</v>
      </c>
      <c r="T43" s="14">
        <v>599.73440000000005</v>
      </c>
      <c r="U43" s="14">
        <v>40.755199999999995</v>
      </c>
      <c r="V43" s="14">
        <v>41.412300000000002</v>
      </c>
      <c r="W43" s="14">
        <v>61.875500000000002</v>
      </c>
      <c r="X43" s="14">
        <v>171.511</v>
      </c>
      <c r="Y43" s="14">
        <v>1330.3285000000001</v>
      </c>
      <c r="Z43" s="14">
        <v>2216.9767000000002</v>
      </c>
      <c r="AA43" s="14">
        <v>2621.3707000000004</v>
      </c>
      <c r="AB43" s="14"/>
      <c r="AC43" s="14">
        <v>7540.8604000000005</v>
      </c>
      <c r="AD43" s="14">
        <v>6664.8649999999998</v>
      </c>
      <c r="AE43" s="14">
        <v>6485.9730999999992</v>
      </c>
      <c r="AF43" s="14">
        <v>4136.6900999999998</v>
      </c>
      <c r="AG43" s="14">
        <v>4999.8779000000004</v>
      </c>
      <c r="AH43" s="14">
        <v>5761.8137000000006</v>
      </c>
      <c r="AI43" s="14">
        <v>5700.9862999999996</v>
      </c>
      <c r="AJ43" s="14">
        <v>5828.4411</v>
      </c>
      <c r="AK43" s="14">
        <v>4954.2794000000004</v>
      </c>
      <c r="AL43" s="14">
        <v>6666.6744000000008</v>
      </c>
      <c r="AM43" s="14">
        <v>7053.2147000000004</v>
      </c>
      <c r="AN43" s="14">
        <v>6734.9214000000002</v>
      </c>
      <c r="AO43" s="14"/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/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/>
      <c r="BP43" s="14">
        <f t="shared" si="19"/>
        <v>88765.009900000005</v>
      </c>
    </row>
    <row r="44" spans="1:68" x14ac:dyDescent="0.25">
      <c r="A44" s="9">
        <v>25</v>
      </c>
      <c r="C44" s="8" t="s">
        <v>98</v>
      </c>
      <c r="E44" s="9" t="s">
        <v>113</v>
      </c>
      <c r="G44" s="14">
        <v>360</v>
      </c>
      <c r="H44" s="14">
        <v>0</v>
      </c>
      <c r="I44" s="14">
        <v>0</v>
      </c>
      <c r="J44" s="14">
        <v>0</v>
      </c>
      <c r="K44" s="14">
        <f t="shared" si="18"/>
        <v>360</v>
      </c>
      <c r="L44" s="10"/>
      <c r="N44" s="9">
        <v>25</v>
      </c>
      <c r="O44" s="9"/>
      <c r="P44" s="14">
        <v>80.561399999999992</v>
      </c>
      <c r="Q44" s="14">
        <v>65.080100000000002</v>
      </c>
      <c r="R44" s="14">
        <v>46.343000000000004</v>
      </c>
      <c r="S44" s="14">
        <v>29.518799999999999</v>
      </c>
      <c r="T44" s="14">
        <v>16.930299999999999</v>
      </c>
      <c r="U44" s="14">
        <v>3.1623000000000001</v>
      </c>
      <c r="V44" s="14">
        <v>1.3609</v>
      </c>
      <c r="W44" s="14">
        <v>3.1591999999999998</v>
      </c>
      <c r="X44" s="14">
        <v>2.3411</v>
      </c>
      <c r="Y44" s="14">
        <v>18.450299999999999</v>
      </c>
      <c r="Z44" s="14">
        <v>39.5627</v>
      </c>
      <c r="AA44" s="14">
        <v>53.253900000000002</v>
      </c>
      <c r="AB44" s="14"/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/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/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/>
      <c r="BP44" s="14">
        <f t="shared" si="19"/>
        <v>359.72399999999999</v>
      </c>
    </row>
    <row r="45" spans="1:68" x14ac:dyDescent="0.25">
      <c r="A45" s="9">
        <v>26</v>
      </c>
      <c r="C45" s="8" t="s">
        <v>99</v>
      </c>
      <c r="E45" s="9" t="s">
        <v>113</v>
      </c>
      <c r="G45" s="14">
        <v>9423</v>
      </c>
      <c r="H45" s="14">
        <v>110809</v>
      </c>
      <c r="I45" s="14">
        <v>0</v>
      </c>
      <c r="J45" s="14">
        <v>658244</v>
      </c>
      <c r="K45" s="14">
        <f t="shared" si="18"/>
        <v>778476</v>
      </c>
      <c r="L45" s="10"/>
      <c r="N45" s="9">
        <v>26</v>
      </c>
      <c r="O45" s="9"/>
      <c r="P45" s="14">
        <v>1596.7973</v>
      </c>
      <c r="Q45" s="14">
        <v>1189.2488000000001</v>
      </c>
      <c r="R45" s="14">
        <v>1321.2901000000002</v>
      </c>
      <c r="S45" s="14">
        <v>925.31150000000002</v>
      </c>
      <c r="T45" s="14">
        <v>486.93259999999998</v>
      </c>
      <c r="U45" s="14">
        <v>331.00479999999999</v>
      </c>
      <c r="V45" s="14">
        <v>593.20100000000002</v>
      </c>
      <c r="W45" s="14">
        <v>339.4384</v>
      </c>
      <c r="X45" s="14">
        <v>522.39030000000002</v>
      </c>
      <c r="Y45" s="14">
        <v>741.5311999999999</v>
      </c>
      <c r="Z45" s="14">
        <v>533.90919999999994</v>
      </c>
      <c r="AA45" s="14">
        <v>842.2414</v>
      </c>
      <c r="AB45" s="14"/>
      <c r="AC45" s="14">
        <v>11621.585783607599</v>
      </c>
      <c r="AD45" s="14">
        <v>10914.730197661002</v>
      </c>
      <c r="AE45" s="14">
        <v>11031.3821997907</v>
      </c>
      <c r="AF45" s="14">
        <v>8909.8116065149989</v>
      </c>
      <c r="AG45" s="14">
        <v>7847.4891359265994</v>
      </c>
      <c r="AH45" s="14">
        <v>7094.5543430765001</v>
      </c>
      <c r="AI45" s="14">
        <v>6569.4367564410004</v>
      </c>
      <c r="AJ45" s="14">
        <v>6676.8623472071004</v>
      </c>
      <c r="AK45" s="14">
        <v>7864.7138936524989</v>
      </c>
      <c r="AL45" s="14">
        <v>9998.3137064145994</v>
      </c>
      <c r="AM45" s="14">
        <v>10668.363216747601</v>
      </c>
      <c r="AN45" s="14">
        <v>11611.3477747947</v>
      </c>
      <c r="AO45" s="14"/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/>
      <c r="BC45" s="14">
        <v>98400.193178004207</v>
      </c>
      <c r="BD45" s="14">
        <v>49758.282311586692</v>
      </c>
      <c r="BE45" s="14">
        <v>47422.249414807498</v>
      </c>
      <c r="BF45" s="14">
        <v>40577.049087400505</v>
      </c>
      <c r="BG45" s="14">
        <v>52181.5002940267</v>
      </c>
      <c r="BH45" s="14">
        <v>32367.728912525698</v>
      </c>
      <c r="BI45" s="14">
        <v>99680.579465574701</v>
      </c>
      <c r="BJ45" s="14">
        <v>62707.493053943006</v>
      </c>
      <c r="BK45" s="14">
        <v>42366.020154866004</v>
      </c>
      <c r="BL45" s="14">
        <v>27354.251751195301</v>
      </c>
      <c r="BM45" s="14">
        <v>51489.558733993494</v>
      </c>
      <c r="BN45" s="14">
        <v>53939.484745587295</v>
      </c>
      <c r="BO45" s="14"/>
      <c r="BP45" s="14">
        <f t="shared" si="19"/>
        <v>778476.27866534598</v>
      </c>
    </row>
    <row r="46" spans="1:68" x14ac:dyDescent="0.25">
      <c r="A46" s="9">
        <v>27</v>
      </c>
      <c r="C46" s="8" t="s">
        <v>85</v>
      </c>
      <c r="E46" s="9" t="s">
        <v>113</v>
      </c>
      <c r="G46" s="14">
        <v>0</v>
      </c>
      <c r="H46" s="14">
        <v>0</v>
      </c>
      <c r="I46" s="14">
        <v>0</v>
      </c>
      <c r="J46" s="14">
        <v>996605</v>
      </c>
      <c r="K46" s="14">
        <f t="shared" si="18"/>
        <v>996605</v>
      </c>
      <c r="L46" s="10"/>
      <c r="N46" s="9">
        <v>27</v>
      </c>
      <c r="O46" s="9"/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/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/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/>
      <c r="BC46" s="14">
        <v>97662.344419915884</v>
      </c>
      <c r="BD46" s="14">
        <v>88783.591860144996</v>
      </c>
      <c r="BE46" s="14">
        <v>93773.657149991006</v>
      </c>
      <c r="BF46" s="14">
        <v>80730.752636899502</v>
      </c>
      <c r="BG46" s="14">
        <v>70750.883888492201</v>
      </c>
      <c r="BH46" s="14">
        <v>71193.962755600005</v>
      </c>
      <c r="BI46" s="14">
        <v>79145.569919479691</v>
      </c>
      <c r="BJ46" s="14">
        <v>81183.128061430412</v>
      </c>
      <c r="BK46" s="14">
        <v>75014.209789219894</v>
      </c>
      <c r="BL46" s="14">
        <v>80198.549270322386</v>
      </c>
      <c r="BM46" s="14">
        <v>87015.035898397706</v>
      </c>
      <c r="BN46" s="14">
        <v>91152.863454726597</v>
      </c>
      <c r="BO46" s="14"/>
      <c r="BP46" s="14">
        <f t="shared" si="19"/>
        <v>996604.54910462035</v>
      </c>
    </row>
    <row r="47" spans="1:68" x14ac:dyDescent="0.25">
      <c r="A47" s="9">
        <v>28</v>
      </c>
      <c r="C47" s="8" t="s">
        <v>100</v>
      </c>
      <c r="E47" s="9" t="s">
        <v>113</v>
      </c>
      <c r="G47" s="14">
        <v>0</v>
      </c>
      <c r="H47" s="14">
        <v>0</v>
      </c>
      <c r="I47" s="14">
        <v>430312</v>
      </c>
      <c r="J47" s="14">
        <v>0</v>
      </c>
      <c r="K47" s="14">
        <f t="shared" si="18"/>
        <v>430312</v>
      </c>
      <c r="L47" s="10"/>
      <c r="N47" s="9">
        <v>28</v>
      </c>
      <c r="O47" s="9"/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/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/>
      <c r="AP47" s="14">
        <v>43919.243367215298</v>
      </c>
      <c r="AQ47" s="14">
        <v>44187.680284504102</v>
      </c>
      <c r="AR47" s="14">
        <v>42630.831007906105</v>
      </c>
      <c r="AS47" s="14">
        <v>34926.0365333964</v>
      </c>
      <c r="AT47" s="14">
        <v>31716.337047696001</v>
      </c>
      <c r="AU47" s="14">
        <v>30106.4354879196</v>
      </c>
      <c r="AV47" s="14">
        <v>30583.8279542891</v>
      </c>
      <c r="AW47" s="14">
        <v>30603.636367255902</v>
      </c>
      <c r="AX47" s="14">
        <v>31334.978375120299</v>
      </c>
      <c r="AY47" s="14">
        <v>34758.048633913502</v>
      </c>
      <c r="AZ47" s="14">
        <v>37098.122951592602</v>
      </c>
      <c r="BA47" s="14">
        <v>38446.3926552751</v>
      </c>
      <c r="BB47" s="14"/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/>
      <c r="BP47" s="14">
        <f t="shared" si="19"/>
        <v>430311.57066608407</v>
      </c>
    </row>
    <row r="48" spans="1:68" x14ac:dyDescent="0.25">
      <c r="A48" s="9">
        <v>29</v>
      </c>
      <c r="C48" s="8" t="s">
        <v>101</v>
      </c>
      <c r="E48" s="9" t="s">
        <v>113</v>
      </c>
      <c r="G48" s="14">
        <v>0</v>
      </c>
      <c r="H48" s="14">
        <v>0</v>
      </c>
      <c r="I48" s="14">
        <v>4017975</v>
      </c>
      <c r="J48" s="14">
        <v>0</v>
      </c>
      <c r="K48" s="14">
        <f t="shared" si="18"/>
        <v>4017975</v>
      </c>
      <c r="L48" s="10"/>
      <c r="N48" s="9">
        <v>29</v>
      </c>
      <c r="O48" s="9"/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/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/>
      <c r="AP48" s="14">
        <v>380606.871397104</v>
      </c>
      <c r="AQ48" s="14">
        <v>358141.22939749097</v>
      </c>
      <c r="AR48" s="14">
        <v>346909.225764198</v>
      </c>
      <c r="AS48" s="14">
        <v>311160.000759102</v>
      </c>
      <c r="AT48" s="14">
        <v>321931.374309087</v>
      </c>
      <c r="AU48" s="14">
        <v>324453.819531138</v>
      </c>
      <c r="AV48" s="14">
        <v>343123.10512781801</v>
      </c>
      <c r="AW48" s="14">
        <v>318942.04506035201</v>
      </c>
      <c r="AX48" s="14">
        <v>289491.87852583098</v>
      </c>
      <c r="AY48" s="14">
        <v>305540.90662954404</v>
      </c>
      <c r="AZ48" s="14">
        <v>333046.31538007996</v>
      </c>
      <c r="BA48" s="14">
        <v>384628.21958591597</v>
      </c>
      <c r="BB48" s="14"/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4"/>
      <c r="BP48" s="14">
        <f t="shared" si="19"/>
        <v>4017974.9914676612</v>
      </c>
    </row>
    <row r="49" spans="1:68" x14ac:dyDescent="0.25">
      <c r="A49" s="9">
        <v>30</v>
      </c>
      <c r="C49" s="8" t="s">
        <v>102</v>
      </c>
      <c r="E49" s="9" t="s">
        <v>113</v>
      </c>
      <c r="G49" s="14">
        <v>0</v>
      </c>
      <c r="H49" s="14">
        <v>0</v>
      </c>
      <c r="I49" s="14">
        <v>264209</v>
      </c>
      <c r="J49" s="14">
        <v>0</v>
      </c>
      <c r="K49" s="14">
        <f t="shared" si="18"/>
        <v>264209</v>
      </c>
      <c r="L49" s="10"/>
      <c r="N49" s="9">
        <v>30</v>
      </c>
      <c r="O49" s="9"/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/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/>
      <c r="AP49" s="14">
        <v>40628.782163008698</v>
      </c>
      <c r="AQ49" s="14">
        <v>39683.037645140001</v>
      </c>
      <c r="AR49" s="14">
        <v>31481.8988831774</v>
      </c>
      <c r="AS49" s="14">
        <v>26560.4661978488</v>
      </c>
      <c r="AT49" s="14">
        <v>18187.208019215901</v>
      </c>
      <c r="AU49" s="14">
        <v>7191.4392853395002</v>
      </c>
      <c r="AV49" s="14">
        <v>5985.8178777898993</v>
      </c>
      <c r="AW49" s="14">
        <v>6592.3475483285001</v>
      </c>
      <c r="AX49" s="14">
        <v>7948.3953222425007</v>
      </c>
      <c r="AY49" s="14">
        <v>18242.722163073598</v>
      </c>
      <c r="AZ49" s="14">
        <v>24389.209435039302</v>
      </c>
      <c r="BA49" s="14">
        <v>37317.450781879001</v>
      </c>
      <c r="BB49" s="14"/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/>
      <c r="BP49" s="14">
        <f t="shared" si="19"/>
        <v>264208.77532208309</v>
      </c>
    </row>
    <row r="50" spans="1:68" x14ac:dyDescent="0.25">
      <c r="A50" s="9">
        <v>31</v>
      </c>
      <c r="C50" s="8" t="s">
        <v>103</v>
      </c>
      <c r="E50" s="9" t="s">
        <v>113</v>
      </c>
      <c r="G50" s="14">
        <v>2712</v>
      </c>
      <c r="H50" s="14">
        <v>59105</v>
      </c>
      <c r="I50" s="14">
        <v>0</v>
      </c>
      <c r="J50" s="14">
        <v>0</v>
      </c>
      <c r="K50" s="14">
        <f t="shared" si="18"/>
        <v>61817</v>
      </c>
      <c r="L50" s="10"/>
      <c r="N50" s="9">
        <v>31</v>
      </c>
      <c r="O50" s="9"/>
      <c r="P50" s="14">
        <v>233.4212</v>
      </c>
      <c r="Q50" s="14">
        <v>400.577</v>
      </c>
      <c r="R50" s="14">
        <v>359.61309999999997</v>
      </c>
      <c r="S50" s="14">
        <v>281.09219999999999</v>
      </c>
      <c r="T50" s="14">
        <v>145.48439999999999</v>
      </c>
      <c r="U50" s="14">
        <v>77.336500000000001</v>
      </c>
      <c r="V50" s="14">
        <v>281.85090000000002</v>
      </c>
      <c r="W50" s="14">
        <v>73.984100000000012</v>
      </c>
      <c r="X50" s="14">
        <v>207.1069</v>
      </c>
      <c r="Y50" s="14">
        <v>159.57770000000002</v>
      </c>
      <c r="Z50" s="14">
        <v>234.43549999999999</v>
      </c>
      <c r="AA50" s="14">
        <v>257.9889</v>
      </c>
      <c r="AB50" s="14"/>
      <c r="AC50" s="14">
        <v>4712.3275999999996</v>
      </c>
      <c r="AD50" s="14">
        <v>4584.1054999999997</v>
      </c>
      <c r="AE50" s="14">
        <v>4031.8953999999999</v>
      </c>
      <c r="AF50" s="14">
        <v>3437.3119999999999</v>
      </c>
      <c r="AG50" s="14">
        <v>4351.9502000000002</v>
      </c>
      <c r="AH50" s="14">
        <v>4877.0860000000002</v>
      </c>
      <c r="AI50" s="14">
        <v>4650.1767</v>
      </c>
      <c r="AJ50" s="14">
        <v>5189.6567999999997</v>
      </c>
      <c r="AK50" s="14">
        <v>5987.9663999999993</v>
      </c>
      <c r="AL50" s="14">
        <v>6417.8381000000008</v>
      </c>
      <c r="AM50" s="14">
        <v>6429.3143999999993</v>
      </c>
      <c r="AN50" s="14">
        <v>4434.9309000000003</v>
      </c>
      <c r="AO50" s="14"/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/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/>
      <c r="BP50" s="14">
        <f t="shared" si="19"/>
        <v>61817.028399999988</v>
      </c>
    </row>
    <row r="51" spans="1:68" x14ac:dyDescent="0.25">
      <c r="A51" s="9">
        <v>32</v>
      </c>
      <c r="C51" s="8" t="s">
        <v>104</v>
      </c>
      <c r="E51" s="9" t="s">
        <v>113</v>
      </c>
      <c r="G51" s="14">
        <v>29990</v>
      </c>
      <c r="H51" s="14">
        <v>0</v>
      </c>
      <c r="I51" s="14">
        <v>0</v>
      </c>
      <c r="J51" s="14">
        <v>62848</v>
      </c>
      <c r="K51" s="14">
        <f t="shared" si="18"/>
        <v>92838</v>
      </c>
      <c r="L51" s="10"/>
      <c r="N51" s="9">
        <v>32</v>
      </c>
      <c r="O51" s="9"/>
      <c r="P51" s="14">
        <v>3329.7848956147</v>
      </c>
      <c r="Q51" s="14">
        <v>4032.1688499301999</v>
      </c>
      <c r="R51" s="14">
        <v>1767.6970539029999</v>
      </c>
      <c r="S51" s="14">
        <v>2079.5108627066998</v>
      </c>
      <c r="T51" s="14">
        <v>1230.1808901168001</v>
      </c>
      <c r="U51" s="14">
        <v>2222.0631581322</v>
      </c>
      <c r="V51" s="14">
        <v>2166.222274797</v>
      </c>
      <c r="W51" s="14">
        <v>2107.9032068047004</v>
      </c>
      <c r="X51" s="14">
        <v>2212.1745768268997</v>
      </c>
      <c r="Y51" s="14">
        <v>2456.6830869669002</v>
      </c>
      <c r="Z51" s="14">
        <v>2537.6664446753998</v>
      </c>
      <c r="AA51" s="14">
        <v>3847.6476370546993</v>
      </c>
      <c r="AB51" s="14"/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/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/>
      <c r="BC51" s="14">
        <v>8148.5673445007005</v>
      </c>
      <c r="BD51" s="14">
        <v>9536.7984146495</v>
      </c>
      <c r="BE51" s="14">
        <v>12489.1553549242</v>
      </c>
      <c r="BF51" s="14">
        <v>4168.4500243606008</v>
      </c>
      <c r="BG51" s="14">
        <v>3622.5081088258999</v>
      </c>
      <c r="BH51" s="14">
        <v>6043.8223880882006</v>
      </c>
      <c r="BI51" s="14">
        <v>2239.6549084704002</v>
      </c>
      <c r="BJ51" s="14">
        <v>2581.5705396689</v>
      </c>
      <c r="BK51" s="14">
        <v>1046.0631212274</v>
      </c>
      <c r="BL51" s="14">
        <v>3571.2014917633005</v>
      </c>
      <c r="BM51" s="14">
        <v>3737.8508256417999</v>
      </c>
      <c r="BN51" s="14">
        <v>5662.2757550658998</v>
      </c>
      <c r="BO51" s="14"/>
      <c r="BP51" s="14">
        <f t="shared" si="19"/>
        <v>92837.621214716011</v>
      </c>
    </row>
    <row r="52" spans="1:68" x14ac:dyDescent="0.25">
      <c r="A52" s="9">
        <v>33</v>
      </c>
      <c r="C52" s="8" t="s">
        <v>105</v>
      </c>
      <c r="E52" s="9" t="s">
        <v>113</v>
      </c>
      <c r="G52" s="14">
        <v>0</v>
      </c>
      <c r="H52" s="14">
        <v>0</v>
      </c>
      <c r="I52" s="14">
        <v>0</v>
      </c>
      <c r="J52" s="14">
        <v>0</v>
      </c>
      <c r="K52" s="14">
        <f t="shared" si="18"/>
        <v>0</v>
      </c>
      <c r="L52" s="10"/>
      <c r="N52" s="9">
        <v>33</v>
      </c>
      <c r="O52" s="9"/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/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/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/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4"/>
      <c r="BP52" s="14">
        <f t="shared" si="19"/>
        <v>0</v>
      </c>
    </row>
    <row r="53" spans="1:68" x14ac:dyDescent="0.25">
      <c r="A53" s="9">
        <v>34</v>
      </c>
      <c r="C53" s="8" t="s">
        <v>82</v>
      </c>
      <c r="G53" s="17">
        <f t="shared" ref="G53:K53" si="20">SUM(G41:G52)</f>
        <v>143534</v>
      </c>
      <c r="H53" s="17">
        <f t="shared" si="20"/>
        <v>1397382</v>
      </c>
      <c r="I53" s="17">
        <f t="shared" si="20"/>
        <v>4712496</v>
      </c>
      <c r="J53" s="17">
        <f t="shared" si="20"/>
        <v>1717697</v>
      </c>
      <c r="K53" s="17">
        <f t="shared" si="20"/>
        <v>7971109</v>
      </c>
      <c r="L53" s="14"/>
      <c r="M53" s="14"/>
      <c r="N53" s="9">
        <v>34</v>
      </c>
      <c r="O53" s="9"/>
      <c r="P53" s="17">
        <f t="shared" ref="P53:BP53" si="21">SUM(P41:P52)</f>
        <v>15891.7512956147</v>
      </c>
      <c r="Q53" s="17">
        <f t="shared" si="21"/>
        <v>16087.330649930198</v>
      </c>
      <c r="R53" s="17">
        <f t="shared" si="21"/>
        <v>13141.962753903001</v>
      </c>
      <c r="S53" s="17">
        <f t="shared" si="21"/>
        <v>10831.696262706699</v>
      </c>
      <c r="T53" s="17">
        <f t="shared" si="21"/>
        <v>7233.0597901168003</v>
      </c>
      <c r="U53" s="17">
        <f t="shared" si="21"/>
        <v>7064.6589581321987</v>
      </c>
      <c r="V53" s="17">
        <f t="shared" si="21"/>
        <v>7122.4584747970002</v>
      </c>
      <c r="W53" s="17">
        <f t="shared" si="21"/>
        <v>8186.4746068047007</v>
      </c>
      <c r="X53" s="17">
        <f t="shared" si="21"/>
        <v>13959.127476826901</v>
      </c>
      <c r="Y53" s="17">
        <f t="shared" si="21"/>
        <v>13238.8994869669</v>
      </c>
      <c r="Z53" s="17">
        <f t="shared" si="21"/>
        <v>14695.6847446754</v>
      </c>
      <c r="AA53" s="17">
        <f t="shared" si="21"/>
        <v>16080.980137054697</v>
      </c>
      <c r="AB53" s="14"/>
      <c r="AC53" s="17">
        <f t="shared" si="21"/>
        <v>151428.04328360758</v>
      </c>
      <c r="AD53" s="17">
        <f t="shared" si="21"/>
        <v>152493.652997661</v>
      </c>
      <c r="AE53" s="17">
        <f t="shared" si="21"/>
        <v>138323.46989979071</v>
      </c>
      <c r="AF53" s="17">
        <f t="shared" si="21"/>
        <v>114227.22330651499</v>
      </c>
      <c r="AG53" s="17">
        <f t="shared" si="21"/>
        <v>98418.039935926616</v>
      </c>
      <c r="AH53" s="17">
        <f t="shared" si="21"/>
        <v>81001.7523430765</v>
      </c>
      <c r="AI53" s="17">
        <f t="shared" si="21"/>
        <v>76595.66435644099</v>
      </c>
      <c r="AJ53" s="17">
        <f t="shared" si="21"/>
        <v>82950.994047207103</v>
      </c>
      <c r="AK53" s="17">
        <f t="shared" si="21"/>
        <v>95668.060593652495</v>
      </c>
      <c r="AL53" s="17">
        <f t="shared" si="21"/>
        <v>126577.5845064146</v>
      </c>
      <c r="AM53" s="17">
        <f t="shared" si="21"/>
        <v>131990.1857167476</v>
      </c>
      <c r="AN53" s="17">
        <f t="shared" si="21"/>
        <v>147706.75657479471</v>
      </c>
      <c r="AO53" s="14"/>
      <c r="AP53" s="17">
        <f t="shared" si="21"/>
        <v>465154.89692732797</v>
      </c>
      <c r="AQ53" s="17">
        <f t="shared" si="21"/>
        <v>442011.94732713507</v>
      </c>
      <c r="AR53" s="17">
        <f t="shared" si="21"/>
        <v>421021.95565528149</v>
      </c>
      <c r="AS53" s="17">
        <f t="shared" si="21"/>
        <v>372646.50349034718</v>
      </c>
      <c r="AT53" s="17">
        <f t="shared" si="21"/>
        <v>371834.9193759989</v>
      </c>
      <c r="AU53" s="17">
        <f t="shared" si="21"/>
        <v>361751.6943043971</v>
      </c>
      <c r="AV53" s="17">
        <f t="shared" si="21"/>
        <v>379692.75095989701</v>
      </c>
      <c r="AW53" s="17">
        <f t="shared" si="21"/>
        <v>356138.02897593641</v>
      </c>
      <c r="AX53" s="17">
        <f t="shared" si="21"/>
        <v>328775.25222319382</v>
      </c>
      <c r="AY53" s="17">
        <f t="shared" si="21"/>
        <v>358541.67742653115</v>
      </c>
      <c r="AZ53" s="17">
        <f t="shared" si="21"/>
        <v>394533.64776671189</v>
      </c>
      <c r="BA53" s="17">
        <f t="shared" si="21"/>
        <v>460392.06302307011</v>
      </c>
      <c r="BB53" s="14"/>
      <c r="BC53" s="17">
        <f t="shared" si="21"/>
        <v>204211.10494242082</v>
      </c>
      <c r="BD53" s="17">
        <f t="shared" si="21"/>
        <v>148078.6725863812</v>
      </c>
      <c r="BE53" s="17">
        <f t="shared" si="21"/>
        <v>153685.06191972271</v>
      </c>
      <c r="BF53" s="17">
        <f t="shared" si="21"/>
        <v>125476.25174866061</v>
      </c>
      <c r="BG53" s="17">
        <f t="shared" si="21"/>
        <v>126554.8922913448</v>
      </c>
      <c r="BH53" s="17">
        <f t="shared" si="21"/>
        <v>109605.5140562139</v>
      </c>
      <c r="BI53" s="17">
        <f t="shared" si="21"/>
        <v>181065.80429352479</v>
      </c>
      <c r="BJ53" s="17">
        <f t="shared" si="21"/>
        <v>146472.19165504232</v>
      </c>
      <c r="BK53" s="17">
        <f t="shared" si="21"/>
        <v>118426.29306531331</v>
      </c>
      <c r="BL53" s="17">
        <f t="shared" si="21"/>
        <v>111124.002513281</v>
      </c>
      <c r="BM53" s="17">
        <f t="shared" si="21"/>
        <v>142242.44545803301</v>
      </c>
      <c r="BN53" s="17">
        <f t="shared" si="21"/>
        <v>150754.62395537979</v>
      </c>
      <c r="BO53" s="14"/>
      <c r="BP53" s="17">
        <f t="shared" si="21"/>
        <v>7971107.7081405111</v>
      </c>
    </row>
    <row r="54" spans="1:68" x14ac:dyDescent="0.25">
      <c r="A54" s="9"/>
      <c r="G54" s="14"/>
      <c r="H54" s="14"/>
      <c r="I54" s="14"/>
      <c r="J54" s="14"/>
      <c r="K54" s="15"/>
      <c r="L54" s="15"/>
      <c r="M54" s="15"/>
      <c r="N54" s="9"/>
      <c r="O54" s="9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</row>
    <row r="55" spans="1:68" x14ac:dyDescent="0.25">
      <c r="A55" s="9">
        <v>35</v>
      </c>
      <c r="C55" s="8" t="s">
        <v>106</v>
      </c>
      <c r="G55" s="17">
        <f>G39+G53</f>
        <v>369799</v>
      </c>
      <c r="H55" s="17">
        <f>H39+H53</f>
        <v>3075994</v>
      </c>
      <c r="I55" s="17">
        <f>I39+I53</f>
        <v>4712496</v>
      </c>
      <c r="J55" s="17">
        <f>J39+J53</f>
        <v>2241395</v>
      </c>
      <c r="K55" s="17">
        <f>K39+K53</f>
        <v>10399684</v>
      </c>
      <c r="L55" s="14"/>
      <c r="M55" s="14"/>
      <c r="N55" s="9">
        <v>35</v>
      </c>
      <c r="O55" s="9"/>
      <c r="P55" s="17">
        <f t="shared" ref="P55:BP55" si="22">P39+P53</f>
        <v>47446.339710281492</v>
      </c>
      <c r="Q55" s="17">
        <f t="shared" si="22"/>
        <v>50011.587014546843</v>
      </c>
      <c r="R55" s="17">
        <f t="shared" si="22"/>
        <v>35848.79870265707</v>
      </c>
      <c r="S55" s="17">
        <f t="shared" si="22"/>
        <v>31310.073581447541</v>
      </c>
      <c r="T55" s="17">
        <f t="shared" si="22"/>
        <v>19957.145197103124</v>
      </c>
      <c r="U55" s="17">
        <f t="shared" si="22"/>
        <v>15733.578762614661</v>
      </c>
      <c r="V55" s="17">
        <f t="shared" si="22"/>
        <v>14241.49834747535</v>
      </c>
      <c r="W55" s="17">
        <f t="shared" si="22"/>
        <v>16848.586279342468</v>
      </c>
      <c r="X55" s="17">
        <f t="shared" si="22"/>
        <v>24784.121834586142</v>
      </c>
      <c r="Y55" s="17">
        <f t="shared" si="22"/>
        <v>31172.538838718152</v>
      </c>
      <c r="Z55" s="17">
        <f t="shared" si="22"/>
        <v>36095.343245867523</v>
      </c>
      <c r="AA55" s="17">
        <f t="shared" si="22"/>
        <v>46349.473122888819</v>
      </c>
      <c r="AB55" s="14"/>
      <c r="AC55" s="17">
        <f t="shared" si="22"/>
        <v>282932.06815537531</v>
      </c>
      <c r="AD55" s="17">
        <f t="shared" si="22"/>
        <v>319032.27082010685</v>
      </c>
      <c r="AE55" s="17">
        <f t="shared" si="22"/>
        <v>301819.9551052773</v>
      </c>
      <c r="AF55" s="17">
        <f t="shared" si="22"/>
        <v>255871.55323021516</v>
      </c>
      <c r="AG55" s="17">
        <f t="shared" si="22"/>
        <v>223332.02243500412</v>
      </c>
      <c r="AH55" s="17">
        <f t="shared" si="22"/>
        <v>199485.95887618529</v>
      </c>
      <c r="AI55" s="17">
        <f t="shared" si="22"/>
        <v>212505.06293498247</v>
      </c>
      <c r="AJ55" s="17">
        <f t="shared" si="22"/>
        <v>204961.0999540062</v>
      </c>
      <c r="AK55" s="17">
        <f t="shared" si="22"/>
        <v>211489.79978341679</v>
      </c>
      <c r="AL55" s="17">
        <f t="shared" si="22"/>
        <v>264651.01514647226</v>
      </c>
      <c r="AM55" s="17">
        <f t="shared" si="22"/>
        <v>285581.32527126523</v>
      </c>
      <c r="AN55" s="17">
        <f t="shared" si="22"/>
        <v>314331.29584952787</v>
      </c>
      <c r="AO55" s="14"/>
      <c r="AP55" s="17">
        <f t="shared" si="22"/>
        <v>465154.89692732797</v>
      </c>
      <c r="AQ55" s="17">
        <f t="shared" si="22"/>
        <v>442011.94732713507</v>
      </c>
      <c r="AR55" s="17">
        <f t="shared" si="22"/>
        <v>421021.95565528149</v>
      </c>
      <c r="AS55" s="17">
        <f t="shared" si="22"/>
        <v>372646.50349034718</v>
      </c>
      <c r="AT55" s="17">
        <f t="shared" si="22"/>
        <v>371834.9193759989</v>
      </c>
      <c r="AU55" s="17">
        <f t="shared" si="22"/>
        <v>361751.6943043971</v>
      </c>
      <c r="AV55" s="17">
        <f t="shared" si="22"/>
        <v>379692.75095989701</v>
      </c>
      <c r="AW55" s="17">
        <f t="shared" si="22"/>
        <v>356138.02897593641</v>
      </c>
      <c r="AX55" s="17">
        <f t="shared" si="22"/>
        <v>328775.25222319382</v>
      </c>
      <c r="AY55" s="17">
        <f t="shared" si="22"/>
        <v>358541.67742653115</v>
      </c>
      <c r="AZ55" s="17">
        <f t="shared" si="22"/>
        <v>394533.64776671189</v>
      </c>
      <c r="BA55" s="17">
        <f t="shared" si="22"/>
        <v>460392.06302307011</v>
      </c>
      <c r="BB55" s="14"/>
      <c r="BC55" s="17">
        <f t="shared" si="22"/>
        <v>251251.15228065522</v>
      </c>
      <c r="BD55" s="17">
        <f t="shared" si="22"/>
        <v>191177.07497575559</v>
      </c>
      <c r="BE55" s="17">
        <f t="shared" si="22"/>
        <v>175552.15631142742</v>
      </c>
      <c r="BF55" s="17">
        <f t="shared" si="22"/>
        <v>125478.84723240801</v>
      </c>
      <c r="BG55" s="17">
        <f t="shared" si="22"/>
        <v>151618.27763031604</v>
      </c>
      <c r="BH55" s="17">
        <f t="shared" si="22"/>
        <v>177338.61265847198</v>
      </c>
      <c r="BI55" s="17">
        <f t="shared" si="22"/>
        <v>275394.6162846334</v>
      </c>
      <c r="BJ55" s="17">
        <f t="shared" si="22"/>
        <v>229802.28799556059</v>
      </c>
      <c r="BK55" s="17">
        <f t="shared" si="22"/>
        <v>144586.63343182483</v>
      </c>
      <c r="BL55" s="17">
        <f t="shared" si="22"/>
        <v>144242.57026980349</v>
      </c>
      <c r="BM55" s="17">
        <f t="shared" si="22"/>
        <v>168647.25671172279</v>
      </c>
      <c r="BN55" s="17">
        <f t="shared" si="22"/>
        <v>206305.37270273903</v>
      </c>
      <c r="BO55" s="14"/>
      <c r="BP55" s="17">
        <f t="shared" si="22"/>
        <v>10399682.708140511</v>
      </c>
    </row>
    <row r="56" spans="1:68" x14ac:dyDescent="0.25">
      <c r="A56" s="9"/>
      <c r="G56" s="14"/>
      <c r="H56" s="14"/>
      <c r="I56" s="14"/>
      <c r="J56" s="14"/>
      <c r="K56" s="14"/>
      <c r="L56" s="14"/>
      <c r="M56" s="14"/>
      <c r="N56" s="9"/>
      <c r="O56" s="9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</row>
    <row r="57" spans="1:68" x14ac:dyDescent="0.25">
      <c r="A57" s="9">
        <v>36</v>
      </c>
      <c r="C57" s="8" t="s">
        <v>107</v>
      </c>
      <c r="G57" s="17">
        <f>G25+G55</f>
        <v>12425325</v>
      </c>
      <c r="H57" s="17">
        <f>H25+H55</f>
        <v>6093934</v>
      </c>
      <c r="I57" s="17">
        <f>I25+I55</f>
        <v>4712496</v>
      </c>
      <c r="J57" s="17">
        <f>J25+J55</f>
        <v>2246397</v>
      </c>
      <c r="K57" s="17">
        <f>K25+K55</f>
        <v>25478152</v>
      </c>
      <c r="L57" s="14"/>
      <c r="M57" s="14"/>
      <c r="N57" s="9">
        <v>36</v>
      </c>
      <c r="O57" s="9"/>
      <c r="P57" s="17">
        <f t="shared" ref="P57:BP57" si="23">P25+P55</f>
        <v>1901491.5776858993</v>
      </c>
      <c r="Q57" s="17">
        <f t="shared" si="23"/>
        <v>2005572.120918412</v>
      </c>
      <c r="R57" s="17">
        <f t="shared" si="23"/>
        <v>1677358.8076439321</v>
      </c>
      <c r="S57" s="17">
        <f t="shared" si="23"/>
        <v>1236345.0063383912</v>
      </c>
      <c r="T57" s="17">
        <f t="shared" si="23"/>
        <v>890227.24124216603</v>
      </c>
      <c r="U57" s="17">
        <f t="shared" si="23"/>
        <v>380043.25984140695</v>
      </c>
      <c r="V57" s="17">
        <f t="shared" si="23"/>
        <v>322755.15621731704</v>
      </c>
      <c r="W57" s="17">
        <f t="shared" si="23"/>
        <v>293705.74124871712</v>
      </c>
      <c r="X57" s="17">
        <f t="shared" si="23"/>
        <v>359102.35122257774</v>
      </c>
      <c r="Y57" s="17">
        <f t="shared" si="23"/>
        <v>643194.58872222109</v>
      </c>
      <c r="Z57" s="17">
        <f t="shared" si="23"/>
        <v>1103978.3379886956</v>
      </c>
      <c r="AA57" s="17">
        <f t="shared" si="23"/>
        <v>1611550.3831564165</v>
      </c>
      <c r="AB57" s="14"/>
      <c r="AC57" s="17">
        <f t="shared" si="23"/>
        <v>737944.01127573045</v>
      </c>
      <c r="AD57" s="17">
        <f t="shared" si="23"/>
        <v>804834.9365587139</v>
      </c>
      <c r="AE57" s="17">
        <f t="shared" si="23"/>
        <v>720922.28634385997</v>
      </c>
      <c r="AF57" s="17">
        <f t="shared" si="23"/>
        <v>556070.30181920482</v>
      </c>
      <c r="AG57" s="17">
        <f t="shared" si="23"/>
        <v>458971.17848827201</v>
      </c>
      <c r="AH57" s="17">
        <f t="shared" si="23"/>
        <v>301103.6976954164</v>
      </c>
      <c r="AI57" s="17">
        <f t="shared" si="23"/>
        <v>273672.75876714615</v>
      </c>
      <c r="AJ57" s="17">
        <f t="shared" si="23"/>
        <v>277787.42634796345</v>
      </c>
      <c r="AK57" s="17">
        <f t="shared" si="23"/>
        <v>304546.64832938247</v>
      </c>
      <c r="AL57" s="17">
        <f t="shared" si="23"/>
        <v>430827.82062654174</v>
      </c>
      <c r="AM57" s="17">
        <f t="shared" si="23"/>
        <v>558893.07484363904</v>
      </c>
      <c r="AN57" s="17">
        <f t="shared" si="23"/>
        <v>668360.76615696424</v>
      </c>
      <c r="AO57" s="14"/>
      <c r="AP57" s="17">
        <f t="shared" si="23"/>
        <v>465154.89692732797</v>
      </c>
      <c r="AQ57" s="17">
        <f t="shared" si="23"/>
        <v>442011.94732713507</v>
      </c>
      <c r="AR57" s="17">
        <f t="shared" si="23"/>
        <v>421021.95565528149</v>
      </c>
      <c r="AS57" s="17">
        <f t="shared" si="23"/>
        <v>372646.50349034718</v>
      </c>
      <c r="AT57" s="17">
        <f t="shared" si="23"/>
        <v>371834.9193759989</v>
      </c>
      <c r="AU57" s="17">
        <f t="shared" si="23"/>
        <v>361751.6943043971</v>
      </c>
      <c r="AV57" s="17">
        <f t="shared" si="23"/>
        <v>379692.75095989701</v>
      </c>
      <c r="AW57" s="17">
        <f t="shared" si="23"/>
        <v>356138.02897593641</v>
      </c>
      <c r="AX57" s="17">
        <f t="shared" si="23"/>
        <v>328775.25222319382</v>
      </c>
      <c r="AY57" s="17">
        <f t="shared" si="23"/>
        <v>358541.67742653115</v>
      </c>
      <c r="AZ57" s="17">
        <f t="shared" si="23"/>
        <v>394533.64776671189</v>
      </c>
      <c r="BA57" s="17">
        <f t="shared" si="23"/>
        <v>460392.06302307011</v>
      </c>
      <c r="BB57" s="14"/>
      <c r="BC57" s="17">
        <f t="shared" si="23"/>
        <v>251744.42024013292</v>
      </c>
      <c r="BD57" s="17">
        <f t="shared" si="23"/>
        <v>191669.92290054818</v>
      </c>
      <c r="BE57" s="17">
        <f t="shared" si="23"/>
        <v>175811.29940808302</v>
      </c>
      <c r="BF57" s="17">
        <f t="shared" si="23"/>
        <v>125880.0947728905</v>
      </c>
      <c r="BG57" s="17">
        <f t="shared" si="23"/>
        <v>151930.21502444794</v>
      </c>
      <c r="BH57" s="17">
        <f t="shared" si="23"/>
        <v>177769.05750793539</v>
      </c>
      <c r="BI57" s="17">
        <f t="shared" si="23"/>
        <v>275656.30892510171</v>
      </c>
      <c r="BJ57" s="17">
        <f t="shared" si="23"/>
        <v>230358.36099507479</v>
      </c>
      <c r="BK57" s="17">
        <f t="shared" si="23"/>
        <v>145008.28779392422</v>
      </c>
      <c r="BL57" s="17">
        <f t="shared" si="23"/>
        <v>144729.46673049798</v>
      </c>
      <c r="BM57" s="17">
        <f t="shared" si="23"/>
        <v>169107.58645005547</v>
      </c>
      <c r="BN57" s="17">
        <f t="shared" si="23"/>
        <v>206731.22235229364</v>
      </c>
      <c r="BO57" s="14"/>
      <c r="BP57" s="17">
        <f t="shared" si="23"/>
        <v>25478151.060035802</v>
      </c>
    </row>
    <row r="60" spans="1:68" x14ac:dyDescent="0.25">
      <c r="N60" s="8">
        <v>37</v>
      </c>
    </row>
    <row r="62" spans="1:68" x14ac:dyDescent="0.25">
      <c r="N62" s="8">
        <v>38</v>
      </c>
    </row>
  </sheetData>
  <mergeCells count="6">
    <mergeCell ref="G8:K8"/>
    <mergeCell ref="P9:AA9"/>
    <mergeCell ref="AC9:AN9"/>
    <mergeCell ref="AP9:BA9"/>
    <mergeCell ref="BC9:BN9"/>
    <mergeCell ref="P8:BP8"/>
  </mergeCells>
  <pageMargins left="0.7" right="0.7" top="0.75" bottom="0.75" header="0.3" footer="0.3"/>
  <pageSetup scale="87" firstPageNumber="5" orientation="portrait" useFirstPageNumber="1" r:id="rId1"/>
  <headerFooter>
    <oddHeader>&amp;R&amp;"Arial,Regular"&amp;12Filed: 2024-06-28
EB-2024-0078
Exhibit 4.2.1.3-STAFF-31
Attachment 1
Page 7 of 10</oddHead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AE3FB-A4CD-4D42-A576-F04BAC3EC533}">
  <sheetPr>
    <tabColor rgb="FF92D050"/>
  </sheetPr>
  <dimension ref="A1:BP62"/>
  <sheetViews>
    <sheetView zoomScale="80" zoomScaleNormal="80" workbookViewId="0">
      <selection activeCell="O1" sqref="N1:O1048576"/>
    </sheetView>
  </sheetViews>
  <sheetFormatPr defaultColWidth="40.5546875" defaultRowHeight="13.2" x14ac:dyDescent="0.25"/>
  <cols>
    <col min="1" max="1" width="5.6640625" style="8" bestFit="1" customWidth="1"/>
    <col min="2" max="2" width="1.33203125" style="8" customWidth="1"/>
    <col min="3" max="3" width="22.109375" style="8" customWidth="1"/>
    <col min="4" max="4" width="1.33203125" style="8" customWidth="1"/>
    <col min="5" max="5" width="8.109375" style="9" customWidth="1"/>
    <col min="6" max="6" width="1.33203125" style="8" customWidth="1"/>
    <col min="7" max="7" width="12.6640625" style="8" customWidth="1"/>
    <col min="8" max="8" width="11.109375" style="8" customWidth="1"/>
    <col min="9" max="9" width="12.44140625" style="8" customWidth="1"/>
    <col min="10" max="10" width="11.88671875" style="8" customWidth="1"/>
    <col min="11" max="11" width="11.6640625" style="8" customWidth="1"/>
    <col min="12" max="12" width="0.88671875" style="8" customWidth="1"/>
    <col min="13" max="13" width="9.109375" style="8" customWidth="1"/>
    <col min="14" max="14" width="6.33203125" style="8" customWidth="1"/>
    <col min="15" max="15" width="1.44140625" style="8" customWidth="1"/>
    <col min="16" max="19" width="10.5546875" style="20" bestFit="1" customWidth="1"/>
    <col min="20" max="23" width="8.88671875" style="20" bestFit="1" customWidth="1"/>
    <col min="24" max="24" width="10.5546875" style="20" bestFit="1" customWidth="1"/>
    <col min="25" max="25" width="8.88671875" style="20" bestFit="1" customWidth="1"/>
    <col min="26" max="27" width="10.5546875" style="20" bestFit="1" customWidth="1"/>
    <col min="28" max="28" width="1.44140625" style="36" customWidth="1"/>
    <col min="29" max="29" width="8.88671875" style="20" bestFit="1" customWidth="1"/>
    <col min="30" max="30" width="9.109375" style="20" bestFit="1" customWidth="1"/>
    <col min="31" max="36" width="8.88671875" style="20" bestFit="1" customWidth="1"/>
    <col min="37" max="37" width="10.5546875" style="20" bestFit="1" customWidth="1"/>
    <col min="38" max="38" width="8.88671875" style="20" bestFit="1" customWidth="1"/>
    <col min="39" max="40" width="10" style="20" bestFit="1" customWidth="1"/>
    <col min="41" max="41" width="2.33203125" style="31" customWidth="1"/>
    <col min="42" max="42" width="8.88671875" style="20" bestFit="1" customWidth="1"/>
    <col min="43" max="43" width="9.109375" style="20" bestFit="1" customWidth="1"/>
    <col min="44" max="49" width="8.88671875" style="20" bestFit="1" customWidth="1"/>
    <col min="50" max="50" width="10.5546875" style="20" bestFit="1" customWidth="1"/>
    <col min="51" max="51" width="8.88671875" style="20" bestFit="1" customWidth="1"/>
    <col min="52" max="53" width="10" style="20" bestFit="1" customWidth="1"/>
    <col min="54" max="54" width="2" style="31" customWidth="1"/>
    <col min="55" max="55" width="8.88671875" style="20" bestFit="1" customWidth="1"/>
    <col min="56" max="56" width="9.109375" style="20" bestFit="1" customWidth="1"/>
    <col min="57" max="62" width="8.88671875" style="20" bestFit="1" customWidth="1"/>
    <col min="63" max="63" width="10.5546875" style="20" bestFit="1" customWidth="1"/>
    <col min="64" max="64" width="8.88671875" style="20" bestFit="1" customWidth="1"/>
    <col min="65" max="66" width="10" style="20" bestFit="1" customWidth="1"/>
    <col min="67" max="67" width="2.33203125" style="31" customWidth="1"/>
    <col min="68" max="68" width="11.5546875" style="20" bestFit="1" customWidth="1"/>
    <col min="69" max="16384" width="40.5546875" style="8"/>
  </cols>
  <sheetData>
    <row r="1" spans="1:68" x14ac:dyDescent="0.25"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</row>
    <row r="2" spans="1:68" x14ac:dyDescent="0.25"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</row>
    <row r="3" spans="1:68" x14ac:dyDescent="0.25"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</row>
    <row r="4" spans="1:68" x14ac:dyDescent="0.25"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</row>
    <row r="5" spans="1:68" x14ac:dyDescent="0.25"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</row>
    <row r="6" spans="1:68" s="2" customFormat="1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68" x14ac:dyDescent="0.25"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</row>
    <row r="8" spans="1:68" s="3" customFormat="1" x14ac:dyDescent="0.25">
      <c r="E8" s="4"/>
      <c r="G8" s="40" t="s">
        <v>115</v>
      </c>
      <c r="H8" s="40"/>
      <c r="I8" s="40"/>
      <c r="J8" s="40"/>
      <c r="K8" s="40"/>
      <c r="L8" s="4"/>
      <c r="P8" s="40" t="s">
        <v>115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</row>
    <row r="9" spans="1:68" s="6" customFormat="1" ht="26.4" x14ac:dyDescent="0.25">
      <c r="A9" s="5" t="s">
        <v>2</v>
      </c>
      <c r="C9" s="7" t="s">
        <v>3</v>
      </c>
      <c r="E9" s="5" t="s">
        <v>4</v>
      </c>
      <c r="G9" s="5" t="s">
        <v>5</v>
      </c>
      <c r="H9" s="5" t="s">
        <v>6</v>
      </c>
      <c r="I9" s="5" t="s">
        <v>7</v>
      </c>
      <c r="J9" s="5" t="s">
        <v>8</v>
      </c>
      <c r="K9" s="5" t="s">
        <v>9</v>
      </c>
      <c r="L9" s="16"/>
      <c r="P9" s="41" t="s">
        <v>5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19"/>
      <c r="AC9" s="41" t="s">
        <v>6</v>
      </c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19"/>
      <c r="AP9" s="41" t="s">
        <v>7</v>
      </c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19"/>
      <c r="BC9" s="41" t="s">
        <v>8</v>
      </c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19"/>
    </row>
    <row r="10" spans="1:68" ht="26.4" x14ac:dyDescent="0.25">
      <c r="G10" s="9" t="s">
        <v>10</v>
      </c>
      <c r="H10" s="9" t="s">
        <v>11</v>
      </c>
      <c r="I10" s="9" t="s">
        <v>12</v>
      </c>
      <c r="J10" s="9" t="s">
        <v>13</v>
      </c>
      <c r="K10" s="9" t="s">
        <v>14</v>
      </c>
      <c r="L10" s="9"/>
      <c r="N10" s="5" t="s">
        <v>2</v>
      </c>
      <c r="P10" s="26" t="s">
        <v>15</v>
      </c>
      <c r="Q10" s="27" t="s">
        <v>16</v>
      </c>
      <c r="R10" s="27" t="s">
        <v>17</v>
      </c>
      <c r="S10" s="27" t="s">
        <v>18</v>
      </c>
      <c r="T10" s="27" t="s">
        <v>19</v>
      </c>
      <c r="U10" s="27" t="s">
        <v>20</v>
      </c>
      <c r="V10" s="27" t="s">
        <v>21</v>
      </c>
      <c r="W10" s="27" t="s">
        <v>22</v>
      </c>
      <c r="X10" s="27" t="s">
        <v>23</v>
      </c>
      <c r="Y10" s="27" t="s">
        <v>24</v>
      </c>
      <c r="Z10" s="27" t="s">
        <v>25</v>
      </c>
      <c r="AA10" s="27" t="s">
        <v>26</v>
      </c>
      <c r="AB10" s="9"/>
      <c r="AC10" s="27" t="s">
        <v>15</v>
      </c>
      <c r="AD10" s="27" t="s">
        <v>16</v>
      </c>
      <c r="AE10" s="27" t="s">
        <v>17</v>
      </c>
      <c r="AF10" s="27" t="s">
        <v>18</v>
      </c>
      <c r="AG10" s="27" t="s">
        <v>19</v>
      </c>
      <c r="AH10" s="27" t="s">
        <v>20</v>
      </c>
      <c r="AI10" s="27" t="s">
        <v>21</v>
      </c>
      <c r="AJ10" s="27" t="s">
        <v>22</v>
      </c>
      <c r="AK10" s="27" t="s">
        <v>23</v>
      </c>
      <c r="AL10" s="27" t="s">
        <v>24</v>
      </c>
      <c r="AM10" s="27" t="s">
        <v>25</v>
      </c>
      <c r="AN10" s="27" t="s">
        <v>26</v>
      </c>
      <c r="AO10" s="9"/>
      <c r="AP10" s="27" t="s">
        <v>15</v>
      </c>
      <c r="AQ10" s="27" t="s">
        <v>16</v>
      </c>
      <c r="AR10" s="27" t="s">
        <v>17</v>
      </c>
      <c r="AS10" s="27" t="s">
        <v>18</v>
      </c>
      <c r="AT10" s="27" t="s">
        <v>19</v>
      </c>
      <c r="AU10" s="27" t="s">
        <v>20</v>
      </c>
      <c r="AV10" s="27" t="s">
        <v>21</v>
      </c>
      <c r="AW10" s="27" t="s">
        <v>22</v>
      </c>
      <c r="AX10" s="27" t="s">
        <v>23</v>
      </c>
      <c r="AY10" s="27" t="s">
        <v>24</v>
      </c>
      <c r="AZ10" s="27" t="s">
        <v>25</v>
      </c>
      <c r="BA10" s="27" t="s">
        <v>26</v>
      </c>
      <c r="BB10" s="9"/>
      <c r="BC10" s="27" t="s">
        <v>15</v>
      </c>
      <c r="BD10" s="27" t="s">
        <v>16</v>
      </c>
      <c r="BE10" s="27" t="s">
        <v>17</v>
      </c>
      <c r="BF10" s="27" t="s">
        <v>18</v>
      </c>
      <c r="BG10" s="27" t="s">
        <v>19</v>
      </c>
      <c r="BH10" s="27" t="s">
        <v>20</v>
      </c>
      <c r="BI10" s="27" t="s">
        <v>21</v>
      </c>
      <c r="BJ10" s="27" t="s">
        <v>22</v>
      </c>
      <c r="BK10" s="27" t="s">
        <v>23</v>
      </c>
      <c r="BL10" s="27" t="s">
        <v>24</v>
      </c>
      <c r="BM10" s="27" t="s">
        <v>25</v>
      </c>
      <c r="BN10" s="27" t="s">
        <v>26</v>
      </c>
      <c r="BO10" s="9"/>
      <c r="BP10" s="27" t="s">
        <v>9</v>
      </c>
    </row>
    <row r="11" spans="1:68" s="9" customFormat="1" x14ac:dyDescent="0.25">
      <c r="P11" s="9" t="s">
        <v>10</v>
      </c>
      <c r="Q11" s="9" t="s">
        <v>11</v>
      </c>
      <c r="R11" s="9" t="s">
        <v>12</v>
      </c>
      <c r="S11" s="9" t="s">
        <v>13</v>
      </c>
      <c r="T11" s="9" t="s">
        <v>14</v>
      </c>
      <c r="U11" s="18" t="s">
        <v>27</v>
      </c>
      <c r="V11" s="18" t="s">
        <v>28</v>
      </c>
      <c r="W11" s="18" t="s">
        <v>29</v>
      </c>
      <c r="X11" s="18" t="s">
        <v>30</v>
      </c>
      <c r="Y11" s="18" t="s">
        <v>31</v>
      </c>
      <c r="Z11" s="18" t="s">
        <v>32</v>
      </c>
      <c r="AA11" s="18" t="s">
        <v>33</v>
      </c>
      <c r="AB11" s="38"/>
      <c r="AC11" s="18" t="s">
        <v>34</v>
      </c>
      <c r="AD11" s="18" t="s">
        <v>35</v>
      </c>
      <c r="AE11" s="18" t="s">
        <v>36</v>
      </c>
      <c r="AF11" s="18" t="s">
        <v>37</v>
      </c>
      <c r="AG11" s="18" t="s">
        <v>38</v>
      </c>
      <c r="AH11" s="18" t="s">
        <v>39</v>
      </c>
      <c r="AI11" s="18" t="s">
        <v>40</v>
      </c>
      <c r="AJ11" s="18" t="s">
        <v>41</v>
      </c>
      <c r="AK11" s="18" t="s">
        <v>42</v>
      </c>
      <c r="AL11" s="18" t="s">
        <v>43</v>
      </c>
      <c r="AM11" s="18" t="s">
        <v>44</v>
      </c>
      <c r="AN11" s="18" t="s">
        <v>45</v>
      </c>
      <c r="AO11" s="34"/>
      <c r="AP11" s="18" t="s">
        <v>46</v>
      </c>
      <c r="AQ11" s="18" t="s">
        <v>47</v>
      </c>
      <c r="AR11" s="18" t="s">
        <v>48</v>
      </c>
      <c r="AS11" s="18" t="s">
        <v>49</v>
      </c>
      <c r="AT11" s="18" t="s">
        <v>50</v>
      </c>
      <c r="AU11" s="18" t="s">
        <v>51</v>
      </c>
      <c r="AV11" s="18" t="s">
        <v>52</v>
      </c>
      <c r="AW11" s="18" t="s">
        <v>53</v>
      </c>
      <c r="AX11" s="18" t="s">
        <v>54</v>
      </c>
      <c r="AY11" s="18" t="s">
        <v>55</v>
      </c>
      <c r="AZ11" s="18" t="s">
        <v>56</v>
      </c>
      <c r="BA11" s="18" t="s">
        <v>57</v>
      </c>
      <c r="BB11" s="34"/>
      <c r="BC11" s="18" t="s">
        <v>58</v>
      </c>
      <c r="BD11" s="18" t="s">
        <v>59</v>
      </c>
      <c r="BE11" s="18" t="s">
        <v>60</v>
      </c>
      <c r="BF11" s="18" t="s">
        <v>61</v>
      </c>
      <c r="BG11" s="18" t="s">
        <v>62</v>
      </c>
      <c r="BH11" s="18" t="s">
        <v>63</v>
      </c>
      <c r="BI11" s="18" t="s">
        <v>64</v>
      </c>
      <c r="BJ11" s="18" t="s">
        <v>65</v>
      </c>
      <c r="BK11" s="18" t="s">
        <v>66</v>
      </c>
      <c r="BL11" s="18" t="s">
        <v>67</v>
      </c>
      <c r="BM11" s="18" t="s">
        <v>68</v>
      </c>
      <c r="BN11" s="18" t="s">
        <v>69</v>
      </c>
      <c r="BO11" s="34"/>
      <c r="BP11" s="18" t="s">
        <v>70</v>
      </c>
    </row>
    <row r="12" spans="1:68" x14ac:dyDescent="0.25">
      <c r="C12" s="3" t="s">
        <v>71</v>
      </c>
      <c r="G12" s="9"/>
      <c r="H12" s="9"/>
      <c r="I12" s="9"/>
      <c r="J12" s="9"/>
      <c r="K12" s="9"/>
      <c r="L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</row>
    <row r="13" spans="1:68" x14ac:dyDescent="0.25"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</row>
    <row r="14" spans="1:68" x14ac:dyDescent="0.25">
      <c r="A14" s="9">
        <v>1</v>
      </c>
      <c r="C14" s="8" t="s">
        <v>72</v>
      </c>
      <c r="E14" s="9" t="s">
        <v>113</v>
      </c>
      <c r="G14" s="14">
        <v>4665991.9605867704</v>
      </c>
      <c r="H14" s="14">
        <v>82730.16723090969</v>
      </c>
      <c r="I14" s="14">
        <v>0</v>
      </c>
      <c r="J14" s="14">
        <v>0</v>
      </c>
      <c r="K14" s="14">
        <f>SUM(G14:J14)</f>
        <v>4748722.1278176801</v>
      </c>
      <c r="L14" s="10"/>
      <c r="N14" s="9">
        <v>1</v>
      </c>
      <c r="O14" s="9"/>
      <c r="P14" s="14">
        <v>798618.93772118294</v>
      </c>
      <c r="Q14" s="14">
        <v>784553.13064632402</v>
      </c>
      <c r="R14" s="14">
        <v>547597.94377886609</v>
      </c>
      <c r="S14" s="14">
        <v>424364.36396630399</v>
      </c>
      <c r="T14" s="14">
        <v>229038.466078281</v>
      </c>
      <c r="U14" s="14">
        <v>110015.570737024</v>
      </c>
      <c r="V14" s="14">
        <v>148225.19946861197</v>
      </c>
      <c r="W14" s="14">
        <v>126422.091776573</v>
      </c>
      <c r="X14" s="14">
        <v>120282.56580644799</v>
      </c>
      <c r="Y14" s="14">
        <v>210896.71779456802</v>
      </c>
      <c r="Z14" s="14">
        <v>495920.685057147</v>
      </c>
      <c r="AA14" s="14">
        <v>670056.28775543906</v>
      </c>
      <c r="AB14" s="14"/>
      <c r="AC14" s="14">
        <v>14853.797780957499</v>
      </c>
      <c r="AD14" s="14">
        <v>13945.490975311499</v>
      </c>
      <c r="AE14" s="14">
        <v>10376.889470801299</v>
      </c>
      <c r="AF14" s="14">
        <v>7978.27331997905</v>
      </c>
      <c r="AG14" s="14">
        <v>4254.8593442904503</v>
      </c>
      <c r="AH14" s="14">
        <v>1942.3509526759501</v>
      </c>
      <c r="AI14" s="14">
        <v>2524.9402459077301</v>
      </c>
      <c r="AJ14" s="14">
        <v>2135.62484382599</v>
      </c>
      <c r="AK14" s="14">
        <v>1871.7135535974301</v>
      </c>
      <c r="AL14" s="14">
        <v>3668.0113236810298</v>
      </c>
      <c r="AM14" s="14">
        <v>8607.4928535098006</v>
      </c>
      <c r="AN14" s="14">
        <v>10570.722566370901</v>
      </c>
      <c r="AO14" s="14"/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/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/>
      <c r="BP14" s="14">
        <f>SUM(P14:BN14)</f>
        <v>4748722.1278176764</v>
      </c>
    </row>
    <row r="15" spans="1:68" x14ac:dyDescent="0.25">
      <c r="A15" s="9">
        <v>2</v>
      </c>
      <c r="C15" s="8" t="s">
        <v>74</v>
      </c>
      <c r="E15" s="9" t="s">
        <v>113</v>
      </c>
      <c r="G15" s="14">
        <v>2740101.4537473503</v>
      </c>
      <c r="H15" s="14">
        <v>1698330.7277790694</v>
      </c>
      <c r="I15" s="14">
        <v>0</v>
      </c>
      <c r="J15" s="14">
        <v>0</v>
      </c>
      <c r="K15" s="14">
        <f t="shared" ref="K15:K16" si="0">SUM(G15:J15)</f>
        <v>4438432.1815264197</v>
      </c>
      <c r="L15" s="10"/>
      <c r="N15" s="9">
        <v>2</v>
      </c>
      <c r="O15" s="9"/>
      <c r="P15" s="14">
        <v>481124.58059025399</v>
      </c>
      <c r="Q15" s="14">
        <v>435186.05802230898</v>
      </c>
      <c r="R15" s="14">
        <v>356290.17825548101</v>
      </c>
      <c r="S15" s="14">
        <v>255572.59413203399</v>
      </c>
      <c r="T15" s="14">
        <v>118759.130595768</v>
      </c>
      <c r="U15" s="14">
        <v>55815.279316737695</v>
      </c>
      <c r="V15" s="14">
        <v>62589.015914849399</v>
      </c>
      <c r="W15" s="14">
        <v>58996.558392436498</v>
      </c>
      <c r="X15" s="14">
        <v>71301.036119253986</v>
      </c>
      <c r="Y15" s="14">
        <v>123014.920763345</v>
      </c>
      <c r="Z15" s="14">
        <v>300892.42513758497</v>
      </c>
      <c r="AA15" s="14">
        <v>420559.67650729301</v>
      </c>
      <c r="AB15" s="14"/>
      <c r="AC15" s="14">
        <v>288239.76976453402</v>
      </c>
      <c r="AD15" s="14">
        <v>258644.93985829101</v>
      </c>
      <c r="AE15" s="14">
        <v>214431.69309729701</v>
      </c>
      <c r="AF15" s="14">
        <v>166306.938540398</v>
      </c>
      <c r="AG15" s="14">
        <v>89473.208350089888</v>
      </c>
      <c r="AH15" s="14">
        <v>46390.337864706598</v>
      </c>
      <c r="AI15" s="14">
        <v>42712.893717477098</v>
      </c>
      <c r="AJ15" s="14">
        <v>43967.621746390301</v>
      </c>
      <c r="AK15" s="14">
        <v>46236.556478080798</v>
      </c>
      <c r="AL15" s="14">
        <v>88743.306805790096</v>
      </c>
      <c r="AM15" s="14">
        <v>189559.51273153099</v>
      </c>
      <c r="AN15" s="14">
        <v>223623.94882448899</v>
      </c>
      <c r="AO15" s="14"/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/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/>
      <c r="BP15" s="14">
        <f>SUM(P15:BN15)</f>
        <v>4438432.1815264216</v>
      </c>
    </row>
    <row r="16" spans="1:68" x14ac:dyDescent="0.25">
      <c r="A16" s="9">
        <v>3</v>
      </c>
      <c r="C16" s="8" t="s">
        <v>75</v>
      </c>
      <c r="E16" s="9" t="s">
        <v>113</v>
      </c>
      <c r="G16" s="14">
        <v>3.2170000000000001</v>
      </c>
      <c r="H16" s="14">
        <v>0</v>
      </c>
      <c r="I16" s="14">
        <v>0</v>
      </c>
      <c r="J16" s="14">
        <v>0</v>
      </c>
      <c r="K16" s="14">
        <f t="shared" si="0"/>
        <v>3.2170000000000001</v>
      </c>
      <c r="L16" s="10"/>
      <c r="N16" s="9">
        <v>3</v>
      </c>
      <c r="O16" s="9"/>
      <c r="P16" s="14">
        <v>0.113</v>
      </c>
      <c r="Q16" s="14">
        <v>0.15</v>
      </c>
      <c r="R16" s="14">
        <v>8.4000000000000005E-2</v>
      </c>
      <c r="S16" s="14">
        <v>0.48899999999999999</v>
      </c>
      <c r="T16" s="14">
        <v>0.34300000000000003</v>
      </c>
      <c r="U16" s="14">
        <v>0.31</v>
      </c>
      <c r="V16" s="14">
        <v>0.19400000000000001</v>
      </c>
      <c r="W16" s="14">
        <v>0.17399999999999999</v>
      </c>
      <c r="X16" s="14">
        <v>0.14799999999999999</v>
      </c>
      <c r="Y16" s="14">
        <v>0.112</v>
      </c>
      <c r="Z16" s="14">
        <v>0.14399999999999999</v>
      </c>
      <c r="AA16" s="14">
        <v>0.95599999999999996</v>
      </c>
      <c r="AB16" s="14"/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/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/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/>
      <c r="BP16" s="14">
        <f>SUM(P16:BN16)</f>
        <v>3.2170000000000001</v>
      </c>
    </row>
    <row r="17" spans="1:68" x14ac:dyDescent="0.25">
      <c r="A17" s="9">
        <v>4</v>
      </c>
      <c r="C17" s="8" t="s">
        <v>76</v>
      </c>
      <c r="G17" s="17">
        <f t="shared" ref="G17:I17" si="1">SUM(G14:G16)</f>
        <v>7406096.6313341204</v>
      </c>
      <c r="H17" s="17">
        <f t="shared" si="1"/>
        <v>1781060.8950099791</v>
      </c>
      <c r="I17" s="17">
        <f t="shared" si="1"/>
        <v>0</v>
      </c>
      <c r="J17" s="17">
        <f t="shared" ref="J17:BP17" si="2">SUM(J14:J16)</f>
        <v>0</v>
      </c>
      <c r="K17" s="17">
        <f t="shared" si="2"/>
        <v>9187157.5263441</v>
      </c>
      <c r="L17" s="14"/>
      <c r="M17" s="14"/>
      <c r="N17" s="9">
        <v>4</v>
      </c>
      <c r="O17" s="9"/>
      <c r="P17" s="17">
        <f t="shared" si="2"/>
        <v>1279743.6313114369</v>
      </c>
      <c r="Q17" s="17">
        <f t="shared" si="2"/>
        <v>1219739.3386686328</v>
      </c>
      <c r="R17" s="17">
        <f t="shared" si="2"/>
        <v>903888.20603434718</v>
      </c>
      <c r="S17" s="17">
        <f t="shared" si="2"/>
        <v>679937.44709833793</v>
      </c>
      <c r="T17" s="17">
        <f t="shared" si="2"/>
        <v>347797.93967404898</v>
      </c>
      <c r="U17" s="17">
        <f t="shared" si="2"/>
        <v>165831.16005376168</v>
      </c>
      <c r="V17" s="17">
        <f t="shared" si="2"/>
        <v>210814.40938346137</v>
      </c>
      <c r="W17" s="17">
        <f t="shared" si="2"/>
        <v>185418.82416900949</v>
      </c>
      <c r="X17" s="17">
        <f t="shared" si="2"/>
        <v>191583.74992570197</v>
      </c>
      <c r="Y17" s="17">
        <f t="shared" si="2"/>
        <v>333911.75055791304</v>
      </c>
      <c r="Z17" s="17">
        <f t="shared" si="2"/>
        <v>796813.25419473194</v>
      </c>
      <c r="AA17" s="17">
        <f t="shared" si="2"/>
        <v>1090616.9202627321</v>
      </c>
      <c r="AB17" s="14"/>
      <c r="AC17" s="17">
        <f t="shared" si="2"/>
        <v>303093.5675454915</v>
      </c>
      <c r="AD17" s="17">
        <f t="shared" si="2"/>
        <v>272590.4308336025</v>
      </c>
      <c r="AE17" s="17">
        <f t="shared" si="2"/>
        <v>224808.58256809833</v>
      </c>
      <c r="AF17" s="17">
        <f t="shared" si="2"/>
        <v>174285.21186037705</v>
      </c>
      <c r="AG17" s="17">
        <f t="shared" si="2"/>
        <v>93728.067694380341</v>
      </c>
      <c r="AH17" s="17">
        <f t="shared" si="2"/>
        <v>48332.68881738255</v>
      </c>
      <c r="AI17" s="17">
        <f t="shared" si="2"/>
        <v>45237.83396338483</v>
      </c>
      <c r="AJ17" s="17">
        <f t="shared" si="2"/>
        <v>46103.246590216295</v>
      </c>
      <c r="AK17" s="17">
        <f t="shared" si="2"/>
        <v>48108.270031678228</v>
      </c>
      <c r="AL17" s="17">
        <f t="shared" si="2"/>
        <v>92411.318129471125</v>
      </c>
      <c r="AM17" s="17">
        <f t="shared" si="2"/>
        <v>198167.00558504078</v>
      </c>
      <c r="AN17" s="17">
        <f t="shared" si="2"/>
        <v>234194.6713908599</v>
      </c>
      <c r="AO17" s="14"/>
      <c r="AP17" s="17">
        <f t="shared" si="2"/>
        <v>0</v>
      </c>
      <c r="AQ17" s="17">
        <f t="shared" si="2"/>
        <v>0</v>
      </c>
      <c r="AR17" s="17">
        <f t="shared" si="2"/>
        <v>0</v>
      </c>
      <c r="AS17" s="17">
        <f t="shared" si="2"/>
        <v>0</v>
      </c>
      <c r="AT17" s="17">
        <f t="shared" si="2"/>
        <v>0</v>
      </c>
      <c r="AU17" s="17">
        <f t="shared" si="2"/>
        <v>0</v>
      </c>
      <c r="AV17" s="17">
        <f t="shared" si="2"/>
        <v>0</v>
      </c>
      <c r="AW17" s="17">
        <f t="shared" si="2"/>
        <v>0</v>
      </c>
      <c r="AX17" s="17">
        <f t="shared" si="2"/>
        <v>0</v>
      </c>
      <c r="AY17" s="17">
        <f t="shared" si="2"/>
        <v>0</v>
      </c>
      <c r="AZ17" s="17">
        <f t="shared" si="2"/>
        <v>0</v>
      </c>
      <c r="BA17" s="17">
        <f t="shared" si="2"/>
        <v>0</v>
      </c>
      <c r="BB17" s="14"/>
      <c r="BC17" s="17">
        <f t="shared" si="2"/>
        <v>0</v>
      </c>
      <c r="BD17" s="17">
        <f t="shared" si="2"/>
        <v>0</v>
      </c>
      <c r="BE17" s="17">
        <f t="shared" si="2"/>
        <v>0</v>
      </c>
      <c r="BF17" s="17">
        <f t="shared" si="2"/>
        <v>0</v>
      </c>
      <c r="BG17" s="17">
        <f t="shared" si="2"/>
        <v>0</v>
      </c>
      <c r="BH17" s="17">
        <f t="shared" si="2"/>
        <v>0</v>
      </c>
      <c r="BI17" s="17">
        <f t="shared" si="2"/>
        <v>0</v>
      </c>
      <c r="BJ17" s="17">
        <f t="shared" si="2"/>
        <v>0</v>
      </c>
      <c r="BK17" s="17">
        <f t="shared" si="2"/>
        <v>0</v>
      </c>
      <c r="BL17" s="17">
        <f t="shared" si="2"/>
        <v>0</v>
      </c>
      <c r="BM17" s="17">
        <f t="shared" si="2"/>
        <v>0</v>
      </c>
      <c r="BN17" s="17">
        <f t="shared" si="2"/>
        <v>0</v>
      </c>
      <c r="BO17" s="14"/>
      <c r="BP17" s="17">
        <f t="shared" si="2"/>
        <v>9187157.5263440982</v>
      </c>
    </row>
    <row r="18" spans="1:68" x14ac:dyDescent="0.25">
      <c r="A18" s="9"/>
      <c r="G18" s="10"/>
      <c r="H18" s="10"/>
      <c r="I18" s="10"/>
      <c r="J18" s="10"/>
      <c r="K18" s="10"/>
      <c r="L18" s="10"/>
      <c r="N18" s="9"/>
      <c r="O18" s="9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</row>
    <row r="19" spans="1:68" x14ac:dyDescent="0.25">
      <c r="A19" s="9">
        <v>5</v>
      </c>
      <c r="C19" s="8" t="s">
        <v>77</v>
      </c>
      <c r="E19" s="9" t="s">
        <v>113</v>
      </c>
      <c r="G19" s="14">
        <v>2728007.2961770003</v>
      </c>
      <c r="H19" s="14">
        <v>169079.70382299973</v>
      </c>
      <c r="I19" s="14">
        <v>0</v>
      </c>
      <c r="J19" s="14">
        <v>0</v>
      </c>
      <c r="K19" s="14">
        <f t="shared" ref="K19:K22" si="3">SUM(G19:J19)</f>
        <v>2897087</v>
      </c>
      <c r="L19" s="10"/>
      <c r="N19" s="9">
        <v>5</v>
      </c>
      <c r="O19" s="9"/>
      <c r="P19" s="14">
        <v>456688.45225899998</v>
      </c>
      <c r="Q19" s="14">
        <v>466187.59191299998</v>
      </c>
      <c r="R19" s="14">
        <v>322935.00367400004</v>
      </c>
      <c r="S19" s="14">
        <v>215835.34655700001</v>
      </c>
      <c r="T19" s="14">
        <v>146018.622481</v>
      </c>
      <c r="U19" s="14">
        <v>87883.796575</v>
      </c>
      <c r="V19" s="14">
        <v>71221.657498</v>
      </c>
      <c r="W19" s="14">
        <v>71846.149709999998</v>
      </c>
      <c r="X19" s="14">
        <v>76005.263187000004</v>
      </c>
      <c r="Y19" s="14">
        <v>121497.04490199999</v>
      </c>
      <c r="Z19" s="14">
        <v>299260.49247699999</v>
      </c>
      <c r="AA19" s="14">
        <v>392627.87494399998</v>
      </c>
      <c r="AB19" s="14"/>
      <c r="AC19" s="14">
        <v>29040.419420000002</v>
      </c>
      <c r="AD19" s="14">
        <v>31139.615158000001</v>
      </c>
      <c r="AE19" s="14">
        <v>23436.50116</v>
      </c>
      <c r="AF19" s="14">
        <v>15235.37399</v>
      </c>
      <c r="AG19" s="14">
        <v>10211.724316</v>
      </c>
      <c r="AH19" s="14">
        <v>5318.00641</v>
      </c>
      <c r="AI19" s="14">
        <v>3563.7662519999999</v>
      </c>
      <c r="AJ19" s="14">
        <v>3824.2887850000002</v>
      </c>
      <c r="AK19" s="14">
        <v>3846.556814</v>
      </c>
      <c r="AL19" s="14">
        <v>5478.727022</v>
      </c>
      <c r="AM19" s="14">
        <v>16792.059932999997</v>
      </c>
      <c r="AN19" s="14">
        <v>21192.942065000003</v>
      </c>
      <c r="AO19" s="14"/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/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4"/>
      <c r="BP19" s="14">
        <f>SUM(P19:BN19)</f>
        <v>2897087.2775020003</v>
      </c>
    </row>
    <row r="20" spans="1:68" x14ac:dyDescent="0.25">
      <c r="A20" s="9">
        <v>6</v>
      </c>
      <c r="C20" s="8" t="s">
        <v>79</v>
      </c>
      <c r="E20" s="9" t="s">
        <v>113</v>
      </c>
      <c r="G20" s="14">
        <v>526743</v>
      </c>
      <c r="H20" s="14">
        <v>587121</v>
      </c>
      <c r="I20" s="14">
        <v>0</v>
      </c>
      <c r="J20" s="14">
        <v>0</v>
      </c>
      <c r="K20" s="14">
        <f t="shared" si="3"/>
        <v>1113864</v>
      </c>
      <c r="L20" s="10"/>
      <c r="N20" s="9">
        <v>6</v>
      </c>
      <c r="O20" s="9"/>
      <c r="P20" s="14">
        <v>76993.85024</v>
      </c>
      <c r="Q20" s="14">
        <v>85149.326553999999</v>
      </c>
      <c r="R20" s="14">
        <v>57633.377068000002</v>
      </c>
      <c r="S20" s="14">
        <v>40068.525108000002</v>
      </c>
      <c r="T20" s="14">
        <v>30242.981086</v>
      </c>
      <c r="U20" s="14">
        <v>21955.597576</v>
      </c>
      <c r="V20" s="14">
        <v>7938.108502</v>
      </c>
      <c r="W20" s="14">
        <v>17335.603160999999</v>
      </c>
      <c r="X20" s="14">
        <v>21874.062020000001</v>
      </c>
      <c r="Y20" s="14">
        <v>38955.642890000003</v>
      </c>
      <c r="Z20" s="14">
        <v>56571.367086999999</v>
      </c>
      <c r="AA20" s="14">
        <v>72024.45487999999</v>
      </c>
      <c r="AB20" s="14"/>
      <c r="AC20" s="14">
        <v>85945.922164000003</v>
      </c>
      <c r="AD20" s="14">
        <v>98073.783949000004</v>
      </c>
      <c r="AE20" s="14">
        <v>74268.417453999995</v>
      </c>
      <c r="AF20" s="14">
        <v>50931.384519999992</v>
      </c>
      <c r="AG20" s="14">
        <v>39387.266272000001</v>
      </c>
      <c r="AH20" s="14">
        <v>22745.352762999995</v>
      </c>
      <c r="AI20" s="14">
        <v>12427.756659000001</v>
      </c>
      <c r="AJ20" s="14">
        <v>24136.381383</v>
      </c>
      <c r="AK20" s="14">
        <v>23573.446105999999</v>
      </c>
      <c r="AL20" s="14">
        <v>31502.316039999998</v>
      </c>
      <c r="AM20" s="14">
        <v>58810.911776999994</v>
      </c>
      <c r="AN20" s="14">
        <v>65317.974938000007</v>
      </c>
      <c r="AO20" s="14"/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/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/>
      <c r="BP20" s="14">
        <f>SUM(P20:BN20)</f>
        <v>1113863.8101969997</v>
      </c>
    </row>
    <row r="21" spans="1:68" x14ac:dyDescent="0.25">
      <c r="A21" s="9">
        <v>7</v>
      </c>
      <c r="C21" s="8" t="s">
        <v>80</v>
      </c>
      <c r="E21" s="9" t="s">
        <v>113</v>
      </c>
      <c r="G21" s="14">
        <v>871182</v>
      </c>
      <c r="H21" s="14">
        <v>58759</v>
      </c>
      <c r="I21" s="14">
        <v>0</v>
      </c>
      <c r="J21" s="14">
        <v>0</v>
      </c>
      <c r="K21" s="14">
        <f t="shared" si="3"/>
        <v>929941</v>
      </c>
      <c r="L21" s="10"/>
      <c r="N21" s="9">
        <v>7</v>
      </c>
      <c r="O21" s="9"/>
      <c r="P21" s="14">
        <v>152621.02742599999</v>
      </c>
      <c r="Q21" s="14">
        <v>140003.106891</v>
      </c>
      <c r="R21" s="14">
        <v>113508.03512300002</v>
      </c>
      <c r="S21" s="14">
        <v>68760.346328999993</v>
      </c>
      <c r="T21" s="14">
        <v>46107.300907999997</v>
      </c>
      <c r="U21" s="14">
        <v>24666.567428999999</v>
      </c>
      <c r="V21" s="14">
        <v>13839.751504999998</v>
      </c>
      <c r="W21" s="14">
        <v>17939.186116000001</v>
      </c>
      <c r="X21" s="14">
        <v>21696.216913000004</v>
      </c>
      <c r="Y21" s="14">
        <v>44465.292864000003</v>
      </c>
      <c r="Z21" s="14">
        <v>91784.383212999994</v>
      </c>
      <c r="AA21" s="14">
        <v>135790.65269799999</v>
      </c>
      <c r="AB21" s="14"/>
      <c r="AC21" s="14">
        <v>11078.600649</v>
      </c>
      <c r="AD21" s="14">
        <v>9985.8258710000009</v>
      </c>
      <c r="AE21" s="14">
        <v>8886.4484890000003</v>
      </c>
      <c r="AF21" s="14">
        <v>5212.3586249999998</v>
      </c>
      <c r="AG21" s="14">
        <v>3591.4232710000006</v>
      </c>
      <c r="AH21" s="14">
        <v>1695.7066699999998</v>
      </c>
      <c r="AI21" s="14">
        <v>920.80903599999999</v>
      </c>
      <c r="AJ21" s="14">
        <v>1173.9252469999999</v>
      </c>
      <c r="AK21" s="14">
        <v>1198.2341809999998</v>
      </c>
      <c r="AL21" s="14">
        <v>2139.7949219999996</v>
      </c>
      <c r="AM21" s="14">
        <v>5017.6127050000005</v>
      </c>
      <c r="AN21" s="14">
        <v>7858.2350710000001</v>
      </c>
      <c r="AO21" s="14"/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/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/>
      <c r="BP21" s="14">
        <f>SUM(P21:BN21)</f>
        <v>929940.84215200006</v>
      </c>
    </row>
    <row r="22" spans="1:68" x14ac:dyDescent="0.25">
      <c r="A22" s="9">
        <v>8</v>
      </c>
      <c r="C22" s="8" t="s">
        <v>81</v>
      </c>
      <c r="E22" s="9" t="s">
        <v>113</v>
      </c>
      <c r="G22" s="14">
        <v>148728</v>
      </c>
      <c r="H22" s="14">
        <v>159240</v>
      </c>
      <c r="I22" s="14">
        <v>0</v>
      </c>
      <c r="J22" s="14">
        <v>3826</v>
      </c>
      <c r="K22" s="14">
        <f t="shared" si="3"/>
        <v>311794</v>
      </c>
      <c r="L22" s="10"/>
      <c r="N22" s="9">
        <v>8</v>
      </c>
      <c r="O22" s="9"/>
      <c r="P22" s="14">
        <v>21055.954164731997</v>
      </c>
      <c r="Q22" s="14">
        <v>24227.928283585097</v>
      </c>
      <c r="R22" s="14">
        <v>14648.431752999999</v>
      </c>
      <c r="S22" s="14">
        <v>10639.733762</v>
      </c>
      <c r="T22" s="14">
        <v>7560.0991249999997</v>
      </c>
      <c r="U22" s="14">
        <v>4145.2831400000005</v>
      </c>
      <c r="V22" s="14">
        <v>2932.6862539494</v>
      </c>
      <c r="W22" s="14">
        <v>4380.6516686029991</v>
      </c>
      <c r="X22" s="14">
        <v>7645.8090939328995</v>
      </c>
      <c r="Y22" s="14">
        <v>11698.828027714198</v>
      </c>
      <c r="Z22" s="14">
        <v>15889.3184133131</v>
      </c>
      <c r="AA22" s="14">
        <v>23903.080890000001</v>
      </c>
      <c r="AB22" s="14"/>
      <c r="AC22" s="14">
        <v>26156.663863999998</v>
      </c>
      <c r="AD22" s="14">
        <v>28437.246966999995</v>
      </c>
      <c r="AE22" s="14">
        <v>16426.650565</v>
      </c>
      <c r="AF22" s="14">
        <v>15031.327932999999</v>
      </c>
      <c r="AG22" s="14">
        <v>11032.949707</v>
      </c>
      <c r="AH22" s="14">
        <v>4891.230458</v>
      </c>
      <c r="AI22" s="14">
        <v>3224.7156680000003</v>
      </c>
      <c r="AJ22" s="14">
        <v>4481.4819829999997</v>
      </c>
      <c r="AK22" s="14">
        <v>6159.5309379999999</v>
      </c>
      <c r="AL22" s="14">
        <v>8490.1626689999994</v>
      </c>
      <c r="AM22" s="14">
        <v>14168.789559000001</v>
      </c>
      <c r="AN22" s="14">
        <v>20739.339524999999</v>
      </c>
      <c r="AO22" s="14"/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/>
      <c r="BC22" s="14">
        <v>492.36266101289999</v>
      </c>
      <c r="BD22" s="14">
        <v>532.1064814499</v>
      </c>
      <c r="BE22" s="14">
        <v>153.43332898769998</v>
      </c>
      <c r="BF22" s="14">
        <v>289.13883313079998</v>
      </c>
      <c r="BG22" s="14">
        <v>267.67225220310002</v>
      </c>
      <c r="BH22" s="14">
        <v>248.03291710360003</v>
      </c>
      <c r="BI22" s="14">
        <v>356.91765654979997</v>
      </c>
      <c r="BJ22" s="14">
        <v>296.13165335510001</v>
      </c>
      <c r="BK22" s="14">
        <v>294.19817148229998</v>
      </c>
      <c r="BL22" s="14">
        <v>313.98809740050001</v>
      </c>
      <c r="BM22" s="14">
        <v>501.95467316719993</v>
      </c>
      <c r="BN22" s="14">
        <v>80.553050900799974</v>
      </c>
      <c r="BO22" s="14"/>
      <c r="BP22" s="14">
        <f>SUM(P22:BN22)</f>
        <v>311794.3841885734</v>
      </c>
    </row>
    <row r="23" spans="1:68" x14ac:dyDescent="0.25">
      <c r="A23" s="9">
        <v>9</v>
      </c>
      <c r="C23" s="8" t="s">
        <v>82</v>
      </c>
      <c r="G23" s="17">
        <f t="shared" ref="G23:I23" si="4">SUM(G19:G22)</f>
        <v>4274660.2961769998</v>
      </c>
      <c r="H23" s="17">
        <f t="shared" si="4"/>
        <v>974199.70382299973</v>
      </c>
      <c r="I23" s="17">
        <f t="shared" si="4"/>
        <v>0</v>
      </c>
      <c r="J23" s="17">
        <f t="shared" ref="J23:K23" si="5">SUM(J19:J22)</f>
        <v>3826</v>
      </c>
      <c r="K23" s="17">
        <f t="shared" si="5"/>
        <v>5252686</v>
      </c>
      <c r="L23" s="14"/>
      <c r="M23" s="14"/>
      <c r="N23" s="9">
        <v>9</v>
      </c>
      <c r="O23" s="9"/>
      <c r="P23" s="17">
        <f t="shared" ref="P23:BP23" si="6">SUM(P19:P22)</f>
        <v>707359.28408973198</v>
      </c>
      <c r="Q23" s="17">
        <f t="shared" si="6"/>
        <v>715567.95364158519</v>
      </c>
      <c r="R23" s="17">
        <f t="shared" si="6"/>
        <v>508724.84761800012</v>
      </c>
      <c r="S23" s="17">
        <f t="shared" si="6"/>
        <v>335303.95175599999</v>
      </c>
      <c r="T23" s="17">
        <f t="shared" si="6"/>
        <v>229929.00360000003</v>
      </c>
      <c r="U23" s="17">
        <f t="shared" si="6"/>
        <v>138651.24472000002</v>
      </c>
      <c r="V23" s="17">
        <f t="shared" si="6"/>
        <v>95932.203758949399</v>
      </c>
      <c r="W23" s="17">
        <f t="shared" si="6"/>
        <v>111501.59065560299</v>
      </c>
      <c r="X23" s="17">
        <f t="shared" si="6"/>
        <v>127221.3512139329</v>
      </c>
      <c r="Y23" s="17">
        <f t="shared" si="6"/>
        <v>216616.80868371422</v>
      </c>
      <c r="Z23" s="17">
        <f t="shared" si="6"/>
        <v>463505.56119031308</v>
      </c>
      <c r="AA23" s="17">
        <f t="shared" si="6"/>
        <v>624346.06341199996</v>
      </c>
      <c r="AB23" s="14"/>
      <c r="AC23" s="17">
        <f t="shared" si="6"/>
        <v>152221.60609700001</v>
      </c>
      <c r="AD23" s="17">
        <f t="shared" si="6"/>
        <v>167636.471945</v>
      </c>
      <c r="AE23" s="17">
        <f t="shared" si="6"/>
        <v>123018.017668</v>
      </c>
      <c r="AF23" s="17">
        <f t="shared" si="6"/>
        <v>86410.445067999972</v>
      </c>
      <c r="AG23" s="17">
        <f t="shared" si="6"/>
        <v>64223.363566</v>
      </c>
      <c r="AH23" s="17">
        <f t="shared" si="6"/>
        <v>34650.296300999995</v>
      </c>
      <c r="AI23" s="17">
        <f t="shared" si="6"/>
        <v>20137.047614999999</v>
      </c>
      <c r="AJ23" s="17">
        <f t="shared" si="6"/>
        <v>33616.077398000001</v>
      </c>
      <c r="AK23" s="17">
        <f t="shared" si="6"/>
        <v>34777.768039000002</v>
      </c>
      <c r="AL23" s="17">
        <f t="shared" si="6"/>
        <v>47611.000652999996</v>
      </c>
      <c r="AM23" s="17">
        <f t="shared" si="6"/>
        <v>94789.373973999987</v>
      </c>
      <c r="AN23" s="17">
        <f t="shared" si="6"/>
        <v>115108.49159900002</v>
      </c>
      <c r="AO23" s="14"/>
      <c r="AP23" s="17">
        <f t="shared" si="6"/>
        <v>0</v>
      </c>
      <c r="AQ23" s="17">
        <f t="shared" si="6"/>
        <v>0</v>
      </c>
      <c r="AR23" s="17">
        <f t="shared" si="6"/>
        <v>0</v>
      </c>
      <c r="AS23" s="17">
        <f t="shared" si="6"/>
        <v>0</v>
      </c>
      <c r="AT23" s="17">
        <f t="shared" si="6"/>
        <v>0</v>
      </c>
      <c r="AU23" s="17">
        <f t="shared" si="6"/>
        <v>0</v>
      </c>
      <c r="AV23" s="17">
        <f t="shared" si="6"/>
        <v>0</v>
      </c>
      <c r="AW23" s="17">
        <f t="shared" si="6"/>
        <v>0</v>
      </c>
      <c r="AX23" s="17">
        <f t="shared" si="6"/>
        <v>0</v>
      </c>
      <c r="AY23" s="17">
        <f t="shared" si="6"/>
        <v>0</v>
      </c>
      <c r="AZ23" s="17">
        <f t="shared" si="6"/>
        <v>0</v>
      </c>
      <c r="BA23" s="17">
        <f t="shared" si="6"/>
        <v>0</v>
      </c>
      <c r="BB23" s="14"/>
      <c r="BC23" s="17">
        <f t="shared" si="6"/>
        <v>492.36266101289999</v>
      </c>
      <c r="BD23" s="17">
        <f t="shared" si="6"/>
        <v>532.1064814499</v>
      </c>
      <c r="BE23" s="17">
        <f t="shared" si="6"/>
        <v>153.43332898769998</v>
      </c>
      <c r="BF23" s="17">
        <f t="shared" si="6"/>
        <v>289.13883313079998</v>
      </c>
      <c r="BG23" s="17">
        <f t="shared" si="6"/>
        <v>267.67225220310002</v>
      </c>
      <c r="BH23" s="17">
        <f t="shared" si="6"/>
        <v>248.03291710360003</v>
      </c>
      <c r="BI23" s="17">
        <f t="shared" si="6"/>
        <v>356.91765654979997</v>
      </c>
      <c r="BJ23" s="17">
        <f t="shared" si="6"/>
        <v>296.13165335510001</v>
      </c>
      <c r="BK23" s="17">
        <f t="shared" si="6"/>
        <v>294.19817148229998</v>
      </c>
      <c r="BL23" s="17">
        <f t="shared" si="6"/>
        <v>313.98809740050001</v>
      </c>
      <c r="BM23" s="17">
        <f t="shared" si="6"/>
        <v>501.95467316719993</v>
      </c>
      <c r="BN23" s="17">
        <f t="shared" si="6"/>
        <v>80.553050900799974</v>
      </c>
      <c r="BO23" s="14"/>
      <c r="BP23" s="17">
        <f t="shared" si="6"/>
        <v>5252686.314039574</v>
      </c>
    </row>
    <row r="24" spans="1:68" x14ac:dyDescent="0.25">
      <c r="A24" s="9"/>
      <c r="G24" s="14"/>
      <c r="H24" s="14"/>
      <c r="I24" s="14"/>
      <c r="J24" s="14"/>
      <c r="K24" s="14"/>
      <c r="L24" s="14"/>
      <c r="M24" s="14"/>
      <c r="N24" s="9"/>
      <c r="O24" s="9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</row>
    <row r="25" spans="1:68" x14ac:dyDescent="0.25">
      <c r="A25" s="9">
        <v>10</v>
      </c>
      <c r="C25" s="8" t="s">
        <v>83</v>
      </c>
      <c r="G25" s="17">
        <f t="shared" ref="G25:K25" si="7">G17+G23</f>
        <v>11680756.92751112</v>
      </c>
      <c r="H25" s="17">
        <f t="shared" si="7"/>
        <v>2755260.5988329789</v>
      </c>
      <c r="I25" s="17">
        <f t="shared" si="7"/>
        <v>0</v>
      </c>
      <c r="J25" s="17">
        <f t="shared" si="7"/>
        <v>3826</v>
      </c>
      <c r="K25" s="17">
        <f t="shared" si="7"/>
        <v>14439843.5263441</v>
      </c>
      <c r="L25" s="14"/>
      <c r="M25" s="14"/>
      <c r="N25" s="9">
        <v>10</v>
      </c>
      <c r="O25" s="9"/>
      <c r="P25" s="17">
        <f t="shared" ref="P25:BP25" si="8">P17+P23</f>
        <v>1987102.9154011689</v>
      </c>
      <c r="Q25" s="17">
        <f t="shared" si="8"/>
        <v>1935307.2923102179</v>
      </c>
      <c r="R25" s="17">
        <f t="shared" si="8"/>
        <v>1412613.0536523473</v>
      </c>
      <c r="S25" s="17">
        <f t="shared" si="8"/>
        <v>1015241.3988543379</v>
      </c>
      <c r="T25" s="17">
        <f t="shared" si="8"/>
        <v>577726.94327404897</v>
      </c>
      <c r="U25" s="17">
        <f t="shared" si="8"/>
        <v>304482.40477376169</v>
      </c>
      <c r="V25" s="17">
        <f t="shared" si="8"/>
        <v>306746.61314241076</v>
      </c>
      <c r="W25" s="17">
        <f t="shared" si="8"/>
        <v>296920.4148246125</v>
      </c>
      <c r="X25" s="17">
        <f t="shared" si="8"/>
        <v>318805.10113963485</v>
      </c>
      <c r="Y25" s="17">
        <f t="shared" si="8"/>
        <v>550528.55924162723</v>
      </c>
      <c r="Z25" s="17">
        <f t="shared" si="8"/>
        <v>1260318.815385045</v>
      </c>
      <c r="AA25" s="17">
        <f t="shared" si="8"/>
        <v>1714962.983674732</v>
      </c>
      <c r="AB25" s="14"/>
      <c r="AC25" s="17">
        <f t="shared" si="8"/>
        <v>455315.17364249151</v>
      </c>
      <c r="AD25" s="17">
        <f t="shared" si="8"/>
        <v>440226.9027786025</v>
      </c>
      <c r="AE25" s="17">
        <f t="shared" si="8"/>
        <v>347826.60023609834</v>
      </c>
      <c r="AF25" s="17">
        <f t="shared" si="8"/>
        <v>260695.65692837702</v>
      </c>
      <c r="AG25" s="17">
        <f t="shared" si="8"/>
        <v>157951.43126038034</v>
      </c>
      <c r="AH25" s="17">
        <f t="shared" si="8"/>
        <v>82982.985118382552</v>
      </c>
      <c r="AI25" s="17">
        <f t="shared" si="8"/>
        <v>65374.881578384826</v>
      </c>
      <c r="AJ25" s="17">
        <f t="shared" si="8"/>
        <v>79719.323988216289</v>
      </c>
      <c r="AK25" s="17">
        <f t="shared" si="8"/>
        <v>82886.038070678231</v>
      </c>
      <c r="AL25" s="17">
        <f t="shared" si="8"/>
        <v>140022.31878247112</v>
      </c>
      <c r="AM25" s="17">
        <f t="shared" si="8"/>
        <v>292956.37955904077</v>
      </c>
      <c r="AN25" s="17">
        <f t="shared" si="8"/>
        <v>349303.16298985993</v>
      </c>
      <c r="AO25" s="14"/>
      <c r="AP25" s="17">
        <f t="shared" si="8"/>
        <v>0</v>
      </c>
      <c r="AQ25" s="17">
        <f t="shared" si="8"/>
        <v>0</v>
      </c>
      <c r="AR25" s="17">
        <f t="shared" si="8"/>
        <v>0</v>
      </c>
      <c r="AS25" s="17">
        <f t="shared" si="8"/>
        <v>0</v>
      </c>
      <c r="AT25" s="17">
        <f t="shared" si="8"/>
        <v>0</v>
      </c>
      <c r="AU25" s="17">
        <f t="shared" si="8"/>
        <v>0</v>
      </c>
      <c r="AV25" s="17">
        <f t="shared" si="8"/>
        <v>0</v>
      </c>
      <c r="AW25" s="17">
        <f t="shared" si="8"/>
        <v>0</v>
      </c>
      <c r="AX25" s="17">
        <f t="shared" si="8"/>
        <v>0</v>
      </c>
      <c r="AY25" s="17">
        <f t="shared" si="8"/>
        <v>0</v>
      </c>
      <c r="AZ25" s="17">
        <f t="shared" si="8"/>
        <v>0</v>
      </c>
      <c r="BA25" s="17">
        <f t="shared" si="8"/>
        <v>0</v>
      </c>
      <c r="BB25" s="14"/>
      <c r="BC25" s="17">
        <f t="shared" si="8"/>
        <v>492.36266101289999</v>
      </c>
      <c r="BD25" s="17">
        <f t="shared" si="8"/>
        <v>532.1064814499</v>
      </c>
      <c r="BE25" s="17">
        <f t="shared" si="8"/>
        <v>153.43332898769998</v>
      </c>
      <c r="BF25" s="17">
        <f t="shared" si="8"/>
        <v>289.13883313079998</v>
      </c>
      <c r="BG25" s="17">
        <f t="shared" si="8"/>
        <v>267.67225220310002</v>
      </c>
      <c r="BH25" s="17">
        <f t="shared" si="8"/>
        <v>248.03291710360003</v>
      </c>
      <c r="BI25" s="17">
        <f t="shared" si="8"/>
        <v>356.91765654979997</v>
      </c>
      <c r="BJ25" s="17">
        <f t="shared" si="8"/>
        <v>296.13165335510001</v>
      </c>
      <c r="BK25" s="17">
        <f t="shared" si="8"/>
        <v>294.19817148229998</v>
      </c>
      <c r="BL25" s="17">
        <f t="shared" si="8"/>
        <v>313.98809740050001</v>
      </c>
      <c r="BM25" s="17">
        <f t="shared" si="8"/>
        <v>501.95467316719993</v>
      </c>
      <c r="BN25" s="17">
        <f t="shared" si="8"/>
        <v>80.553050900799974</v>
      </c>
      <c r="BO25" s="14"/>
      <c r="BP25" s="17">
        <f t="shared" si="8"/>
        <v>14439843.840383671</v>
      </c>
    </row>
    <row r="26" spans="1:68" x14ac:dyDescent="0.25">
      <c r="A26" s="9"/>
      <c r="G26" s="11"/>
      <c r="H26" s="11"/>
      <c r="I26" s="11"/>
      <c r="J26" s="11"/>
      <c r="K26" s="11"/>
      <c r="L26" s="11"/>
      <c r="M26" s="11"/>
      <c r="N26" s="9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</row>
    <row r="27" spans="1:68" x14ac:dyDescent="0.25">
      <c r="A27" s="9"/>
      <c r="C27" s="3" t="s">
        <v>84</v>
      </c>
      <c r="G27" s="11"/>
      <c r="H27" s="11"/>
      <c r="I27" s="11"/>
      <c r="J27" s="11"/>
      <c r="K27" s="11"/>
      <c r="L27" s="11"/>
      <c r="M27" s="11"/>
      <c r="N27" s="9"/>
      <c r="O27" s="9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</row>
    <row r="28" spans="1:68" x14ac:dyDescent="0.25">
      <c r="A28" s="9"/>
      <c r="G28" s="11"/>
      <c r="H28" s="11"/>
      <c r="I28" s="11"/>
      <c r="J28" s="11"/>
      <c r="K28" s="11"/>
      <c r="L28" s="11"/>
      <c r="M28" s="11"/>
      <c r="N28" s="9"/>
      <c r="O28" s="9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</row>
    <row r="29" spans="1:68" x14ac:dyDescent="0.25">
      <c r="A29" s="9">
        <v>11</v>
      </c>
      <c r="C29" s="8" t="s">
        <v>85</v>
      </c>
      <c r="E29" s="9" t="s">
        <v>113</v>
      </c>
      <c r="G29" s="14">
        <v>12898.915082929101</v>
      </c>
      <c r="H29" s="14">
        <v>21095.082293883403</v>
      </c>
      <c r="I29" s="14">
        <v>0</v>
      </c>
      <c r="J29" s="14">
        <v>0</v>
      </c>
      <c r="K29" s="14">
        <f>SUM(G29:J29)</f>
        <v>33993.997376812506</v>
      </c>
      <c r="L29" s="10"/>
      <c r="N29" s="9">
        <v>11</v>
      </c>
      <c r="O29" s="9"/>
      <c r="P29" s="14">
        <v>1979.80339103967</v>
      </c>
      <c r="Q29" s="14">
        <v>1259.9670538555599</v>
      </c>
      <c r="R29" s="14">
        <v>1126.4797611884601</v>
      </c>
      <c r="S29" s="14">
        <v>1025.9015276781299</v>
      </c>
      <c r="T29" s="14">
        <v>683.110273651851</v>
      </c>
      <c r="U29" s="14">
        <v>739.65307920856208</v>
      </c>
      <c r="V29" s="14">
        <v>762.91045375912995</v>
      </c>
      <c r="W29" s="14">
        <v>783.07100000000003</v>
      </c>
      <c r="X29" s="14">
        <v>727.41717693814701</v>
      </c>
      <c r="Y29" s="14">
        <v>951.67551217146695</v>
      </c>
      <c r="Z29" s="14">
        <v>1099.9282027169602</v>
      </c>
      <c r="AA29" s="14">
        <v>1758.99765072114</v>
      </c>
      <c r="AB29" s="14"/>
      <c r="AC29" s="14">
        <v>3470.75841497799</v>
      </c>
      <c r="AD29" s="14">
        <v>3646.6522884392703</v>
      </c>
      <c r="AE29" s="14">
        <v>2748.3981277133198</v>
      </c>
      <c r="AF29" s="14">
        <v>2144.89954608383</v>
      </c>
      <c r="AG29" s="14">
        <v>616.01501637630997</v>
      </c>
      <c r="AH29" s="14">
        <v>653.18999651857303</v>
      </c>
      <c r="AI29" s="14">
        <v>524.60981757480499</v>
      </c>
      <c r="AJ29" s="14">
        <v>624.45299999999997</v>
      </c>
      <c r="AK29" s="14">
        <v>911.168564481369</v>
      </c>
      <c r="AL29" s="14">
        <v>948.27358358119295</v>
      </c>
      <c r="AM29" s="14">
        <v>2723.7410977412001</v>
      </c>
      <c r="AN29" s="14">
        <v>2082.9228403955199</v>
      </c>
      <c r="AO29" s="14"/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/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4"/>
      <c r="BP29" s="14">
        <f t="shared" ref="BP29:BP38" si="9">SUM(P29:BN29)</f>
        <v>33993.997376812462</v>
      </c>
    </row>
    <row r="30" spans="1:68" x14ac:dyDescent="0.25">
      <c r="A30" s="9">
        <v>12</v>
      </c>
      <c r="C30" s="8" t="s">
        <v>86</v>
      </c>
      <c r="E30" s="9" t="s">
        <v>113</v>
      </c>
      <c r="G30" s="14">
        <v>83260.436348331204</v>
      </c>
      <c r="H30" s="14">
        <v>1018629.2358609589</v>
      </c>
      <c r="I30" s="14">
        <v>0</v>
      </c>
      <c r="J30" s="14">
        <v>0</v>
      </c>
      <c r="K30" s="14">
        <f t="shared" ref="K30:K38" si="10">SUM(G30:J30)</f>
        <v>1101889.6722092901</v>
      </c>
      <c r="L30" s="10"/>
      <c r="N30" s="9">
        <v>12</v>
      </c>
      <c r="O30" s="9"/>
      <c r="P30" s="14">
        <v>6184.4921624705903</v>
      </c>
      <c r="Q30" s="14">
        <v>9508.2387228500811</v>
      </c>
      <c r="R30" s="14">
        <v>7843.8491821134903</v>
      </c>
      <c r="S30" s="14">
        <v>6247.23488022118</v>
      </c>
      <c r="T30" s="14">
        <v>5831.7849714882595</v>
      </c>
      <c r="U30" s="14">
        <v>5249.8750144861706</v>
      </c>
      <c r="V30" s="14">
        <v>5338.0106350174901</v>
      </c>
      <c r="W30" s="14">
        <v>5430.0395690668101</v>
      </c>
      <c r="X30" s="14">
        <v>6540.8931557792794</v>
      </c>
      <c r="Y30" s="14">
        <v>8074.9711620485405</v>
      </c>
      <c r="Z30" s="14">
        <v>9523.0751388010904</v>
      </c>
      <c r="AA30" s="14">
        <v>7487.9717539881804</v>
      </c>
      <c r="AB30" s="14"/>
      <c r="AC30" s="14">
        <v>107547.07168108701</v>
      </c>
      <c r="AD30" s="14">
        <v>105557.738753463</v>
      </c>
      <c r="AE30" s="14">
        <v>103931.063143679</v>
      </c>
      <c r="AF30" s="14">
        <v>88663.398995654803</v>
      </c>
      <c r="AG30" s="14">
        <v>74863.567609044898</v>
      </c>
      <c r="AH30" s="14">
        <v>69429.110621527303</v>
      </c>
      <c r="AI30" s="14">
        <v>60128.960831044504</v>
      </c>
      <c r="AJ30" s="14">
        <v>76270.343592345598</v>
      </c>
      <c r="AK30" s="14">
        <v>61661.7838614871</v>
      </c>
      <c r="AL30" s="14">
        <v>75266.489917007886</v>
      </c>
      <c r="AM30" s="14">
        <v>93560.525840723611</v>
      </c>
      <c r="AN30" s="14">
        <v>101749.181013892</v>
      </c>
      <c r="AO30" s="14"/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/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0</v>
      </c>
      <c r="BL30" s="14">
        <v>0</v>
      </c>
      <c r="BM30" s="14">
        <v>0</v>
      </c>
      <c r="BN30" s="14">
        <v>0</v>
      </c>
      <c r="BO30" s="14"/>
      <c r="BP30" s="14">
        <f t="shared" si="9"/>
        <v>1101889.672209288</v>
      </c>
    </row>
    <row r="31" spans="1:68" x14ac:dyDescent="0.25">
      <c r="A31" s="9">
        <v>13</v>
      </c>
      <c r="C31" s="8" t="s">
        <v>87</v>
      </c>
      <c r="E31" s="9" t="s">
        <v>113</v>
      </c>
      <c r="G31" s="14">
        <v>1002.25104747073</v>
      </c>
      <c r="H31" s="14">
        <v>386695.13580108125</v>
      </c>
      <c r="I31" s="14">
        <v>0</v>
      </c>
      <c r="J31" s="14">
        <v>0</v>
      </c>
      <c r="K31" s="14">
        <f t="shared" si="10"/>
        <v>387697.38684855198</v>
      </c>
      <c r="L31" s="10"/>
      <c r="N31" s="9">
        <v>13</v>
      </c>
      <c r="O31" s="9"/>
      <c r="P31" s="14">
        <v>77.5</v>
      </c>
      <c r="Q31" s="14">
        <v>70</v>
      </c>
      <c r="R31" s="14">
        <v>72.5</v>
      </c>
      <c r="S31" s="14">
        <v>74.028999999999996</v>
      </c>
      <c r="T31" s="14">
        <v>55.076999999999998</v>
      </c>
      <c r="U31" s="14">
        <v>65.953326572935794</v>
      </c>
      <c r="V31" s="14">
        <v>53.734673427064195</v>
      </c>
      <c r="W31" s="14">
        <v>5.7750000000000004</v>
      </c>
      <c r="X31" s="14">
        <v>129.15</v>
      </c>
      <c r="Y31" s="14">
        <v>55.427999999999997</v>
      </c>
      <c r="Z31" s="14">
        <v>167.47639397529801</v>
      </c>
      <c r="AA31" s="14">
        <v>175.62765349543699</v>
      </c>
      <c r="AB31" s="14"/>
      <c r="AC31" s="14">
        <v>31571.577008030501</v>
      </c>
      <c r="AD31" s="14">
        <v>27988.292775179598</v>
      </c>
      <c r="AE31" s="14">
        <v>31663.148218888498</v>
      </c>
      <c r="AF31" s="14">
        <v>35685.723818545899</v>
      </c>
      <c r="AG31" s="14">
        <v>38911.317212800699</v>
      </c>
      <c r="AH31" s="14">
        <v>30042.831239552503</v>
      </c>
      <c r="AI31" s="14">
        <v>33224.634263699503</v>
      </c>
      <c r="AJ31" s="14">
        <v>31562.776000000002</v>
      </c>
      <c r="AK31" s="14">
        <v>26370.285547525702</v>
      </c>
      <c r="AL31" s="14">
        <v>30311.144582192701</v>
      </c>
      <c r="AM31" s="14">
        <v>33673.395092619998</v>
      </c>
      <c r="AN31" s="14">
        <v>35690.0100420452</v>
      </c>
      <c r="AO31" s="14"/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/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0</v>
      </c>
      <c r="BO31" s="14"/>
      <c r="BP31" s="14">
        <f t="shared" si="9"/>
        <v>387697.38684855151</v>
      </c>
    </row>
    <row r="32" spans="1:68" x14ac:dyDescent="0.25">
      <c r="A32" s="9">
        <v>14</v>
      </c>
      <c r="C32" s="8" t="s">
        <v>88</v>
      </c>
      <c r="E32" s="9" t="s">
        <v>113</v>
      </c>
      <c r="G32" s="14">
        <v>0</v>
      </c>
      <c r="H32" s="14">
        <v>0</v>
      </c>
      <c r="I32" s="14">
        <v>0</v>
      </c>
      <c r="J32" s="14">
        <v>707660.03799999994</v>
      </c>
      <c r="K32" s="14">
        <f t="shared" si="10"/>
        <v>707660.03799999994</v>
      </c>
      <c r="L32" s="10"/>
      <c r="N32" s="9">
        <v>14</v>
      </c>
      <c r="O32" s="9"/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/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/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/>
      <c r="BC32" s="14">
        <v>55207.313000000002</v>
      </c>
      <c r="BD32" s="14">
        <v>71622.441000000006</v>
      </c>
      <c r="BE32" s="14">
        <v>38274.288999999997</v>
      </c>
      <c r="BF32" s="14">
        <v>5952.991</v>
      </c>
      <c r="BG32" s="14">
        <v>14913.907999999999</v>
      </c>
      <c r="BH32" s="14">
        <v>70474.820999999996</v>
      </c>
      <c r="BI32" s="14">
        <v>64755.673000000003</v>
      </c>
      <c r="BJ32" s="14">
        <v>134735.12400000001</v>
      </c>
      <c r="BK32" s="14">
        <v>24966.420999999998</v>
      </c>
      <c r="BL32" s="14">
        <v>60120.578999999998</v>
      </c>
      <c r="BM32" s="14">
        <v>82782.678</v>
      </c>
      <c r="BN32" s="14">
        <v>83853.8</v>
      </c>
      <c r="BO32" s="14"/>
      <c r="BP32" s="14">
        <f t="shared" si="9"/>
        <v>707660.03799999994</v>
      </c>
    </row>
    <row r="33" spans="1:68" x14ac:dyDescent="0.25">
      <c r="A33" s="9">
        <v>15</v>
      </c>
      <c r="C33" s="8" t="s">
        <v>89</v>
      </c>
      <c r="E33" s="9" t="s">
        <v>113</v>
      </c>
      <c r="G33" s="14">
        <v>2624.4070611275301</v>
      </c>
      <c r="H33" s="14">
        <v>60488.084252227469</v>
      </c>
      <c r="I33" s="14">
        <v>0</v>
      </c>
      <c r="J33" s="14">
        <v>0</v>
      </c>
      <c r="K33" s="14">
        <f t="shared" si="10"/>
        <v>63112.491313355</v>
      </c>
      <c r="L33" s="10"/>
      <c r="N33" s="9">
        <v>15</v>
      </c>
      <c r="O33" s="9"/>
      <c r="P33" s="14">
        <v>-56.8533100020083</v>
      </c>
      <c r="Q33" s="14">
        <v>0</v>
      </c>
      <c r="R33" s="14">
        <v>33.997954898605201</v>
      </c>
      <c r="S33" s="14">
        <v>-30.033954898605199</v>
      </c>
      <c r="T33" s="14">
        <v>206.01900000000001</v>
      </c>
      <c r="U33" s="14">
        <v>271.585266592344</v>
      </c>
      <c r="V33" s="14">
        <v>175.01873340765599</v>
      </c>
      <c r="W33" s="14">
        <v>295.79199999999997</v>
      </c>
      <c r="X33" s="14">
        <v>446.47602944810103</v>
      </c>
      <c r="Y33" s="14">
        <v>292.52397055189897</v>
      </c>
      <c r="Z33" s="14">
        <v>713.76800000000003</v>
      </c>
      <c r="AA33" s="14">
        <v>276.113371129543</v>
      </c>
      <c r="AB33" s="14"/>
      <c r="AC33" s="14">
        <v>639.36319213907893</v>
      </c>
      <c r="AD33" s="14">
        <v>239.01669403926601</v>
      </c>
      <c r="AE33" s="14">
        <v>766.97309438300397</v>
      </c>
      <c r="AF33" s="14">
        <v>1037.38643250576</v>
      </c>
      <c r="AG33" s="14">
        <v>5469.3605315403802</v>
      </c>
      <c r="AH33" s="14">
        <v>6771.4316706260397</v>
      </c>
      <c r="AI33" s="14">
        <v>7388.4978656521107</v>
      </c>
      <c r="AJ33" s="14">
        <v>8912.5779999999995</v>
      </c>
      <c r="AK33" s="14">
        <v>8555.3342800846895</v>
      </c>
      <c r="AL33" s="14">
        <v>8612.2015556282404</v>
      </c>
      <c r="AM33" s="14">
        <v>8639.809986519931</v>
      </c>
      <c r="AN33" s="14">
        <v>3456.1309491089801</v>
      </c>
      <c r="AO33" s="14"/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/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4"/>
      <c r="BP33" s="14">
        <f t="shared" si="9"/>
        <v>63112.491313355014</v>
      </c>
    </row>
    <row r="34" spans="1:68" x14ac:dyDescent="0.25">
      <c r="A34" s="9">
        <v>16</v>
      </c>
      <c r="C34" s="8" t="s">
        <v>90</v>
      </c>
      <c r="E34" s="9" t="s">
        <v>113</v>
      </c>
      <c r="G34" s="14">
        <v>0</v>
      </c>
      <c r="H34" s="14">
        <v>24785.090785533903</v>
      </c>
      <c r="I34" s="14">
        <v>0</v>
      </c>
      <c r="J34" s="14">
        <v>0</v>
      </c>
      <c r="K34" s="14">
        <f t="shared" si="10"/>
        <v>24785.090785533903</v>
      </c>
      <c r="L34" s="10"/>
      <c r="N34" s="9">
        <v>16</v>
      </c>
      <c r="O34" s="9"/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/>
      <c r="AC34" s="14">
        <v>3637.7252049167901</v>
      </c>
      <c r="AD34" s="14">
        <v>3712.5850584374402</v>
      </c>
      <c r="AE34" s="14">
        <v>3855.00030787896</v>
      </c>
      <c r="AF34" s="14">
        <v>139.82915018055598</v>
      </c>
      <c r="AG34" s="14">
        <v>3226.4726050928798</v>
      </c>
      <c r="AH34" s="14">
        <v>959.78370077945704</v>
      </c>
      <c r="AI34" s="14">
        <v>997.56826182907901</v>
      </c>
      <c r="AJ34" s="14">
        <v>841.44100000000003</v>
      </c>
      <c r="AK34" s="14">
        <v>999.71877718908809</v>
      </c>
      <c r="AL34" s="14">
        <v>1356.3839000523201</v>
      </c>
      <c r="AM34" s="14">
        <v>1812.2006612968898</v>
      </c>
      <c r="AN34" s="14">
        <v>3246.38215788041</v>
      </c>
      <c r="AO34" s="14"/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/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0</v>
      </c>
      <c r="BK34" s="14">
        <v>0</v>
      </c>
      <c r="BL34" s="14">
        <v>0</v>
      </c>
      <c r="BM34" s="14">
        <v>0</v>
      </c>
      <c r="BN34" s="14">
        <v>0</v>
      </c>
      <c r="BO34" s="14"/>
      <c r="BP34" s="14">
        <f t="shared" si="9"/>
        <v>24785.09078553387</v>
      </c>
    </row>
    <row r="35" spans="1:68" x14ac:dyDescent="0.25">
      <c r="A35" s="9">
        <v>17</v>
      </c>
      <c r="C35" s="8" t="s">
        <v>91</v>
      </c>
      <c r="E35" s="9" t="s">
        <v>113</v>
      </c>
      <c r="G35" s="14">
        <v>6302.33</v>
      </c>
      <c r="H35" s="14">
        <v>249398.60611160003</v>
      </c>
      <c r="I35" s="14">
        <v>0</v>
      </c>
      <c r="J35" s="14">
        <v>0</v>
      </c>
      <c r="K35" s="14">
        <f t="shared" si="10"/>
        <v>255700.93611160002</v>
      </c>
      <c r="L35" s="10"/>
      <c r="N35" s="9">
        <v>17</v>
      </c>
      <c r="O35" s="9"/>
      <c r="P35" s="14">
        <v>616.86</v>
      </c>
      <c r="Q35" s="14">
        <v>533.07899999999995</v>
      </c>
      <c r="R35" s="14">
        <v>583.46699999999998</v>
      </c>
      <c r="S35" s="14">
        <v>562.76900000000001</v>
      </c>
      <c r="T35" s="14">
        <v>537.86099999999999</v>
      </c>
      <c r="U35" s="14">
        <v>518.38599999999997</v>
      </c>
      <c r="V35" s="14">
        <v>535.678</v>
      </c>
      <c r="W35" s="14">
        <v>-23.64</v>
      </c>
      <c r="X35" s="14">
        <v>973.68799999999999</v>
      </c>
      <c r="Y35" s="14">
        <v>497.399</v>
      </c>
      <c r="Z35" s="14">
        <v>354.20299999999997</v>
      </c>
      <c r="AA35" s="14">
        <v>612.58000000000004</v>
      </c>
      <c r="AB35" s="14"/>
      <c r="AC35" s="14">
        <v>23710.462281468903</v>
      </c>
      <c r="AD35" s="14">
        <v>27297.024727346899</v>
      </c>
      <c r="AE35" s="14">
        <v>19030.597857219</v>
      </c>
      <c r="AF35" s="14">
        <v>17764.349918767901</v>
      </c>
      <c r="AG35" s="14">
        <v>25741.857039054597</v>
      </c>
      <c r="AH35" s="14">
        <v>15461.566909658301</v>
      </c>
      <c r="AI35" s="14">
        <v>19156.246425617301</v>
      </c>
      <c r="AJ35" s="14">
        <v>21965.432000000001</v>
      </c>
      <c r="AK35" s="14">
        <v>14486.285488764601</v>
      </c>
      <c r="AL35" s="14">
        <v>13444.788834846298</v>
      </c>
      <c r="AM35" s="14">
        <v>26591.301241883099</v>
      </c>
      <c r="AN35" s="14">
        <v>24748.693386973002</v>
      </c>
      <c r="AO35" s="14"/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/>
      <c r="BC35" s="14">
        <v>0</v>
      </c>
      <c r="BD35" s="14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0</v>
      </c>
      <c r="BJ35" s="14">
        <v>0</v>
      </c>
      <c r="BK35" s="14">
        <v>0</v>
      </c>
      <c r="BL35" s="14">
        <v>0</v>
      </c>
      <c r="BM35" s="14">
        <v>0</v>
      </c>
      <c r="BN35" s="14">
        <v>0</v>
      </c>
      <c r="BO35" s="14"/>
      <c r="BP35" s="14">
        <f t="shared" si="9"/>
        <v>255700.93611159991</v>
      </c>
    </row>
    <row r="36" spans="1:68" x14ac:dyDescent="0.25">
      <c r="A36" s="9">
        <v>18</v>
      </c>
      <c r="C36" s="8" t="s">
        <v>92</v>
      </c>
      <c r="E36" s="9" t="s">
        <v>113</v>
      </c>
      <c r="G36" s="14">
        <v>137779.217</v>
      </c>
      <c r="H36" s="14">
        <v>54230.453999999998</v>
      </c>
      <c r="I36" s="14">
        <v>0</v>
      </c>
      <c r="J36" s="14">
        <v>0</v>
      </c>
      <c r="K36" s="14">
        <f t="shared" si="10"/>
        <v>192009.671</v>
      </c>
      <c r="L36" s="10"/>
      <c r="N36" s="9">
        <v>18</v>
      </c>
      <c r="O36" s="9"/>
      <c r="P36" s="14">
        <v>24540.781999999999</v>
      </c>
      <c r="Q36" s="14">
        <v>21986.792000000001</v>
      </c>
      <c r="R36" s="14">
        <v>16038.856</v>
      </c>
      <c r="S36" s="14">
        <v>7781.5619999999999</v>
      </c>
      <c r="T36" s="14">
        <v>5046.4440000000004</v>
      </c>
      <c r="U36" s="14">
        <v>3120.7759999999998</v>
      </c>
      <c r="V36" s="14">
        <v>2098.5749999999998</v>
      </c>
      <c r="W36" s="14">
        <v>1382.393</v>
      </c>
      <c r="X36" s="14">
        <v>3145.7930000000001</v>
      </c>
      <c r="Y36" s="14">
        <v>8540.1049999999996</v>
      </c>
      <c r="Z36" s="14">
        <v>21031.134999999998</v>
      </c>
      <c r="AA36" s="14">
        <v>23066.004000000001</v>
      </c>
      <c r="AB36" s="14"/>
      <c r="AC36" s="14">
        <v>4477.5150000000003</v>
      </c>
      <c r="AD36" s="14">
        <v>4044.2040000000002</v>
      </c>
      <c r="AE36" s="14">
        <v>6536.2709999999997</v>
      </c>
      <c r="AF36" s="14">
        <v>4381.2349999999997</v>
      </c>
      <c r="AG36" s="14">
        <v>4551.8469999999998</v>
      </c>
      <c r="AH36" s="14">
        <v>4412.9989999999998</v>
      </c>
      <c r="AI36" s="14">
        <v>4574.8500000000004</v>
      </c>
      <c r="AJ36" s="14">
        <v>4586.7420000000002</v>
      </c>
      <c r="AK36" s="14">
        <v>3539.402</v>
      </c>
      <c r="AL36" s="14">
        <v>4398.0259999999998</v>
      </c>
      <c r="AM36" s="14">
        <v>4289.3440000000001</v>
      </c>
      <c r="AN36" s="14">
        <v>4438.0190000000002</v>
      </c>
      <c r="AO36" s="14"/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/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0</v>
      </c>
      <c r="BM36" s="14">
        <v>0</v>
      </c>
      <c r="BN36" s="14">
        <v>0</v>
      </c>
      <c r="BO36" s="14"/>
      <c r="BP36" s="14">
        <f t="shared" si="9"/>
        <v>192009.67100000006</v>
      </c>
    </row>
    <row r="37" spans="1:68" x14ac:dyDescent="0.25">
      <c r="A37" s="9">
        <v>19</v>
      </c>
      <c r="C37" s="8" t="s">
        <v>93</v>
      </c>
      <c r="E37" s="9" t="s">
        <v>113</v>
      </c>
      <c r="G37" s="14">
        <v>0</v>
      </c>
      <c r="H37" s="14">
        <v>0</v>
      </c>
      <c r="I37" s="14">
        <v>0</v>
      </c>
      <c r="J37" s="14">
        <v>269.13299999999998</v>
      </c>
      <c r="K37" s="14">
        <f t="shared" si="10"/>
        <v>269.13299999999998</v>
      </c>
      <c r="L37" s="10"/>
      <c r="N37" s="9">
        <v>19</v>
      </c>
      <c r="O37" s="9"/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/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/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/>
      <c r="BC37" s="14">
        <v>27.798999999999999</v>
      </c>
      <c r="BD37" s="14">
        <v>59.670999999999999</v>
      </c>
      <c r="BE37" s="14">
        <v>14.363</v>
      </c>
      <c r="BF37" s="14">
        <v>4.6109999999999998</v>
      </c>
      <c r="BG37" s="14">
        <v>2.9279999999999999</v>
      </c>
      <c r="BH37" s="14">
        <v>22.794</v>
      </c>
      <c r="BI37" s="14">
        <v>0</v>
      </c>
      <c r="BJ37" s="14">
        <v>54.853000000000002</v>
      </c>
      <c r="BK37" s="14">
        <v>3.2869999999999999</v>
      </c>
      <c r="BL37" s="14">
        <v>36.72</v>
      </c>
      <c r="BM37" s="14">
        <v>31.036000000000001</v>
      </c>
      <c r="BN37" s="14">
        <v>11.071</v>
      </c>
      <c r="BO37" s="14"/>
      <c r="BP37" s="14">
        <f t="shared" si="9"/>
        <v>269.13300000000004</v>
      </c>
    </row>
    <row r="38" spans="1:68" x14ac:dyDescent="0.25">
      <c r="A38" s="9">
        <v>20</v>
      </c>
      <c r="C38" s="8" t="s">
        <v>94</v>
      </c>
      <c r="E38" s="9" t="s">
        <v>113</v>
      </c>
      <c r="G38" s="14">
        <v>0</v>
      </c>
      <c r="H38" s="14">
        <v>0</v>
      </c>
      <c r="I38" s="14">
        <v>0</v>
      </c>
      <c r="J38" s="14">
        <v>0</v>
      </c>
      <c r="K38" s="14">
        <f t="shared" si="10"/>
        <v>0</v>
      </c>
      <c r="L38" s="10"/>
      <c r="N38" s="9">
        <v>20</v>
      </c>
      <c r="O38" s="9"/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/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/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/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/>
      <c r="BP38" s="14">
        <f t="shared" si="9"/>
        <v>0</v>
      </c>
    </row>
    <row r="39" spans="1:68" x14ac:dyDescent="0.25">
      <c r="A39" s="9">
        <v>21</v>
      </c>
      <c r="C39" s="8" t="s">
        <v>76</v>
      </c>
      <c r="G39" s="17">
        <f t="shared" ref="G39:BP39" si="11">SUM(G29:G38)</f>
        <v>243867.55653985857</v>
      </c>
      <c r="H39" s="17">
        <f t="shared" si="11"/>
        <v>1815321.6891052851</v>
      </c>
      <c r="I39" s="17">
        <f t="shared" si="11"/>
        <v>0</v>
      </c>
      <c r="J39" s="17">
        <f t="shared" si="11"/>
        <v>707929.17099999997</v>
      </c>
      <c r="K39" s="17">
        <f t="shared" si="11"/>
        <v>2767118.4166451436</v>
      </c>
      <c r="L39" s="14"/>
      <c r="M39" s="14"/>
      <c r="N39" s="9">
        <v>21</v>
      </c>
      <c r="O39" s="9"/>
      <c r="P39" s="17">
        <f t="shared" si="11"/>
        <v>33342.584243508252</v>
      </c>
      <c r="Q39" s="17">
        <f t="shared" si="11"/>
        <v>33358.076776705639</v>
      </c>
      <c r="R39" s="17">
        <f t="shared" si="11"/>
        <v>25699.149898200558</v>
      </c>
      <c r="S39" s="17">
        <f t="shared" si="11"/>
        <v>15661.462453000706</v>
      </c>
      <c r="T39" s="17">
        <f t="shared" si="11"/>
        <v>12360.296245140111</v>
      </c>
      <c r="U39" s="17">
        <f t="shared" si="11"/>
        <v>9966.2286868600131</v>
      </c>
      <c r="V39" s="17">
        <f t="shared" si="11"/>
        <v>8963.9274956113404</v>
      </c>
      <c r="W39" s="17">
        <f t="shared" si="11"/>
        <v>7873.4305690668098</v>
      </c>
      <c r="X39" s="17">
        <f t="shared" si="11"/>
        <v>11963.417362165526</v>
      </c>
      <c r="Y39" s="17">
        <f t="shared" si="11"/>
        <v>18412.102644771905</v>
      </c>
      <c r="Z39" s="17">
        <f t="shared" si="11"/>
        <v>32889.585735493347</v>
      </c>
      <c r="AA39" s="17">
        <f t="shared" si="11"/>
        <v>33377.294429334303</v>
      </c>
      <c r="AB39" s="14"/>
      <c r="AC39" s="17">
        <f t="shared" si="11"/>
        <v>175054.47278262029</v>
      </c>
      <c r="AD39" s="17">
        <f t="shared" si="11"/>
        <v>172485.51429690546</v>
      </c>
      <c r="AE39" s="17">
        <f t="shared" si="11"/>
        <v>168531.45174976176</v>
      </c>
      <c r="AF39" s="17">
        <f t="shared" si="11"/>
        <v>149816.82286173874</v>
      </c>
      <c r="AG39" s="17">
        <f t="shared" si="11"/>
        <v>153380.43701390977</v>
      </c>
      <c r="AH39" s="17">
        <f t="shared" si="11"/>
        <v>127730.91313866217</v>
      </c>
      <c r="AI39" s="17">
        <f t="shared" si="11"/>
        <v>125995.36746541731</v>
      </c>
      <c r="AJ39" s="17">
        <f t="shared" si="11"/>
        <v>144763.76559234559</v>
      </c>
      <c r="AK39" s="17">
        <f t="shared" si="11"/>
        <v>116523.97851953254</v>
      </c>
      <c r="AL39" s="17">
        <f t="shared" si="11"/>
        <v>134337.30837330865</v>
      </c>
      <c r="AM39" s="17">
        <f t="shared" si="11"/>
        <v>171290.31792078473</v>
      </c>
      <c r="AN39" s="17">
        <f t="shared" si="11"/>
        <v>175411.33939029509</v>
      </c>
      <c r="AO39" s="14"/>
      <c r="AP39" s="17">
        <f t="shared" si="11"/>
        <v>0</v>
      </c>
      <c r="AQ39" s="17">
        <f t="shared" si="11"/>
        <v>0</v>
      </c>
      <c r="AR39" s="17">
        <f t="shared" si="11"/>
        <v>0</v>
      </c>
      <c r="AS39" s="17">
        <f t="shared" si="11"/>
        <v>0</v>
      </c>
      <c r="AT39" s="17">
        <f t="shared" si="11"/>
        <v>0</v>
      </c>
      <c r="AU39" s="17">
        <f t="shared" si="11"/>
        <v>0</v>
      </c>
      <c r="AV39" s="17">
        <f t="shared" si="11"/>
        <v>0</v>
      </c>
      <c r="AW39" s="17">
        <f t="shared" si="11"/>
        <v>0</v>
      </c>
      <c r="AX39" s="17">
        <f t="shared" si="11"/>
        <v>0</v>
      </c>
      <c r="AY39" s="17">
        <f t="shared" si="11"/>
        <v>0</v>
      </c>
      <c r="AZ39" s="17">
        <f t="shared" si="11"/>
        <v>0</v>
      </c>
      <c r="BA39" s="17">
        <f t="shared" si="11"/>
        <v>0</v>
      </c>
      <c r="BB39" s="14"/>
      <c r="BC39" s="17">
        <f t="shared" si="11"/>
        <v>55235.112000000001</v>
      </c>
      <c r="BD39" s="17">
        <f t="shared" si="11"/>
        <v>71682.112000000008</v>
      </c>
      <c r="BE39" s="17">
        <f t="shared" si="11"/>
        <v>38288.651999999995</v>
      </c>
      <c r="BF39" s="17">
        <f t="shared" si="11"/>
        <v>5957.6019999999999</v>
      </c>
      <c r="BG39" s="17">
        <f t="shared" si="11"/>
        <v>14916.835999999999</v>
      </c>
      <c r="BH39" s="17">
        <f t="shared" si="11"/>
        <v>70497.614999999991</v>
      </c>
      <c r="BI39" s="17">
        <f t="shared" si="11"/>
        <v>64755.673000000003</v>
      </c>
      <c r="BJ39" s="17">
        <f t="shared" si="11"/>
        <v>134789.97700000001</v>
      </c>
      <c r="BK39" s="17">
        <f t="shared" si="11"/>
        <v>24969.707999999999</v>
      </c>
      <c r="BL39" s="17">
        <f t="shared" si="11"/>
        <v>60157.298999999999</v>
      </c>
      <c r="BM39" s="17">
        <f t="shared" si="11"/>
        <v>82813.713999999993</v>
      </c>
      <c r="BN39" s="17">
        <f t="shared" si="11"/>
        <v>83864.870999999999</v>
      </c>
      <c r="BO39" s="14"/>
      <c r="BP39" s="17">
        <f t="shared" si="11"/>
        <v>2767118.4166451399</v>
      </c>
    </row>
    <row r="40" spans="1:68" x14ac:dyDescent="0.25">
      <c r="G40" s="13"/>
      <c r="H40" s="13"/>
      <c r="I40" s="13"/>
      <c r="J40" s="13"/>
      <c r="K40" s="13"/>
      <c r="L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</row>
    <row r="41" spans="1:68" x14ac:dyDescent="0.25">
      <c r="A41" s="9">
        <v>22</v>
      </c>
      <c r="C41" s="8" t="s">
        <v>95</v>
      </c>
      <c r="E41" s="9" t="s">
        <v>113</v>
      </c>
      <c r="G41" s="14">
        <v>56304</v>
      </c>
      <c r="H41" s="14">
        <v>554504</v>
      </c>
      <c r="I41" s="14">
        <v>0</v>
      </c>
      <c r="J41" s="14">
        <v>0</v>
      </c>
      <c r="K41" s="14">
        <f t="shared" ref="K41:K52" si="12">SUM(G41:J41)</f>
        <v>610808</v>
      </c>
      <c r="L41" s="10"/>
      <c r="N41" s="9">
        <v>22</v>
      </c>
      <c r="O41" s="9"/>
      <c r="P41" s="14">
        <v>6403.3477999999996</v>
      </c>
      <c r="Q41" s="14">
        <v>6193.8707999999997</v>
      </c>
      <c r="R41" s="14">
        <v>6639.2148999999999</v>
      </c>
      <c r="S41" s="14">
        <v>3886.6131</v>
      </c>
      <c r="T41" s="14">
        <v>3915.3128999999999</v>
      </c>
      <c r="U41" s="14">
        <v>3036.7917000000002</v>
      </c>
      <c r="V41" s="14">
        <v>3180.4597000000003</v>
      </c>
      <c r="W41" s="14">
        <v>3556.8285000000001</v>
      </c>
      <c r="X41" s="14">
        <v>3671.0688999999998</v>
      </c>
      <c r="Y41" s="14">
        <v>4039.4422999999997</v>
      </c>
      <c r="Z41" s="14">
        <v>5898.6175999999996</v>
      </c>
      <c r="AA41" s="14">
        <v>5882.3639000000003</v>
      </c>
      <c r="AB41" s="14"/>
      <c r="AC41" s="14">
        <v>64664.636199999994</v>
      </c>
      <c r="AD41" s="14">
        <v>67085.176800000001</v>
      </c>
      <c r="AE41" s="14">
        <v>60289.847400000006</v>
      </c>
      <c r="AF41" s="14">
        <v>48355.199200000003</v>
      </c>
      <c r="AG41" s="14">
        <v>38379.640700000004</v>
      </c>
      <c r="AH41" s="14">
        <v>36281.403699999995</v>
      </c>
      <c r="AI41" s="14">
        <v>31153.811300000001</v>
      </c>
      <c r="AJ41" s="14">
        <v>31437.4627</v>
      </c>
      <c r="AK41" s="14">
        <v>34650.428500000002</v>
      </c>
      <c r="AL41" s="14">
        <v>42258.321000000004</v>
      </c>
      <c r="AM41" s="14">
        <v>50719.628100000002</v>
      </c>
      <c r="AN41" s="14">
        <v>49228.457199999997</v>
      </c>
      <c r="AO41" s="14"/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/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/>
      <c r="BP41" s="14">
        <f t="shared" ref="BP41:BP52" si="13">SUM(P41:BN41)</f>
        <v>610807.94489999989</v>
      </c>
    </row>
    <row r="42" spans="1:68" x14ac:dyDescent="0.25">
      <c r="A42" s="9">
        <v>23</v>
      </c>
      <c r="C42" s="8" t="s">
        <v>96</v>
      </c>
      <c r="E42" s="9" t="s">
        <v>113</v>
      </c>
      <c r="G42" s="14">
        <v>31987</v>
      </c>
      <c r="H42" s="14">
        <v>654366</v>
      </c>
      <c r="I42" s="14">
        <v>0</v>
      </c>
      <c r="J42" s="14">
        <v>0</v>
      </c>
      <c r="K42" s="14">
        <f t="shared" si="12"/>
        <v>686353</v>
      </c>
      <c r="L42" s="10"/>
      <c r="N42" s="9">
        <v>23</v>
      </c>
      <c r="O42" s="9"/>
      <c r="P42" s="14">
        <v>2829.8042999999998</v>
      </c>
      <c r="Q42" s="14">
        <v>2759.6145000000001</v>
      </c>
      <c r="R42" s="14">
        <v>2463.4223999999999</v>
      </c>
      <c r="S42" s="14">
        <v>1830.8616999999999</v>
      </c>
      <c r="T42" s="14">
        <v>1404.2165</v>
      </c>
      <c r="U42" s="14">
        <v>1082.2425000000001</v>
      </c>
      <c r="V42" s="14">
        <v>1403.8866</v>
      </c>
      <c r="W42" s="14">
        <v>4129.2082</v>
      </c>
      <c r="X42" s="14">
        <v>6630.4950999999992</v>
      </c>
      <c r="Y42" s="14">
        <v>2400.1979999999999</v>
      </c>
      <c r="Z42" s="14">
        <v>2390.8445999999999</v>
      </c>
      <c r="AA42" s="14">
        <v>2662.5718999999999</v>
      </c>
      <c r="AB42" s="14"/>
      <c r="AC42" s="14">
        <v>78543.972500000003</v>
      </c>
      <c r="AD42" s="14">
        <v>79607.01909999999</v>
      </c>
      <c r="AE42" s="14">
        <v>68421.8416</v>
      </c>
      <c r="AF42" s="14">
        <v>55262.516200000005</v>
      </c>
      <c r="AG42" s="14">
        <v>45454.067900000009</v>
      </c>
      <c r="AH42" s="14">
        <v>35266.94</v>
      </c>
      <c r="AI42" s="14">
        <v>35503.291800000006</v>
      </c>
      <c r="AJ42" s="14">
        <v>34589.1351</v>
      </c>
      <c r="AK42" s="14">
        <v>40614.580999999998</v>
      </c>
      <c r="AL42" s="14">
        <v>48254.790400000005</v>
      </c>
      <c r="AM42" s="14">
        <v>66954.236700000009</v>
      </c>
      <c r="AN42" s="14">
        <v>65893.325700000001</v>
      </c>
      <c r="AO42" s="14"/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/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/>
      <c r="BP42" s="14">
        <f t="shared" si="13"/>
        <v>686353.0843000001</v>
      </c>
    </row>
    <row r="43" spans="1:68" x14ac:dyDescent="0.25">
      <c r="A43" s="9">
        <v>24</v>
      </c>
      <c r="C43" s="8" t="s">
        <v>97</v>
      </c>
      <c r="E43" s="9" t="s">
        <v>113</v>
      </c>
      <c r="G43" s="14">
        <v>15903</v>
      </c>
      <c r="H43" s="14">
        <v>74193</v>
      </c>
      <c r="I43" s="14">
        <v>0</v>
      </c>
      <c r="J43" s="14">
        <v>0</v>
      </c>
      <c r="K43" s="14">
        <f t="shared" si="12"/>
        <v>90096</v>
      </c>
      <c r="L43" s="10"/>
      <c r="N43" s="9">
        <v>24</v>
      </c>
      <c r="O43" s="9"/>
      <c r="P43" s="14">
        <v>2844.2698999999998</v>
      </c>
      <c r="Q43" s="14">
        <v>2995.1547999999998</v>
      </c>
      <c r="R43" s="14">
        <v>1854.6679999999999</v>
      </c>
      <c r="S43" s="14">
        <v>969.83119999999997</v>
      </c>
      <c r="T43" s="14">
        <v>425.52420000000001</v>
      </c>
      <c r="U43" s="14">
        <v>42.367400000000004</v>
      </c>
      <c r="V43" s="14">
        <v>-24.210799999999999</v>
      </c>
      <c r="W43" s="14">
        <v>107.14569999999999</v>
      </c>
      <c r="X43" s="14">
        <v>193.62270000000001</v>
      </c>
      <c r="Y43" s="14">
        <v>1293.8108</v>
      </c>
      <c r="Z43" s="14">
        <v>2631.9274999999998</v>
      </c>
      <c r="AA43" s="14">
        <v>2568.7887000000001</v>
      </c>
      <c r="AB43" s="14"/>
      <c r="AC43" s="14">
        <v>6217.7380000000003</v>
      </c>
      <c r="AD43" s="14">
        <v>6257.7708000000002</v>
      </c>
      <c r="AE43" s="14">
        <v>6963.6624000000002</v>
      </c>
      <c r="AF43" s="14">
        <v>5483.0214000000005</v>
      </c>
      <c r="AG43" s="14">
        <v>6177.4142000000002</v>
      </c>
      <c r="AH43" s="14">
        <v>5763.6827000000003</v>
      </c>
      <c r="AI43" s="14">
        <v>5961.9950999999992</v>
      </c>
      <c r="AJ43" s="14">
        <v>5516.5105999999996</v>
      </c>
      <c r="AK43" s="14">
        <v>6306.4735000000001</v>
      </c>
      <c r="AL43" s="14">
        <v>5427.4447</v>
      </c>
      <c r="AM43" s="14">
        <v>7288.7367999999997</v>
      </c>
      <c r="AN43" s="14">
        <v>6828.1504000000004</v>
      </c>
      <c r="AO43" s="14"/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/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/>
      <c r="BP43" s="14">
        <f t="shared" si="13"/>
        <v>90095.500699999975</v>
      </c>
    </row>
    <row r="44" spans="1:68" x14ac:dyDescent="0.25">
      <c r="A44" s="9">
        <v>25</v>
      </c>
      <c r="C44" s="8" t="s">
        <v>98</v>
      </c>
      <c r="E44" s="9" t="s">
        <v>113</v>
      </c>
      <c r="G44" s="14">
        <v>320</v>
      </c>
      <c r="H44" s="14">
        <v>0</v>
      </c>
      <c r="I44" s="14">
        <v>0</v>
      </c>
      <c r="J44" s="14">
        <v>0</v>
      </c>
      <c r="K44" s="14">
        <f t="shared" si="12"/>
        <v>320</v>
      </c>
      <c r="L44" s="10"/>
      <c r="N44" s="9">
        <v>25</v>
      </c>
      <c r="O44" s="9"/>
      <c r="P44" s="14">
        <v>58.186900000000001</v>
      </c>
      <c r="Q44" s="14">
        <v>78.643600000000006</v>
      </c>
      <c r="R44" s="14">
        <v>57.897300000000001</v>
      </c>
      <c r="S44" s="14">
        <v>4.9708999999999994</v>
      </c>
      <c r="T44" s="14">
        <v>15.8964</v>
      </c>
      <c r="U44" s="14">
        <v>5.6120000000000001</v>
      </c>
      <c r="V44" s="14">
        <v>1.052</v>
      </c>
      <c r="W44" s="14">
        <v>2.3291999999999997</v>
      </c>
      <c r="X44" s="14">
        <v>3.4264999999999999</v>
      </c>
      <c r="Y44" s="14">
        <v>6.84</v>
      </c>
      <c r="Z44" s="14">
        <v>35.472099999999998</v>
      </c>
      <c r="AA44" s="14">
        <v>49.394100000000002</v>
      </c>
      <c r="AB44" s="14"/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/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/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/>
      <c r="BP44" s="14">
        <f t="shared" si="13"/>
        <v>319.72099999999995</v>
      </c>
    </row>
    <row r="45" spans="1:68" x14ac:dyDescent="0.25">
      <c r="A45" s="9">
        <v>26</v>
      </c>
      <c r="C45" s="8" t="s">
        <v>99</v>
      </c>
      <c r="E45" s="9" t="s">
        <v>113</v>
      </c>
      <c r="G45" s="14">
        <v>8464</v>
      </c>
      <c r="H45" s="14">
        <v>117948</v>
      </c>
      <c r="I45" s="14">
        <v>0</v>
      </c>
      <c r="J45" s="14">
        <v>511188</v>
      </c>
      <c r="K45" s="14">
        <f t="shared" si="12"/>
        <v>637600</v>
      </c>
      <c r="L45" s="10"/>
      <c r="N45" s="9">
        <v>26</v>
      </c>
      <c r="O45" s="9"/>
      <c r="P45" s="14">
        <v>1112.8512000000001</v>
      </c>
      <c r="Q45" s="14">
        <v>1409.4337</v>
      </c>
      <c r="R45" s="14">
        <v>858.1323000000001</v>
      </c>
      <c r="S45" s="14">
        <v>289.17490000000004</v>
      </c>
      <c r="T45" s="14">
        <v>520.74770000000012</v>
      </c>
      <c r="U45" s="14">
        <v>582.05999999999995</v>
      </c>
      <c r="V45" s="14">
        <v>681.98</v>
      </c>
      <c r="W45" s="14">
        <v>550.8039</v>
      </c>
      <c r="X45" s="14">
        <v>372.31959999999998</v>
      </c>
      <c r="Y45" s="14">
        <v>173.66120000000001</v>
      </c>
      <c r="Z45" s="14">
        <v>908.70580000000007</v>
      </c>
      <c r="AA45" s="14">
        <v>1003.8125</v>
      </c>
      <c r="AB45" s="14"/>
      <c r="AC45" s="14">
        <v>12280.444789862999</v>
      </c>
      <c r="AD45" s="14">
        <v>11255.400810613099</v>
      </c>
      <c r="AE45" s="14">
        <v>11204.889440724699</v>
      </c>
      <c r="AF45" s="14">
        <v>10817.683913726802</v>
      </c>
      <c r="AG45" s="14">
        <v>9798.5204302033999</v>
      </c>
      <c r="AH45" s="14">
        <v>8384.6449164623991</v>
      </c>
      <c r="AI45" s="14">
        <v>7896.4184222567001</v>
      </c>
      <c r="AJ45" s="14">
        <v>7165.7523171797993</v>
      </c>
      <c r="AK45" s="14">
        <v>8177.5423762363998</v>
      </c>
      <c r="AL45" s="14">
        <v>8689.8039577561995</v>
      </c>
      <c r="AM45" s="14">
        <v>10853.8437102564</v>
      </c>
      <c r="AN45" s="14">
        <v>11423.325172774499</v>
      </c>
      <c r="AO45" s="14"/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/>
      <c r="BC45" s="14">
        <v>40552.3806686963</v>
      </c>
      <c r="BD45" s="14">
        <v>42969.443523885697</v>
      </c>
      <c r="BE45" s="14">
        <v>43837.146985167907</v>
      </c>
      <c r="BF45" s="14">
        <v>26232.337009338902</v>
      </c>
      <c r="BG45" s="14">
        <v>27423.3401949615</v>
      </c>
      <c r="BH45" s="14">
        <v>29168.848540873998</v>
      </c>
      <c r="BI45" s="14">
        <v>39216.265542593399</v>
      </c>
      <c r="BJ45" s="14">
        <v>75903.787548021894</v>
      </c>
      <c r="BK45" s="14">
        <v>22465.657056633197</v>
      </c>
      <c r="BL45" s="14">
        <v>54683.393535176692</v>
      </c>
      <c r="BM45" s="14">
        <v>52436.051416461502</v>
      </c>
      <c r="BN45" s="14">
        <v>56299.259179563604</v>
      </c>
      <c r="BO45" s="14"/>
      <c r="BP45" s="14">
        <f t="shared" si="13"/>
        <v>637599.864259428</v>
      </c>
    </row>
    <row r="46" spans="1:68" x14ac:dyDescent="0.25">
      <c r="A46" s="9">
        <v>27</v>
      </c>
      <c r="C46" s="8" t="s">
        <v>85</v>
      </c>
      <c r="E46" s="9" t="s">
        <v>113</v>
      </c>
      <c r="G46" s="14">
        <v>0</v>
      </c>
      <c r="H46" s="14">
        <v>0</v>
      </c>
      <c r="I46" s="14">
        <v>0</v>
      </c>
      <c r="J46" s="14">
        <v>958587</v>
      </c>
      <c r="K46" s="14">
        <f t="shared" si="12"/>
        <v>958587</v>
      </c>
      <c r="L46" s="10"/>
      <c r="N46" s="9">
        <v>27</v>
      </c>
      <c r="O46" s="9"/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/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/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/>
      <c r="BC46" s="14">
        <v>93840.123335726501</v>
      </c>
      <c r="BD46" s="14">
        <v>88416.315598151094</v>
      </c>
      <c r="BE46" s="14">
        <v>95023.894931536706</v>
      </c>
      <c r="BF46" s="14">
        <v>86220.891375639898</v>
      </c>
      <c r="BG46" s="14">
        <v>79005.256089334696</v>
      </c>
      <c r="BH46" s="14">
        <v>82268.144184013596</v>
      </c>
      <c r="BI46" s="14">
        <v>71511.1199829994</v>
      </c>
      <c r="BJ46" s="14">
        <v>72440.146878311207</v>
      </c>
      <c r="BK46" s="14">
        <v>59287.439683721001</v>
      </c>
      <c r="BL46" s="14">
        <v>66975.58137430709</v>
      </c>
      <c r="BM46" s="14">
        <v>79485.41679135611</v>
      </c>
      <c r="BN46" s="14">
        <v>84112.99871368779</v>
      </c>
      <c r="BO46" s="14"/>
      <c r="BP46" s="14">
        <f t="shared" si="13"/>
        <v>958587.32893878501</v>
      </c>
    </row>
    <row r="47" spans="1:68" x14ac:dyDescent="0.25">
      <c r="A47" s="9">
        <v>28</v>
      </c>
      <c r="C47" s="8" t="s">
        <v>100</v>
      </c>
      <c r="E47" s="9" t="s">
        <v>113</v>
      </c>
      <c r="G47" s="14">
        <v>0</v>
      </c>
      <c r="H47" s="14">
        <v>0</v>
      </c>
      <c r="I47" s="14">
        <v>453007</v>
      </c>
      <c r="J47" s="14">
        <v>0</v>
      </c>
      <c r="K47" s="14">
        <f t="shared" si="12"/>
        <v>453007</v>
      </c>
      <c r="L47" s="10"/>
      <c r="N47" s="9">
        <v>28</v>
      </c>
      <c r="O47" s="9"/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/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/>
      <c r="AP47" s="14">
        <v>44862.412946466196</v>
      </c>
      <c r="AQ47" s="14">
        <v>43395.761619263096</v>
      </c>
      <c r="AR47" s="14">
        <v>42565.567545743004</v>
      </c>
      <c r="AS47" s="14">
        <v>37380.349727023604</v>
      </c>
      <c r="AT47" s="14">
        <v>37540.887557945403</v>
      </c>
      <c r="AU47" s="14">
        <v>32841.677107551302</v>
      </c>
      <c r="AV47" s="14">
        <v>33176.316078357202</v>
      </c>
      <c r="AW47" s="14">
        <v>33656.723101074502</v>
      </c>
      <c r="AX47" s="14">
        <v>32442.444605659803</v>
      </c>
      <c r="AY47" s="14">
        <v>36537.7292407512</v>
      </c>
      <c r="AZ47" s="14">
        <v>40331.981858638501</v>
      </c>
      <c r="BA47" s="14">
        <v>38274.7633687466</v>
      </c>
      <c r="BB47" s="14"/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/>
      <c r="BP47" s="14">
        <f t="shared" si="13"/>
        <v>453006.61475722049</v>
      </c>
    </row>
    <row r="48" spans="1:68" x14ac:dyDescent="0.25">
      <c r="A48" s="9">
        <v>29</v>
      </c>
      <c r="C48" s="8" t="s">
        <v>101</v>
      </c>
      <c r="E48" s="9" t="s">
        <v>113</v>
      </c>
      <c r="G48" s="14">
        <v>0</v>
      </c>
      <c r="H48" s="14">
        <v>0</v>
      </c>
      <c r="I48" s="14">
        <v>4700474</v>
      </c>
      <c r="J48" s="14">
        <v>0</v>
      </c>
      <c r="K48" s="14">
        <f t="shared" si="12"/>
        <v>4700474</v>
      </c>
      <c r="L48" s="10"/>
      <c r="N48" s="9">
        <v>29</v>
      </c>
      <c r="O48" s="9"/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/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/>
      <c r="AP48" s="14">
        <v>414540.76569221902</v>
      </c>
      <c r="AQ48" s="14">
        <v>417536.65984317998</v>
      </c>
      <c r="AR48" s="14">
        <v>382647.91107466398</v>
      </c>
      <c r="AS48" s="14">
        <v>325740.15843907202</v>
      </c>
      <c r="AT48" s="14">
        <v>340643.42239125801</v>
      </c>
      <c r="AU48" s="14">
        <v>385293.59771205002</v>
      </c>
      <c r="AV48" s="14">
        <v>384266.03041059501</v>
      </c>
      <c r="AW48" s="14">
        <v>463870.502969352</v>
      </c>
      <c r="AX48" s="14">
        <v>363996.503472446</v>
      </c>
      <c r="AY48" s="14">
        <v>364187.04793719499</v>
      </c>
      <c r="AZ48" s="14">
        <v>410080.38331361301</v>
      </c>
      <c r="BA48" s="14">
        <v>447671.43661528802</v>
      </c>
      <c r="BB48" s="14"/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4"/>
      <c r="BP48" s="14">
        <f t="shared" si="13"/>
        <v>4700474.4198709326</v>
      </c>
    </row>
    <row r="49" spans="1:68" x14ac:dyDescent="0.25">
      <c r="A49" s="9">
        <v>30</v>
      </c>
      <c r="C49" s="8" t="s">
        <v>102</v>
      </c>
      <c r="E49" s="9" t="s">
        <v>113</v>
      </c>
      <c r="G49" s="14">
        <v>0</v>
      </c>
      <c r="H49" s="14">
        <v>0</v>
      </c>
      <c r="I49" s="14">
        <v>241187</v>
      </c>
      <c r="J49" s="14">
        <v>0</v>
      </c>
      <c r="K49" s="14">
        <f t="shared" si="12"/>
        <v>241187</v>
      </c>
      <c r="L49" s="10"/>
      <c r="N49" s="9">
        <v>30</v>
      </c>
      <c r="O49" s="9"/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/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/>
      <c r="AP49" s="14">
        <v>40466.2937432986</v>
      </c>
      <c r="AQ49" s="14">
        <v>40898.688993358999</v>
      </c>
      <c r="AR49" s="14">
        <v>30027.106702393001</v>
      </c>
      <c r="AS49" s="14">
        <v>20226.107881828302</v>
      </c>
      <c r="AT49" s="14">
        <v>5252.7869782068001</v>
      </c>
      <c r="AU49" s="14">
        <v>7087.2800419353007</v>
      </c>
      <c r="AV49" s="14">
        <v>6817.9366913983995</v>
      </c>
      <c r="AW49" s="14">
        <v>6742.2050045547994</v>
      </c>
      <c r="AX49" s="14">
        <v>7054.4291688468002</v>
      </c>
      <c r="AY49" s="14">
        <v>12614.3988930005</v>
      </c>
      <c r="AZ49" s="14">
        <v>28686.131512251897</v>
      </c>
      <c r="BA49" s="14">
        <v>35313.984220337305</v>
      </c>
      <c r="BB49" s="14"/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/>
      <c r="BP49" s="14">
        <f t="shared" si="13"/>
        <v>241187.34983141071</v>
      </c>
    </row>
    <row r="50" spans="1:68" x14ac:dyDescent="0.25">
      <c r="A50" s="9">
        <v>31</v>
      </c>
      <c r="C50" s="8" t="s">
        <v>103</v>
      </c>
      <c r="E50" s="9" t="s">
        <v>113</v>
      </c>
      <c r="G50" s="14">
        <v>4043</v>
      </c>
      <c r="H50" s="14">
        <v>59468</v>
      </c>
      <c r="I50" s="14">
        <v>0</v>
      </c>
      <c r="J50" s="14">
        <v>0</v>
      </c>
      <c r="K50" s="14">
        <f t="shared" si="12"/>
        <v>63511</v>
      </c>
      <c r="L50" s="10"/>
      <c r="N50" s="9">
        <v>31</v>
      </c>
      <c r="O50" s="9"/>
      <c r="P50" s="14">
        <v>309.29399999999998</v>
      </c>
      <c r="Q50" s="14">
        <v>333.94630000000001</v>
      </c>
      <c r="R50" s="14">
        <v>334.73480000000001</v>
      </c>
      <c r="S50" s="14">
        <v>208.58360000000002</v>
      </c>
      <c r="T50" s="14">
        <v>512.59730000000002</v>
      </c>
      <c r="U50" s="14">
        <v>366.59429999999998</v>
      </c>
      <c r="V50" s="14">
        <v>595.48880000000008</v>
      </c>
      <c r="W50" s="14">
        <v>575.28280000000007</v>
      </c>
      <c r="X50" s="14">
        <v>202.2319</v>
      </c>
      <c r="Y50" s="14">
        <v>112.048</v>
      </c>
      <c r="Z50" s="14">
        <v>311.97050000000002</v>
      </c>
      <c r="AA50" s="14">
        <v>180.65170000000001</v>
      </c>
      <c r="AB50" s="14"/>
      <c r="AC50" s="14">
        <v>3980.9135000000001</v>
      </c>
      <c r="AD50" s="14">
        <v>4079.5646999999999</v>
      </c>
      <c r="AE50" s="14">
        <v>3630.1714999999999</v>
      </c>
      <c r="AF50" s="14">
        <v>3486.5970000000002</v>
      </c>
      <c r="AG50" s="14">
        <v>5229.7520000000004</v>
      </c>
      <c r="AH50" s="14">
        <v>4996.9295000000002</v>
      </c>
      <c r="AI50" s="14">
        <v>4990.1095999999998</v>
      </c>
      <c r="AJ50" s="14">
        <v>5576.9276</v>
      </c>
      <c r="AK50" s="14">
        <v>6183.5733</v>
      </c>
      <c r="AL50" s="14">
        <v>5715.4778999999999</v>
      </c>
      <c r="AM50" s="14">
        <v>6783.1152000000002</v>
      </c>
      <c r="AN50" s="14">
        <v>4814.6625000000004</v>
      </c>
      <c r="AO50" s="14"/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/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/>
      <c r="BP50" s="14">
        <f t="shared" si="13"/>
        <v>63511.2183</v>
      </c>
    </row>
    <row r="51" spans="1:68" x14ac:dyDescent="0.25">
      <c r="A51" s="9">
        <v>32</v>
      </c>
      <c r="C51" s="8" t="s">
        <v>104</v>
      </c>
      <c r="E51" s="9" t="s">
        <v>113</v>
      </c>
      <c r="G51" s="14">
        <v>79188</v>
      </c>
      <c r="H51" s="14">
        <v>0</v>
      </c>
      <c r="I51" s="14">
        <v>0</v>
      </c>
      <c r="J51" s="14">
        <v>64710</v>
      </c>
      <c r="K51" s="14">
        <f t="shared" si="12"/>
        <v>143898</v>
      </c>
      <c r="L51" s="10"/>
      <c r="N51" s="9">
        <v>32</v>
      </c>
      <c r="O51" s="9"/>
      <c r="P51" s="14">
        <v>4710.7539689911991</v>
      </c>
      <c r="Q51" s="14">
        <v>8214.953172928399</v>
      </c>
      <c r="R51" s="14">
        <v>3407.3907643311004</v>
      </c>
      <c r="S51" s="14">
        <v>2723.7956051814003</v>
      </c>
      <c r="T51" s="14">
        <v>3706.9220552347006</v>
      </c>
      <c r="U51" s="14">
        <v>2019.0346066979</v>
      </c>
      <c r="V51" s="14">
        <v>4533.2613962592995</v>
      </c>
      <c r="W51" s="14">
        <v>12314.306717947999</v>
      </c>
      <c r="X51" s="14">
        <v>16644.038014399099</v>
      </c>
      <c r="Y51" s="14">
        <v>6748.2838468656</v>
      </c>
      <c r="Z51" s="14">
        <v>9172.7700235264001</v>
      </c>
      <c r="AA51" s="14">
        <v>4992.6638275779997</v>
      </c>
      <c r="AB51" s="14"/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/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/>
      <c r="BC51" s="14">
        <v>8331.1341811476996</v>
      </c>
      <c r="BD51" s="14">
        <v>6843.8520657256995</v>
      </c>
      <c r="BE51" s="14">
        <v>7463.1875446618005</v>
      </c>
      <c r="BF51" s="14">
        <v>2734.4676362557998</v>
      </c>
      <c r="BG51" s="14">
        <v>3944.8649371414003</v>
      </c>
      <c r="BH51" s="14">
        <v>5682.8843333843006</v>
      </c>
      <c r="BI51" s="14">
        <v>3625.4406521209999</v>
      </c>
      <c r="BJ51" s="14">
        <v>6759.0264780073994</v>
      </c>
      <c r="BK51" s="14">
        <v>4184.4177146026004</v>
      </c>
      <c r="BL51" s="14">
        <v>4579.5486376731005</v>
      </c>
      <c r="BM51" s="14">
        <v>4704.6416459489992</v>
      </c>
      <c r="BN51" s="14">
        <v>5856.0058261408003</v>
      </c>
      <c r="BO51" s="14"/>
      <c r="BP51" s="14">
        <f t="shared" si="13"/>
        <v>143897.64565275173</v>
      </c>
    </row>
    <row r="52" spans="1:68" x14ac:dyDescent="0.25">
      <c r="A52" s="9">
        <v>33</v>
      </c>
      <c r="C52" s="8" t="s">
        <v>105</v>
      </c>
      <c r="E52" s="9" t="s">
        <v>113</v>
      </c>
      <c r="G52" s="14">
        <v>0</v>
      </c>
      <c r="H52" s="14">
        <v>0</v>
      </c>
      <c r="I52" s="14">
        <v>0</v>
      </c>
      <c r="J52" s="14">
        <v>0</v>
      </c>
      <c r="K52" s="14">
        <f t="shared" si="12"/>
        <v>0</v>
      </c>
      <c r="L52" s="10"/>
      <c r="N52" s="9">
        <v>33</v>
      </c>
      <c r="O52" s="9"/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/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/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/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4"/>
      <c r="BP52" s="14">
        <f t="shared" si="13"/>
        <v>0</v>
      </c>
    </row>
    <row r="53" spans="1:68" x14ac:dyDescent="0.25">
      <c r="A53" s="9">
        <v>34</v>
      </c>
      <c r="C53" s="8" t="s">
        <v>82</v>
      </c>
      <c r="G53" s="17">
        <f t="shared" ref="G53:K53" si="14">SUM(G41:G52)</f>
        <v>196209</v>
      </c>
      <c r="H53" s="17">
        <f t="shared" si="14"/>
        <v>1460479</v>
      </c>
      <c r="I53" s="17">
        <f t="shared" si="14"/>
        <v>5394668</v>
      </c>
      <c r="J53" s="17">
        <f t="shared" si="14"/>
        <v>1534485</v>
      </c>
      <c r="K53" s="17">
        <f t="shared" si="14"/>
        <v>8585841</v>
      </c>
      <c r="L53" s="14"/>
      <c r="M53" s="14"/>
      <c r="N53" s="9">
        <v>34</v>
      </c>
      <c r="O53" s="9"/>
      <c r="P53" s="17">
        <f t="shared" ref="P53:BP53" si="15">SUM(P41:P52)</f>
        <v>18268.508068991199</v>
      </c>
      <c r="Q53" s="17">
        <f t="shared" si="15"/>
        <v>21985.616872928396</v>
      </c>
      <c r="R53" s="17">
        <f t="shared" si="15"/>
        <v>15615.4604643311</v>
      </c>
      <c r="S53" s="17">
        <f t="shared" si="15"/>
        <v>9913.8310051814005</v>
      </c>
      <c r="T53" s="17">
        <f t="shared" si="15"/>
        <v>10501.2170552347</v>
      </c>
      <c r="U53" s="17">
        <f t="shared" si="15"/>
        <v>7134.7025066978995</v>
      </c>
      <c r="V53" s="17">
        <f t="shared" si="15"/>
        <v>10371.917696259299</v>
      </c>
      <c r="W53" s="17">
        <f t="shared" si="15"/>
        <v>21235.905017948</v>
      </c>
      <c r="X53" s="17">
        <f t="shared" si="15"/>
        <v>27717.2027143991</v>
      </c>
      <c r="Y53" s="17">
        <f t="shared" si="15"/>
        <v>14774.284146865599</v>
      </c>
      <c r="Z53" s="17">
        <f t="shared" si="15"/>
        <v>21350.3081235264</v>
      </c>
      <c r="AA53" s="17">
        <f t="shared" si="15"/>
        <v>17340.246627577999</v>
      </c>
      <c r="AB53" s="14"/>
      <c r="AC53" s="17">
        <f t="shared" si="15"/>
        <v>165687.70498986298</v>
      </c>
      <c r="AD53" s="17">
        <f t="shared" si="15"/>
        <v>168284.93221061307</v>
      </c>
      <c r="AE53" s="17">
        <f t="shared" si="15"/>
        <v>150510.41234072472</v>
      </c>
      <c r="AF53" s="17">
        <f t="shared" si="15"/>
        <v>123405.0177137268</v>
      </c>
      <c r="AG53" s="17">
        <f t="shared" si="15"/>
        <v>105039.3952302034</v>
      </c>
      <c r="AH53" s="17">
        <f t="shared" si="15"/>
        <v>90693.600816462393</v>
      </c>
      <c r="AI53" s="17">
        <f t="shared" si="15"/>
        <v>85505.626222256702</v>
      </c>
      <c r="AJ53" s="17">
        <f t="shared" si="15"/>
        <v>84285.788317179788</v>
      </c>
      <c r="AK53" s="17">
        <f t="shared" si="15"/>
        <v>95932.598676236405</v>
      </c>
      <c r="AL53" s="17">
        <f t="shared" si="15"/>
        <v>110345.83795775622</v>
      </c>
      <c r="AM53" s="17">
        <f t="shared" si="15"/>
        <v>142599.56051025642</v>
      </c>
      <c r="AN53" s="17">
        <f t="shared" si="15"/>
        <v>138187.9209727745</v>
      </c>
      <c r="AO53" s="14"/>
      <c r="AP53" s="17">
        <f t="shared" si="15"/>
        <v>499869.47238198383</v>
      </c>
      <c r="AQ53" s="17">
        <f t="shared" si="15"/>
        <v>501831.11045580206</v>
      </c>
      <c r="AR53" s="17">
        <f t="shared" si="15"/>
        <v>455240.58532279998</v>
      </c>
      <c r="AS53" s="17">
        <f t="shared" si="15"/>
        <v>383346.61604792398</v>
      </c>
      <c r="AT53" s="17">
        <f t="shared" si="15"/>
        <v>383437.09692741017</v>
      </c>
      <c r="AU53" s="17">
        <f t="shared" si="15"/>
        <v>425222.5548615366</v>
      </c>
      <c r="AV53" s="17">
        <f t="shared" si="15"/>
        <v>424260.28318035061</v>
      </c>
      <c r="AW53" s="17">
        <f t="shared" si="15"/>
        <v>504269.43107498134</v>
      </c>
      <c r="AX53" s="17">
        <f t="shared" si="15"/>
        <v>403493.37724695262</v>
      </c>
      <c r="AY53" s="17">
        <f t="shared" si="15"/>
        <v>413339.17607094668</v>
      </c>
      <c r="AZ53" s="17">
        <f t="shared" si="15"/>
        <v>479098.49668450345</v>
      </c>
      <c r="BA53" s="17">
        <f t="shared" si="15"/>
        <v>521260.18420437194</v>
      </c>
      <c r="BB53" s="14"/>
      <c r="BC53" s="17">
        <f t="shared" si="15"/>
        <v>142723.63818557051</v>
      </c>
      <c r="BD53" s="17">
        <f t="shared" si="15"/>
        <v>138229.61118776249</v>
      </c>
      <c r="BE53" s="17">
        <f t="shared" si="15"/>
        <v>146324.22946136643</v>
      </c>
      <c r="BF53" s="17">
        <f t="shared" si="15"/>
        <v>115187.6960212346</v>
      </c>
      <c r="BG53" s="17">
        <f t="shared" si="15"/>
        <v>110373.4612214376</v>
      </c>
      <c r="BH53" s="17">
        <f t="shared" si="15"/>
        <v>117119.87705827189</v>
      </c>
      <c r="BI53" s="17">
        <f t="shared" si="15"/>
        <v>114352.82617771381</v>
      </c>
      <c r="BJ53" s="17">
        <f t="shared" si="15"/>
        <v>155102.96090434052</v>
      </c>
      <c r="BK53" s="17">
        <f t="shared" si="15"/>
        <v>85937.514454956807</v>
      </c>
      <c r="BL53" s="17">
        <f t="shared" si="15"/>
        <v>126238.52354715687</v>
      </c>
      <c r="BM53" s="17">
        <f t="shared" si="15"/>
        <v>136626.10985376663</v>
      </c>
      <c r="BN53" s="17">
        <f t="shared" si="15"/>
        <v>146268.26371939221</v>
      </c>
      <c r="BO53" s="14"/>
      <c r="BP53" s="17">
        <f t="shared" si="15"/>
        <v>8585840.6925105285</v>
      </c>
    </row>
    <row r="54" spans="1:68" x14ac:dyDescent="0.25">
      <c r="A54" s="9"/>
      <c r="G54" s="14"/>
      <c r="H54" s="14"/>
      <c r="I54" s="14"/>
      <c r="J54" s="14"/>
      <c r="K54" s="15"/>
      <c r="L54" s="15"/>
      <c r="M54" s="15"/>
      <c r="N54" s="9"/>
      <c r="O54" s="9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</row>
    <row r="55" spans="1:68" x14ac:dyDescent="0.25">
      <c r="A55" s="9">
        <v>35</v>
      </c>
      <c r="C55" s="8" t="s">
        <v>106</v>
      </c>
      <c r="G55" s="17">
        <f>G39+G53</f>
        <v>440076.55653985857</v>
      </c>
      <c r="H55" s="17">
        <f>H39+H53</f>
        <v>3275800.6891052853</v>
      </c>
      <c r="I55" s="17">
        <f>I39+I53</f>
        <v>5394668</v>
      </c>
      <c r="J55" s="17">
        <f>J39+J53</f>
        <v>2242414.1710000001</v>
      </c>
      <c r="K55" s="17">
        <f>K39+K53</f>
        <v>11352959.416645143</v>
      </c>
      <c r="L55" s="14"/>
      <c r="M55" s="14"/>
      <c r="N55" s="9">
        <v>35</v>
      </c>
      <c r="O55" s="9"/>
      <c r="P55" s="17">
        <f t="shared" ref="P55:BP55" si="16">P39+P53</f>
        <v>51611.092312499452</v>
      </c>
      <c r="Q55" s="17">
        <f t="shared" si="16"/>
        <v>55343.693649634035</v>
      </c>
      <c r="R55" s="17">
        <f t="shared" si="16"/>
        <v>41314.610362531661</v>
      </c>
      <c r="S55" s="17">
        <f t="shared" si="16"/>
        <v>25575.293458182106</v>
      </c>
      <c r="T55" s="17">
        <f t="shared" si="16"/>
        <v>22861.513300374812</v>
      </c>
      <c r="U55" s="17">
        <f t="shared" si="16"/>
        <v>17100.931193557914</v>
      </c>
      <c r="V55" s="17">
        <f t="shared" si="16"/>
        <v>19335.845191870641</v>
      </c>
      <c r="W55" s="17">
        <f t="shared" si="16"/>
        <v>29109.335587014808</v>
      </c>
      <c r="X55" s="17">
        <f t="shared" si="16"/>
        <v>39680.620076564628</v>
      </c>
      <c r="Y55" s="17">
        <f t="shared" si="16"/>
        <v>33186.386791637502</v>
      </c>
      <c r="Z55" s="17">
        <f t="shared" si="16"/>
        <v>54239.89385901975</v>
      </c>
      <c r="AA55" s="17">
        <f t="shared" si="16"/>
        <v>50717.541056912305</v>
      </c>
      <c r="AB55" s="14"/>
      <c r="AC55" s="17">
        <f t="shared" si="16"/>
        <v>340742.17777248326</v>
      </c>
      <c r="AD55" s="17">
        <f t="shared" si="16"/>
        <v>340770.44650751853</v>
      </c>
      <c r="AE55" s="17">
        <f t="shared" si="16"/>
        <v>319041.86409048649</v>
      </c>
      <c r="AF55" s="17">
        <f t="shared" si="16"/>
        <v>273221.84057546553</v>
      </c>
      <c r="AG55" s="17">
        <f t="shared" si="16"/>
        <v>258419.83224411317</v>
      </c>
      <c r="AH55" s="17">
        <f t="shared" si="16"/>
        <v>218424.51395512457</v>
      </c>
      <c r="AI55" s="17">
        <f t="shared" si="16"/>
        <v>211500.993687674</v>
      </c>
      <c r="AJ55" s="17">
        <f t="shared" si="16"/>
        <v>229049.55390952539</v>
      </c>
      <c r="AK55" s="17">
        <f t="shared" si="16"/>
        <v>212456.57719576894</v>
      </c>
      <c r="AL55" s="17">
        <f t="shared" si="16"/>
        <v>244683.14633106487</v>
      </c>
      <c r="AM55" s="17">
        <f t="shared" si="16"/>
        <v>313889.87843104114</v>
      </c>
      <c r="AN55" s="17">
        <f t="shared" si="16"/>
        <v>313599.2603630696</v>
      </c>
      <c r="AO55" s="14"/>
      <c r="AP55" s="17">
        <f t="shared" si="16"/>
        <v>499869.47238198383</v>
      </c>
      <c r="AQ55" s="17">
        <f t="shared" si="16"/>
        <v>501831.11045580206</v>
      </c>
      <c r="AR55" s="17">
        <f t="shared" si="16"/>
        <v>455240.58532279998</v>
      </c>
      <c r="AS55" s="17">
        <f t="shared" si="16"/>
        <v>383346.61604792398</v>
      </c>
      <c r="AT55" s="17">
        <f t="shared" si="16"/>
        <v>383437.09692741017</v>
      </c>
      <c r="AU55" s="17">
        <f t="shared" si="16"/>
        <v>425222.5548615366</v>
      </c>
      <c r="AV55" s="17">
        <f t="shared" si="16"/>
        <v>424260.28318035061</v>
      </c>
      <c r="AW55" s="17">
        <f t="shared" si="16"/>
        <v>504269.43107498134</v>
      </c>
      <c r="AX55" s="17">
        <f t="shared" si="16"/>
        <v>403493.37724695262</v>
      </c>
      <c r="AY55" s="17">
        <f t="shared" si="16"/>
        <v>413339.17607094668</v>
      </c>
      <c r="AZ55" s="17">
        <f t="shared" si="16"/>
        <v>479098.49668450345</v>
      </c>
      <c r="BA55" s="17">
        <f t="shared" si="16"/>
        <v>521260.18420437194</v>
      </c>
      <c r="BB55" s="14"/>
      <c r="BC55" s="17">
        <f t="shared" si="16"/>
        <v>197958.7501855705</v>
      </c>
      <c r="BD55" s="17">
        <f t="shared" si="16"/>
        <v>209911.72318776249</v>
      </c>
      <c r="BE55" s="17">
        <f t="shared" si="16"/>
        <v>184612.88146136643</v>
      </c>
      <c r="BF55" s="17">
        <f t="shared" si="16"/>
        <v>121145.2980212346</v>
      </c>
      <c r="BG55" s="17">
        <f t="shared" si="16"/>
        <v>125290.29722143759</v>
      </c>
      <c r="BH55" s="17">
        <f t="shared" si="16"/>
        <v>187617.49205827189</v>
      </c>
      <c r="BI55" s="17">
        <f t="shared" si="16"/>
        <v>179108.49917771382</v>
      </c>
      <c r="BJ55" s="17">
        <f t="shared" si="16"/>
        <v>289892.93790434056</v>
      </c>
      <c r="BK55" s="17">
        <f t="shared" si="16"/>
        <v>110907.22245495681</v>
      </c>
      <c r="BL55" s="17">
        <f t="shared" si="16"/>
        <v>186395.82254715689</v>
      </c>
      <c r="BM55" s="17">
        <f t="shared" si="16"/>
        <v>219439.8238537666</v>
      </c>
      <c r="BN55" s="17">
        <f t="shared" si="16"/>
        <v>230133.13471939223</v>
      </c>
      <c r="BO55" s="14"/>
      <c r="BP55" s="17">
        <f t="shared" si="16"/>
        <v>11352959.109155668</v>
      </c>
    </row>
    <row r="56" spans="1:68" x14ac:dyDescent="0.25">
      <c r="A56" s="9"/>
      <c r="G56" s="14"/>
      <c r="H56" s="14"/>
      <c r="I56" s="14"/>
      <c r="J56" s="14"/>
      <c r="K56" s="14"/>
      <c r="L56" s="14"/>
      <c r="M56" s="14"/>
      <c r="N56" s="9"/>
      <c r="O56" s="9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</row>
    <row r="57" spans="1:68" x14ac:dyDescent="0.25">
      <c r="A57" s="9">
        <v>36</v>
      </c>
      <c r="C57" s="8" t="s">
        <v>107</v>
      </c>
      <c r="G57" s="17">
        <f>G25+G55</f>
        <v>12120833.484050978</v>
      </c>
      <c r="H57" s="17">
        <f>H25+H55</f>
        <v>6031061.2879382642</v>
      </c>
      <c r="I57" s="17">
        <f>I25+I55</f>
        <v>5394668</v>
      </c>
      <c r="J57" s="17">
        <f>J25+J55</f>
        <v>2246240.1710000001</v>
      </c>
      <c r="K57" s="17">
        <f>K25+K55</f>
        <v>25792802.942989245</v>
      </c>
      <c r="L57" s="14"/>
      <c r="M57" s="14"/>
      <c r="N57" s="9">
        <v>36</v>
      </c>
      <c r="O57" s="9"/>
      <c r="P57" s="17">
        <f t="shared" ref="P57:BP57" si="17">P25+P55</f>
        <v>2038714.0077136683</v>
      </c>
      <c r="Q57" s="17">
        <f t="shared" si="17"/>
        <v>1990650.9859598519</v>
      </c>
      <c r="R57" s="17">
        <f t="shared" si="17"/>
        <v>1453927.6640148789</v>
      </c>
      <c r="S57" s="17">
        <f t="shared" si="17"/>
        <v>1040816.69231252</v>
      </c>
      <c r="T57" s="17">
        <f t="shared" si="17"/>
        <v>600588.45657442382</v>
      </c>
      <c r="U57" s="17">
        <f t="shared" si="17"/>
        <v>321583.33596731961</v>
      </c>
      <c r="V57" s="17">
        <f t="shared" si="17"/>
        <v>326082.4583342814</v>
      </c>
      <c r="W57" s="17">
        <f t="shared" si="17"/>
        <v>326029.75041162729</v>
      </c>
      <c r="X57" s="17">
        <f t="shared" si="17"/>
        <v>358485.72121619945</v>
      </c>
      <c r="Y57" s="17">
        <f t="shared" si="17"/>
        <v>583714.94603326474</v>
      </c>
      <c r="Z57" s="17">
        <f t="shared" si="17"/>
        <v>1314558.7092440648</v>
      </c>
      <c r="AA57" s="17">
        <f t="shared" si="17"/>
        <v>1765680.5247316444</v>
      </c>
      <c r="AB57" s="14"/>
      <c r="AC57" s="17">
        <f t="shared" si="17"/>
        <v>796057.35141497478</v>
      </c>
      <c r="AD57" s="17">
        <f t="shared" si="17"/>
        <v>780997.34928612108</v>
      </c>
      <c r="AE57" s="17">
        <f t="shared" si="17"/>
        <v>666868.46432658483</v>
      </c>
      <c r="AF57" s="17">
        <f t="shared" si="17"/>
        <v>533917.49750384258</v>
      </c>
      <c r="AG57" s="17">
        <f t="shared" si="17"/>
        <v>416371.26350449352</v>
      </c>
      <c r="AH57" s="17">
        <f t="shared" si="17"/>
        <v>301407.49907350715</v>
      </c>
      <c r="AI57" s="17">
        <f t="shared" si="17"/>
        <v>276875.87526605884</v>
      </c>
      <c r="AJ57" s="17">
        <f t="shared" si="17"/>
        <v>308768.87789774168</v>
      </c>
      <c r="AK57" s="17">
        <f t="shared" si="17"/>
        <v>295342.61526644719</v>
      </c>
      <c r="AL57" s="17">
        <f t="shared" si="17"/>
        <v>384705.46511353599</v>
      </c>
      <c r="AM57" s="17">
        <f t="shared" si="17"/>
        <v>606846.25799008191</v>
      </c>
      <c r="AN57" s="17">
        <f t="shared" si="17"/>
        <v>662902.42335292953</v>
      </c>
      <c r="AO57" s="14"/>
      <c r="AP57" s="17">
        <f t="shared" si="17"/>
        <v>499869.47238198383</v>
      </c>
      <c r="AQ57" s="17">
        <f t="shared" si="17"/>
        <v>501831.11045580206</v>
      </c>
      <c r="AR57" s="17">
        <f t="shared" si="17"/>
        <v>455240.58532279998</v>
      </c>
      <c r="AS57" s="17">
        <f t="shared" si="17"/>
        <v>383346.61604792398</v>
      </c>
      <c r="AT57" s="17">
        <f t="shared" si="17"/>
        <v>383437.09692741017</v>
      </c>
      <c r="AU57" s="17">
        <f t="shared" si="17"/>
        <v>425222.5548615366</v>
      </c>
      <c r="AV57" s="17">
        <f t="shared" si="17"/>
        <v>424260.28318035061</v>
      </c>
      <c r="AW57" s="17">
        <f t="shared" si="17"/>
        <v>504269.43107498134</v>
      </c>
      <c r="AX57" s="17">
        <f t="shared" si="17"/>
        <v>403493.37724695262</v>
      </c>
      <c r="AY57" s="17">
        <f t="shared" si="17"/>
        <v>413339.17607094668</v>
      </c>
      <c r="AZ57" s="17">
        <f t="shared" si="17"/>
        <v>479098.49668450345</v>
      </c>
      <c r="BA57" s="17">
        <f t="shared" si="17"/>
        <v>521260.18420437194</v>
      </c>
      <c r="BB57" s="14"/>
      <c r="BC57" s="17">
        <f t="shared" si="17"/>
        <v>198451.11284658342</v>
      </c>
      <c r="BD57" s="17">
        <f t="shared" si="17"/>
        <v>210443.8296692124</v>
      </c>
      <c r="BE57" s="17">
        <f t="shared" si="17"/>
        <v>184766.31479035414</v>
      </c>
      <c r="BF57" s="17">
        <f t="shared" si="17"/>
        <v>121434.4368543654</v>
      </c>
      <c r="BG57" s="17">
        <f t="shared" si="17"/>
        <v>125557.9694736407</v>
      </c>
      <c r="BH57" s="17">
        <f t="shared" si="17"/>
        <v>187865.52497537551</v>
      </c>
      <c r="BI57" s="17">
        <f t="shared" si="17"/>
        <v>179465.41683426363</v>
      </c>
      <c r="BJ57" s="17">
        <f t="shared" si="17"/>
        <v>290189.06955769565</v>
      </c>
      <c r="BK57" s="17">
        <f t="shared" si="17"/>
        <v>111201.42062643911</v>
      </c>
      <c r="BL57" s="17">
        <f t="shared" si="17"/>
        <v>186709.81064455738</v>
      </c>
      <c r="BM57" s="17">
        <f t="shared" si="17"/>
        <v>219941.77852693381</v>
      </c>
      <c r="BN57" s="17">
        <f t="shared" si="17"/>
        <v>230213.68777029304</v>
      </c>
      <c r="BO57" s="14"/>
      <c r="BP57" s="17">
        <f t="shared" si="17"/>
        <v>25792802.949539341</v>
      </c>
    </row>
    <row r="60" spans="1:68" x14ac:dyDescent="0.25">
      <c r="N60" s="8">
        <v>37</v>
      </c>
    </row>
    <row r="62" spans="1:68" x14ac:dyDescent="0.25">
      <c r="N62" s="8">
        <v>38</v>
      </c>
    </row>
  </sheetData>
  <mergeCells count="6">
    <mergeCell ref="G8:K8"/>
    <mergeCell ref="P9:AA9"/>
    <mergeCell ref="AC9:AN9"/>
    <mergeCell ref="AP9:BA9"/>
    <mergeCell ref="BC9:BN9"/>
    <mergeCell ref="P8:BP8"/>
  </mergeCells>
  <pageMargins left="0.7" right="0.7" top="0.75" bottom="0.75" header="0.3" footer="0.3"/>
  <pageSetup scale="87" firstPageNumber="5" orientation="portrait" useFirstPageNumber="1" r:id="rId1"/>
  <headerFooter>
    <oddHeader>&amp;R&amp;"Arial,Regular"&amp;12Filed: 2024-06-28
EB-2024-0078
Exhibit 4.2.1.3-STAFF-31
Attachment 1
Page 8 of 10</oddHead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DF1AD-45DA-423D-9361-DE44E7393390}">
  <sheetPr>
    <tabColor rgb="FF92D050"/>
  </sheetPr>
  <dimension ref="A1:BP62"/>
  <sheetViews>
    <sheetView zoomScale="80" zoomScaleNormal="80" workbookViewId="0">
      <selection activeCell="O1" sqref="N1:O1048576"/>
    </sheetView>
  </sheetViews>
  <sheetFormatPr defaultColWidth="40.5546875" defaultRowHeight="13.2" x14ac:dyDescent="0.25"/>
  <cols>
    <col min="1" max="1" width="5.6640625" style="8" bestFit="1" customWidth="1"/>
    <col min="2" max="2" width="1.33203125" style="8" customWidth="1"/>
    <col min="3" max="3" width="22.109375" style="8" customWidth="1"/>
    <col min="4" max="4" width="1.33203125" style="8" customWidth="1"/>
    <col min="5" max="5" width="8.109375" style="9" customWidth="1"/>
    <col min="6" max="6" width="1.33203125" style="8" customWidth="1"/>
    <col min="7" max="7" width="12.6640625" style="8" customWidth="1"/>
    <col min="8" max="8" width="11.109375" style="8" customWidth="1"/>
    <col min="9" max="9" width="12.44140625" style="8" customWidth="1"/>
    <col min="10" max="10" width="11.88671875" style="8" customWidth="1"/>
    <col min="11" max="11" width="11.6640625" style="8" customWidth="1"/>
    <col min="12" max="12" width="0.88671875" style="8" customWidth="1"/>
    <col min="13" max="13" width="9.109375" style="8" customWidth="1"/>
    <col min="14" max="14" width="6.33203125" style="8" customWidth="1"/>
    <col min="15" max="15" width="1.44140625" style="8" customWidth="1"/>
    <col min="16" max="19" width="10.5546875" style="20" bestFit="1" customWidth="1"/>
    <col min="20" max="23" width="8.88671875" style="20" bestFit="1" customWidth="1"/>
    <col min="24" max="24" width="10.5546875" style="20" bestFit="1" customWidth="1"/>
    <col min="25" max="25" width="8.88671875" style="20" bestFit="1" customWidth="1"/>
    <col min="26" max="27" width="10.5546875" style="20" bestFit="1" customWidth="1"/>
    <col min="28" max="28" width="1.44140625" style="36" customWidth="1"/>
    <col min="29" max="29" width="8.88671875" style="20" bestFit="1" customWidth="1"/>
    <col min="30" max="30" width="9.109375" style="20" bestFit="1" customWidth="1"/>
    <col min="31" max="36" width="8.88671875" style="20" bestFit="1" customWidth="1"/>
    <col min="37" max="37" width="10.5546875" style="20" bestFit="1" customWidth="1"/>
    <col min="38" max="38" width="8.88671875" style="20" bestFit="1" customWidth="1"/>
    <col min="39" max="40" width="10" style="20" bestFit="1" customWidth="1"/>
    <col min="41" max="41" width="2.33203125" style="31" customWidth="1"/>
    <col min="42" max="42" width="8.88671875" style="20" bestFit="1" customWidth="1"/>
    <col min="43" max="43" width="9.109375" style="20" bestFit="1" customWidth="1"/>
    <col min="44" max="49" width="8.88671875" style="20" bestFit="1" customWidth="1"/>
    <col min="50" max="50" width="10.5546875" style="20" bestFit="1" customWidth="1"/>
    <col min="51" max="51" width="8.88671875" style="20" bestFit="1" customWidth="1"/>
    <col min="52" max="53" width="10" style="20" bestFit="1" customWidth="1"/>
    <col min="54" max="54" width="2" style="31" customWidth="1"/>
    <col min="55" max="55" width="8.88671875" style="20" bestFit="1" customWidth="1"/>
    <col min="56" max="56" width="9.109375" style="20" bestFit="1" customWidth="1"/>
    <col min="57" max="62" width="8.88671875" style="20" bestFit="1" customWidth="1"/>
    <col min="63" max="63" width="10.5546875" style="20" bestFit="1" customWidth="1"/>
    <col min="64" max="64" width="8.88671875" style="20" bestFit="1" customWidth="1"/>
    <col min="65" max="66" width="10" style="20" bestFit="1" customWidth="1"/>
    <col min="67" max="67" width="2.33203125" style="31" customWidth="1"/>
    <col min="68" max="68" width="11.5546875" style="20" bestFit="1" customWidth="1"/>
    <col min="69" max="16384" width="40.5546875" style="20"/>
  </cols>
  <sheetData>
    <row r="1" spans="1:68" s="8" customFormat="1" x14ac:dyDescent="0.25">
      <c r="E1" s="9"/>
    </row>
    <row r="2" spans="1:68" s="8" customFormat="1" x14ac:dyDescent="0.25">
      <c r="E2" s="9"/>
    </row>
    <row r="3" spans="1:68" s="8" customFormat="1" x14ac:dyDescent="0.25">
      <c r="E3" s="9"/>
    </row>
    <row r="4" spans="1:68" s="8" customFormat="1" x14ac:dyDescent="0.25">
      <c r="E4" s="9"/>
    </row>
    <row r="5" spans="1:68" s="8" customFormat="1" x14ac:dyDescent="0.25">
      <c r="E5" s="9"/>
    </row>
    <row r="6" spans="1:68" s="2" customFormat="1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68" s="8" customFormat="1" x14ac:dyDescent="0.25">
      <c r="E7" s="9"/>
    </row>
    <row r="8" spans="1:68" s="3" customFormat="1" x14ac:dyDescent="0.25">
      <c r="E8" s="4"/>
      <c r="G8" s="40" t="s">
        <v>116</v>
      </c>
      <c r="H8" s="40"/>
      <c r="I8" s="40"/>
      <c r="J8" s="40"/>
      <c r="K8" s="40"/>
      <c r="L8" s="4"/>
      <c r="P8" s="40" t="s">
        <v>116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</row>
    <row r="9" spans="1:68" s="6" customFormat="1" ht="26.4" x14ac:dyDescent="0.25">
      <c r="A9" s="5" t="s">
        <v>2</v>
      </c>
      <c r="C9" s="7" t="s">
        <v>3</v>
      </c>
      <c r="E9" s="5" t="s">
        <v>4</v>
      </c>
      <c r="G9" s="5" t="s">
        <v>5</v>
      </c>
      <c r="H9" s="5" t="s">
        <v>6</v>
      </c>
      <c r="I9" s="5" t="s">
        <v>7</v>
      </c>
      <c r="J9" s="5" t="s">
        <v>8</v>
      </c>
      <c r="K9" s="5" t="s">
        <v>9</v>
      </c>
      <c r="L9" s="16"/>
      <c r="P9" s="41" t="s">
        <v>5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19"/>
      <c r="AC9" s="41" t="s">
        <v>6</v>
      </c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19"/>
      <c r="AP9" s="41" t="s">
        <v>7</v>
      </c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19"/>
      <c r="BC9" s="41" t="s">
        <v>8</v>
      </c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19"/>
    </row>
    <row r="10" spans="1:68" s="8" customFormat="1" ht="26.4" x14ac:dyDescent="0.25">
      <c r="E10" s="9"/>
      <c r="G10" s="9" t="s">
        <v>10</v>
      </c>
      <c r="H10" s="9" t="s">
        <v>11</v>
      </c>
      <c r="I10" s="9" t="s">
        <v>12</v>
      </c>
      <c r="J10" s="9" t="s">
        <v>13</v>
      </c>
      <c r="K10" s="9" t="s">
        <v>14</v>
      </c>
      <c r="L10" s="9"/>
      <c r="N10" s="5" t="s">
        <v>2</v>
      </c>
      <c r="P10" s="26" t="s">
        <v>15</v>
      </c>
      <c r="Q10" s="27" t="s">
        <v>16</v>
      </c>
      <c r="R10" s="27" t="s">
        <v>17</v>
      </c>
      <c r="S10" s="27" t="s">
        <v>18</v>
      </c>
      <c r="T10" s="27" t="s">
        <v>19</v>
      </c>
      <c r="U10" s="27" t="s">
        <v>20</v>
      </c>
      <c r="V10" s="27" t="s">
        <v>21</v>
      </c>
      <c r="W10" s="27" t="s">
        <v>22</v>
      </c>
      <c r="X10" s="27" t="s">
        <v>23</v>
      </c>
      <c r="Y10" s="27" t="s">
        <v>24</v>
      </c>
      <c r="Z10" s="27" t="s">
        <v>25</v>
      </c>
      <c r="AA10" s="27" t="s">
        <v>26</v>
      </c>
      <c r="AB10" s="9"/>
      <c r="AC10" s="27" t="s">
        <v>15</v>
      </c>
      <c r="AD10" s="27" t="s">
        <v>16</v>
      </c>
      <c r="AE10" s="27" t="s">
        <v>17</v>
      </c>
      <c r="AF10" s="27" t="s">
        <v>18</v>
      </c>
      <c r="AG10" s="27" t="s">
        <v>19</v>
      </c>
      <c r="AH10" s="27" t="s">
        <v>20</v>
      </c>
      <c r="AI10" s="27" t="s">
        <v>21</v>
      </c>
      <c r="AJ10" s="27" t="s">
        <v>22</v>
      </c>
      <c r="AK10" s="27" t="s">
        <v>23</v>
      </c>
      <c r="AL10" s="27" t="s">
        <v>24</v>
      </c>
      <c r="AM10" s="27" t="s">
        <v>25</v>
      </c>
      <c r="AN10" s="27" t="s">
        <v>26</v>
      </c>
      <c r="AO10" s="9"/>
      <c r="AP10" s="27" t="s">
        <v>15</v>
      </c>
      <c r="AQ10" s="27" t="s">
        <v>16</v>
      </c>
      <c r="AR10" s="27" t="s">
        <v>17</v>
      </c>
      <c r="AS10" s="27" t="s">
        <v>18</v>
      </c>
      <c r="AT10" s="27" t="s">
        <v>19</v>
      </c>
      <c r="AU10" s="27" t="s">
        <v>20</v>
      </c>
      <c r="AV10" s="27" t="s">
        <v>21</v>
      </c>
      <c r="AW10" s="27" t="s">
        <v>22</v>
      </c>
      <c r="AX10" s="27" t="s">
        <v>23</v>
      </c>
      <c r="AY10" s="27" t="s">
        <v>24</v>
      </c>
      <c r="AZ10" s="27" t="s">
        <v>25</v>
      </c>
      <c r="BA10" s="27" t="s">
        <v>26</v>
      </c>
      <c r="BB10" s="9"/>
      <c r="BC10" s="27" t="s">
        <v>15</v>
      </c>
      <c r="BD10" s="27" t="s">
        <v>16</v>
      </c>
      <c r="BE10" s="27" t="s">
        <v>17</v>
      </c>
      <c r="BF10" s="27" t="s">
        <v>18</v>
      </c>
      <c r="BG10" s="27" t="s">
        <v>19</v>
      </c>
      <c r="BH10" s="27" t="s">
        <v>20</v>
      </c>
      <c r="BI10" s="27" t="s">
        <v>21</v>
      </c>
      <c r="BJ10" s="27" t="s">
        <v>22</v>
      </c>
      <c r="BK10" s="27" t="s">
        <v>23</v>
      </c>
      <c r="BL10" s="27" t="s">
        <v>24</v>
      </c>
      <c r="BM10" s="27" t="s">
        <v>25</v>
      </c>
      <c r="BN10" s="27" t="s">
        <v>26</v>
      </c>
      <c r="BO10" s="9"/>
      <c r="BP10" s="27" t="s">
        <v>9</v>
      </c>
    </row>
    <row r="11" spans="1:68" s="9" customFormat="1" x14ac:dyDescent="0.25">
      <c r="P11" s="9" t="s">
        <v>10</v>
      </c>
      <c r="Q11" s="9" t="s">
        <v>11</v>
      </c>
      <c r="R11" s="9" t="s">
        <v>12</v>
      </c>
      <c r="S11" s="9" t="s">
        <v>13</v>
      </c>
      <c r="T11" s="9" t="s">
        <v>14</v>
      </c>
      <c r="U11" s="9" t="s">
        <v>27</v>
      </c>
      <c r="V11" s="9" t="s">
        <v>28</v>
      </c>
      <c r="W11" s="9" t="s">
        <v>29</v>
      </c>
      <c r="X11" s="9" t="s">
        <v>30</v>
      </c>
      <c r="Y11" s="9" t="s">
        <v>31</v>
      </c>
      <c r="Z11" s="9" t="s">
        <v>32</v>
      </c>
      <c r="AA11" s="9" t="s">
        <v>33</v>
      </c>
      <c r="AC11" s="9" t="s">
        <v>34</v>
      </c>
      <c r="AD11" s="9" t="s">
        <v>35</v>
      </c>
      <c r="AE11" s="9" t="s">
        <v>36</v>
      </c>
      <c r="AF11" s="9" t="s">
        <v>37</v>
      </c>
      <c r="AG11" s="9" t="s">
        <v>38</v>
      </c>
      <c r="AH11" s="9" t="s">
        <v>39</v>
      </c>
      <c r="AI11" s="9" t="s">
        <v>40</v>
      </c>
      <c r="AJ11" s="9" t="s">
        <v>41</v>
      </c>
      <c r="AK11" s="9" t="s">
        <v>42</v>
      </c>
      <c r="AL11" s="9" t="s">
        <v>43</v>
      </c>
      <c r="AM11" s="9" t="s">
        <v>44</v>
      </c>
      <c r="AN11" s="9" t="s">
        <v>45</v>
      </c>
      <c r="AP11" s="9" t="s">
        <v>46</v>
      </c>
      <c r="AQ11" s="9" t="s">
        <v>47</v>
      </c>
      <c r="AR11" s="9" t="s">
        <v>48</v>
      </c>
      <c r="AS11" s="9" t="s">
        <v>49</v>
      </c>
      <c r="AT11" s="9" t="s">
        <v>50</v>
      </c>
      <c r="AU11" s="9" t="s">
        <v>51</v>
      </c>
      <c r="AV11" s="9" t="s">
        <v>52</v>
      </c>
      <c r="AW11" s="9" t="s">
        <v>53</v>
      </c>
      <c r="AX11" s="9" t="s">
        <v>54</v>
      </c>
      <c r="AY11" s="9" t="s">
        <v>55</v>
      </c>
      <c r="AZ11" s="9" t="s">
        <v>56</v>
      </c>
      <c r="BA11" s="9" t="s">
        <v>57</v>
      </c>
      <c r="BC11" s="9" t="s">
        <v>58</v>
      </c>
      <c r="BD11" s="9" t="s">
        <v>59</v>
      </c>
      <c r="BE11" s="9" t="s">
        <v>60</v>
      </c>
      <c r="BF11" s="9" t="s">
        <v>61</v>
      </c>
      <c r="BG11" s="9" t="s">
        <v>62</v>
      </c>
      <c r="BH11" s="9" t="s">
        <v>63</v>
      </c>
      <c r="BI11" s="9" t="s">
        <v>64</v>
      </c>
      <c r="BJ11" s="9" t="s">
        <v>65</v>
      </c>
      <c r="BK11" s="9" t="s">
        <v>66</v>
      </c>
      <c r="BL11" s="9" t="s">
        <v>67</v>
      </c>
      <c r="BM11" s="9" t="s">
        <v>68</v>
      </c>
      <c r="BN11" s="9" t="s">
        <v>69</v>
      </c>
      <c r="BP11" s="9" t="s">
        <v>70</v>
      </c>
    </row>
    <row r="12" spans="1:68" s="8" customFormat="1" x14ac:dyDescent="0.25">
      <c r="C12" s="3" t="s">
        <v>71</v>
      </c>
      <c r="E12" s="9"/>
      <c r="G12" s="9"/>
      <c r="H12" s="9"/>
      <c r="I12" s="9"/>
      <c r="J12" s="9"/>
      <c r="K12" s="9"/>
      <c r="L12" s="9"/>
    </row>
    <row r="14" spans="1:68" x14ac:dyDescent="0.25">
      <c r="A14" s="9">
        <v>1</v>
      </c>
      <c r="C14" s="8" t="s">
        <v>72</v>
      </c>
      <c r="E14" s="9" t="s">
        <v>113</v>
      </c>
      <c r="G14" s="14">
        <v>5029401.0476703597</v>
      </c>
      <c r="H14" s="14">
        <v>76913.403466690332</v>
      </c>
      <c r="I14" s="14">
        <v>0</v>
      </c>
      <c r="J14" s="14">
        <v>0</v>
      </c>
      <c r="K14" s="14">
        <f>SUM(G14:J14)</f>
        <v>5106314.4511370501</v>
      </c>
      <c r="L14" s="10"/>
      <c r="N14" s="9">
        <v>1</v>
      </c>
      <c r="O14" s="9"/>
      <c r="P14" s="14">
        <v>981037.61020242202</v>
      </c>
      <c r="Q14" s="14">
        <v>782430.58029555203</v>
      </c>
      <c r="R14" s="14">
        <v>644688.59803668596</v>
      </c>
      <c r="S14" s="14">
        <v>453706.79968605499</v>
      </c>
      <c r="T14" s="14">
        <v>192019.78638660299</v>
      </c>
      <c r="U14" s="14">
        <v>137499.43430419703</v>
      </c>
      <c r="V14" s="14">
        <v>134200.65184915799</v>
      </c>
      <c r="W14" s="14">
        <v>107350.63859394801</v>
      </c>
      <c r="X14" s="14">
        <v>144872.33830091101</v>
      </c>
      <c r="Y14" s="14">
        <v>274495.90265996801</v>
      </c>
      <c r="Z14" s="14">
        <v>492360.33902286598</v>
      </c>
      <c r="AA14" s="14">
        <v>684738.36833199405</v>
      </c>
      <c r="AB14" s="14"/>
      <c r="AC14" s="14">
        <v>15485.251382632001</v>
      </c>
      <c r="AD14" s="14">
        <v>12204.073094560201</v>
      </c>
      <c r="AE14" s="14">
        <v>10045.6416844007</v>
      </c>
      <c r="AF14" s="14">
        <v>7156.1614860070404</v>
      </c>
      <c r="AG14" s="14">
        <v>3172.1914010638502</v>
      </c>
      <c r="AH14" s="14">
        <v>2216.5846473934103</v>
      </c>
      <c r="AI14" s="14">
        <v>2005.9434679014798</v>
      </c>
      <c r="AJ14" s="14">
        <v>1522.6158715926699</v>
      </c>
      <c r="AK14" s="14">
        <v>2131.1176250150902</v>
      </c>
      <c r="AL14" s="14">
        <v>4132.34935614397</v>
      </c>
      <c r="AM14" s="14">
        <v>7111.7992408998898</v>
      </c>
      <c r="AN14" s="14">
        <v>9729.6742090791504</v>
      </c>
      <c r="AO14" s="14"/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/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/>
      <c r="BP14" s="14">
        <f>SUM(P14:BN14)</f>
        <v>5106314.4511370482</v>
      </c>
    </row>
    <row r="15" spans="1:68" x14ac:dyDescent="0.25">
      <c r="A15" s="9">
        <v>2</v>
      </c>
      <c r="C15" s="8" t="s">
        <v>74</v>
      </c>
      <c r="E15" s="9" t="s">
        <v>113</v>
      </c>
      <c r="G15" s="14">
        <v>3031974.0035991604</v>
      </c>
      <c r="H15" s="14">
        <v>1755703.4488880904</v>
      </c>
      <c r="I15" s="14">
        <v>0</v>
      </c>
      <c r="J15" s="14">
        <v>0</v>
      </c>
      <c r="K15" s="14">
        <f t="shared" ref="K15:K16" si="0">SUM(G15:J15)</f>
        <v>4787677.4524872508</v>
      </c>
      <c r="L15" s="10"/>
      <c r="N15" s="9">
        <v>2</v>
      </c>
      <c r="O15" s="9"/>
      <c r="P15" s="14">
        <v>593213.18159590696</v>
      </c>
      <c r="Q15" s="14">
        <v>523098.37318312505</v>
      </c>
      <c r="R15" s="14">
        <v>355370.89838116901</v>
      </c>
      <c r="S15" s="14">
        <v>298272.08153749403</v>
      </c>
      <c r="T15" s="14">
        <v>120503.05767681099</v>
      </c>
      <c r="U15" s="14">
        <v>74899.02468740959</v>
      </c>
      <c r="V15" s="14">
        <v>39029.443220636</v>
      </c>
      <c r="W15" s="14">
        <v>67630.640596961704</v>
      </c>
      <c r="X15" s="14">
        <v>67029.760051705307</v>
      </c>
      <c r="Y15" s="14">
        <v>172587.33754824399</v>
      </c>
      <c r="Z15" s="14">
        <v>314964.55979942298</v>
      </c>
      <c r="AA15" s="14">
        <v>405375.64532027201</v>
      </c>
      <c r="AB15" s="14"/>
      <c r="AC15" s="14">
        <v>330986.928174773</v>
      </c>
      <c r="AD15" s="14">
        <v>293836.49062959803</v>
      </c>
      <c r="AE15" s="14">
        <v>208115.35874158298</v>
      </c>
      <c r="AF15" s="14">
        <v>176101.47892147899</v>
      </c>
      <c r="AG15" s="14">
        <v>87916.370703690394</v>
      </c>
      <c r="AH15" s="14">
        <v>51619.040146003295</v>
      </c>
      <c r="AI15" s="14">
        <v>42824.701432765498</v>
      </c>
      <c r="AJ15" s="14">
        <v>37961.472411189898</v>
      </c>
      <c r="AK15" s="14">
        <v>45577.225915463598</v>
      </c>
      <c r="AL15" s="14">
        <v>99208.09183918449</v>
      </c>
      <c r="AM15" s="14">
        <v>174340.45085100998</v>
      </c>
      <c r="AN15" s="14">
        <v>207215.83912135</v>
      </c>
      <c r="AO15" s="14"/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/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/>
      <c r="BP15" s="14">
        <f>SUM(P15:BN15)</f>
        <v>4787677.452487248</v>
      </c>
    </row>
    <row r="16" spans="1:68" x14ac:dyDescent="0.25">
      <c r="A16" s="9">
        <v>3</v>
      </c>
      <c r="C16" s="8" t="s">
        <v>75</v>
      </c>
      <c r="E16" s="9" t="s">
        <v>113</v>
      </c>
      <c r="G16" s="14">
        <v>-1.026</v>
      </c>
      <c r="H16" s="14">
        <v>0</v>
      </c>
      <c r="I16" s="14">
        <v>0</v>
      </c>
      <c r="J16" s="14">
        <v>0</v>
      </c>
      <c r="K16" s="14">
        <f t="shared" si="0"/>
        <v>-1.026</v>
      </c>
      <c r="L16" s="10"/>
      <c r="N16" s="9">
        <v>3</v>
      </c>
      <c r="O16" s="9"/>
      <c r="P16" s="14">
        <v>-1.026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/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/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/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/>
      <c r="BP16" s="14">
        <f>SUM(P16:BN16)</f>
        <v>-1.026</v>
      </c>
    </row>
    <row r="17" spans="1:68" x14ac:dyDescent="0.25">
      <c r="A17" s="9">
        <v>4</v>
      </c>
      <c r="C17" s="8" t="s">
        <v>76</v>
      </c>
      <c r="G17" s="17">
        <f t="shared" ref="G17:I17" si="1">SUM(G14:G16)</f>
        <v>8061374.0252695205</v>
      </c>
      <c r="H17" s="17">
        <f t="shared" si="1"/>
        <v>1832616.8523547808</v>
      </c>
      <c r="I17" s="17">
        <f t="shared" si="1"/>
        <v>0</v>
      </c>
      <c r="J17" s="17">
        <f t="shared" ref="J17:BP17" si="2">SUM(J14:J16)</f>
        <v>0</v>
      </c>
      <c r="K17" s="17">
        <f t="shared" si="2"/>
        <v>9893990.8776242994</v>
      </c>
      <c r="L17" s="14"/>
      <c r="M17" s="14"/>
      <c r="N17" s="9">
        <v>4</v>
      </c>
      <c r="O17" s="9"/>
      <c r="P17" s="17">
        <f t="shared" si="2"/>
        <v>1574249.7657983289</v>
      </c>
      <c r="Q17" s="17">
        <f t="shared" si="2"/>
        <v>1305528.9534786772</v>
      </c>
      <c r="R17" s="17">
        <f t="shared" si="2"/>
        <v>1000059.4964178549</v>
      </c>
      <c r="S17" s="17">
        <f t="shared" si="2"/>
        <v>751978.88122354902</v>
      </c>
      <c r="T17" s="17">
        <f t="shared" si="2"/>
        <v>312522.84406341397</v>
      </c>
      <c r="U17" s="17">
        <f t="shared" si="2"/>
        <v>212398.4589916066</v>
      </c>
      <c r="V17" s="17">
        <f t="shared" si="2"/>
        <v>173230.09506979398</v>
      </c>
      <c r="W17" s="17">
        <f t="shared" si="2"/>
        <v>174981.2791909097</v>
      </c>
      <c r="X17" s="17">
        <f t="shared" si="2"/>
        <v>211902.0983526163</v>
      </c>
      <c r="Y17" s="17">
        <f t="shared" si="2"/>
        <v>447083.240208212</v>
      </c>
      <c r="Z17" s="17">
        <f t="shared" si="2"/>
        <v>807324.89882228896</v>
      </c>
      <c r="AA17" s="17">
        <f t="shared" si="2"/>
        <v>1090114.013652266</v>
      </c>
      <c r="AB17" s="14"/>
      <c r="AC17" s="17">
        <f t="shared" si="2"/>
        <v>346472.179557405</v>
      </c>
      <c r="AD17" s="17">
        <f t="shared" si="2"/>
        <v>306040.56372415822</v>
      </c>
      <c r="AE17" s="17">
        <f t="shared" si="2"/>
        <v>218161.00042598369</v>
      </c>
      <c r="AF17" s="17">
        <f t="shared" si="2"/>
        <v>183257.64040748603</v>
      </c>
      <c r="AG17" s="17">
        <f t="shared" si="2"/>
        <v>91088.562104754237</v>
      </c>
      <c r="AH17" s="17">
        <f t="shared" si="2"/>
        <v>53835.624793396702</v>
      </c>
      <c r="AI17" s="17">
        <f t="shared" si="2"/>
        <v>44830.644900666979</v>
      </c>
      <c r="AJ17" s="17">
        <f t="shared" si="2"/>
        <v>39484.08828278257</v>
      </c>
      <c r="AK17" s="17">
        <f t="shared" si="2"/>
        <v>47708.343540478687</v>
      </c>
      <c r="AL17" s="17">
        <f t="shared" si="2"/>
        <v>103340.44119532846</v>
      </c>
      <c r="AM17" s="17">
        <f t="shared" si="2"/>
        <v>181452.25009190987</v>
      </c>
      <c r="AN17" s="17">
        <f t="shared" si="2"/>
        <v>216945.51333042915</v>
      </c>
      <c r="AO17" s="14"/>
      <c r="AP17" s="17">
        <f t="shared" si="2"/>
        <v>0</v>
      </c>
      <c r="AQ17" s="17">
        <f t="shared" si="2"/>
        <v>0</v>
      </c>
      <c r="AR17" s="17">
        <f t="shared" si="2"/>
        <v>0</v>
      </c>
      <c r="AS17" s="17">
        <f t="shared" si="2"/>
        <v>0</v>
      </c>
      <c r="AT17" s="17">
        <f t="shared" si="2"/>
        <v>0</v>
      </c>
      <c r="AU17" s="17">
        <f t="shared" si="2"/>
        <v>0</v>
      </c>
      <c r="AV17" s="17">
        <f t="shared" si="2"/>
        <v>0</v>
      </c>
      <c r="AW17" s="17">
        <f t="shared" si="2"/>
        <v>0</v>
      </c>
      <c r="AX17" s="17">
        <f t="shared" si="2"/>
        <v>0</v>
      </c>
      <c r="AY17" s="17">
        <f t="shared" si="2"/>
        <v>0</v>
      </c>
      <c r="AZ17" s="17">
        <f t="shared" si="2"/>
        <v>0</v>
      </c>
      <c r="BA17" s="17">
        <f t="shared" si="2"/>
        <v>0</v>
      </c>
      <c r="BB17" s="14"/>
      <c r="BC17" s="17">
        <f t="shared" si="2"/>
        <v>0</v>
      </c>
      <c r="BD17" s="17">
        <f t="shared" si="2"/>
        <v>0</v>
      </c>
      <c r="BE17" s="17">
        <f t="shared" si="2"/>
        <v>0</v>
      </c>
      <c r="BF17" s="17">
        <f t="shared" si="2"/>
        <v>0</v>
      </c>
      <c r="BG17" s="17">
        <f t="shared" si="2"/>
        <v>0</v>
      </c>
      <c r="BH17" s="17">
        <f t="shared" si="2"/>
        <v>0</v>
      </c>
      <c r="BI17" s="17">
        <f t="shared" si="2"/>
        <v>0</v>
      </c>
      <c r="BJ17" s="17">
        <f t="shared" si="2"/>
        <v>0</v>
      </c>
      <c r="BK17" s="17">
        <f t="shared" si="2"/>
        <v>0</v>
      </c>
      <c r="BL17" s="17">
        <f t="shared" si="2"/>
        <v>0</v>
      </c>
      <c r="BM17" s="17">
        <f t="shared" si="2"/>
        <v>0</v>
      </c>
      <c r="BN17" s="17">
        <f t="shared" si="2"/>
        <v>0</v>
      </c>
      <c r="BO17" s="14"/>
      <c r="BP17" s="17">
        <f t="shared" si="2"/>
        <v>9893990.8776242957</v>
      </c>
    </row>
    <row r="18" spans="1:68" x14ac:dyDescent="0.25">
      <c r="A18" s="9"/>
      <c r="G18" s="10"/>
      <c r="H18" s="10"/>
      <c r="I18" s="10"/>
      <c r="J18" s="10"/>
      <c r="K18" s="10"/>
      <c r="L18" s="10"/>
      <c r="N18" s="9"/>
      <c r="O18" s="9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</row>
    <row r="19" spans="1:68" x14ac:dyDescent="0.25">
      <c r="A19" s="9">
        <v>5</v>
      </c>
      <c r="C19" s="8" t="s">
        <v>77</v>
      </c>
      <c r="E19" s="9" t="s">
        <v>113</v>
      </c>
      <c r="G19" s="14">
        <v>2992121.5749619999</v>
      </c>
      <c r="H19" s="14">
        <v>191540.07404200034</v>
      </c>
      <c r="I19" s="14">
        <v>0</v>
      </c>
      <c r="J19" s="14">
        <v>0</v>
      </c>
      <c r="K19" s="14">
        <f t="shared" ref="K19:K22" si="3">SUM(G19:J19)</f>
        <v>3183661.6490040002</v>
      </c>
      <c r="L19" s="10"/>
      <c r="N19" s="9">
        <v>5</v>
      </c>
      <c r="O19" s="9"/>
      <c r="P19" s="14">
        <v>548607.72086099989</v>
      </c>
      <c r="Q19" s="14">
        <v>441083.00581199996</v>
      </c>
      <c r="R19" s="14">
        <v>377983.46322100004</v>
      </c>
      <c r="S19" s="14">
        <v>275188.85532200005</v>
      </c>
      <c r="T19" s="14">
        <v>124787.729788</v>
      </c>
      <c r="U19" s="14">
        <v>88613.986313999994</v>
      </c>
      <c r="V19" s="14">
        <v>88375.657015000004</v>
      </c>
      <c r="W19" s="14">
        <v>83676.891914000007</v>
      </c>
      <c r="X19" s="14">
        <v>86730.586410000004</v>
      </c>
      <c r="Y19" s="14">
        <v>168512.09256600001</v>
      </c>
      <c r="Z19" s="14">
        <v>288532.62588000001</v>
      </c>
      <c r="AA19" s="14">
        <v>420028.95985900005</v>
      </c>
      <c r="AB19" s="14"/>
      <c r="AC19" s="14">
        <v>37001.517535999999</v>
      </c>
      <c r="AD19" s="14">
        <v>28937.471550999999</v>
      </c>
      <c r="AE19" s="14">
        <v>26728.119102000001</v>
      </c>
      <c r="AF19" s="14">
        <v>18506.315395999998</v>
      </c>
      <c r="AG19" s="14">
        <v>11501.096211</v>
      </c>
      <c r="AH19" s="14">
        <v>5190.2273320000004</v>
      </c>
      <c r="AI19" s="14">
        <v>6347.1183700000001</v>
      </c>
      <c r="AJ19" s="14">
        <v>4274.7702650000001</v>
      </c>
      <c r="AK19" s="14">
        <v>3912.609704</v>
      </c>
      <c r="AL19" s="14">
        <v>9510.6838450000014</v>
      </c>
      <c r="AM19" s="14">
        <v>15616.885933</v>
      </c>
      <c r="AN19" s="14">
        <v>24013.258796999999</v>
      </c>
      <c r="AO19" s="14"/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/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4"/>
      <c r="BP19" s="14">
        <f>SUM(P19:BN19)</f>
        <v>3183661.6490040002</v>
      </c>
    </row>
    <row r="20" spans="1:68" x14ac:dyDescent="0.25">
      <c r="A20" s="9">
        <v>6</v>
      </c>
      <c r="C20" s="8" t="s">
        <v>79</v>
      </c>
      <c r="E20" s="9" t="s">
        <v>113</v>
      </c>
      <c r="G20" s="14">
        <v>563032.00946359604</v>
      </c>
      <c r="H20" s="14">
        <v>663195.55717500404</v>
      </c>
      <c r="I20" s="14">
        <v>0</v>
      </c>
      <c r="J20" s="14">
        <v>0</v>
      </c>
      <c r="K20" s="14">
        <f t="shared" si="3"/>
        <v>1226227.5666386001</v>
      </c>
      <c r="L20" s="10"/>
      <c r="N20" s="9">
        <v>6</v>
      </c>
      <c r="O20" s="9"/>
      <c r="P20" s="14">
        <v>90609.238740999994</v>
      </c>
      <c r="Q20" s="14">
        <v>74430.184864999988</v>
      </c>
      <c r="R20" s="14">
        <v>57368.781795999996</v>
      </c>
      <c r="S20" s="14">
        <v>40098.997428000002</v>
      </c>
      <c r="T20" s="14">
        <v>31816.403324000003</v>
      </c>
      <c r="U20" s="14">
        <v>18579.144627000001</v>
      </c>
      <c r="V20" s="14">
        <v>22678.436246000001</v>
      </c>
      <c r="W20" s="14">
        <v>15842.128849999999</v>
      </c>
      <c r="X20" s="14">
        <v>24462.013857999998</v>
      </c>
      <c r="Y20" s="14">
        <v>42504.554400000001</v>
      </c>
      <c r="Z20" s="14">
        <v>69040.100651999994</v>
      </c>
      <c r="AA20" s="14">
        <v>75602.024676595494</v>
      </c>
      <c r="AB20" s="14"/>
      <c r="AC20" s="14">
        <v>116896.260155</v>
      </c>
      <c r="AD20" s="14">
        <v>86207.770811000009</v>
      </c>
      <c r="AE20" s="14">
        <v>77888.196983000016</v>
      </c>
      <c r="AF20" s="14">
        <v>49506.930486000005</v>
      </c>
      <c r="AG20" s="14">
        <v>46744.637223000005</v>
      </c>
      <c r="AH20" s="14">
        <v>24455.198079000002</v>
      </c>
      <c r="AI20" s="14">
        <v>33635.910664999996</v>
      </c>
      <c r="AJ20" s="14">
        <v>26424.643751000003</v>
      </c>
      <c r="AK20" s="14">
        <v>23460.131428000001</v>
      </c>
      <c r="AL20" s="14">
        <v>54694.867539999999</v>
      </c>
      <c r="AM20" s="14">
        <v>40065.480214000003</v>
      </c>
      <c r="AN20" s="14">
        <v>83215.529840000003</v>
      </c>
      <c r="AO20" s="14"/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/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/>
      <c r="BP20" s="14">
        <f>SUM(P20:BN20)</f>
        <v>1226227.5666385957</v>
      </c>
    </row>
    <row r="21" spans="1:68" x14ac:dyDescent="0.25">
      <c r="A21" s="9">
        <v>7</v>
      </c>
      <c r="C21" s="8" t="s">
        <v>80</v>
      </c>
      <c r="E21" s="9" t="s">
        <v>113</v>
      </c>
      <c r="G21" s="14">
        <v>944712.93149100011</v>
      </c>
      <c r="H21" s="14">
        <v>66222.824646999943</v>
      </c>
      <c r="I21" s="14">
        <v>0</v>
      </c>
      <c r="J21" s="14">
        <v>0</v>
      </c>
      <c r="K21" s="14">
        <f t="shared" si="3"/>
        <v>1010935.7561380001</v>
      </c>
      <c r="L21" s="10"/>
      <c r="N21" s="9">
        <v>7</v>
      </c>
      <c r="O21" s="9"/>
      <c r="P21" s="14">
        <v>186684.22824400003</v>
      </c>
      <c r="Q21" s="14">
        <v>141369.34294600002</v>
      </c>
      <c r="R21" s="14">
        <v>122488.78074299998</v>
      </c>
      <c r="S21" s="14">
        <v>79113.246079999997</v>
      </c>
      <c r="T21" s="14">
        <v>40654.062817999999</v>
      </c>
      <c r="U21" s="14">
        <v>23454.554634</v>
      </c>
      <c r="V21" s="14">
        <v>18924.599875999997</v>
      </c>
      <c r="W21" s="14">
        <v>25028.196056000001</v>
      </c>
      <c r="X21" s="14">
        <v>23003.298132999997</v>
      </c>
      <c r="Y21" s="14">
        <v>57011.729890000002</v>
      </c>
      <c r="Z21" s="14">
        <v>94476.835706999991</v>
      </c>
      <c r="AA21" s="14">
        <v>132504.05636400002</v>
      </c>
      <c r="AB21" s="14"/>
      <c r="AC21" s="14">
        <v>13694.269118</v>
      </c>
      <c r="AD21" s="14">
        <v>10028.070071999999</v>
      </c>
      <c r="AE21" s="14">
        <v>9832.3095620000004</v>
      </c>
      <c r="AF21" s="14">
        <v>5603.0146939999995</v>
      </c>
      <c r="AG21" s="14">
        <v>4187.1744259999996</v>
      </c>
      <c r="AH21" s="14">
        <v>1535.5267179999998</v>
      </c>
      <c r="AI21" s="14">
        <v>1343.9831770000001</v>
      </c>
      <c r="AJ21" s="14">
        <v>1997.5905859999998</v>
      </c>
      <c r="AK21" s="14">
        <v>1873.4160229999998</v>
      </c>
      <c r="AL21" s="14">
        <v>3355.7212339999996</v>
      </c>
      <c r="AM21" s="14">
        <v>5087.2537620000003</v>
      </c>
      <c r="AN21" s="14">
        <v>7684.4952750000002</v>
      </c>
      <c r="AO21" s="14"/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/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/>
      <c r="BP21" s="14">
        <f>SUM(P21:BN21)</f>
        <v>1010935.7561379999</v>
      </c>
    </row>
    <row r="22" spans="1:68" x14ac:dyDescent="0.25">
      <c r="A22" s="9">
        <v>8</v>
      </c>
      <c r="C22" s="8" t="s">
        <v>81</v>
      </c>
      <c r="E22" s="9" t="s">
        <v>113</v>
      </c>
      <c r="G22" s="14">
        <v>146808.31062832</v>
      </c>
      <c r="H22" s="14">
        <v>168636.43801099929</v>
      </c>
      <c r="I22" s="14">
        <v>0</v>
      </c>
      <c r="J22" s="14">
        <v>5011.3738956286998</v>
      </c>
      <c r="K22" s="14">
        <f t="shared" si="3"/>
        <v>320456.12253494805</v>
      </c>
      <c r="L22" s="10"/>
      <c r="N22" s="9">
        <v>8</v>
      </c>
      <c r="O22" s="9"/>
      <c r="P22" s="14">
        <v>21584.183804483702</v>
      </c>
      <c r="Q22" s="14">
        <v>21247.249317473299</v>
      </c>
      <c r="R22" s="14">
        <v>13294.6658156863</v>
      </c>
      <c r="S22" s="14">
        <v>9838.8593321095996</v>
      </c>
      <c r="T22" s="14">
        <v>5833.0236180000002</v>
      </c>
      <c r="U22" s="14">
        <v>4250.0527813343006</v>
      </c>
      <c r="V22" s="14">
        <v>4319.9287708138008</v>
      </c>
      <c r="W22" s="14">
        <v>4746.3008016708</v>
      </c>
      <c r="X22" s="14">
        <v>9177.3028559978011</v>
      </c>
      <c r="Y22" s="14">
        <v>10178.33092875</v>
      </c>
      <c r="Z22" s="14">
        <v>19226.251883000001</v>
      </c>
      <c r="AA22" s="14">
        <v>23112.160718999996</v>
      </c>
      <c r="AB22" s="14"/>
      <c r="AC22" s="14">
        <v>28916.372287000002</v>
      </c>
      <c r="AD22" s="14">
        <v>18638.729392000001</v>
      </c>
      <c r="AE22" s="14">
        <v>18686.692866000005</v>
      </c>
      <c r="AF22" s="14">
        <v>16638.361110000002</v>
      </c>
      <c r="AG22" s="14">
        <v>15234.969820000002</v>
      </c>
      <c r="AH22" s="14">
        <v>5906.0397919999996</v>
      </c>
      <c r="AI22" s="14">
        <v>6677.2183109999987</v>
      </c>
      <c r="AJ22" s="14">
        <v>6691.7304719999993</v>
      </c>
      <c r="AK22" s="14">
        <v>5493.9365849999995</v>
      </c>
      <c r="AL22" s="14">
        <v>10182.708398999999</v>
      </c>
      <c r="AM22" s="14">
        <v>16930.792468</v>
      </c>
      <c r="AN22" s="14">
        <v>18638.886509</v>
      </c>
      <c r="AO22" s="14"/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/>
      <c r="BC22" s="14">
        <v>651.99988292979992</v>
      </c>
      <c r="BD22" s="14">
        <v>514.10616018849998</v>
      </c>
      <c r="BE22" s="14">
        <v>642.29130385600013</v>
      </c>
      <c r="BF22" s="14">
        <v>471.01158682750003</v>
      </c>
      <c r="BG22" s="14">
        <v>269.78174913750001</v>
      </c>
      <c r="BH22" s="14">
        <v>373.92517844759999</v>
      </c>
      <c r="BI22" s="14">
        <v>316.94568052850002</v>
      </c>
      <c r="BJ22" s="14">
        <v>350.82062695270002</v>
      </c>
      <c r="BK22" s="14">
        <v>277.62665412060005</v>
      </c>
      <c r="BL22" s="14">
        <v>361.9516847644</v>
      </c>
      <c r="BM22" s="14">
        <v>252.2025487935</v>
      </c>
      <c r="BN22" s="14">
        <v>528.71083908209994</v>
      </c>
      <c r="BO22" s="14"/>
      <c r="BP22" s="14">
        <f>SUM(P22:BN22)</f>
        <v>320456.1225349484</v>
      </c>
    </row>
    <row r="23" spans="1:68" x14ac:dyDescent="0.25">
      <c r="A23" s="9">
        <v>9</v>
      </c>
      <c r="C23" s="8" t="s">
        <v>82</v>
      </c>
      <c r="G23" s="17">
        <f t="shared" ref="G23:I23" si="4">SUM(G19:G22)</f>
        <v>4646674.8265449163</v>
      </c>
      <c r="H23" s="17">
        <f t="shared" si="4"/>
        <v>1089594.8938750036</v>
      </c>
      <c r="I23" s="17">
        <f t="shared" si="4"/>
        <v>0</v>
      </c>
      <c r="J23" s="17">
        <f t="shared" ref="J23:BP23" si="5">SUM(J19:J22)</f>
        <v>5011.3738956286998</v>
      </c>
      <c r="K23" s="17">
        <f t="shared" si="5"/>
        <v>5741281.0943155484</v>
      </c>
      <c r="L23" s="14"/>
      <c r="M23" s="14"/>
      <c r="N23" s="9">
        <v>9</v>
      </c>
      <c r="O23" s="9"/>
      <c r="P23" s="17">
        <f t="shared" si="5"/>
        <v>847485.37165048358</v>
      </c>
      <c r="Q23" s="17">
        <f t="shared" si="5"/>
        <v>678129.78294047329</v>
      </c>
      <c r="R23" s="17">
        <f t="shared" si="5"/>
        <v>571135.69157568633</v>
      </c>
      <c r="S23" s="17">
        <f t="shared" si="5"/>
        <v>404239.95816210972</v>
      </c>
      <c r="T23" s="17">
        <f t="shared" si="5"/>
        <v>203091.21954800002</v>
      </c>
      <c r="U23" s="17">
        <f t="shared" si="5"/>
        <v>134897.7383563343</v>
      </c>
      <c r="V23" s="17">
        <f t="shared" si="5"/>
        <v>134298.62190781379</v>
      </c>
      <c r="W23" s="17">
        <f t="shared" si="5"/>
        <v>129293.51762167081</v>
      </c>
      <c r="X23" s="17">
        <f t="shared" si="5"/>
        <v>143373.20125699783</v>
      </c>
      <c r="Y23" s="17">
        <f t="shared" si="5"/>
        <v>278206.70778474997</v>
      </c>
      <c r="Z23" s="17">
        <f t="shared" si="5"/>
        <v>471275.81412200001</v>
      </c>
      <c r="AA23" s="17">
        <f t="shared" si="5"/>
        <v>651247.20161859551</v>
      </c>
      <c r="AB23" s="14"/>
      <c r="AC23" s="17">
        <f t="shared" si="5"/>
        <v>196508.419096</v>
      </c>
      <c r="AD23" s="17">
        <f t="shared" si="5"/>
        <v>143812.041826</v>
      </c>
      <c r="AE23" s="17">
        <f t="shared" si="5"/>
        <v>133135.31851300001</v>
      </c>
      <c r="AF23" s="17">
        <f t="shared" si="5"/>
        <v>90254.621685999999</v>
      </c>
      <c r="AG23" s="17">
        <f t="shared" si="5"/>
        <v>77667.877680000005</v>
      </c>
      <c r="AH23" s="17">
        <f t="shared" si="5"/>
        <v>37086.991921000008</v>
      </c>
      <c r="AI23" s="17">
        <f t="shared" si="5"/>
        <v>48004.230522999998</v>
      </c>
      <c r="AJ23" s="17">
        <f t="shared" si="5"/>
        <v>39388.735073999997</v>
      </c>
      <c r="AK23" s="17">
        <f t="shared" si="5"/>
        <v>34740.093739999997</v>
      </c>
      <c r="AL23" s="17">
        <f t="shared" si="5"/>
        <v>77743.981017999991</v>
      </c>
      <c r="AM23" s="17">
        <f t="shared" si="5"/>
        <v>77700.412377000001</v>
      </c>
      <c r="AN23" s="17">
        <f t="shared" si="5"/>
        <v>133552.17042099999</v>
      </c>
      <c r="AO23" s="14"/>
      <c r="AP23" s="17">
        <f t="shared" si="5"/>
        <v>0</v>
      </c>
      <c r="AQ23" s="17">
        <f t="shared" si="5"/>
        <v>0</v>
      </c>
      <c r="AR23" s="17">
        <f t="shared" si="5"/>
        <v>0</v>
      </c>
      <c r="AS23" s="17">
        <f t="shared" si="5"/>
        <v>0</v>
      </c>
      <c r="AT23" s="17">
        <f t="shared" si="5"/>
        <v>0</v>
      </c>
      <c r="AU23" s="17">
        <f t="shared" si="5"/>
        <v>0</v>
      </c>
      <c r="AV23" s="17">
        <f t="shared" si="5"/>
        <v>0</v>
      </c>
      <c r="AW23" s="17">
        <f t="shared" si="5"/>
        <v>0</v>
      </c>
      <c r="AX23" s="17">
        <f t="shared" si="5"/>
        <v>0</v>
      </c>
      <c r="AY23" s="17">
        <f t="shared" si="5"/>
        <v>0</v>
      </c>
      <c r="AZ23" s="17">
        <f t="shared" si="5"/>
        <v>0</v>
      </c>
      <c r="BA23" s="17">
        <f t="shared" si="5"/>
        <v>0</v>
      </c>
      <c r="BB23" s="14"/>
      <c r="BC23" s="17">
        <f t="shared" si="5"/>
        <v>651.99988292979992</v>
      </c>
      <c r="BD23" s="17">
        <f t="shared" si="5"/>
        <v>514.10616018849998</v>
      </c>
      <c r="BE23" s="17">
        <f t="shared" si="5"/>
        <v>642.29130385600013</v>
      </c>
      <c r="BF23" s="17">
        <f t="shared" si="5"/>
        <v>471.01158682750003</v>
      </c>
      <c r="BG23" s="17">
        <f t="shared" si="5"/>
        <v>269.78174913750001</v>
      </c>
      <c r="BH23" s="17">
        <f t="shared" si="5"/>
        <v>373.92517844759999</v>
      </c>
      <c r="BI23" s="17">
        <f t="shared" si="5"/>
        <v>316.94568052850002</v>
      </c>
      <c r="BJ23" s="17">
        <f t="shared" si="5"/>
        <v>350.82062695270002</v>
      </c>
      <c r="BK23" s="17">
        <f t="shared" si="5"/>
        <v>277.62665412060005</v>
      </c>
      <c r="BL23" s="17">
        <f t="shared" si="5"/>
        <v>361.9516847644</v>
      </c>
      <c r="BM23" s="17">
        <f t="shared" si="5"/>
        <v>252.2025487935</v>
      </c>
      <c r="BN23" s="17">
        <f t="shared" si="5"/>
        <v>528.71083908209994</v>
      </c>
      <c r="BO23" s="14"/>
      <c r="BP23" s="17">
        <f t="shared" si="5"/>
        <v>5741281.0943155438</v>
      </c>
    </row>
    <row r="24" spans="1:68" x14ac:dyDescent="0.25">
      <c r="A24" s="9"/>
      <c r="G24" s="14"/>
      <c r="H24" s="14"/>
      <c r="I24" s="14"/>
      <c r="J24" s="14"/>
      <c r="K24" s="14"/>
      <c r="L24" s="10"/>
      <c r="N24" s="9"/>
      <c r="O24" s="9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</row>
    <row r="25" spans="1:68" x14ac:dyDescent="0.25">
      <c r="A25" s="9">
        <v>10</v>
      </c>
      <c r="C25" s="8" t="s">
        <v>83</v>
      </c>
      <c r="G25" s="17">
        <f t="shared" ref="G25:BP25" si="6">G17+G23</f>
        <v>12708048.851814438</v>
      </c>
      <c r="H25" s="17">
        <f t="shared" si="6"/>
        <v>2922211.7462297846</v>
      </c>
      <c r="I25" s="17">
        <f t="shared" si="6"/>
        <v>0</v>
      </c>
      <c r="J25" s="17">
        <f t="shared" si="6"/>
        <v>5011.3738956286998</v>
      </c>
      <c r="K25" s="17">
        <f t="shared" si="6"/>
        <v>15635271.971939847</v>
      </c>
      <c r="L25" s="14"/>
      <c r="M25" s="14"/>
      <c r="N25" s="9">
        <v>10</v>
      </c>
      <c r="O25" s="9"/>
      <c r="P25" s="17">
        <f t="shared" si="6"/>
        <v>2421735.1374488124</v>
      </c>
      <c r="Q25" s="17">
        <f t="shared" si="6"/>
        <v>1983658.7364191506</v>
      </c>
      <c r="R25" s="17">
        <f t="shared" si="6"/>
        <v>1571195.1879935414</v>
      </c>
      <c r="S25" s="17">
        <f t="shared" si="6"/>
        <v>1156218.8393856587</v>
      </c>
      <c r="T25" s="17">
        <f t="shared" si="6"/>
        <v>515614.06361141399</v>
      </c>
      <c r="U25" s="17">
        <f t="shared" si="6"/>
        <v>347296.19734794088</v>
      </c>
      <c r="V25" s="17">
        <f t="shared" si="6"/>
        <v>307528.71697760781</v>
      </c>
      <c r="W25" s="17">
        <f t="shared" si="6"/>
        <v>304274.79681258049</v>
      </c>
      <c r="X25" s="17">
        <f t="shared" si="6"/>
        <v>355275.29960961413</v>
      </c>
      <c r="Y25" s="17">
        <f t="shared" si="6"/>
        <v>725289.94799296197</v>
      </c>
      <c r="Z25" s="17">
        <f t="shared" si="6"/>
        <v>1278600.712944289</v>
      </c>
      <c r="AA25" s="17">
        <f t="shared" si="6"/>
        <v>1741361.2152708615</v>
      </c>
      <c r="AB25" s="14"/>
      <c r="AC25" s="17">
        <f t="shared" si="6"/>
        <v>542980.59865340497</v>
      </c>
      <c r="AD25" s="17">
        <f t="shared" si="6"/>
        <v>449852.60555015819</v>
      </c>
      <c r="AE25" s="17">
        <f t="shared" si="6"/>
        <v>351296.31893898372</v>
      </c>
      <c r="AF25" s="17">
        <f t="shared" si="6"/>
        <v>273512.26209348603</v>
      </c>
      <c r="AG25" s="17">
        <f t="shared" si="6"/>
        <v>168756.43978475424</v>
      </c>
      <c r="AH25" s="17">
        <f t="shared" si="6"/>
        <v>90922.616714396718</v>
      </c>
      <c r="AI25" s="17">
        <f t="shared" si="6"/>
        <v>92834.875423666977</v>
      </c>
      <c r="AJ25" s="17">
        <f t="shared" si="6"/>
        <v>78872.823356782566</v>
      </c>
      <c r="AK25" s="17">
        <f t="shared" si="6"/>
        <v>82448.437280478684</v>
      </c>
      <c r="AL25" s="17">
        <f t="shared" si="6"/>
        <v>181084.42221332845</v>
      </c>
      <c r="AM25" s="17">
        <f t="shared" si="6"/>
        <v>259152.66246890987</v>
      </c>
      <c r="AN25" s="17">
        <f t="shared" si="6"/>
        <v>350497.68375142914</v>
      </c>
      <c r="AO25" s="14"/>
      <c r="AP25" s="17">
        <f t="shared" si="6"/>
        <v>0</v>
      </c>
      <c r="AQ25" s="17">
        <f t="shared" si="6"/>
        <v>0</v>
      </c>
      <c r="AR25" s="17">
        <f t="shared" si="6"/>
        <v>0</v>
      </c>
      <c r="AS25" s="17">
        <f t="shared" si="6"/>
        <v>0</v>
      </c>
      <c r="AT25" s="17">
        <f t="shared" si="6"/>
        <v>0</v>
      </c>
      <c r="AU25" s="17">
        <f t="shared" si="6"/>
        <v>0</v>
      </c>
      <c r="AV25" s="17">
        <f t="shared" si="6"/>
        <v>0</v>
      </c>
      <c r="AW25" s="17">
        <f t="shared" si="6"/>
        <v>0</v>
      </c>
      <c r="AX25" s="17">
        <f t="shared" si="6"/>
        <v>0</v>
      </c>
      <c r="AY25" s="17">
        <f t="shared" si="6"/>
        <v>0</v>
      </c>
      <c r="AZ25" s="17">
        <f t="shared" si="6"/>
        <v>0</v>
      </c>
      <c r="BA25" s="17">
        <f t="shared" si="6"/>
        <v>0</v>
      </c>
      <c r="BB25" s="14"/>
      <c r="BC25" s="17">
        <f t="shared" si="6"/>
        <v>651.99988292979992</v>
      </c>
      <c r="BD25" s="17">
        <f t="shared" si="6"/>
        <v>514.10616018849998</v>
      </c>
      <c r="BE25" s="17">
        <f t="shared" si="6"/>
        <v>642.29130385600013</v>
      </c>
      <c r="BF25" s="17">
        <f t="shared" si="6"/>
        <v>471.01158682750003</v>
      </c>
      <c r="BG25" s="17">
        <f t="shared" si="6"/>
        <v>269.78174913750001</v>
      </c>
      <c r="BH25" s="17">
        <f t="shared" si="6"/>
        <v>373.92517844759999</v>
      </c>
      <c r="BI25" s="17">
        <f t="shared" si="6"/>
        <v>316.94568052850002</v>
      </c>
      <c r="BJ25" s="17">
        <f t="shared" si="6"/>
        <v>350.82062695270002</v>
      </c>
      <c r="BK25" s="17">
        <f t="shared" si="6"/>
        <v>277.62665412060005</v>
      </c>
      <c r="BL25" s="17">
        <f t="shared" si="6"/>
        <v>361.9516847644</v>
      </c>
      <c r="BM25" s="17">
        <f t="shared" si="6"/>
        <v>252.2025487935</v>
      </c>
      <c r="BN25" s="17">
        <f t="shared" si="6"/>
        <v>528.71083908209994</v>
      </c>
      <c r="BO25" s="14"/>
      <c r="BP25" s="17">
        <f t="shared" si="6"/>
        <v>15635271.971939839</v>
      </c>
    </row>
    <row r="26" spans="1:68" x14ac:dyDescent="0.25">
      <c r="A26" s="9"/>
      <c r="G26" s="11"/>
      <c r="H26" s="11"/>
      <c r="I26" s="11"/>
      <c r="J26" s="11"/>
      <c r="K26" s="11"/>
      <c r="L26" s="11"/>
      <c r="N26" s="9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</row>
    <row r="27" spans="1:68" x14ac:dyDescent="0.25">
      <c r="A27" s="9"/>
      <c r="C27" s="3" t="s">
        <v>84</v>
      </c>
      <c r="G27" s="11"/>
      <c r="H27" s="11"/>
      <c r="I27" s="11"/>
      <c r="J27" s="11"/>
      <c r="K27" s="11"/>
      <c r="L27" s="11"/>
      <c r="N27" s="9"/>
      <c r="O27" s="9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</row>
    <row r="28" spans="1:68" x14ac:dyDescent="0.25">
      <c r="A28" s="9"/>
      <c r="G28" s="11"/>
      <c r="H28" s="11"/>
      <c r="I28" s="11"/>
      <c r="J28" s="11"/>
      <c r="K28" s="11"/>
      <c r="L28" s="11"/>
      <c r="N28" s="9"/>
      <c r="O28" s="9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</row>
    <row r="29" spans="1:68" x14ac:dyDescent="0.25">
      <c r="A29" s="9">
        <v>11</v>
      </c>
      <c r="C29" s="8" t="s">
        <v>85</v>
      </c>
      <c r="E29" s="9" t="s">
        <v>113</v>
      </c>
      <c r="G29" s="14">
        <v>12929.008047847699</v>
      </c>
      <c r="H29" s="14">
        <v>23886.225366226001</v>
      </c>
      <c r="I29" s="14">
        <v>0</v>
      </c>
      <c r="J29" s="14">
        <v>0</v>
      </c>
      <c r="K29" s="14">
        <f>SUM(G29:J29)</f>
        <v>36815.2334140737</v>
      </c>
      <c r="L29" s="10"/>
      <c r="N29" s="9">
        <v>11</v>
      </c>
      <c r="O29" s="9"/>
      <c r="P29" s="14">
        <v>2187.59531984767</v>
      </c>
      <c r="Q29" s="14">
        <v>1173.0617279999999</v>
      </c>
      <c r="R29" s="14">
        <v>1420.072388</v>
      </c>
      <c r="S29" s="14">
        <v>1348.678226</v>
      </c>
      <c r="T29" s="14">
        <v>797.75815800000009</v>
      </c>
      <c r="U29" s="14">
        <v>728.03911399999993</v>
      </c>
      <c r="V29" s="14">
        <v>589.38018299999999</v>
      </c>
      <c r="W29" s="14">
        <v>623.242931</v>
      </c>
      <c r="X29" s="14">
        <v>814.97058600000003</v>
      </c>
      <c r="Y29" s="14">
        <v>1099.3654140000001</v>
      </c>
      <c r="Z29" s="14">
        <v>795.9097240000001</v>
      </c>
      <c r="AA29" s="14">
        <v>1350.9342760000002</v>
      </c>
      <c r="AB29" s="14"/>
      <c r="AC29" s="14">
        <v>2997.8521992260198</v>
      </c>
      <c r="AD29" s="14">
        <v>-2896.6328330000001</v>
      </c>
      <c r="AE29" s="14">
        <v>7455.5987529999993</v>
      </c>
      <c r="AF29" s="14">
        <v>1399.8137369999999</v>
      </c>
      <c r="AG29" s="14">
        <v>834.14894400000003</v>
      </c>
      <c r="AH29" s="14">
        <v>747.76505099999997</v>
      </c>
      <c r="AI29" s="14">
        <v>617.53842700000007</v>
      </c>
      <c r="AJ29" s="14">
        <v>168.83408799999998</v>
      </c>
      <c r="AK29" s="14">
        <v>1645.3922130000001</v>
      </c>
      <c r="AL29" s="14">
        <v>1727.631787</v>
      </c>
      <c r="AM29" s="14">
        <v>3872.8692289999999</v>
      </c>
      <c r="AN29" s="14">
        <v>5315.4137709999995</v>
      </c>
      <c r="AO29" s="14"/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/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4"/>
      <c r="BP29" s="14">
        <f t="shared" ref="BP29:BP37" si="7">SUM(P29:BN29)</f>
        <v>36815.233414073686</v>
      </c>
    </row>
    <row r="30" spans="1:68" x14ac:dyDescent="0.25">
      <c r="A30" s="9">
        <v>12</v>
      </c>
      <c r="C30" s="8" t="s">
        <v>86</v>
      </c>
      <c r="E30" s="9" t="s">
        <v>113</v>
      </c>
      <c r="G30" s="14">
        <v>114059.013846011</v>
      </c>
      <c r="H30" s="14">
        <v>1083817.9494480891</v>
      </c>
      <c r="I30" s="14">
        <v>0</v>
      </c>
      <c r="J30" s="14">
        <v>0</v>
      </c>
      <c r="K30" s="14">
        <f t="shared" ref="K30:K38" si="8">SUM(G30:J30)</f>
        <v>1197876.9632941</v>
      </c>
      <c r="L30" s="10"/>
      <c r="N30" s="9">
        <v>12</v>
      </c>
      <c r="O30" s="9"/>
      <c r="P30" s="14">
        <v>8590.6973290114693</v>
      </c>
      <c r="Q30" s="14">
        <v>6418.3145169999998</v>
      </c>
      <c r="R30" s="14">
        <v>18607.052174</v>
      </c>
      <c r="S30" s="14">
        <v>8756.7177229999998</v>
      </c>
      <c r="T30" s="14">
        <v>8011.9988169999997</v>
      </c>
      <c r="U30" s="14">
        <v>7878.063607</v>
      </c>
      <c r="V30" s="14">
        <v>9322.5192109999989</v>
      </c>
      <c r="W30" s="14">
        <v>5917.2141810000003</v>
      </c>
      <c r="X30" s="14">
        <v>8411.3417379999992</v>
      </c>
      <c r="Y30" s="14">
        <v>10650.568549000001</v>
      </c>
      <c r="Z30" s="14">
        <v>9448.9522679999991</v>
      </c>
      <c r="AA30" s="14">
        <v>12045.573732000001</v>
      </c>
      <c r="AB30" s="14"/>
      <c r="AC30" s="14">
        <v>109974.38569008801</v>
      </c>
      <c r="AD30" s="14">
        <v>128725.511753</v>
      </c>
      <c r="AE30" s="14">
        <v>115218.345667</v>
      </c>
      <c r="AF30" s="14">
        <v>96284.863574999996</v>
      </c>
      <c r="AG30" s="14">
        <v>76900.050856000002</v>
      </c>
      <c r="AH30" s="14">
        <v>52378.223341999998</v>
      </c>
      <c r="AI30" s="14">
        <v>61310.703049999996</v>
      </c>
      <c r="AJ30" s="14">
        <v>68141.985881999994</v>
      </c>
      <c r="AK30" s="14">
        <v>87920.67641</v>
      </c>
      <c r="AL30" s="14">
        <v>84831.55322300001</v>
      </c>
      <c r="AM30" s="14">
        <v>93458.713596000001</v>
      </c>
      <c r="AN30" s="14">
        <v>108672.93640399999</v>
      </c>
      <c r="AO30" s="14"/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/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0</v>
      </c>
      <c r="BL30" s="14">
        <v>0</v>
      </c>
      <c r="BM30" s="14">
        <v>0</v>
      </c>
      <c r="BN30" s="14">
        <v>0</v>
      </c>
      <c r="BO30" s="14"/>
      <c r="BP30" s="14">
        <f t="shared" si="7"/>
        <v>1197876.9632940996</v>
      </c>
    </row>
    <row r="31" spans="1:68" x14ac:dyDescent="0.25">
      <c r="A31" s="9">
        <v>13</v>
      </c>
      <c r="C31" s="8" t="s">
        <v>87</v>
      </c>
      <c r="E31" s="9" t="s">
        <v>113</v>
      </c>
      <c r="G31" s="14">
        <v>1039.52595259089</v>
      </c>
      <c r="H31" s="14">
        <v>399955.25964369514</v>
      </c>
      <c r="I31" s="14">
        <v>0</v>
      </c>
      <c r="J31" s="14">
        <v>0</v>
      </c>
      <c r="K31" s="14">
        <f t="shared" si="8"/>
        <v>400994.785596286</v>
      </c>
      <c r="L31" s="10"/>
      <c r="N31" s="9">
        <v>13</v>
      </c>
      <c r="O31" s="9"/>
      <c r="P31" s="14">
        <v>236.28289859089102</v>
      </c>
      <c r="Q31" s="14">
        <v>105.84605400000001</v>
      </c>
      <c r="R31" s="14">
        <v>122.852637</v>
      </c>
      <c r="S31" s="14">
        <v>26.865363000000002</v>
      </c>
      <c r="T31" s="14">
        <v>-2.5</v>
      </c>
      <c r="U31" s="14">
        <v>780.08900000000006</v>
      </c>
      <c r="V31" s="14">
        <v>-568.04300000000001</v>
      </c>
      <c r="W31" s="14">
        <v>36.390999999999998</v>
      </c>
      <c r="X31" s="14">
        <v>0</v>
      </c>
      <c r="Y31" s="14">
        <v>150</v>
      </c>
      <c r="Z31" s="14">
        <v>87.819210000000012</v>
      </c>
      <c r="AA31" s="14">
        <v>63.922789999999999</v>
      </c>
      <c r="AB31" s="14"/>
      <c r="AC31" s="14">
        <v>27883.950870695302</v>
      </c>
      <c r="AD31" s="14">
        <v>40047.976773000002</v>
      </c>
      <c r="AE31" s="14">
        <v>36196.847141000006</v>
      </c>
      <c r="AF31" s="14">
        <v>30862.511192000002</v>
      </c>
      <c r="AG31" s="14">
        <v>26984.309526999998</v>
      </c>
      <c r="AH31" s="14">
        <v>43446.585266999995</v>
      </c>
      <c r="AI31" s="14">
        <v>19920.210510000001</v>
      </c>
      <c r="AJ31" s="14">
        <v>33468.231828000004</v>
      </c>
      <c r="AK31" s="14">
        <v>33355.324614999998</v>
      </c>
      <c r="AL31" s="14">
        <v>39203.087920000005</v>
      </c>
      <c r="AM31" s="14">
        <v>31686.707533000001</v>
      </c>
      <c r="AN31" s="14">
        <v>36899.516467000001</v>
      </c>
      <c r="AO31" s="14"/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/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0</v>
      </c>
      <c r="BO31" s="14"/>
      <c r="BP31" s="14">
        <f t="shared" si="7"/>
        <v>400994.78559628618</v>
      </c>
    </row>
    <row r="32" spans="1:68" x14ac:dyDescent="0.25">
      <c r="A32" s="9">
        <v>14</v>
      </c>
      <c r="C32" s="8" t="s">
        <v>88</v>
      </c>
      <c r="E32" s="9" t="s">
        <v>113</v>
      </c>
      <c r="G32" s="14">
        <v>0</v>
      </c>
      <c r="H32" s="14">
        <v>0</v>
      </c>
      <c r="I32" s="14">
        <v>0</v>
      </c>
      <c r="J32" s="14">
        <v>977270.25177999993</v>
      </c>
      <c r="K32" s="14">
        <f t="shared" si="8"/>
        <v>977270.25177999993</v>
      </c>
      <c r="L32" s="10"/>
      <c r="N32" s="9">
        <v>14</v>
      </c>
      <c r="O32" s="9"/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/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/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/>
      <c r="BC32" s="14">
        <v>133971.21100000001</v>
      </c>
      <c r="BD32" s="14">
        <v>90419.842000000004</v>
      </c>
      <c r="BE32" s="14">
        <v>77899.017999999996</v>
      </c>
      <c r="BF32" s="14">
        <v>25581.91</v>
      </c>
      <c r="BG32" s="14">
        <v>37577.817000000003</v>
      </c>
      <c r="BH32" s="14">
        <v>61919.057999999997</v>
      </c>
      <c r="BI32" s="14">
        <v>111872.8</v>
      </c>
      <c r="BJ32" s="14">
        <v>118106.489</v>
      </c>
      <c r="BK32" s="14">
        <v>101452.216</v>
      </c>
      <c r="BL32" s="14">
        <v>75278.631779999996</v>
      </c>
      <c r="BM32" s="14">
        <v>44822.406000000003</v>
      </c>
      <c r="BN32" s="14">
        <v>98368.853000000003</v>
      </c>
      <c r="BO32" s="14"/>
      <c r="BP32" s="14">
        <f t="shared" si="7"/>
        <v>977270.25177999993</v>
      </c>
    </row>
    <row r="33" spans="1:68" x14ac:dyDescent="0.25">
      <c r="A33" s="9">
        <v>15</v>
      </c>
      <c r="C33" s="8" t="s">
        <v>89</v>
      </c>
      <c r="E33" s="9" t="s">
        <v>113</v>
      </c>
      <c r="G33" s="14">
        <v>2577.9216288704602</v>
      </c>
      <c r="H33" s="14">
        <v>56442.491904304537</v>
      </c>
      <c r="I33" s="14">
        <v>0</v>
      </c>
      <c r="J33" s="14">
        <v>0</v>
      </c>
      <c r="K33" s="14">
        <f t="shared" si="8"/>
        <v>59020.413533175</v>
      </c>
      <c r="L33" s="10"/>
      <c r="N33" s="9">
        <v>15</v>
      </c>
      <c r="O33" s="9"/>
      <c r="P33" s="14">
        <v>96.967628870457105</v>
      </c>
      <c r="Q33" s="14">
        <v>52.526000000000003</v>
      </c>
      <c r="R33" s="14">
        <v>53.503999999999998</v>
      </c>
      <c r="S33" s="14">
        <v>12.957000000000001</v>
      </c>
      <c r="T33" s="14">
        <v>416.55399999999997</v>
      </c>
      <c r="U33" s="14">
        <v>229.54</v>
      </c>
      <c r="V33" s="14">
        <v>281.90800000000002</v>
      </c>
      <c r="W33" s="14">
        <v>700.347846</v>
      </c>
      <c r="X33" s="14">
        <v>123.324169</v>
      </c>
      <c r="Y33" s="14">
        <v>448.76798500000001</v>
      </c>
      <c r="Z33" s="14">
        <v>299.96775400000001</v>
      </c>
      <c r="AA33" s="14">
        <v>-138.44275399999998</v>
      </c>
      <c r="AB33" s="14"/>
      <c r="AC33" s="14">
        <v>-502.25809569544299</v>
      </c>
      <c r="AD33" s="14">
        <v>728.33299999999997</v>
      </c>
      <c r="AE33" s="14">
        <v>201.47779199999999</v>
      </c>
      <c r="AF33" s="14">
        <v>1117.92904</v>
      </c>
      <c r="AG33" s="14">
        <v>4861.9355659999992</v>
      </c>
      <c r="AH33" s="14">
        <v>6609.5292099999997</v>
      </c>
      <c r="AI33" s="14">
        <v>7963.4197000000004</v>
      </c>
      <c r="AJ33" s="14">
        <v>6747.7852329999996</v>
      </c>
      <c r="AK33" s="14">
        <v>7624.6724249999997</v>
      </c>
      <c r="AL33" s="14">
        <v>8299.3110340000003</v>
      </c>
      <c r="AM33" s="14">
        <v>6628.5531190000002</v>
      </c>
      <c r="AN33" s="14">
        <v>6161.8038809999998</v>
      </c>
      <c r="AO33" s="14"/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/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4"/>
      <c r="BP33" s="14">
        <f t="shared" si="7"/>
        <v>59020.413533175015</v>
      </c>
    </row>
    <row r="34" spans="1:68" x14ac:dyDescent="0.25">
      <c r="A34" s="9">
        <v>16</v>
      </c>
      <c r="C34" s="8" t="s">
        <v>90</v>
      </c>
      <c r="E34" s="9" t="s">
        <v>113</v>
      </c>
      <c r="G34" s="14">
        <v>1301.579</v>
      </c>
      <c r="H34" s="14">
        <v>17607.249115675499</v>
      </c>
      <c r="I34" s="14">
        <v>0</v>
      </c>
      <c r="J34" s="14">
        <v>0</v>
      </c>
      <c r="K34" s="14">
        <f t="shared" si="8"/>
        <v>18908.8281156755</v>
      </c>
      <c r="L34" s="10"/>
      <c r="N34" s="9">
        <v>16</v>
      </c>
      <c r="O34" s="9"/>
      <c r="P34" s="14">
        <v>231.04499999999999</v>
      </c>
      <c r="Q34" s="14">
        <v>188.89099999999999</v>
      </c>
      <c r="R34" s="14">
        <v>140.70099999999999</v>
      </c>
      <c r="S34" s="14">
        <v>79.427999999999997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109.783213</v>
      </c>
      <c r="AA34" s="14">
        <v>551.73078699999996</v>
      </c>
      <c r="AB34" s="14"/>
      <c r="AC34" s="14">
        <v>3436.9667706754599</v>
      </c>
      <c r="AD34" s="14">
        <v>2206.1513450000002</v>
      </c>
      <c r="AE34" s="14">
        <v>2465.071445</v>
      </c>
      <c r="AF34" s="14">
        <v>1224.9888169999999</v>
      </c>
      <c r="AG34" s="14">
        <v>1201.183376</v>
      </c>
      <c r="AH34" s="14">
        <v>311.41753799999998</v>
      </c>
      <c r="AI34" s="14">
        <v>2843.3900739999999</v>
      </c>
      <c r="AJ34" s="14">
        <v>-699.68424700000003</v>
      </c>
      <c r="AK34" s="14">
        <v>588.67514800000004</v>
      </c>
      <c r="AL34" s="14">
        <v>546.86484900000005</v>
      </c>
      <c r="AM34" s="14">
        <v>2299.3185780000003</v>
      </c>
      <c r="AN34" s="14">
        <v>1182.905422</v>
      </c>
      <c r="AO34" s="14"/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/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0</v>
      </c>
      <c r="BK34" s="14">
        <v>0</v>
      </c>
      <c r="BL34" s="14">
        <v>0</v>
      </c>
      <c r="BM34" s="14">
        <v>0</v>
      </c>
      <c r="BN34" s="14">
        <v>0</v>
      </c>
      <c r="BO34" s="14"/>
      <c r="BP34" s="14">
        <f t="shared" si="7"/>
        <v>18908.82811567546</v>
      </c>
    </row>
    <row r="35" spans="1:68" x14ac:dyDescent="0.25">
      <c r="A35" s="9">
        <v>17</v>
      </c>
      <c r="C35" s="8" t="s">
        <v>91</v>
      </c>
      <c r="E35" s="9" t="s">
        <v>113</v>
      </c>
      <c r="G35" s="14">
        <v>7684.9470000000001</v>
      </c>
      <c r="H35" s="14">
        <v>284279.31471608003</v>
      </c>
      <c r="I35" s="14">
        <v>0</v>
      </c>
      <c r="J35" s="14">
        <v>0</v>
      </c>
      <c r="K35" s="14">
        <f t="shared" si="8"/>
        <v>291964.26171608001</v>
      </c>
      <c r="L35" s="10"/>
      <c r="N35" s="9">
        <v>17</v>
      </c>
      <c r="O35" s="9"/>
      <c r="P35" s="14">
        <v>705.93200000000002</v>
      </c>
      <c r="Q35" s="14">
        <v>708.65499999999997</v>
      </c>
      <c r="R35" s="14">
        <v>679.19</v>
      </c>
      <c r="S35" s="14">
        <v>733.36900000000003</v>
      </c>
      <c r="T35" s="14">
        <v>43.619</v>
      </c>
      <c r="U35" s="14">
        <v>630.08900000000006</v>
      </c>
      <c r="V35" s="14">
        <v>1069.97</v>
      </c>
      <c r="W35" s="14">
        <v>293.71199999999999</v>
      </c>
      <c r="X35" s="14">
        <v>0</v>
      </c>
      <c r="Y35" s="14">
        <v>1211.374</v>
      </c>
      <c r="Z35" s="14">
        <v>845.91499999999996</v>
      </c>
      <c r="AA35" s="14">
        <v>763.12199999999996</v>
      </c>
      <c r="AB35" s="14"/>
      <c r="AC35" s="14">
        <v>25912.599961079799</v>
      </c>
      <c r="AD35" s="14">
        <v>52100.589755000001</v>
      </c>
      <c r="AE35" s="14">
        <v>28032.140026999998</v>
      </c>
      <c r="AF35" s="14">
        <v>27733.821339999999</v>
      </c>
      <c r="AG35" s="14">
        <v>17177.572667</v>
      </c>
      <c r="AH35" s="14">
        <v>11567.346321000001</v>
      </c>
      <c r="AI35" s="14">
        <v>26516.886999999999</v>
      </c>
      <c r="AJ35" s="14">
        <v>16322.160645</v>
      </c>
      <c r="AK35" s="14">
        <v>15565.754112999999</v>
      </c>
      <c r="AL35" s="14">
        <v>16617.265887000001</v>
      </c>
      <c r="AM35" s="14">
        <v>19589.21544</v>
      </c>
      <c r="AN35" s="14">
        <v>27143.96156</v>
      </c>
      <c r="AO35" s="14"/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/>
      <c r="BC35" s="14">
        <v>0</v>
      </c>
      <c r="BD35" s="14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0</v>
      </c>
      <c r="BJ35" s="14">
        <v>0</v>
      </c>
      <c r="BK35" s="14">
        <v>0</v>
      </c>
      <c r="BL35" s="14">
        <v>0</v>
      </c>
      <c r="BM35" s="14">
        <v>0</v>
      </c>
      <c r="BN35" s="14">
        <v>0</v>
      </c>
      <c r="BO35" s="14"/>
      <c r="BP35" s="14">
        <f t="shared" si="7"/>
        <v>291964.26171607984</v>
      </c>
    </row>
    <row r="36" spans="1:68" x14ac:dyDescent="0.25">
      <c r="A36" s="9">
        <v>18</v>
      </c>
      <c r="C36" s="8" t="s">
        <v>92</v>
      </c>
      <c r="E36" s="9" t="s">
        <v>113</v>
      </c>
      <c r="G36" s="14">
        <v>136663.24900000001</v>
      </c>
      <c r="H36" s="14">
        <v>50697.438999999984</v>
      </c>
      <c r="I36" s="14">
        <v>0</v>
      </c>
      <c r="J36" s="14">
        <v>0</v>
      </c>
      <c r="K36" s="14">
        <f t="shared" si="8"/>
        <v>187360.68799999999</v>
      </c>
      <c r="L36" s="10"/>
      <c r="N36" s="9">
        <v>18</v>
      </c>
      <c r="O36" s="9"/>
      <c r="P36" s="14">
        <v>37340.981</v>
      </c>
      <c r="Q36" s="14">
        <v>27006.233</v>
      </c>
      <c r="R36" s="14">
        <v>4449.8819999999996</v>
      </c>
      <c r="S36" s="14">
        <v>11264.663</v>
      </c>
      <c r="T36" s="14">
        <v>4806.1620000000003</v>
      </c>
      <c r="U36" s="14">
        <v>3455.37</v>
      </c>
      <c r="V36" s="14">
        <v>3032.4740000000002</v>
      </c>
      <c r="W36" s="14">
        <v>2966.36</v>
      </c>
      <c r="X36" s="14">
        <v>3433.0349999999999</v>
      </c>
      <c r="Y36" s="14">
        <v>8235.5630000000001</v>
      </c>
      <c r="Z36" s="14">
        <v>12090.315000000001</v>
      </c>
      <c r="AA36" s="14">
        <v>18582.210999999999</v>
      </c>
      <c r="AB36" s="14"/>
      <c r="AC36" s="14">
        <v>4180.8130000000001</v>
      </c>
      <c r="AD36" s="14">
        <v>3845.6959999999999</v>
      </c>
      <c r="AE36" s="14">
        <v>3312.4189999999999</v>
      </c>
      <c r="AF36" s="14">
        <v>4129.3379999999997</v>
      </c>
      <c r="AG36" s="14">
        <v>4269.4780000000001</v>
      </c>
      <c r="AH36" s="14">
        <v>4124.3249999999998</v>
      </c>
      <c r="AI36" s="14">
        <v>4289.348</v>
      </c>
      <c r="AJ36" s="14">
        <v>4294.9009999999998</v>
      </c>
      <c r="AK36" s="14">
        <v>4159.2650000000003</v>
      </c>
      <c r="AL36" s="14">
        <v>3704.2170000000001</v>
      </c>
      <c r="AM36" s="14">
        <v>4606.1549999999997</v>
      </c>
      <c r="AN36" s="14">
        <v>5781.4840000000004</v>
      </c>
      <c r="AO36" s="14"/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/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0</v>
      </c>
      <c r="BM36" s="14">
        <v>0</v>
      </c>
      <c r="BN36" s="14">
        <v>0</v>
      </c>
      <c r="BO36" s="14"/>
      <c r="BP36" s="14">
        <f t="shared" si="7"/>
        <v>187360.68800000002</v>
      </c>
    </row>
    <row r="37" spans="1:68" x14ac:dyDescent="0.25">
      <c r="A37" s="9">
        <v>19</v>
      </c>
      <c r="C37" s="8" t="s">
        <v>93</v>
      </c>
      <c r="E37" s="9" t="s">
        <v>113</v>
      </c>
      <c r="G37" s="14">
        <v>0</v>
      </c>
      <c r="H37" s="14">
        <v>0</v>
      </c>
      <c r="I37" s="14">
        <v>0</v>
      </c>
      <c r="J37" s="14">
        <v>211.06398000000002</v>
      </c>
      <c r="K37" s="14">
        <f t="shared" si="8"/>
        <v>211.06398000000002</v>
      </c>
      <c r="L37" s="10"/>
      <c r="N37" s="9">
        <v>19</v>
      </c>
      <c r="O37" s="9"/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/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/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/>
      <c r="BC37" s="14">
        <v>55.584000000000003</v>
      </c>
      <c r="BD37" s="14">
        <v>44.055</v>
      </c>
      <c r="BE37" s="14">
        <v>23.390999999999998</v>
      </c>
      <c r="BF37" s="14">
        <v>0</v>
      </c>
      <c r="BG37" s="14">
        <v>1.448</v>
      </c>
      <c r="BH37" s="14">
        <v>10.784000000000001</v>
      </c>
      <c r="BI37" s="14">
        <v>12.808999999999999</v>
      </c>
      <c r="BJ37" s="14">
        <v>54.307000000000002</v>
      </c>
      <c r="BK37" s="14">
        <v>2.758</v>
      </c>
      <c r="BL37" s="14">
        <v>0.35998000000000002</v>
      </c>
      <c r="BM37" s="14">
        <v>2.2690000000000001</v>
      </c>
      <c r="BN37" s="14">
        <v>3.2989999999999999</v>
      </c>
      <c r="BO37" s="14"/>
      <c r="BP37" s="14">
        <f t="shared" si="7"/>
        <v>211.06398000000002</v>
      </c>
    </row>
    <row r="38" spans="1:68" x14ac:dyDescent="0.25">
      <c r="A38" s="9">
        <v>20</v>
      </c>
      <c r="C38" s="8" t="s">
        <v>94</v>
      </c>
      <c r="E38" s="9" t="s">
        <v>113</v>
      </c>
      <c r="G38" s="14">
        <v>0</v>
      </c>
      <c r="H38" s="14">
        <v>0</v>
      </c>
      <c r="I38" s="14">
        <v>0</v>
      </c>
      <c r="J38" s="14">
        <v>0</v>
      </c>
      <c r="K38" s="14">
        <f t="shared" si="8"/>
        <v>0</v>
      </c>
      <c r="L38" s="10"/>
      <c r="N38" s="9">
        <v>20</v>
      </c>
      <c r="O38" s="9"/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/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/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/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/>
      <c r="BP38" s="14">
        <v>0</v>
      </c>
    </row>
    <row r="39" spans="1:68" x14ac:dyDescent="0.25">
      <c r="A39" s="9">
        <v>21</v>
      </c>
      <c r="C39" s="8" t="s">
        <v>76</v>
      </c>
      <c r="G39" s="17">
        <f t="shared" ref="G39:BP39" si="9">SUM(G29:G38)</f>
        <v>276255.2444753201</v>
      </c>
      <c r="H39" s="17">
        <f t="shared" si="9"/>
        <v>1916685.9291940702</v>
      </c>
      <c r="I39" s="17">
        <f t="shared" si="9"/>
        <v>0</v>
      </c>
      <c r="J39" s="17">
        <f t="shared" si="9"/>
        <v>977481.31575999991</v>
      </c>
      <c r="K39" s="17">
        <f t="shared" si="9"/>
        <v>3170422.4894293901</v>
      </c>
      <c r="L39" s="14"/>
      <c r="M39" s="14"/>
      <c r="N39" s="9">
        <v>21</v>
      </c>
      <c r="O39" s="9"/>
      <c r="P39" s="17">
        <f t="shared" si="9"/>
        <v>49389.501176320489</v>
      </c>
      <c r="Q39" s="17">
        <f t="shared" si="9"/>
        <v>35653.527299000001</v>
      </c>
      <c r="R39" s="17">
        <f t="shared" si="9"/>
        <v>25473.254199000003</v>
      </c>
      <c r="S39" s="17">
        <f t="shared" si="9"/>
        <v>22222.678312000004</v>
      </c>
      <c r="T39" s="17">
        <f t="shared" si="9"/>
        <v>14073.591975000001</v>
      </c>
      <c r="U39" s="17">
        <f t="shared" si="9"/>
        <v>13701.190720999999</v>
      </c>
      <c r="V39" s="17">
        <f t="shared" si="9"/>
        <v>13728.208393999997</v>
      </c>
      <c r="W39" s="17">
        <f t="shared" si="9"/>
        <v>10537.267958</v>
      </c>
      <c r="X39" s="17">
        <f t="shared" si="9"/>
        <v>12782.671492999998</v>
      </c>
      <c r="Y39" s="17">
        <f t="shared" si="9"/>
        <v>21795.638948</v>
      </c>
      <c r="Z39" s="17">
        <f t="shared" si="9"/>
        <v>23678.662168999996</v>
      </c>
      <c r="AA39" s="17">
        <f t="shared" si="9"/>
        <v>33219.051831000004</v>
      </c>
      <c r="AB39" s="14"/>
      <c r="AC39" s="17">
        <f t="shared" si="9"/>
        <v>173884.31039606917</v>
      </c>
      <c r="AD39" s="17">
        <f t="shared" si="9"/>
        <v>224757.62579300001</v>
      </c>
      <c r="AE39" s="17">
        <f t="shared" si="9"/>
        <v>192881.89982499997</v>
      </c>
      <c r="AF39" s="17">
        <f t="shared" si="9"/>
        <v>162753.265701</v>
      </c>
      <c r="AG39" s="17">
        <f t="shared" si="9"/>
        <v>132228.67893600001</v>
      </c>
      <c r="AH39" s="17">
        <f t="shared" si="9"/>
        <v>119185.19172899998</v>
      </c>
      <c r="AI39" s="17">
        <f t="shared" si="9"/>
        <v>123461.49676099999</v>
      </c>
      <c r="AJ39" s="17">
        <f t="shared" si="9"/>
        <v>128444.214429</v>
      </c>
      <c r="AK39" s="17">
        <f t="shared" si="9"/>
        <v>150859.75992400001</v>
      </c>
      <c r="AL39" s="17">
        <f t="shared" si="9"/>
        <v>154929.93170000002</v>
      </c>
      <c r="AM39" s="17">
        <f t="shared" si="9"/>
        <v>162141.53249499999</v>
      </c>
      <c r="AN39" s="17">
        <f t="shared" si="9"/>
        <v>191158.02150500001</v>
      </c>
      <c r="AO39" s="14"/>
      <c r="AP39" s="17">
        <f t="shared" si="9"/>
        <v>0</v>
      </c>
      <c r="AQ39" s="17">
        <f t="shared" si="9"/>
        <v>0</v>
      </c>
      <c r="AR39" s="17">
        <f t="shared" si="9"/>
        <v>0</v>
      </c>
      <c r="AS39" s="17">
        <f t="shared" si="9"/>
        <v>0</v>
      </c>
      <c r="AT39" s="17">
        <f t="shared" si="9"/>
        <v>0</v>
      </c>
      <c r="AU39" s="17">
        <f t="shared" si="9"/>
        <v>0</v>
      </c>
      <c r="AV39" s="17">
        <f t="shared" si="9"/>
        <v>0</v>
      </c>
      <c r="AW39" s="17">
        <f t="shared" si="9"/>
        <v>0</v>
      </c>
      <c r="AX39" s="17">
        <f t="shared" si="9"/>
        <v>0</v>
      </c>
      <c r="AY39" s="17">
        <f t="shared" si="9"/>
        <v>0</v>
      </c>
      <c r="AZ39" s="17">
        <f t="shared" si="9"/>
        <v>0</v>
      </c>
      <c r="BA39" s="17">
        <f t="shared" si="9"/>
        <v>0</v>
      </c>
      <c r="BB39" s="14"/>
      <c r="BC39" s="17">
        <f t="shared" si="9"/>
        <v>134026.79500000001</v>
      </c>
      <c r="BD39" s="17">
        <f t="shared" si="9"/>
        <v>90463.896999999997</v>
      </c>
      <c r="BE39" s="17">
        <f t="shared" si="9"/>
        <v>77922.409</v>
      </c>
      <c r="BF39" s="17">
        <f t="shared" si="9"/>
        <v>25581.91</v>
      </c>
      <c r="BG39" s="17">
        <f t="shared" si="9"/>
        <v>37579.264999999999</v>
      </c>
      <c r="BH39" s="17">
        <f t="shared" si="9"/>
        <v>61929.841999999997</v>
      </c>
      <c r="BI39" s="17">
        <f t="shared" si="9"/>
        <v>111885.609</v>
      </c>
      <c r="BJ39" s="17">
        <f t="shared" si="9"/>
        <v>118160.796</v>
      </c>
      <c r="BK39" s="17">
        <f t="shared" si="9"/>
        <v>101454.974</v>
      </c>
      <c r="BL39" s="17">
        <f t="shared" si="9"/>
        <v>75278.99175999999</v>
      </c>
      <c r="BM39" s="17">
        <f t="shared" si="9"/>
        <v>44824.675000000003</v>
      </c>
      <c r="BN39" s="17">
        <f t="shared" si="9"/>
        <v>98372.152000000002</v>
      </c>
      <c r="BO39" s="14"/>
      <c r="BP39" s="17">
        <f t="shared" si="9"/>
        <v>3170422.4894293901</v>
      </c>
    </row>
    <row r="40" spans="1:68" x14ac:dyDescent="0.25">
      <c r="G40" s="13"/>
      <c r="H40" s="13"/>
      <c r="I40" s="13"/>
      <c r="J40" s="13"/>
      <c r="K40" s="13"/>
      <c r="L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</row>
    <row r="41" spans="1:68" x14ac:dyDescent="0.25">
      <c r="A41" s="9">
        <v>22</v>
      </c>
      <c r="C41" s="8" t="s">
        <v>95</v>
      </c>
      <c r="E41" s="9" t="s">
        <v>113</v>
      </c>
      <c r="G41" s="14">
        <v>64479.039695845095</v>
      </c>
      <c r="H41" s="14">
        <v>537397.64291515981</v>
      </c>
      <c r="I41" s="14">
        <v>0</v>
      </c>
      <c r="J41" s="14">
        <v>0</v>
      </c>
      <c r="K41" s="14">
        <f t="shared" ref="K41:K52" si="10">SUM(G41:J41)</f>
        <v>601876.68261100492</v>
      </c>
      <c r="L41" s="10"/>
      <c r="N41" s="9">
        <v>22</v>
      </c>
      <c r="O41" s="9"/>
      <c r="P41" s="14">
        <v>7891.5595000000003</v>
      </c>
      <c r="Q41" s="14">
        <v>7022.2259000000004</v>
      </c>
      <c r="R41" s="14">
        <v>6397.4987000000001</v>
      </c>
      <c r="S41" s="14">
        <v>5387.5394999999999</v>
      </c>
      <c r="T41" s="14">
        <v>4226.2699000000002</v>
      </c>
      <c r="U41" s="14">
        <v>3431.9932000000003</v>
      </c>
      <c r="V41" s="14">
        <v>3425.2739999999999</v>
      </c>
      <c r="W41" s="14">
        <v>4051.0267000000003</v>
      </c>
      <c r="X41" s="14">
        <v>3798.2494999999999</v>
      </c>
      <c r="Y41" s="14">
        <v>5997.7834000000003</v>
      </c>
      <c r="Z41" s="14">
        <v>6751.4304056710998</v>
      </c>
      <c r="AA41" s="14">
        <v>6098.1889901740005</v>
      </c>
      <c r="AB41" s="14"/>
      <c r="AC41" s="14">
        <v>67564.334599999987</v>
      </c>
      <c r="AD41" s="14">
        <v>63419.915500000003</v>
      </c>
      <c r="AE41" s="14">
        <v>61116.921900000001</v>
      </c>
      <c r="AF41" s="14">
        <v>49568.923900000009</v>
      </c>
      <c r="AG41" s="14">
        <v>39288.827400000002</v>
      </c>
      <c r="AH41" s="14">
        <v>29352.072</v>
      </c>
      <c r="AI41" s="14">
        <v>27204.6034</v>
      </c>
      <c r="AJ41" s="14">
        <v>31016.889599999999</v>
      </c>
      <c r="AK41" s="14">
        <v>29625.4113</v>
      </c>
      <c r="AL41" s="14">
        <v>42905.610300000008</v>
      </c>
      <c r="AM41" s="14">
        <v>46052.145305915197</v>
      </c>
      <c r="AN41" s="14">
        <v>50281.987709244604</v>
      </c>
      <c r="AO41" s="14"/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/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/>
      <c r="BP41" s="14">
        <f t="shared" ref="BP41:BP52" si="11">SUM(P41:BN41)</f>
        <v>601876.6826110048</v>
      </c>
    </row>
    <row r="42" spans="1:68" x14ac:dyDescent="0.25">
      <c r="A42" s="9">
        <v>23</v>
      </c>
      <c r="C42" s="8" t="s">
        <v>96</v>
      </c>
      <c r="E42" s="9" t="s">
        <v>113</v>
      </c>
      <c r="G42" s="14">
        <v>41088.195262688103</v>
      </c>
      <c r="H42" s="14">
        <v>708978.7497718049</v>
      </c>
      <c r="I42" s="14">
        <v>0</v>
      </c>
      <c r="J42" s="14">
        <v>0</v>
      </c>
      <c r="K42" s="14">
        <f t="shared" si="10"/>
        <v>750066.94503449299</v>
      </c>
      <c r="L42" s="10"/>
      <c r="N42" s="9">
        <v>23</v>
      </c>
      <c r="O42" s="9"/>
      <c r="P42" s="14">
        <v>3647.2294999999999</v>
      </c>
      <c r="Q42" s="14">
        <v>3254.1248999999998</v>
      </c>
      <c r="R42" s="14">
        <v>3078.2233999999999</v>
      </c>
      <c r="S42" s="14">
        <v>2270.7741000000001</v>
      </c>
      <c r="T42" s="14">
        <v>1715.6543000000001</v>
      </c>
      <c r="U42" s="14">
        <v>1014.7136999999999</v>
      </c>
      <c r="V42" s="14">
        <v>1398.0217</v>
      </c>
      <c r="W42" s="14">
        <v>4710.9165999999996</v>
      </c>
      <c r="X42" s="14">
        <v>8219.4132000000009</v>
      </c>
      <c r="Y42" s="14">
        <v>4287.2464</v>
      </c>
      <c r="Z42" s="14">
        <v>3250.3045626881003</v>
      </c>
      <c r="AA42" s="14">
        <v>4241.5729000000001</v>
      </c>
      <c r="AB42" s="14"/>
      <c r="AC42" s="14">
        <v>96038.247400000007</v>
      </c>
      <c r="AD42" s="14">
        <v>83464.661099999998</v>
      </c>
      <c r="AE42" s="14">
        <v>75901.775600000008</v>
      </c>
      <c r="AF42" s="14">
        <v>68107.141499999998</v>
      </c>
      <c r="AG42" s="14">
        <v>48389.413500000002</v>
      </c>
      <c r="AH42" s="14">
        <v>33255.351299999995</v>
      </c>
      <c r="AI42" s="14">
        <v>32021.786400000001</v>
      </c>
      <c r="AJ42" s="14">
        <v>31514.0308</v>
      </c>
      <c r="AK42" s="14">
        <v>37057.185799999999</v>
      </c>
      <c r="AL42" s="14">
        <v>64570.182800000002</v>
      </c>
      <c r="AM42" s="14">
        <v>61122.775099999999</v>
      </c>
      <c r="AN42" s="14">
        <v>77536.198471805197</v>
      </c>
      <c r="AO42" s="14"/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/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/>
      <c r="BP42" s="14">
        <f t="shared" si="11"/>
        <v>750066.94503449323</v>
      </c>
    </row>
    <row r="43" spans="1:68" x14ac:dyDescent="0.25">
      <c r="A43" s="9">
        <v>24</v>
      </c>
      <c r="C43" s="8" t="s">
        <v>97</v>
      </c>
      <c r="E43" s="9" t="s">
        <v>113</v>
      </c>
      <c r="G43" s="14">
        <v>18995.575199999999</v>
      </c>
      <c r="H43" s="14">
        <v>77894.041200000007</v>
      </c>
      <c r="I43" s="14">
        <v>0</v>
      </c>
      <c r="J43" s="14">
        <v>0</v>
      </c>
      <c r="K43" s="14">
        <f t="shared" si="10"/>
        <v>96889.616399999999</v>
      </c>
      <c r="L43" s="10"/>
      <c r="N43" s="9">
        <v>24</v>
      </c>
      <c r="O43" s="9"/>
      <c r="P43" s="14">
        <v>3820.3801000000003</v>
      </c>
      <c r="Q43" s="14">
        <v>3116.5418</v>
      </c>
      <c r="R43" s="14">
        <v>2628.8665000000001</v>
      </c>
      <c r="S43" s="14">
        <v>1293.1048999999998</v>
      </c>
      <c r="T43" s="14">
        <v>521.97809999999993</v>
      </c>
      <c r="U43" s="14">
        <v>-38.403599999999997</v>
      </c>
      <c r="V43" s="14">
        <v>-91.375100000000003</v>
      </c>
      <c r="W43" s="14">
        <v>184.98829999999998</v>
      </c>
      <c r="X43" s="14">
        <v>328.5308</v>
      </c>
      <c r="Y43" s="14">
        <v>1505.9639</v>
      </c>
      <c r="Z43" s="14">
        <v>3111.4772000000003</v>
      </c>
      <c r="AA43" s="14">
        <v>2613.5222999999996</v>
      </c>
      <c r="AB43" s="14"/>
      <c r="AC43" s="14">
        <v>7317.7154</v>
      </c>
      <c r="AD43" s="14">
        <v>6650.7754999999997</v>
      </c>
      <c r="AE43" s="14">
        <v>7009.8825999999999</v>
      </c>
      <c r="AF43" s="14">
        <v>5869.9798000000001</v>
      </c>
      <c r="AG43" s="14">
        <v>5950.1415999999999</v>
      </c>
      <c r="AH43" s="14">
        <v>5930.0535999999993</v>
      </c>
      <c r="AI43" s="14">
        <v>5993.9976999999999</v>
      </c>
      <c r="AJ43" s="14">
        <v>5916.1718000000001</v>
      </c>
      <c r="AK43" s="14">
        <v>5277.1252999999997</v>
      </c>
      <c r="AL43" s="14">
        <v>7187.8315000000002</v>
      </c>
      <c r="AM43" s="14">
        <v>6766.9057000000003</v>
      </c>
      <c r="AN43" s="14">
        <v>8023.4607000000005</v>
      </c>
      <c r="AO43" s="14"/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/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/>
      <c r="BP43" s="14">
        <f t="shared" si="11"/>
        <v>96889.616399999999</v>
      </c>
    </row>
    <row r="44" spans="1:68" x14ac:dyDescent="0.25">
      <c r="A44" s="9">
        <v>25</v>
      </c>
      <c r="C44" s="8" t="s">
        <v>98</v>
      </c>
      <c r="E44" s="9" t="s">
        <v>113</v>
      </c>
      <c r="G44" s="14">
        <v>330.91140000000001</v>
      </c>
      <c r="H44" s="14">
        <v>0</v>
      </c>
      <c r="I44" s="14">
        <v>0</v>
      </c>
      <c r="J44" s="14">
        <v>0</v>
      </c>
      <c r="K44" s="14">
        <f t="shared" si="10"/>
        <v>330.91140000000001</v>
      </c>
      <c r="L44" s="10"/>
      <c r="N44" s="9">
        <v>25</v>
      </c>
      <c r="O44" s="9"/>
      <c r="P44" s="14">
        <v>81.3797</v>
      </c>
      <c r="Q44" s="14">
        <v>45.822499999999998</v>
      </c>
      <c r="R44" s="14">
        <v>44.955400000000004</v>
      </c>
      <c r="S44" s="14">
        <v>26.711400000000001</v>
      </c>
      <c r="T44" s="14">
        <v>6.4578999999999995</v>
      </c>
      <c r="U44" s="14">
        <v>1.5495000000000001</v>
      </c>
      <c r="V44" s="14">
        <v>0</v>
      </c>
      <c r="W44" s="14">
        <v>1.4091</v>
      </c>
      <c r="X44" s="14">
        <v>3.9443999999999999</v>
      </c>
      <c r="Y44" s="14">
        <v>19.025500000000001</v>
      </c>
      <c r="Z44" s="14">
        <v>40.420900000000003</v>
      </c>
      <c r="AA44" s="14">
        <v>59.235099999999996</v>
      </c>
      <c r="AB44" s="14"/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/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/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/>
      <c r="BP44" s="14">
        <f t="shared" si="11"/>
        <v>330.91139999999996</v>
      </c>
    </row>
    <row r="45" spans="1:68" x14ac:dyDescent="0.25">
      <c r="A45" s="9">
        <v>26</v>
      </c>
      <c r="C45" s="8" t="s">
        <v>99</v>
      </c>
      <c r="E45" s="9" t="s">
        <v>113</v>
      </c>
      <c r="G45" s="14">
        <v>9113.2058000000015</v>
      </c>
      <c r="H45" s="14">
        <v>117319.21214014501</v>
      </c>
      <c r="I45" s="14">
        <v>0</v>
      </c>
      <c r="J45" s="14">
        <v>752912.26962687902</v>
      </c>
      <c r="K45" s="14">
        <f t="shared" si="10"/>
        <v>879344.68756702403</v>
      </c>
      <c r="L45" s="10"/>
      <c r="N45" s="9">
        <v>26</v>
      </c>
      <c r="O45" s="9"/>
      <c r="P45" s="14">
        <v>1346.2063000000001</v>
      </c>
      <c r="Q45" s="14">
        <v>1105.6666</v>
      </c>
      <c r="R45" s="14">
        <v>1089.6134999999999</v>
      </c>
      <c r="S45" s="14">
        <v>755.56359999999995</v>
      </c>
      <c r="T45" s="14">
        <v>517.2414</v>
      </c>
      <c r="U45" s="14">
        <v>234.3895</v>
      </c>
      <c r="V45" s="14">
        <v>831.17330000000004</v>
      </c>
      <c r="W45" s="14">
        <v>762.45680000000004</v>
      </c>
      <c r="X45" s="14">
        <v>624.61800000000005</v>
      </c>
      <c r="Y45" s="14">
        <v>167.89959999999999</v>
      </c>
      <c r="Z45" s="14">
        <v>835.09060000000011</v>
      </c>
      <c r="AA45" s="14">
        <v>843.28660000000013</v>
      </c>
      <c r="AB45" s="14"/>
      <c r="AC45" s="14">
        <v>12927.3968900727</v>
      </c>
      <c r="AD45" s="14">
        <v>11399.7359412641</v>
      </c>
      <c r="AE45" s="14">
        <v>10989.877816104199</v>
      </c>
      <c r="AF45" s="14">
        <v>10450.6509280926</v>
      </c>
      <c r="AG45" s="14">
        <v>9903.1174727201978</v>
      </c>
      <c r="AH45" s="14">
        <v>8101.2153622238002</v>
      </c>
      <c r="AI45" s="14">
        <v>6694.6291962829991</v>
      </c>
      <c r="AJ45" s="14">
        <v>7548.711072008</v>
      </c>
      <c r="AK45" s="14">
        <v>7734.4076607292991</v>
      </c>
      <c r="AL45" s="14">
        <v>9680.7371870844017</v>
      </c>
      <c r="AM45" s="14">
        <v>10216.4076227801</v>
      </c>
      <c r="AN45" s="14">
        <v>11672.324990782699</v>
      </c>
      <c r="AO45" s="14"/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/>
      <c r="BC45" s="14">
        <v>95875.648605957205</v>
      </c>
      <c r="BD45" s="14">
        <v>67573.26926341909</v>
      </c>
      <c r="BE45" s="14">
        <v>44035.0899092646</v>
      </c>
      <c r="BF45" s="14">
        <v>25225.728196222302</v>
      </c>
      <c r="BG45" s="14">
        <v>44839.771893559904</v>
      </c>
      <c r="BH45" s="14">
        <v>46761.859632878601</v>
      </c>
      <c r="BI45" s="14">
        <v>70438.251434093807</v>
      </c>
      <c r="BJ45" s="14">
        <v>80908.492781056702</v>
      </c>
      <c r="BK45" s="14">
        <v>56018.343173250396</v>
      </c>
      <c r="BL45" s="14">
        <v>73729.056994415485</v>
      </c>
      <c r="BM45" s="14">
        <v>66035.604761861789</v>
      </c>
      <c r="BN45" s="14">
        <v>81471.152980899307</v>
      </c>
      <c r="BO45" s="14"/>
      <c r="BP45" s="14">
        <f t="shared" si="11"/>
        <v>879344.68756702438</v>
      </c>
    </row>
    <row r="46" spans="1:68" x14ac:dyDescent="0.25">
      <c r="A46" s="9">
        <v>27</v>
      </c>
      <c r="C46" s="8" t="s">
        <v>85</v>
      </c>
      <c r="E46" s="9" t="s">
        <v>113</v>
      </c>
      <c r="G46" s="14">
        <v>0</v>
      </c>
      <c r="H46" s="14">
        <v>0</v>
      </c>
      <c r="I46" s="14">
        <v>0</v>
      </c>
      <c r="J46" s="14">
        <v>943946.13530357508</v>
      </c>
      <c r="K46" s="14">
        <f t="shared" si="10"/>
        <v>943946.13530357508</v>
      </c>
      <c r="L46" s="10"/>
      <c r="N46" s="9">
        <v>27</v>
      </c>
      <c r="O46" s="9"/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/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/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/>
      <c r="BC46" s="14">
        <v>87259.325864884813</v>
      </c>
      <c r="BD46" s="14">
        <v>80507.999535879993</v>
      </c>
      <c r="BE46" s="14">
        <v>82481.923957980995</v>
      </c>
      <c r="BF46" s="14">
        <v>84564.598648117899</v>
      </c>
      <c r="BG46" s="14">
        <v>65607.69433261719</v>
      </c>
      <c r="BH46" s="14">
        <v>82098.829564548694</v>
      </c>
      <c r="BI46" s="14">
        <v>78403.434550618098</v>
      </c>
      <c r="BJ46" s="14">
        <v>75862.508705306696</v>
      </c>
      <c r="BK46" s="14">
        <v>68731.665608163094</v>
      </c>
      <c r="BL46" s="14">
        <v>77554.816620714191</v>
      </c>
      <c r="BM46" s="14">
        <v>78568.721435484185</v>
      </c>
      <c r="BN46" s="14">
        <v>82304.616479258708</v>
      </c>
      <c r="BO46" s="14"/>
      <c r="BP46" s="14">
        <f t="shared" si="11"/>
        <v>943946.13530357461</v>
      </c>
    </row>
    <row r="47" spans="1:68" x14ac:dyDescent="0.25">
      <c r="A47" s="9">
        <v>28</v>
      </c>
      <c r="C47" s="8" t="s">
        <v>100</v>
      </c>
      <c r="E47" s="9" t="s">
        <v>113</v>
      </c>
      <c r="G47" s="14">
        <v>0</v>
      </c>
      <c r="H47" s="14">
        <v>0</v>
      </c>
      <c r="I47" s="14">
        <v>440944.030961401</v>
      </c>
      <c r="J47" s="14">
        <v>0</v>
      </c>
      <c r="K47" s="14">
        <f t="shared" si="10"/>
        <v>440944.030961401</v>
      </c>
      <c r="L47" s="10"/>
      <c r="N47" s="9">
        <v>28</v>
      </c>
      <c r="O47" s="9"/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/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/>
      <c r="AP47" s="14">
        <v>49212.5924128154</v>
      </c>
      <c r="AQ47" s="14">
        <v>43276.7068695036</v>
      </c>
      <c r="AR47" s="14">
        <v>44534.712884625704</v>
      </c>
      <c r="AS47" s="14">
        <v>38646.014449719398</v>
      </c>
      <c r="AT47" s="14">
        <v>34396.236896934395</v>
      </c>
      <c r="AU47" s="14">
        <v>31064.156062698101</v>
      </c>
      <c r="AV47" s="14">
        <v>32171.874846338702</v>
      </c>
      <c r="AW47" s="14">
        <v>33213.2651396117</v>
      </c>
      <c r="AX47" s="14">
        <v>30171.864521434098</v>
      </c>
      <c r="AY47" s="14">
        <v>34495.117209956799</v>
      </c>
      <c r="AZ47" s="14">
        <v>34172.8632310217</v>
      </c>
      <c r="BA47" s="14">
        <v>35588.626436741004</v>
      </c>
      <c r="BB47" s="14"/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/>
      <c r="BP47" s="14">
        <f t="shared" si="11"/>
        <v>440944.0309614006</v>
      </c>
    </row>
    <row r="48" spans="1:68" x14ac:dyDescent="0.25">
      <c r="A48" s="9">
        <v>29</v>
      </c>
      <c r="C48" s="8" t="s">
        <v>101</v>
      </c>
      <c r="E48" s="9" t="s">
        <v>113</v>
      </c>
      <c r="G48" s="14">
        <v>0</v>
      </c>
      <c r="H48" s="14">
        <v>0</v>
      </c>
      <c r="I48" s="14">
        <v>4850507.7235391103</v>
      </c>
      <c r="J48" s="14">
        <v>0</v>
      </c>
      <c r="K48" s="14">
        <f t="shared" si="10"/>
        <v>4850507.7235391103</v>
      </c>
      <c r="L48" s="10"/>
      <c r="N48" s="9">
        <v>29</v>
      </c>
      <c r="O48" s="9"/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/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/>
      <c r="AP48" s="14">
        <v>510347.88794017502</v>
      </c>
      <c r="AQ48" s="14">
        <v>403456.33511340601</v>
      </c>
      <c r="AR48" s="14">
        <v>490063.32115085103</v>
      </c>
      <c r="AS48" s="14">
        <v>333591.12546960404</v>
      </c>
      <c r="AT48" s="14">
        <v>347360.87016825494</v>
      </c>
      <c r="AU48" s="14">
        <v>303144.76196988305</v>
      </c>
      <c r="AV48" s="14">
        <v>384509.26191561302</v>
      </c>
      <c r="AW48" s="14">
        <v>482589.060923493</v>
      </c>
      <c r="AX48" s="14">
        <v>346274.93294818699</v>
      </c>
      <c r="AY48" s="14">
        <v>368849.02294009604</v>
      </c>
      <c r="AZ48" s="14">
        <v>399156.00187407498</v>
      </c>
      <c r="BA48" s="14">
        <v>481165.141125469</v>
      </c>
      <c r="BB48" s="14"/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4"/>
      <c r="BP48" s="14">
        <f t="shared" si="11"/>
        <v>4850507.7235391065</v>
      </c>
    </row>
    <row r="49" spans="1:68" x14ac:dyDescent="0.25">
      <c r="A49" s="9">
        <v>30</v>
      </c>
      <c r="C49" s="8" t="s">
        <v>102</v>
      </c>
      <c r="E49" s="9" t="s">
        <v>113</v>
      </c>
      <c r="G49" s="14">
        <v>0</v>
      </c>
      <c r="H49" s="14">
        <v>0</v>
      </c>
      <c r="I49" s="14">
        <v>278032.15290265298</v>
      </c>
      <c r="J49" s="14">
        <v>0</v>
      </c>
      <c r="K49" s="14">
        <f t="shared" si="10"/>
        <v>278032.15290265298</v>
      </c>
      <c r="L49" s="10"/>
      <c r="N49" s="9">
        <v>30</v>
      </c>
      <c r="O49" s="9"/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/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/>
      <c r="AP49" s="14">
        <v>51276.2685324083</v>
      </c>
      <c r="AQ49" s="14">
        <v>41921.911985491199</v>
      </c>
      <c r="AR49" s="14">
        <v>36466.159567638504</v>
      </c>
      <c r="AS49" s="14">
        <v>24176.214065784203</v>
      </c>
      <c r="AT49" s="14">
        <v>11242.295659833699</v>
      </c>
      <c r="AU49" s="14">
        <v>7562.490742</v>
      </c>
      <c r="AV49" s="14">
        <v>6779.9581521065002</v>
      </c>
      <c r="AW49" s="14">
        <v>6986.1072415412</v>
      </c>
      <c r="AX49" s="14">
        <v>8305.1853094037997</v>
      </c>
      <c r="AY49" s="14">
        <v>16580.618884689298</v>
      </c>
      <c r="AZ49" s="14">
        <v>27076.895446315</v>
      </c>
      <c r="BA49" s="14">
        <v>39658.047315441101</v>
      </c>
      <c r="BB49" s="14"/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/>
      <c r="BP49" s="14">
        <f t="shared" si="11"/>
        <v>278032.1529026528</v>
      </c>
    </row>
    <row r="50" spans="1:68" x14ac:dyDescent="0.25">
      <c r="A50" s="9">
        <v>31</v>
      </c>
      <c r="C50" s="8" t="s">
        <v>103</v>
      </c>
      <c r="E50" s="9" t="s">
        <v>113</v>
      </c>
      <c r="G50" s="14">
        <v>1834.6478</v>
      </c>
      <c r="H50" s="14">
        <v>58974.2713</v>
      </c>
      <c r="I50" s="14">
        <v>0</v>
      </c>
      <c r="J50" s="14">
        <v>0</v>
      </c>
      <c r="K50" s="14">
        <f t="shared" si="10"/>
        <v>60808.919099999999</v>
      </c>
      <c r="L50" s="10"/>
      <c r="N50" s="9">
        <v>31</v>
      </c>
      <c r="O50" s="9"/>
      <c r="P50" s="14">
        <v>209.2655</v>
      </c>
      <c r="Q50" s="14">
        <v>166.62120000000002</v>
      </c>
      <c r="R50" s="14">
        <v>136.22120000000001</v>
      </c>
      <c r="S50" s="14">
        <v>105.145</v>
      </c>
      <c r="T50" s="14">
        <v>61.672199999999997</v>
      </c>
      <c r="U50" s="14">
        <v>274.62559999999996</v>
      </c>
      <c r="V50" s="14">
        <v>39.0901</v>
      </c>
      <c r="W50" s="14">
        <v>111.96250000000001</v>
      </c>
      <c r="X50" s="14">
        <v>29.0472</v>
      </c>
      <c r="Y50" s="14">
        <v>267.00509999999997</v>
      </c>
      <c r="Z50" s="14">
        <v>222.01139999999998</v>
      </c>
      <c r="AA50" s="14">
        <v>211.98079999999999</v>
      </c>
      <c r="AB50" s="14"/>
      <c r="AC50" s="14">
        <v>4554.2205999999996</v>
      </c>
      <c r="AD50" s="14">
        <v>3959.4944000000005</v>
      </c>
      <c r="AE50" s="14">
        <v>3813.7343999999998</v>
      </c>
      <c r="AF50" s="14">
        <v>3558.1840000000002</v>
      </c>
      <c r="AG50" s="14">
        <v>4870.7177000000001</v>
      </c>
      <c r="AH50" s="14">
        <v>4776.7407999999996</v>
      </c>
      <c r="AI50" s="14">
        <v>4655.3995000000004</v>
      </c>
      <c r="AJ50" s="14">
        <v>5884.8078000000005</v>
      </c>
      <c r="AK50" s="14">
        <v>5082.5643000000009</v>
      </c>
      <c r="AL50" s="14">
        <v>6684.8389999999999</v>
      </c>
      <c r="AM50" s="14">
        <v>6562.8418999999994</v>
      </c>
      <c r="AN50" s="14">
        <v>4570.7269000000006</v>
      </c>
      <c r="AO50" s="14"/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/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/>
      <c r="BP50" s="14">
        <f t="shared" si="11"/>
        <v>60808.919099999999</v>
      </c>
    </row>
    <row r="51" spans="1:68" x14ac:dyDescent="0.25">
      <c r="A51" s="9">
        <v>32</v>
      </c>
      <c r="C51" s="8" t="s">
        <v>104</v>
      </c>
      <c r="E51" s="9" t="s">
        <v>113</v>
      </c>
      <c r="G51" s="14">
        <v>68669.230925905009</v>
      </c>
      <c r="H51" s="14">
        <v>0</v>
      </c>
      <c r="I51" s="14">
        <v>0</v>
      </c>
      <c r="J51" s="14">
        <v>82611.723174163897</v>
      </c>
      <c r="K51" s="14">
        <f t="shared" si="10"/>
        <v>151280.95410006889</v>
      </c>
      <c r="L51" s="10"/>
      <c r="N51" s="9">
        <v>32</v>
      </c>
      <c r="O51" s="9"/>
      <c r="P51" s="14">
        <v>6412.9705823510994</v>
      </c>
      <c r="Q51" s="14">
        <v>5861.4599443984998</v>
      </c>
      <c r="R51" s="14">
        <v>3390.0779160733</v>
      </c>
      <c r="S51" s="14">
        <v>6613.6208331891994</v>
      </c>
      <c r="T51" s="14">
        <v>4933.9096875455998</v>
      </c>
      <c r="U51" s="14">
        <v>1696.2609120425</v>
      </c>
      <c r="V51" s="14">
        <v>6589.9120902382992</v>
      </c>
      <c r="W51" s="14">
        <v>13258.631992071199</v>
      </c>
      <c r="X51" s="14">
        <v>8432.0361128211989</v>
      </c>
      <c r="Y51" s="14">
        <v>2450.8987143605009</v>
      </c>
      <c r="Z51" s="14">
        <v>4294.1944857868002</v>
      </c>
      <c r="AA51" s="14">
        <v>4735.2576550268004</v>
      </c>
      <c r="AB51" s="14"/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/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/>
      <c r="BC51" s="14">
        <v>11337.553787384302</v>
      </c>
      <c r="BD51" s="14">
        <v>10448.936865272799</v>
      </c>
      <c r="BE51" s="14">
        <v>7587.1748459670998</v>
      </c>
      <c r="BF51" s="14">
        <v>9980.6670109814004</v>
      </c>
      <c r="BG51" s="14">
        <v>2803.7283757943001</v>
      </c>
      <c r="BH51" s="14">
        <v>6365.5925868257009</v>
      </c>
      <c r="BI51" s="14">
        <v>4219.5814207353005</v>
      </c>
      <c r="BJ51" s="14">
        <v>6256.1201949017013</v>
      </c>
      <c r="BK51" s="14">
        <v>5645.9699634895005</v>
      </c>
      <c r="BL51" s="14">
        <v>4837.7030031589993</v>
      </c>
      <c r="BM51" s="14">
        <v>4960.0763842428005</v>
      </c>
      <c r="BN51" s="14">
        <v>8168.6187354100002</v>
      </c>
      <c r="BO51" s="14"/>
      <c r="BP51" s="14">
        <f t="shared" si="11"/>
        <v>151280.95410006889</v>
      </c>
    </row>
    <row r="52" spans="1:68" x14ac:dyDescent="0.25">
      <c r="A52" s="9">
        <v>33</v>
      </c>
      <c r="C52" s="8" t="s">
        <v>105</v>
      </c>
      <c r="E52" s="9" t="s">
        <v>113</v>
      </c>
      <c r="G52" s="14">
        <v>0</v>
      </c>
      <c r="H52" s="14">
        <v>0</v>
      </c>
      <c r="I52" s="14">
        <v>0</v>
      </c>
      <c r="J52" s="14">
        <v>0</v>
      </c>
      <c r="K52" s="14">
        <f t="shared" si="10"/>
        <v>0</v>
      </c>
      <c r="L52" s="10"/>
      <c r="N52" s="9">
        <v>33</v>
      </c>
      <c r="O52" s="9"/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/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/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/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4"/>
      <c r="BP52" s="14">
        <f t="shared" si="11"/>
        <v>0</v>
      </c>
    </row>
    <row r="53" spans="1:68" x14ac:dyDescent="0.25">
      <c r="A53" s="9">
        <v>34</v>
      </c>
      <c r="C53" s="8" t="s">
        <v>82</v>
      </c>
      <c r="G53" s="17">
        <f t="shared" ref="G53:K53" si="12">SUM(G41:G52)</f>
        <v>204510.80608443823</v>
      </c>
      <c r="H53" s="17">
        <f t="shared" si="12"/>
        <v>1500563.9173271097</v>
      </c>
      <c r="I53" s="17">
        <f t="shared" si="12"/>
        <v>5569483.9074031636</v>
      </c>
      <c r="J53" s="17">
        <f t="shared" si="12"/>
        <v>1779470.1281046181</v>
      </c>
      <c r="K53" s="17">
        <f t="shared" si="12"/>
        <v>9054028.7589193303</v>
      </c>
      <c r="L53" s="14"/>
      <c r="M53" s="14"/>
      <c r="N53" s="9">
        <v>34</v>
      </c>
      <c r="O53" s="9"/>
      <c r="P53" s="17">
        <f t="shared" ref="P53:BP53" si="13">SUM(P41:P52)</f>
        <v>23408.991182351103</v>
      </c>
      <c r="Q53" s="17">
        <f t="shared" si="13"/>
        <v>20572.462844398498</v>
      </c>
      <c r="R53" s="17">
        <f t="shared" si="13"/>
        <v>16765.456616073301</v>
      </c>
      <c r="S53" s="17">
        <f t="shared" si="13"/>
        <v>16452.459333189199</v>
      </c>
      <c r="T53" s="17">
        <f t="shared" si="13"/>
        <v>11983.183487545601</v>
      </c>
      <c r="U53" s="17">
        <f t="shared" si="13"/>
        <v>6615.1288120425015</v>
      </c>
      <c r="V53" s="17">
        <f t="shared" si="13"/>
        <v>12192.096090238299</v>
      </c>
      <c r="W53" s="17">
        <f t="shared" si="13"/>
        <v>23081.3919920712</v>
      </c>
      <c r="X53" s="17">
        <f t="shared" si="13"/>
        <v>21435.8392128212</v>
      </c>
      <c r="Y53" s="17">
        <f t="shared" si="13"/>
        <v>14695.822614360502</v>
      </c>
      <c r="Z53" s="17">
        <f t="shared" si="13"/>
        <v>18504.929554146001</v>
      </c>
      <c r="AA53" s="17">
        <f t="shared" si="13"/>
        <v>18803.044345200797</v>
      </c>
      <c r="AB53" s="14"/>
      <c r="AC53" s="17">
        <f t="shared" si="13"/>
        <v>188401.91489007269</v>
      </c>
      <c r="AD53" s="17">
        <f t="shared" si="13"/>
        <v>168894.58244126409</v>
      </c>
      <c r="AE53" s="17">
        <f t="shared" si="13"/>
        <v>158832.19231610422</v>
      </c>
      <c r="AF53" s="17">
        <f t="shared" si="13"/>
        <v>137554.88012809263</v>
      </c>
      <c r="AG53" s="17">
        <f t="shared" si="13"/>
        <v>108402.2176727202</v>
      </c>
      <c r="AH53" s="17">
        <f t="shared" si="13"/>
        <v>81415.43306222379</v>
      </c>
      <c r="AI53" s="17">
        <f t="shared" si="13"/>
        <v>76570.416196282997</v>
      </c>
      <c r="AJ53" s="17">
        <f t="shared" si="13"/>
        <v>81880.611072007989</v>
      </c>
      <c r="AK53" s="17">
        <f t="shared" si="13"/>
        <v>84776.694360729292</v>
      </c>
      <c r="AL53" s="17">
        <f t="shared" si="13"/>
        <v>131029.20078708441</v>
      </c>
      <c r="AM53" s="17">
        <f t="shared" si="13"/>
        <v>130721.0756286953</v>
      </c>
      <c r="AN53" s="17">
        <f t="shared" si="13"/>
        <v>152084.69877183251</v>
      </c>
      <c r="AO53" s="14"/>
      <c r="AP53" s="17">
        <f t="shared" si="13"/>
        <v>610836.74888539873</v>
      </c>
      <c r="AQ53" s="17">
        <f t="shared" si="13"/>
        <v>488654.95396840083</v>
      </c>
      <c r="AR53" s="17">
        <f t="shared" si="13"/>
        <v>571064.19360311527</v>
      </c>
      <c r="AS53" s="17">
        <f t="shared" si="13"/>
        <v>396413.35398510762</v>
      </c>
      <c r="AT53" s="17">
        <f t="shared" si="13"/>
        <v>392999.40272502304</v>
      </c>
      <c r="AU53" s="17">
        <f t="shared" si="13"/>
        <v>341771.40877458116</v>
      </c>
      <c r="AV53" s="17">
        <f t="shared" si="13"/>
        <v>423461.09491405822</v>
      </c>
      <c r="AW53" s="17">
        <f t="shared" si="13"/>
        <v>522788.43330464588</v>
      </c>
      <c r="AX53" s="17">
        <f t="shared" si="13"/>
        <v>384751.98277902493</v>
      </c>
      <c r="AY53" s="17">
        <f t="shared" si="13"/>
        <v>419924.75903474214</v>
      </c>
      <c r="AZ53" s="17">
        <f t="shared" si="13"/>
        <v>460405.76055141166</v>
      </c>
      <c r="BA53" s="17">
        <f t="shared" si="13"/>
        <v>556411.81487765105</v>
      </c>
      <c r="BB53" s="14"/>
      <c r="BC53" s="17">
        <f t="shared" si="13"/>
        <v>194472.52825822632</v>
      </c>
      <c r="BD53" s="17">
        <f t="shared" si="13"/>
        <v>158530.20566457187</v>
      </c>
      <c r="BE53" s="17">
        <f t="shared" si="13"/>
        <v>134104.1887132127</v>
      </c>
      <c r="BF53" s="17">
        <f t="shared" si="13"/>
        <v>119770.99385532161</v>
      </c>
      <c r="BG53" s="17">
        <f t="shared" si="13"/>
        <v>113251.19460197138</v>
      </c>
      <c r="BH53" s="17">
        <f t="shared" si="13"/>
        <v>135226.28178425299</v>
      </c>
      <c r="BI53" s="17">
        <f t="shared" si="13"/>
        <v>153061.26740544723</v>
      </c>
      <c r="BJ53" s="17">
        <f t="shared" si="13"/>
        <v>163027.12168126513</v>
      </c>
      <c r="BK53" s="17">
        <f t="shared" si="13"/>
        <v>130395.978744903</v>
      </c>
      <c r="BL53" s="17">
        <f t="shared" si="13"/>
        <v>156121.57661828867</v>
      </c>
      <c r="BM53" s="17">
        <f t="shared" si="13"/>
        <v>149564.40258158877</v>
      </c>
      <c r="BN53" s="17">
        <f t="shared" si="13"/>
        <v>171944.38819556803</v>
      </c>
      <c r="BO53" s="14"/>
      <c r="BP53" s="17">
        <f t="shared" si="13"/>
        <v>9054028.7589193247</v>
      </c>
    </row>
    <row r="54" spans="1:68" x14ac:dyDescent="0.25">
      <c r="A54" s="9"/>
      <c r="G54" s="14"/>
      <c r="H54" s="14"/>
      <c r="I54" s="14"/>
      <c r="J54" s="14"/>
      <c r="K54" s="15"/>
      <c r="L54" s="15"/>
      <c r="M54" s="15"/>
      <c r="N54" s="9"/>
      <c r="O54" s="9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</row>
    <row r="55" spans="1:68" x14ac:dyDescent="0.25">
      <c r="A55" s="9">
        <v>35</v>
      </c>
      <c r="C55" s="8" t="s">
        <v>106</v>
      </c>
      <c r="G55" s="17">
        <f>G39+G53</f>
        <v>480766.05055975833</v>
      </c>
      <c r="H55" s="17">
        <f>H39+H53</f>
        <v>3417249.8465211801</v>
      </c>
      <c r="I55" s="17">
        <f>I39+I53</f>
        <v>5569483.9074031636</v>
      </c>
      <c r="J55" s="17">
        <f>J39+J53</f>
        <v>2756951.443864618</v>
      </c>
      <c r="K55" s="17">
        <f>K39+K53</f>
        <v>12224451.24834872</v>
      </c>
      <c r="L55" s="14"/>
      <c r="M55" s="14"/>
      <c r="N55" s="9">
        <v>35</v>
      </c>
      <c r="O55" s="9"/>
      <c r="P55" s="17">
        <f t="shared" ref="P55:BP55" si="14">P39+P53</f>
        <v>72798.492358671589</v>
      </c>
      <c r="Q55" s="17">
        <f t="shared" si="14"/>
        <v>56225.9901433985</v>
      </c>
      <c r="R55" s="17">
        <f t="shared" si="14"/>
        <v>42238.710815073304</v>
      </c>
      <c r="S55" s="17">
        <f t="shared" si="14"/>
        <v>38675.137645189199</v>
      </c>
      <c r="T55" s="17">
        <f t="shared" si="14"/>
        <v>26056.7754625456</v>
      </c>
      <c r="U55" s="17">
        <f t="shared" si="14"/>
        <v>20316.319533042501</v>
      </c>
      <c r="V55" s="17">
        <f t="shared" si="14"/>
        <v>25920.304484238295</v>
      </c>
      <c r="W55" s="17">
        <f t="shared" si="14"/>
        <v>33618.659950071204</v>
      </c>
      <c r="X55" s="17">
        <f t="shared" si="14"/>
        <v>34218.510705821202</v>
      </c>
      <c r="Y55" s="17">
        <f t="shared" si="14"/>
        <v>36491.461562360506</v>
      </c>
      <c r="Z55" s="17">
        <f t="shared" si="14"/>
        <v>42183.591723145997</v>
      </c>
      <c r="AA55" s="17">
        <f t="shared" si="14"/>
        <v>52022.096176200801</v>
      </c>
      <c r="AB55" s="14"/>
      <c r="AC55" s="17">
        <f t="shared" si="14"/>
        <v>362286.22528614185</v>
      </c>
      <c r="AD55" s="17">
        <f t="shared" si="14"/>
        <v>393652.20823426411</v>
      </c>
      <c r="AE55" s="17">
        <f t="shared" si="14"/>
        <v>351714.09214110416</v>
      </c>
      <c r="AF55" s="17">
        <f t="shared" si="14"/>
        <v>300308.14582909259</v>
      </c>
      <c r="AG55" s="17">
        <f t="shared" si="14"/>
        <v>240630.89660872021</v>
      </c>
      <c r="AH55" s="17">
        <f t="shared" si="14"/>
        <v>200600.62479122379</v>
      </c>
      <c r="AI55" s="17">
        <f t="shared" si="14"/>
        <v>200031.91295728297</v>
      </c>
      <c r="AJ55" s="17">
        <f t="shared" si="14"/>
        <v>210324.82550100799</v>
      </c>
      <c r="AK55" s="17">
        <f t="shared" si="14"/>
        <v>235636.45428472932</v>
      </c>
      <c r="AL55" s="17">
        <f t="shared" si="14"/>
        <v>285959.13248708443</v>
      </c>
      <c r="AM55" s="17">
        <f t="shared" si="14"/>
        <v>292862.6081236953</v>
      </c>
      <c r="AN55" s="17">
        <f t="shared" si="14"/>
        <v>343242.72027683252</v>
      </c>
      <c r="AO55" s="14"/>
      <c r="AP55" s="17">
        <f t="shared" si="14"/>
        <v>610836.74888539873</v>
      </c>
      <c r="AQ55" s="17">
        <f t="shared" si="14"/>
        <v>488654.95396840083</v>
      </c>
      <c r="AR55" s="17">
        <f t="shared" si="14"/>
        <v>571064.19360311527</v>
      </c>
      <c r="AS55" s="17">
        <f t="shared" si="14"/>
        <v>396413.35398510762</v>
      </c>
      <c r="AT55" s="17">
        <f t="shared" si="14"/>
        <v>392999.40272502304</v>
      </c>
      <c r="AU55" s="17">
        <f t="shared" si="14"/>
        <v>341771.40877458116</v>
      </c>
      <c r="AV55" s="17">
        <f t="shared" si="14"/>
        <v>423461.09491405822</v>
      </c>
      <c r="AW55" s="17">
        <f t="shared" si="14"/>
        <v>522788.43330464588</v>
      </c>
      <c r="AX55" s="17">
        <f t="shared" si="14"/>
        <v>384751.98277902493</v>
      </c>
      <c r="AY55" s="17">
        <f t="shared" si="14"/>
        <v>419924.75903474214</v>
      </c>
      <c r="AZ55" s="17">
        <f t="shared" si="14"/>
        <v>460405.76055141166</v>
      </c>
      <c r="BA55" s="17">
        <f t="shared" si="14"/>
        <v>556411.81487765105</v>
      </c>
      <c r="BB55" s="14"/>
      <c r="BC55" s="17">
        <f t="shared" si="14"/>
        <v>328499.32325822633</v>
      </c>
      <c r="BD55" s="17">
        <f t="shared" si="14"/>
        <v>248994.10266457187</v>
      </c>
      <c r="BE55" s="17">
        <f t="shared" si="14"/>
        <v>212026.59771321272</v>
      </c>
      <c r="BF55" s="17">
        <f t="shared" si="14"/>
        <v>145352.90385532161</v>
      </c>
      <c r="BG55" s="17">
        <f t="shared" si="14"/>
        <v>150830.45960197138</v>
      </c>
      <c r="BH55" s="17">
        <f t="shared" si="14"/>
        <v>197156.123784253</v>
      </c>
      <c r="BI55" s="17">
        <f t="shared" si="14"/>
        <v>264946.87640544726</v>
      </c>
      <c r="BJ55" s="17">
        <f t="shared" si="14"/>
        <v>281187.91768126516</v>
      </c>
      <c r="BK55" s="17">
        <f t="shared" si="14"/>
        <v>231850.95274490298</v>
      </c>
      <c r="BL55" s="17">
        <f t="shared" si="14"/>
        <v>231400.56837828865</v>
      </c>
      <c r="BM55" s="17">
        <f t="shared" si="14"/>
        <v>194389.07758158876</v>
      </c>
      <c r="BN55" s="17">
        <f t="shared" si="14"/>
        <v>270316.540195568</v>
      </c>
      <c r="BO55" s="14"/>
      <c r="BP55" s="17">
        <f t="shared" si="14"/>
        <v>12224451.248348715</v>
      </c>
    </row>
    <row r="56" spans="1:68" x14ac:dyDescent="0.25">
      <c r="A56" s="9"/>
      <c r="G56" s="14"/>
      <c r="H56" s="14"/>
      <c r="I56" s="14"/>
      <c r="J56" s="14"/>
      <c r="K56" s="14"/>
      <c r="L56" s="14"/>
      <c r="M56" s="14"/>
      <c r="N56" s="9"/>
      <c r="O56" s="9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</row>
    <row r="57" spans="1:68" x14ac:dyDescent="0.25">
      <c r="A57" s="9">
        <v>36</v>
      </c>
      <c r="C57" s="8" t="s">
        <v>107</v>
      </c>
      <c r="G57" s="17">
        <f>G25+G55</f>
        <v>13188814.902374197</v>
      </c>
      <c r="H57" s="17">
        <f>H25+H55</f>
        <v>6339461.5927509647</v>
      </c>
      <c r="I57" s="17">
        <f>I25+I55</f>
        <v>5569483.9074031636</v>
      </c>
      <c r="J57" s="17">
        <f>J25+J55</f>
        <v>2761962.8177602468</v>
      </c>
      <c r="K57" s="17">
        <f>K25+K55</f>
        <v>27859723.220288567</v>
      </c>
      <c r="L57" s="14"/>
      <c r="M57" s="14"/>
      <c r="N57" s="9">
        <v>36</v>
      </c>
      <c r="O57" s="9"/>
      <c r="P57" s="17">
        <f t="shared" ref="P57:BP57" si="15">P25+P55</f>
        <v>2494533.6298074839</v>
      </c>
      <c r="Q57" s="17">
        <f t="shared" si="15"/>
        <v>2039884.7265625491</v>
      </c>
      <c r="R57" s="17">
        <f t="shared" si="15"/>
        <v>1613433.8988086146</v>
      </c>
      <c r="S57" s="17">
        <f t="shared" si="15"/>
        <v>1194893.9770308479</v>
      </c>
      <c r="T57" s="17">
        <f t="shared" si="15"/>
        <v>541670.83907395962</v>
      </c>
      <c r="U57" s="17">
        <f t="shared" si="15"/>
        <v>367612.51688098337</v>
      </c>
      <c r="V57" s="17">
        <f t="shared" si="15"/>
        <v>333449.02146184607</v>
      </c>
      <c r="W57" s="17">
        <f t="shared" si="15"/>
        <v>337893.45676265168</v>
      </c>
      <c r="X57" s="17">
        <f t="shared" si="15"/>
        <v>389493.81031543534</v>
      </c>
      <c r="Y57" s="17">
        <f t="shared" si="15"/>
        <v>761781.40955532249</v>
      </c>
      <c r="Z57" s="17">
        <f t="shared" si="15"/>
        <v>1320784.3046674349</v>
      </c>
      <c r="AA57" s="17">
        <f t="shared" si="15"/>
        <v>1793383.3114470623</v>
      </c>
      <c r="AB57" s="14"/>
      <c r="AC57" s="17">
        <f t="shared" si="15"/>
        <v>905266.82393954683</v>
      </c>
      <c r="AD57" s="17">
        <f t="shared" si="15"/>
        <v>843504.81378442235</v>
      </c>
      <c r="AE57" s="17">
        <f t="shared" si="15"/>
        <v>703010.41108008788</v>
      </c>
      <c r="AF57" s="17">
        <f t="shared" si="15"/>
        <v>573820.40792257863</v>
      </c>
      <c r="AG57" s="17">
        <f t="shared" si="15"/>
        <v>409387.33639347448</v>
      </c>
      <c r="AH57" s="17">
        <f t="shared" si="15"/>
        <v>291523.24150562054</v>
      </c>
      <c r="AI57" s="17">
        <f t="shared" si="15"/>
        <v>292866.78838094993</v>
      </c>
      <c r="AJ57" s="17">
        <f t="shared" si="15"/>
        <v>289197.64885779057</v>
      </c>
      <c r="AK57" s="17">
        <f t="shared" si="15"/>
        <v>318084.89156520797</v>
      </c>
      <c r="AL57" s="17">
        <f t="shared" si="15"/>
        <v>467043.5547004129</v>
      </c>
      <c r="AM57" s="17">
        <f t="shared" si="15"/>
        <v>552015.27059260523</v>
      </c>
      <c r="AN57" s="17">
        <f t="shared" si="15"/>
        <v>693740.40402826166</v>
      </c>
      <c r="AO57" s="14"/>
      <c r="AP57" s="17">
        <f t="shared" si="15"/>
        <v>610836.74888539873</v>
      </c>
      <c r="AQ57" s="17">
        <f t="shared" si="15"/>
        <v>488654.95396840083</v>
      </c>
      <c r="AR57" s="17">
        <f t="shared" si="15"/>
        <v>571064.19360311527</v>
      </c>
      <c r="AS57" s="17">
        <f t="shared" si="15"/>
        <v>396413.35398510762</v>
      </c>
      <c r="AT57" s="17">
        <f t="shared" si="15"/>
        <v>392999.40272502304</v>
      </c>
      <c r="AU57" s="17">
        <f t="shared" si="15"/>
        <v>341771.40877458116</v>
      </c>
      <c r="AV57" s="17">
        <f t="shared" si="15"/>
        <v>423461.09491405822</v>
      </c>
      <c r="AW57" s="17">
        <f t="shared" si="15"/>
        <v>522788.43330464588</v>
      </c>
      <c r="AX57" s="17">
        <f t="shared" si="15"/>
        <v>384751.98277902493</v>
      </c>
      <c r="AY57" s="17">
        <f t="shared" si="15"/>
        <v>419924.75903474214</v>
      </c>
      <c r="AZ57" s="17">
        <f t="shared" si="15"/>
        <v>460405.76055141166</v>
      </c>
      <c r="BA57" s="17">
        <f t="shared" si="15"/>
        <v>556411.81487765105</v>
      </c>
      <c r="BB57" s="14"/>
      <c r="BC57" s="17">
        <f t="shared" si="15"/>
        <v>329151.32314115611</v>
      </c>
      <c r="BD57" s="17">
        <f t="shared" si="15"/>
        <v>249508.20882476037</v>
      </c>
      <c r="BE57" s="17">
        <f t="shared" si="15"/>
        <v>212668.88901706872</v>
      </c>
      <c r="BF57" s="17">
        <f t="shared" si="15"/>
        <v>145823.9154421491</v>
      </c>
      <c r="BG57" s="17">
        <f t="shared" si="15"/>
        <v>151100.24135110888</v>
      </c>
      <c r="BH57" s="17">
        <f t="shared" si="15"/>
        <v>197530.04896270059</v>
      </c>
      <c r="BI57" s="17">
        <f t="shared" si="15"/>
        <v>265263.82208597573</v>
      </c>
      <c r="BJ57" s="17">
        <f t="shared" si="15"/>
        <v>281538.73830821784</v>
      </c>
      <c r="BK57" s="17">
        <f t="shared" si="15"/>
        <v>232128.57939902358</v>
      </c>
      <c r="BL57" s="17">
        <f t="shared" si="15"/>
        <v>231762.52006305306</v>
      </c>
      <c r="BM57" s="17">
        <f t="shared" si="15"/>
        <v>194641.28013038225</v>
      </c>
      <c r="BN57" s="17">
        <f t="shared" si="15"/>
        <v>270845.25103465008</v>
      </c>
      <c r="BO57" s="14"/>
      <c r="BP57" s="17">
        <f t="shared" si="15"/>
        <v>27859723.220288552</v>
      </c>
    </row>
    <row r="60" spans="1:68" x14ac:dyDescent="0.25">
      <c r="N60" s="8">
        <v>37</v>
      </c>
    </row>
    <row r="62" spans="1:68" x14ac:dyDescent="0.25">
      <c r="N62" s="8">
        <v>38</v>
      </c>
    </row>
  </sheetData>
  <mergeCells count="6">
    <mergeCell ref="G8:K8"/>
    <mergeCell ref="P9:AA9"/>
    <mergeCell ref="AC9:AN9"/>
    <mergeCell ref="AP9:BA9"/>
    <mergeCell ref="BC9:BN9"/>
    <mergeCell ref="P8:BP8"/>
  </mergeCells>
  <pageMargins left="0.7" right="0.7" top="0.75" bottom="0.75" header="0.3" footer="0.3"/>
  <pageSetup scale="87" firstPageNumber="5" orientation="portrait" useFirstPageNumber="1" r:id="rId1"/>
  <headerFooter>
    <oddHeader>&amp;R&amp;"Arial,Regular"&amp;12Filed: 2024-06-28
EB-2024-0078
Exhibit 4.2.1.3-STAFF-31
Attachment 1
Page 9 of 10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2024-08-01T21:13:53Z</dcterms:created>
  <dcterms:modified xsi:type="dcterms:W3CDTF">2024-08-01T21:13:56Z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2024-08-01T21:13:56Z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f13b29c2-9766-4809-9d7e-63bdd780df56</vt:lpwstr>
  </property>
  <property fmtid="{D5CDD505-2E9C-101B-9397-08002B2CF9AE}" pid="8" name="MSIP_Label_b1a6f161-e42b-4c47-8f69-f6a81e023e2d_ContentBits">
    <vt:lpwstr>0</vt:lpwstr>
  </property>
</Properties>
</file>