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2025RateAppSettlement/Settlement Agreement/Final Settlement Submission/a) Settlement Proposal Schedules/"/>
    </mc:Choice>
  </mc:AlternateContent>
  <xr:revisionPtr revIDLastSave="0" documentId="13_ncr:1_{54309ED2-DEC3-407F-A753-1F6938F85648}" xr6:coauthVersionLast="47" xr6:coauthVersionMax="47" xr10:uidLastSave="{00000000-0000-0000-0000-000000000000}"/>
  <bookViews>
    <workbookView xWindow="-110" yWindow="-110" windowWidth="19420" windowHeight="10420" xr2:uid="{D7BD8C39-84AE-4776-BAE1-212F282F4C9D}"/>
  </bookViews>
  <sheets>
    <sheet name="App.2-C_DepExp" sheetId="1" r:id="rId1"/>
  </sheets>
  <externalReferences>
    <externalReference r:id="rId2"/>
  </externalReferences>
  <definedNames>
    <definedName name="_Key1" localSheetId="0" hidden="1">#REF!</definedName>
    <definedName name="_Key1" hidden="1">#REF!</definedName>
    <definedName name="_Order1" hidden="1">0</definedName>
    <definedName name="_Sort" localSheetId="0" hidden="1">#REF!</definedName>
    <definedName name="_Sort" hidden="1">#REF!</definedName>
    <definedName name="_V1" hidden="1">{#N/A,#N/A,FALSE,"Aging Summary";#N/A,#N/A,FALSE,"Ratio Analysis";#N/A,#N/A,FALSE,"Test 120 Day Accts";#N/A,#N/A,FALSE,"Tickmarks"}</definedName>
    <definedName name="a" hidden="1">{#N/A,#N/A,FALSE,"Aging Summary";#N/A,#N/A,FALSE,"Ratio Analysis";#N/A,#N/A,FALSE,"Test 120 Day Accts";#N/A,#N/A,FALSE,"Tickmarks"}</definedName>
    <definedName name="aa" hidden="1">{#N/A,#N/A,FALSE,"Aging Summary";#N/A,#N/A,FALSE,"Ratio Analysis";#N/A,#N/A,FALSE,"Test 120 Day Accts";#N/A,#N/A,FALSE,"Tickmarks"}</definedName>
    <definedName name="aaaaaaaa" hidden="1">{#N/A,#N/A,FALSE,"Aging Summary";#N/A,#N/A,FALSE,"Ratio Analysis";#N/A,#N/A,FALSE,"Test 120 Day Accts";#N/A,#N/A,FALSE,"Tickmarks"}</definedName>
    <definedName name="ab" hidden="1">{#N/A,#N/A,FALSE,"Aging Summary";#N/A,#N/A,FALSE,"Ratio Analysis";#N/A,#N/A,FALSE,"Test 120 Day Accts";#N/A,#N/A,FALSE,"Tickmarks"}</definedName>
    <definedName name="abc" hidden="1">{#N/A,#N/A,FALSE,"Aging Summary";#N/A,#N/A,FALSE,"Ratio Analysis";#N/A,#N/A,FALSE,"Test 120 Day Accts";#N/A,#N/A,FALSE,"Tickmarks"}</definedName>
    <definedName name="adf" hidden="1">{#N/A,#N/A,FALSE,"Aging Summary";#N/A,#N/A,FALSE,"Ratio Analysis";#N/A,#N/A,FALSE,"Test 120 Day Accts";#N/A,#N/A,FALSE,"Tickmarks"}</definedName>
    <definedName name="analysi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analysis10" hidden="1">{"yr1_AOA",#N/A,FALSE,"AOA Effect";"yr2_AOA",#N/A,FALSE,"AOA Effect";"yr3_AOA",#N/A,FALSE,"AOA Effect";"yr4_AOA",#N/A,FALSE,"AOA Effect";"yr5_AOA",#N/A,FALSE,"AOA Effect";"yr6_AOA",#N/A,FALSE,"AOA Effect";"yr7_AOA",#N/A,FALSE,"AOA Effect";"yr8_AOA",#N/A,FALSE,"AOA Effect";"yr9_AOA",#N/A,FALSE,"AOA Effect";"yr10_AOA",#N/A,FALSE,"AOA Effect"}</definedName>
    <definedName name="analysis2"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analysis3"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AS2DocOpenMode" hidden="1">"AS2DocumentEdit"</definedName>
    <definedName name="AS2HasNoAutoHeaderFooter" hidden="1">" "</definedName>
    <definedName name="azad" hidden="1">{#N/A,#N/A,FALSE,"Aging Summary";#N/A,#N/A,FALSE,"Ratio Analysis";#N/A,#N/A,FALSE,"Test 120 Day Accts";#N/A,#N/A,FALSE,"Tickmarks"}</definedName>
    <definedName name="Crystal_1_1_WEBI_DataGrid" localSheetId="0" hidden="1">[1]summary!#REF!</definedName>
    <definedName name="Crystal_1_1_WEBI_DataGrid" hidden="1">[1]summary!#REF!</definedName>
    <definedName name="Crystal_1_1_WEBI_HHeading" localSheetId="0" hidden="1">[1]summary!#REF!</definedName>
    <definedName name="Crystal_1_1_WEBI_HHeading" hidden="1">[1]summary!#REF!</definedName>
    <definedName name="Crystal_1_1_WEBI_Table" localSheetId="0" hidden="1">[1]summary!#REF!</definedName>
    <definedName name="Crystal_1_1_WEBI_Table" hidden="1">[1]summary!#REF!</definedName>
    <definedName name="Crystal_10_1_WEBI_DataGrid" localSheetId="0" hidden="1">#REF!</definedName>
    <definedName name="Crystal_10_1_WEBI_DataGrid" hidden="1">#REF!</definedName>
    <definedName name="Crystal_10_1_WEBI_HHeading" localSheetId="0" hidden="1">#REF!</definedName>
    <definedName name="Crystal_10_1_WEBI_HHeading" hidden="1">#REF!</definedName>
    <definedName name="Crystal_10_1_WEBI_Table" localSheetId="0" hidden="1">#REF!</definedName>
    <definedName name="Crystal_10_1_WEBI_Table" hidden="1">#REF!</definedName>
    <definedName name="Crystal_12_1_WEBI_DataGrid" localSheetId="0" hidden="1">#REF!</definedName>
    <definedName name="Crystal_12_1_WEBI_DataGrid" hidden="1">#REF!</definedName>
    <definedName name="Crystal_12_1_WEBI_HHeading" localSheetId="0" hidden="1">#REF!</definedName>
    <definedName name="Crystal_12_1_WEBI_HHeading" hidden="1">#REF!</definedName>
    <definedName name="Crystal_12_1_WEBI_Table" localSheetId="0" hidden="1">#REF!</definedName>
    <definedName name="Crystal_12_1_WEBI_Table" hidden="1">#REF!</definedName>
    <definedName name="Crystal_14_1_WEBI_DataGrid" localSheetId="0" hidden="1">#REF!</definedName>
    <definedName name="Crystal_14_1_WEBI_DataGrid" hidden="1">#REF!</definedName>
    <definedName name="Crystal_14_1_WEBI_HHeading" localSheetId="0" hidden="1">#REF!</definedName>
    <definedName name="Crystal_14_1_WEBI_HHeading" hidden="1">#REF!</definedName>
    <definedName name="Crystal_14_1_WEBI_Table" localSheetId="0" hidden="1">#REF!</definedName>
    <definedName name="Crystal_14_1_WEBI_Table" hidden="1">#REF!</definedName>
    <definedName name="Crystal_16_1_WEBI_DataGrid" localSheetId="0" hidden="1">#REF!</definedName>
    <definedName name="Crystal_16_1_WEBI_DataGrid" hidden="1">#REF!</definedName>
    <definedName name="Crystal_16_1_WEBI_HHeading" localSheetId="0" hidden="1">#REF!</definedName>
    <definedName name="Crystal_16_1_WEBI_HHeading" hidden="1">#REF!</definedName>
    <definedName name="Crystal_16_1_WEBI_Table" localSheetId="0" hidden="1">#REF!</definedName>
    <definedName name="Crystal_16_1_WEBI_Table" hidden="1">#REF!</definedName>
    <definedName name="Crystal_18_1_WEBI_DataGrid" localSheetId="0" hidden="1">#REF!</definedName>
    <definedName name="Crystal_18_1_WEBI_DataGrid" hidden="1">#REF!</definedName>
    <definedName name="Crystal_18_1_WEBI_HHeading" localSheetId="0" hidden="1">#REF!</definedName>
    <definedName name="Crystal_18_1_WEBI_HHeading" hidden="1">#REF!</definedName>
    <definedName name="Crystal_18_1_WEBI_Table" localSheetId="0" hidden="1">#REF!</definedName>
    <definedName name="Crystal_18_1_WEBI_Table" hidden="1">#REF!</definedName>
    <definedName name="Crystal_2_1_WEBI_DataGrid" localSheetId="0" hidden="1">#REF!</definedName>
    <definedName name="Crystal_2_1_WEBI_DataGrid" hidden="1">#REF!</definedName>
    <definedName name="Crystal_2_1_WEBI_HHeading" localSheetId="0" hidden="1">#REF!</definedName>
    <definedName name="Crystal_2_1_WEBI_HHeading" hidden="1">#REF!</definedName>
    <definedName name="Crystal_2_1_WEBI_Table" localSheetId="0" hidden="1">#REF!</definedName>
    <definedName name="Crystal_2_1_WEBI_Table" hidden="1">#REF!</definedName>
    <definedName name="Crystal_4_1_WEBI_DataGrid" localSheetId="0" hidden="1">#REF!</definedName>
    <definedName name="Crystal_4_1_WEBI_DataGrid" hidden="1">#REF!</definedName>
    <definedName name="Crystal_4_1_WEBI_HHeading" localSheetId="0" hidden="1">#REF!</definedName>
    <definedName name="Crystal_4_1_WEBI_HHeading" hidden="1">#REF!</definedName>
    <definedName name="Crystal_4_1_WEBI_Table" localSheetId="0" hidden="1">#REF!</definedName>
    <definedName name="Crystal_4_1_WEBI_Table" hidden="1">#REF!</definedName>
    <definedName name="Crystal_5_1_WEBI_DataGrid" localSheetId="0" hidden="1">#REF!</definedName>
    <definedName name="Crystal_5_1_WEBI_DataGrid" hidden="1">#REF!</definedName>
    <definedName name="Crystal_5_1_WEBI_HHeading" localSheetId="0" hidden="1">#REF!</definedName>
    <definedName name="Crystal_5_1_WEBI_HHeading" hidden="1">#REF!</definedName>
    <definedName name="Crystal_5_1_WEBI_Table" localSheetId="0" hidden="1">#REF!</definedName>
    <definedName name="Crystal_5_1_WEBI_Table" hidden="1">#REF!</definedName>
    <definedName name="Crystal_6_1_WEBI_DataGrid" localSheetId="0" hidden="1">#REF!</definedName>
    <definedName name="Crystal_6_1_WEBI_DataGrid" hidden="1">#REF!</definedName>
    <definedName name="Crystal_6_1_WEBI_HHeading" localSheetId="0" hidden="1">#REF!</definedName>
    <definedName name="Crystal_6_1_WEBI_HHeading" hidden="1">#REF!</definedName>
    <definedName name="Crystal_6_1_WEBI_Table" localSheetId="0" hidden="1">#REF!</definedName>
    <definedName name="Crystal_6_1_WEBI_Table" hidden="1">#REF!</definedName>
    <definedName name="Crystal_8_1_WEBI_DataGrid" localSheetId="0" hidden="1">#REF!</definedName>
    <definedName name="Crystal_8_1_WEBI_DataGrid" hidden="1">#REF!</definedName>
    <definedName name="Crystal_8_1_WEBI_HHeading" localSheetId="0" hidden="1">#REF!</definedName>
    <definedName name="Crystal_8_1_WEBI_HHeading" hidden="1">#REF!</definedName>
    <definedName name="Crystal_8_1_WEBI_Table" localSheetId="0" hidden="1">#REF!</definedName>
    <definedName name="Crystal_8_1_WEBI_Table" hidden="1">#REF!</definedName>
    <definedName name="Crystal_9_1_WEBI_DataGrid" localSheetId="0" hidden="1">#REF!</definedName>
    <definedName name="Crystal_9_1_WEBI_DataGrid" hidden="1">#REF!</definedName>
    <definedName name="Crystal_9_1_WEBI_HHeading" localSheetId="0" hidden="1">#REF!</definedName>
    <definedName name="Crystal_9_1_WEBI_HHeading" hidden="1">#REF!</definedName>
    <definedName name="Crystal_9_1_WEBI_Table" localSheetId="0" hidden="1">#REF!</definedName>
    <definedName name="Crystal_9_1_WEBI_Table" hidden="1">#REF!</definedName>
    <definedName name="dd" hidden="1">{#N/A,#N/A,FALSE,"Aging Summary";#N/A,#N/A,FALSE,"Ratio Analysis";#N/A,#N/A,FALSE,"Test 120 Day Accts";#N/A,#N/A,FALSE,"Tickmarks"}</definedName>
    <definedName name="e" hidden="1">{#N/A,#N/A,FALSE,"Aging Summary";#N/A,#N/A,FALSE,"Ratio Analysis";#N/A,#N/A,FALSE,"Test 120 Day Accts";#N/A,#N/A,FALSE,"Tickmarks"}</definedName>
    <definedName name="EPMWorkbookOptions_2" hidden="1">"73ImntHK7EFLONWYoC7fE37y7nXi63fxHS3iv392AQAA"</definedName>
    <definedName name="ertt" localSheetId="0" hidden="1">#REF!</definedName>
    <definedName name="ertt" hidden="1">#REF!</definedName>
    <definedName name="etet" localSheetId="0" hidden="1">#REF!</definedName>
    <definedName name="etet" hidden="1">#REF!</definedName>
    <definedName name="etette" localSheetId="0" hidden="1">#REF!</definedName>
    <definedName name="etette" hidden="1">#REF!</definedName>
    <definedName name="fdsfdsf" localSheetId="0" hidden="1">#REF!</definedName>
    <definedName name="fdsfdsf" hidden="1">#REF!</definedName>
    <definedName name="ff"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fsfs" localSheetId="0" hidden="1">#REF!</definedName>
    <definedName name="fsfs" hidden="1">#REF!</definedName>
    <definedName name="gap" hidden="1">{"yr1_AOA",#N/A,FALSE,"AOA Effect";"yr2_AOA",#N/A,FALSE,"AOA Effect";"yr3_AOA",#N/A,FALSE,"AOA Effect";"yr4_AOA",#N/A,FALSE,"AOA Effect";"yr5_AOA",#N/A,FALSE,"AOA Effect";"yr6_AOA",#N/A,FALSE,"AOA Effect";"yr7_AOA",#N/A,FALSE,"AOA Effect";"yr8_AOA",#N/A,FALSE,"AOA Effect";"yr9_AOA",#N/A,FALSE,"AOA Effect";"yr10_AOA",#N/A,FALSE,"AOA Effect"}</definedName>
    <definedName name="ggggggg" hidden="1">{#N/A,#N/A,FALSE,"Aging Summary";#N/A,#N/A,FALSE,"Ratio Analysis";#N/A,#N/A,FALSE,"Test 120 Day Accts";#N/A,#N/A,FALSE,"Tickmarks"}</definedName>
    <definedName name="gggj" hidden="1">{#N/A,#N/A,FALSE,"Aging Summary";#N/A,#N/A,FALSE,"Ratio Analysis";#N/A,#N/A,FALSE,"Test 120 Day Accts";#N/A,#N/A,FALSE,"Tickmarks"}</definedName>
    <definedName name="hgjgjgjg"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hgjhjhgjh" hidden="1">{#N/A,#N/A,FALSE,"Aging Summary";#N/A,#N/A,FALSE,"Ratio Analysis";#N/A,#N/A,FALSE,"Test 120 Day Accts";#N/A,#N/A,FALSE,"Tickmarks"}</definedName>
    <definedName name="hjhgjhgjg"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RED_BY_REPORTING_BANK_FDIC" hidden="1">"c6535"</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IN" hidden="1">"AUTO"</definedName>
    <definedName name="IQ_ADDITIONAL_NON_INT_INC_FDIC" hidden="1">"c6574"</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PER_SHARE_BASIC" hidden="1">"c8869"</definedName>
    <definedName name="IQ_AFFO_PER_SHARE_DILUTED" hidden="1">"c8870"</definedName>
    <definedName name="IQ_AFTER_TAX_INCOME_FDIC" hidden="1">"c6583"</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ENDED_BALANCE_PREVIOUS_YR_FDIC" hidden="1">"c6499"</definedName>
    <definedName name="IQ_AMORT_EXPENSE_FDIC" hidden="1">"c6677"</definedName>
    <definedName name="IQ_AMORTIZATION" hidden="1">"c1591"</definedName>
    <definedName name="IQ_AMORTIZED_COST_FDIC" hidden="1">"c6426"</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SSET_BACKED_FDIC" hidden="1">"c6301"</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HELD_FDIC" hidden="1">"c6305"</definedName>
    <definedName name="IQ_ASSETS_NAME_AP" hidden="1">"c8921"</definedName>
    <definedName name="IQ_ASSETS_NAME_AP_ABS" hidden="1">"c8940"</definedName>
    <definedName name="IQ_ASSETS_OPER_LEASE_DEPR" hidden="1">"c2070"</definedName>
    <definedName name="IQ_ASSETS_OPER_LEASE_GROSS" hidden="1">"c2071"</definedName>
    <definedName name="IQ_ASSETS_PER_EMPLOYEE_FDIC" hidden="1">"c6737"</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ABLE_FOR_SALE_FDIC" hidden="1">"c6409"</definedName>
    <definedName name="IQ_AVERAGE_ASSETS_FDIC" hidden="1">"c6362"</definedName>
    <definedName name="IQ_AVERAGE_ASSETS_QUART_FDIC" hidden="1">"c6363"</definedName>
    <definedName name="IQ_AVERAGE_EARNING_ASSETS_FDIC" hidden="1">"c6748"</definedName>
    <definedName name="IQ_AVERAGE_EQUITY_FDIC" hidden="1">"c6749"</definedName>
    <definedName name="IQ_AVERAGE_LOANS_FDIC" hidden="1">"c6750"</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_UNUSED_UNUSED" hidden="1">"c8135"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_UNUSED_UNUSED" hidden="1">"c8137"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S_FOREIGN_COUNTRIES_TOTAL_DEPOSITS_FDIC" hidden="1">"c6475"</definedName>
    <definedName name="IQ_BASIC_EPS_EXCL" hidden="1">"c85"</definedName>
    <definedName name="IQ_BASIC_EPS_INCL" hidden="1">"c86"</definedName>
    <definedName name="IQ_BASIC_NORMAL_EPS" hidden="1">"c1592"</definedName>
    <definedName name="IQ_BASIC_WEIGHT" hidden="1">"c87"</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BACKGROUND" hidden="1">"c2101"</definedName>
    <definedName name="IQ_BOARD_MEMBER_TITLE" hidden="1">"c97"</definedName>
    <definedName name="IQ_BROK_COMISSION" hidden="1">"c98"</definedName>
    <definedName name="IQ_BROK_COMMISSION" hidden="1">"c3514"</definedName>
    <definedName name="IQ_BROKERED_DEPOSITS_FDIC" hidden="1">"c6486"</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ACT_OR_EST_CIQ" hidden="1">"c5068"</definedName>
    <definedName name="IQ_BV_OVER_SHARES" hidden="1">"c1349"</definedName>
    <definedName name="IQ_BV_SHARE" hidden="1">"c100"</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REUT" hidden="1">"c6800"</definedName>
    <definedName name="IQ_CAL_Y" hidden="1">"c102"</definedName>
    <definedName name="IQ_CAL_Y_EST" hidden="1">"c6797"</definedName>
    <definedName name="IQ_CAL_Y_EST_CIQ" hidden="1">"c6809"</definedName>
    <definedName name="IQ_CAL_Y_EST_REUT" hidden="1">"c6801"</definedName>
    <definedName name="IQ_CALC_TYPE_BS" hidden="1">"c3086"</definedName>
    <definedName name="IQ_CALC_TYPE_CF" hidden="1">"c3085"</definedName>
    <definedName name="IQ_CALC_TYPE_IS" hidden="1">"c3084"</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IVIDENDS_NET_INCOME_FDIC" hidden="1">"c6738"</definedName>
    <definedName name="IQ_CASH_DUE_BANKS" hidden="1">"c1351"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OPER" hidden="1">"c6293"</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P" hidden="1">"c8888"</definedName>
    <definedName name="IQ_CASH_OPER_AP_ABS" hidden="1">"c8907"</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ASH_TAXES_FINAN" hidden="1">"c6292"</definedName>
    <definedName name="IQ_CASH_TAXES_INVEST" hidden="1">"c6291"</definedName>
    <definedName name="IQ_CASH_TAXES_OPER" hidden="1">"c6290"</definedName>
    <definedName name="IQ_CCE_FDIC" hidden="1">"c6296"</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_UNUSED_UNUSED" hidden="1">"c8280"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MO_FDIC" hidden="1">"c6406"</definedName>
    <definedName name="IQ_COGS" hidden="1">"c175"</definedName>
    <definedName name="IQ_COLLECTION_DOMESTIC_FDIC" hidden="1">"c6387"</definedName>
    <definedName name="IQ_COMBINED_RATIO" hidden="1">"c176"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LOANS_NET_FDIC" hidden="1">"c6317"</definedName>
    <definedName name="IQ_COMMERCIAL_INDUSTRIAL_NET_CHARGE_OFFS_FDIC" hidden="1">"c6636"</definedName>
    <definedName name="IQ_COMMERCIAL_INDUSTRIAL_RECOVERIES_FDIC" hidden="1">"c6617"</definedName>
    <definedName name="IQ_COMMERCIAL_INDUSTRIAL_TOTAL_LOANS_FOREIGN_FDIC" hidden="1">"c6451"</definedName>
    <definedName name="IQ_COMMERCIAL_MORT" hidden="1">"c179"</definedName>
    <definedName name="IQ_COMMERCIAL_RE_CONSTRUCTION_LAND_DEV_FDIC" hidden="1">"c6526"</definedName>
    <definedName name="IQ_COMMERCIAL_RE_LOANS_FDIC" hidden="1">"c6312"</definedName>
    <definedName name="IQ_COMMISS_FEES" hidden="1">"c180"</definedName>
    <definedName name="IQ_COMMISSION_DEF" hidden="1">"c181"</definedName>
    <definedName name="IQ_COMMITMENTS_MATURITY_EXCEEDING_1YR_FDIC" hidden="1">"c6531"</definedName>
    <definedName name="IQ_COMMITMENTS_NOT_SECURED_RE_FDIC" hidden="1">"c6528"</definedName>
    <definedName name="IQ_COMMITMENTS_SECURED_RE_FDIC" hidden="1">"c6527"</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TRUCTION_DEV_LOANS_FDIC" hidden="1">"c6313"</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OANS" hidden="1">"c222"</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RACTS_OTHER_COMMODITIES_EQUITIES._FDIC" hidden="1">"c6522"</definedName>
    <definedName name="IQ_CONTRACTS_OTHER_COMMODITIES_EQUITIES_FDIC" hidden="1">"c6522"</definedName>
    <definedName name="IQ_CONVERT" hidden="1">"c2536"</definedName>
    <definedName name="IQ_CONVERT_PCT" hidden="1">"c2537"</definedName>
    <definedName name="IQ_CONVEYED_TO_OTHERS_FDIC" hidden="1">"c6534"</definedName>
    <definedName name="IQ_CORE_CAPITAL_RATIO_FDIC" hidden="1">"c6745"</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ST_BORROWING" hidden="1">"c2936"</definedName>
    <definedName name="IQ_COST_BORROWINGS" hidden="1">"c225"</definedName>
    <definedName name="IQ_COST_CAPITAL_NEW_BUSINESS" hidden="1">"c9968"</definedName>
    <definedName name="IQ_COST_OF_FUNDING_ASSETS_FDIC" hidden="1">"c6725"</definedName>
    <definedName name="IQ_COST_REV" hidden="1">"c226"</definedName>
    <definedName name="IQ_COST_REVENUE" hidden="1">"c1359"</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VERED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_BNK" hidden="1">"c231"</definedName>
    <definedName name="IQ_CREDIT_CARD_FEE_FIN" hidden="1">"c1583"</definedName>
    <definedName name="IQ_CREDIT_CARD_LINES_FDIC" hidden="1">"c6525"</definedName>
    <definedName name="IQ_CREDIT_CARD_LOANS_FDIC" hidden="1">"c6319"</definedName>
    <definedName name="IQ_CREDIT_CARD_NET_CHARGE_OFFS_FDIC" hidden="1">"c6654"</definedName>
    <definedName name="IQ_CREDIT_CARD_RECOVERIES_FDIC" hidden="1">"c6653"</definedName>
    <definedName name="IQ_CREDIT_EXPOSURE" hidden="1">"c10038"</definedName>
    <definedName name="IQ_CREDIT_LOSS_CF" hidden="1">"c232"</definedName>
    <definedName name="IQ_CREDIT_LOSS_PROVISION_NET_CHARGE_OFFS_FDIC" hidden="1">"c6734"</definedName>
    <definedName name="IQ_CUMULATIVE_SPLIT_FACTOR" hidden="1">"c2094"</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_UNUSED_UNUSED" hidden="1">"c7947"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_UNUSED_UNUSED" hidden="1">"c8167"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MAND_DEPOSITS_FDIC" hidden="1">"c6489"</definedName>
    <definedName name="IQ_DEPOSIT_ACCOUNTS_LESS_THAN_100K_FDIC" hidden="1">"c6494"</definedName>
    <definedName name="IQ_DEPOSIT_ACCOUNTS_MORE_THAN_100K_FDIC" hidden="1">"c6492"</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FIN" hidden="1">"c321"</definedName>
    <definedName name="IQ_DEPOSITS_HELD_DOMESTIC_FDIC" hidden="1">"c6340"</definedName>
    <definedName name="IQ_DEPOSITS_HELD_FOREIGN_FDIC" hidden="1">"c6341"</definedName>
    <definedName name="IQ_DEPOSITS_INTEREST_SECURITIES" hidden="1">"c5509"</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S_FDIC" hidden="1">"c6523"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PAYOUT" hidden="1">"c3005"</definedName>
    <definedName name="IQ_DISTRIBUTABLE_CASH_SHARE" hidden="1">"c3003"</definedName>
    <definedName name="IQ_DISTRIBUTABLE_CASH_SHARE_ACT_OR_EST" hidden="1">"c4286"</definedName>
    <definedName name="IQ_DISTRIBUTABLE_CASH_SHARE_ACT_OR_EST_CIQ" hidden="1">"c4811"</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DIC" hidden="1">"c6659"</definedName>
    <definedName name="IQ_DIVIDENDS_DECLARED_PREFERRED_FDIC" hidden="1">"c6658"</definedName>
    <definedName name="IQ_DIVIDENDS_FDIC" hidden="1">"c6660"</definedName>
    <definedName name="IQ_DIVIDENDS_PAID_DECLARED_PERIOD_COVERED" hidden="1">"c9960"</definedName>
    <definedName name="IQ_DIVIDENDS_PAID_DECLARED_PERIOD_GROUP" hidden="1">"c9946"</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EARNING_ASSET_YIELD" hidden="1">"c343"</definedName>
    <definedName name="IQ_EARNING_ASSETS_FDIC" hidden="1">"c6360"</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REUT" hidden="1">"c5314"</definedName>
    <definedName name="IQ_EARNINGS_COVERAGE_NET_CHARGE_OFFS_FDIC" hidden="1">"c6735"</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ACT_OR_EST_CIQ" hidden="1">"c4841"</definedName>
    <definedName name="IQ_EBIT_SBC_GW_ACT_OR_EST" hidden="1">"c4320"</definedName>
    <definedName name="IQ_EBIT_SBC_GW_ACT_OR_EST_CIQ" hidden="1">"c4845"</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_CIQ" hidden="1">"c5060"</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ST_REUT" hidden="1">"c3640"</definedName>
    <definedName name="IQ_EBITDA_EXCL_SBC" hidden="1">"c3081"</definedName>
    <definedName name="IQ_EBITDA_HIGH_EST" hidden="1">"c370"</definedName>
    <definedName name="IQ_EBITDA_HIGH_EST_CIQ" hidden="1">"c3624"</definedName>
    <definedName name="IQ_EBITDA_HIGH_EST_REUT" hidden="1">"c3642"</definedName>
    <definedName name="IQ_EBITDA_INT" hidden="1">"c373"</definedName>
    <definedName name="IQ_EBITDA_LOW_EST" hidden="1">"c371"</definedName>
    <definedName name="IQ_EBITDA_LOW_EST_CIQ" hidden="1">"c3625"</definedName>
    <definedName name="IQ_EBITDA_LOW_EST_REUT" hidden="1">"c3643"</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 hidden="1">"c6215"</definedName>
    <definedName name="IQ_EBT_REIT" hidden="1">"c389"</definedName>
    <definedName name="IQ_EBT_SBC_ACT_OR_EST" hidden="1">"c4350"</definedName>
    <definedName name="IQ_EBT_SBC_ACT_OR_EST_CIQ" hidden="1">"c4875"</definedName>
    <definedName name="IQ_EBT_SBC_GW_ACT_OR_EST" hidden="1">"c4354"</definedName>
    <definedName name="IQ_EBT_SBC_GW_ACT_OR_EST_CIQ" hidden="1">"c4879"</definedName>
    <definedName name="IQ_EBT_SUBTOTAL_AP" hidden="1">"c8982"</definedName>
    <definedName name="IQ_EBT_UTI" hidden="1">"c390"</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27" hidden="1">"c6927"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147" hidden="1">"c7147"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367" hidden="1">"c7367"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587" hidden="1">"c7587"</definedName>
    <definedName name="IQ_ECO_METRIC_7648_UNUSED_UNUSED_UNUSED" hidden="1">"c7648"</definedName>
    <definedName name="IQ_ECO_METRIC_7704" hidden="1">"c7704"</definedName>
    <definedName name="IQ_ECO_METRIC_7705_UNUSED_UNUSED_UNUSED" hidden="1">"c7705"</definedName>
    <definedName name="IQ_ECO_METRIC_7706" hidden="1">"c7706"</definedName>
    <definedName name="IQ_ECO_METRIC_7718" hidden="1">"c7718"</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07" hidden="1">"c7807"</definedName>
    <definedName name="IQ_ECO_METRIC_7811" hidden="1">"c7811"</definedName>
    <definedName name="IQ_ECO_METRIC_7868_UNUSED_UNUSED_UNUSED" hidden="1">"c7868"</definedName>
    <definedName name="IQ_ECO_METRIC_7873" hidden="1">"c7873"</definedName>
    <definedName name="IQ_ECO_METRIC_7924" hidden="1">"c7924"</definedName>
    <definedName name="IQ_ECO_METRIC_7925_UNUSED_UNUSED_UNUSED" hidden="1">"c7925"</definedName>
    <definedName name="IQ_ECO_METRIC_7926" hidden="1">"c7926"</definedName>
    <definedName name="IQ_ECO_METRIC_7938" hidden="1">"c7938"</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27" hidden="1">"c8027"</definedName>
    <definedName name="IQ_ECO_METRIC_8031" hidden="1">"c8031"</definedName>
    <definedName name="IQ_ECO_METRIC_8088_UNUSED_UNUSED_UNUSED" hidden="1">"c8088"</definedName>
    <definedName name="IQ_ECO_METRIC_8093" hidden="1">"c8093"</definedName>
    <definedName name="IQ_ECO_METRIC_8144" hidden="1">"c8144"</definedName>
    <definedName name="IQ_ECO_METRIC_8145_UNUSED_UNUSED_UNUSED" hidden="1">"c8145"</definedName>
    <definedName name="IQ_ECO_METRIC_8146" hidden="1">"c8146"</definedName>
    <definedName name="IQ_ECO_METRIC_8158" hidden="1">"c8158"</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247" hidden="1">"c8247"</definedName>
    <definedName name="IQ_ECO_METRIC_8251" hidden="1">"c8251"</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_UNUSED_UNUSED" hidden="1">"c8436"</definedName>
    <definedName name="IQ_ECO_METRIC_8437_UNUSED_UNUSED_UNUSED" hidden="1">"c8437"</definedName>
    <definedName name="IQ_ECO_METRIC_8467" hidden="1">"c8467"</definedName>
    <definedName name="IQ_ECO_METRIC_8471" hidden="1">"c8471"</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FFICIENCY_RATIO_FDIC" hidden="1">"c6736"</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_CIQ" hidden="1">"c5058"</definedName>
    <definedName name="IQ_EPS_AP" hidden="1">"c8880"</definedName>
    <definedName name="IQ_EPS_AP_ABS" hidden="1">"c8899"</definedName>
    <definedName name="IQ_EPS_EST" hidden="1">"c399"</definedName>
    <definedName name="IQ_EPS_EST_CIQ" hidden="1">"c4994"</definedName>
    <definedName name="IQ_EPS_EST_REUT" hidden="1">"c5453"</definedName>
    <definedName name="IQ_EPS_GW_ACT_OR_EST_CIQ" hidden="1">"c5066"</definedName>
    <definedName name="IQ_EPS_GW_EST" hidden="1">"c1737"</definedName>
    <definedName name="IQ_EPS_GW_EST_CIQ" hidden="1">"c4723"</definedName>
    <definedName name="IQ_EPS_GW_EST_REUT" hidden="1">"c5389"</definedName>
    <definedName name="IQ_EPS_GW_HIGH_EST" hidden="1">"c1739"</definedName>
    <definedName name="IQ_EPS_GW_HIGH_EST_CIQ" hidden="1">"c4725"</definedName>
    <definedName name="IQ_EPS_GW_HIGH_EST_REUT" hidden="1">"c5391"</definedName>
    <definedName name="IQ_EPS_GW_LOW_EST" hidden="1">"c1740"</definedName>
    <definedName name="IQ_EPS_GW_LOW_EST_CIQ" hidden="1">"c4726"</definedName>
    <definedName name="IQ_EPS_GW_LOW_EST_REUT" hidden="1">"c5392"</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EST" hidden="1">"c2226"</definedName>
    <definedName name="IQ_EPS_NORM_EST_CIQ" hidden="1">"c4667"</definedName>
    <definedName name="IQ_EPS_NORM_EST_REUT" hidden="1">"c5326"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REPORT_ACT_OR_EST_CIQ" hidden="1">"c5067"</definedName>
    <definedName name="IQ_EPS_REPORTED_EST" hidden="1">"c1744"</definedName>
    <definedName name="IQ_EPS_REPORTED_EST_CIQ" hidden="1">"c4730"</definedName>
    <definedName name="IQ_EPS_REPORTED_EST_REUT" hidden="1">"c5396"</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GW_ACT_OR_EST" hidden="1">"c4380"</definedName>
    <definedName name="IQ_EPS_SBC_GW_ACT_OR_EST_CIQ" hidden="1">"c4905"</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CAPITAL_ASSETS_FDIC" hidden="1">"c6744"</definedName>
    <definedName name="IQ_EQUITY_FDIC" hidden="1">"c6353"</definedName>
    <definedName name="IQ_EQUITY_METHOD" hidden="1">"c404"</definedName>
    <definedName name="IQ_EQUITY_NAME_AP" hidden="1">"c8925"</definedName>
    <definedName name="IQ_EQUITY_NAME_AP_ABS" hidden="1">"c8944"</definedName>
    <definedName name="IQ_EQUITY_SECURITIES_FDIC" hidden="1">"c6304"</definedName>
    <definedName name="IQ_EQUITY_SECURITY_EXPOSURES_FDIC" hidden="1">"c6664"</definedName>
    <definedName name="IQ_EQV_OVER_BV" hidden="1">"c1596"</definedName>
    <definedName name="IQ_EQV_OVER_LTM_PRETAX_INC" hidden="1">"c1390"</definedName>
    <definedName name="IQ_ESOP_DEBT" hidden="1">"c1597"</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REPORTED" hidden="1">"c1750"</definedName>
    <definedName name="IQ_EST_ACT_EPS_REPORTED_CIQ" hidden="1">"c4736"</definedName>
    <definedName name="IQ_EST_ACT_EPS_REPORTED_REUT" hidden="1">"c5402"</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EPS_GROWTH_1YR" hidden="1">"c1636"</definedName>
    <definedName name="IQ_EST_EPS_GROWTH_1YR_CIQ" hidden="1">"c3628"</definedName>
    <definedName name="IQ_EST_EPS_GROWTH_1YR_REUT" hidden="1">"c3646"</definedName>
    <definedName name="IQ_EST_EPS_GROWTH_5YR" hidden="1">"c1655"</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REUT" hidden="1">"c3633"</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ENSES_AP" hidden="1">"c8875"</definedName>
    <definedName name="IQ_EXPENSES_AP_ABS" hidden="1">"c8894"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_UNUSED_UNUSED" hidden="1">"c8401"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 hidden="1">"c11931"</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 hidden="1">"c11932"</definedName>
    <definedName name="IQ_EXPORTS_GOODS_REAL_SAAR_YOY_FC_UNUSED_UNUSED_UNUSED" hidden="1">"c8292"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_UNUSED_UNUSED" hidden="1">"c7961"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 hidden="1">"c11935"</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 hidden="1">"c11936"</definedName>
    <definedName name="IQ_EXPORTS_SERVICES_REAL_SAAR_YOY_FC_UNUSED_UNUSED_UNUSED" hidden="1">"c8296"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_UNUSED_UNUSED" hidden="1">"c8181"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ITEMS" hidden="1">"c1459"</definedName>
    <definedName name="IQ_EXTRAORDINARY_GAINS_FDIC" hidden="1">"c6586"</definedName>
    <definedName name="IQ_FAD" hidden="1">"c8757"</definedName>
    <definedName name="IQ_FAD_PAYOUT_RATIO" hidden="1">"c8872"</definedName>
    <definedName name="IQ_FAIR_VALUE_FDIC" hidden="1">"c6427"</definedName>
    <definedName name="IQ_FARM_LOANS_NET_FDIC" hidden="1">"c6316"</definedName>
    <definedName name="IQ_FARM_LOANS_TOTAL_LOANS_FOREIGN_FDIC" hidden="1">"c6450"</definedName>
    <definedName name="IQ_FARMLAND_LOANS_FDIC" hidden="1">"c6314"</definedName>
    <definedName name="IQ_FDIC" hidden="1">"c417"</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S_PURCHASED_FDIC" hidden="1">"c6343"</definedName>
    <definedName name="IQ_FED_FUNDS_SOLD_FDIC" hidden="1">"c6307"</definedName>
    <definedName name="IQ_FEDFUNDS_SOLD" hidden="1">"c2256"</definedName>
    <definedName name="IQ_FFO" hidden="1">"c1574"</definedName>
    <definedName name="IQ_FFO_ADJ_ACT_OR_EST" hidden="1">"c4435"</definedName>
    <definedName name="IQ_FFO_ADJ_ACT_OR_EST_CIQ" hidden="1">"c4960"</definedName>
    <definedName name="IQ_FFO_PAYOUT_RATIO" hidden="1">"c3492"</definedName>
    <definedName name="IQ_FFO_PER_SHARE_BASIC" hidden="1">"c8867"</definedName>
    <definedName name="IQ_FFO_PER_SHARE_DILUTED" hidden="1">"c8868"</definedName>
    <definedName name="IQ_FFO_SHARE_ACT_OR_EST" hidden="1">"c4446"</definedName>
    <definedName name="IQ_FFO_SHARE_ACT_OR_EST_CIQ" hidden="1">"c4971"</definedName>
    <definedName name="IQ_FH" hidden="1">100000</definedName>
    <definedName name="IQ_FHLB_ADVANCES_FDIC" hidden="1">"c6366"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REUT" hidden="1">"c6798"</definedName>
    <definedName name="IQ_FISCAL_Y" hidden="1">"c441"</definedName>
    <definedName name="IQ_FISCAL_Y_EST" hidden="1">"c6795"</definedName>
    <definedName name="IQ_FISCAL_Y_EST_CIQ" hidden="1">"c6807"</definedName>
    <definedName name="IQ_FISCAL_Y_EST_REUT" hidden="1">"c6799"</definedName>
    <definedName name="IQ_FIVE_PERCENT_OWNER" hidden="1">"c442"</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ED_ASSET_TURNS" hidden="1">"c445"</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_UNUSED_UNUSED" hidden="1">"c8298"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_UNUSED_UNUSED" hidden="1">"c8190"</definedName>
    <definedName name="IQ_FIXED_INVEST_YOY_UNUSED_UNUSED_UNUSED" hidden="1">"c7310"</definedName>
    <definedName name="IQ_FLOAT_PERCENT" hidden="1">"c1575"</definedName>
    <definedName name="IQ_FNMA_FHLMC_FDIC" hidden="1">"c6397"</definedName>
    <definedName name="IQ_FNMA_FHLMC_GNMA_FDIC" hidden="1">"c6399"</definedName>
    <definedName name="IQ_FORECLOSED_PROPERTIES_FDIC" hidden="1">"c6459"</definedName>
    <definedName name="IQ_FOREIGN_BANK_LOANS_FDIC" hidden="1">"c6437"</definedName>
    <definedName name="IQ_FOREIGN_BANKS_DEPOSITS_FOREIGN_FDIC" hidden="1">"c6481"</definedName>
    <definedName name="IQ_FOREIGN_BANKS_LOAN_CHARG_OFFS_FDIC" hidden="1">"c6645"</definedName>
    <definedName name="IQ_FOREIGN_BANKS_NET_CHARGE_OFFS_FDIC" hidden="1">"c6647"</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NONTRANSACTION_ACCOUNTS_FDIC" hidden="1">"c6549"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LOANS" hidden="1">"c448"</definedName>
    <definedName name="IQ_FQ" hidden="1">500</definedName>
    <definedName name="IQ_FUEL" hidden="1">"c449"</definedName>
    <definedName name="IQ_FULL_TIME" hidden="1">"c450"</definedName>
    <definedName name="IQ_FULLY_INSURED_DEPOSITS_FDIC" hidden="1">"c6487"</definedName>
    <definedName name="IQ_FUTURES_FORWARD_CONTRACTS_NOTIONAL_AMOUNT_FDIC" hidden="1">"c6518"</definedName>
    <definedName name="IQ_FUTURES_FORWARD_CONTRACTS_RATE_RISK_FDIC" hidden="1">"c6508"</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DIC" hidden="1">"c6517"</definedName>
    <definedName name="IQ_FX_CONTRACTS_SPOT_FDIC" hidden="1">"c6356"</definedName>
    <definedName name="IQ_FY" hidden="1">1000</definedName>
    <definedName name="IQ_GA_EXP" hidden="1">"c2241"</definedName>
    <definedName name="IQ_GAAP_BS" hidden="1">"c6789"</definedName>
    <definedName name="IQ_GAAP_CF" hidden="1">"c6790"</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AIN_SALE_LOANS_FDIC" hidden="1">"c6673"</definedName>
    <definedName name="IQ_GAIN_SALE_RE_FDIC" hidden="1">"c6674"</definedName>
    <definedName name="IQ_GAINS_SALE_ASSETS_FDIC" hidden="1">"c6675"</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IMPAIRMENT_FDIC" hidden="1">"c6678"</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EXP_CASINO" hidden="1">"c8733"</definedName>
    <definedName name="IQ_HG_EXP_DEVELOPMENT" hidden="1">"c8738"</definedName>
    <definedName name="IQ_HG_EXP_ENTERTAINMENT" hidden="1">"c8736"</definedName>
    <definedName name="IQ_HG_EXP_FOOD_BEV" hidden="1">"c8734"</definedName>
    <definedName name="IQ_HG_EXP_FRANCHISE_MANAGEMENT" hidden="1">"c8744"</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INCENTIVE_MANAGEMENT_FEES" hidden="1">"c8727"</definedName>
    <definedName name="IQ_HG_REV_MANAGEMENT_FEES" hidden="1">"c8718"</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PROM_COSTS" hidden="1">"c8745"</definedName>
    <definedName name="IQ_HG_ROOMS_BEG" hidden="1">"c8600"</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"c8643"</definedName>
    <definedName name="IQ_HG_TABLE_GAMES_MANAGED" hidden="1">"c8644"</definedName>
    <definedName name="IQ_HG_TABLE_GAMES_OWNED" hidden="1">"c8642"</definedName>
    <definedName name="IQ_HG_TABLE_GAM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TARGET_PRICE" hidden="1">"c1651"</definedName>
    <definedName name="IQ_HIGH_TARGET_PRICE_CIQ" hidden="1">"c4659"</definedName>
    <definedName name="IQ_HIGH_TARGET_PRICE_REUT" hidden="1">"c5317"</definedName>
    <definedName name="IQ_HIGHPRICE" hidden="1">"c545"</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OWNERS_WRITTEN" hidden="1">"c546"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IR_OIL" hidden="1">"c547"</definedName>
    <definedName name="IQ_IMPAIRMENT_GW" hidden="1">"c548"</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 hidden="1">"c11959"</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_UNUSED_UNUSED" hidden="1">"c8304"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_UNUSED_UNUSED" hidden="1">"c8209"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EARNED_FDIC" hidden="1">"c6359"</definedName>
    <definedName name="IQ_INCOME_TAXES_FDIC" hidden="1">"c6582"</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S_CHARGE_OFFS_FDIC" hidden="1">"c6599"</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LOANS_FDIC" hidden="1">"c6365"</definedName>
    <definedName name="IQ_INSIDER_OVER_TOTAL" hidden="1">"c1581"</definedName>
    <definedName name="IQ_INSIDER_OWNER" hidden="1">"c577"</definedName>
    <definedName name="IQ_INSIDER_PERCENT" hidden="1">"c578"</definedName>
    <definedName name="IQ_INSIDER_SHARES" hidden="1">"c579"</definedName>
    <definedName name="IQ_INST_DEPOSITS" hidden="1">"c89"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TITUTIONS_EARNINGS_GAINS_FDIC" hidden="1">"c6723"</definedName>
    <definedName name="IQ_INSUR_RECEIV" hidden="1">"c1600"</definedName>
    <definedName name="IQ_INSURANCE_COMMISSION_FEES_FDIC" hidden="1">"c6670"</definedName>
    <definedName name="IQ_INSURANCE_UNDERWRITING_INCOME_FDIC" hidden="1">"c6671"</definedName>
    <definedName name="IQ_INT_BEARING_DEPOSITS" hidden="1">"c1166"</definedName>
    <definedName name="IQ_INT_BORROW" hidden="1">"c583"</definedName>
    <definedName name="IQ_INT_DEMAND_NOTES_FDIC" hidden="1">"c6567"</definedName>
    <definedName name="IQ_INT_DEPOSITS" hidden="1">"c584"</definedName>
    <definedName name="IQ_INT_DIV_INC" hidden="1">"c585"</definedName>
    <definedName name="IQ_INT_DOMESTIC_DEPOSITS_FDIC" hidden="1">"c6564"</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FED_FUNDS_FDIC" hidden="1">"c6566"</definedName>
    <definedName name="IQ_INT_FOREIGN_DEPOSITS_FDIC" hidden="1">"c6565"</definedName>
    <definedName name="IQ_INT_INC_BR" hidden="1">"c593"</definedName>
    <definedName name="IQ_INT_INC_DEPOSITORY_INST_FDIC" hidden="1">"c6558"</definedName>
    <definedName name="IQ_INT_INC_DOM_LOANS_FDIC" hidden="1">"c6555"</definedName>
    <definedName name="IQ_INT_INC_FED_FUNDS_FDIC" hidden="1">"c6561"</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UTI" hidden="1">"c599"</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RATE_SPREAD" hidden="1">"c604"</definedName>
    <definedName name="IQ_INT_SUB_NOTES_FDIC" hidden="1">"c6568"</definedName>
    <definedName name="IQ_INTANGIBLES_NET" hidden="1">"c1407"</definedName>
    <definedName name="IQ_INTEREST_BEARING_BALANCES_FDIC" hidden="1">"c6371"</definedName>
    <definedName name="IQ_INTEREST_BEARING_DEPOSITS_DOMESTIC_FDIC" hidden="1">"c6478"</definedName>
    <definedName name="IQ_INTEREST_BEARING_DEPOSITS_FDIC" hidden="1">"c6373"</definedName>
    <definedName name="IQ_INTEREST_BEARING_DEPOSITS_FOREIGN_FDIC" hidden="1">"c6485"</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RATE_CONTRACTS_FDIC" hidden="1">"c6512"</definedName>
    <definedName name="IQ_INTEREST_RATE_EXPOSURES_FDIC" hidden="1">"c6662"</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MENT_BANKING_OTHER_FEES_FDIC" hidden="1">"c6666"</definedName>
    <definedName name="IQ_IPRD" hidden="1">"c644"</definedName>
    <definedName name="IQ_IRA_KEOGH_ACCOUNTS_FDIC" hidden="1">"c6496"</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ISS_DEBT_NET" hidden="1">"c1391"</definedName>
    <definedName name="IQ_ISS_STOCK_NET" hidden="1">"c1601"</definedName>
    <definedName name="IQ_ISSUED_GUARANTEED_US_FDIC" hidden="1">"c6404"</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ASE_FINANCING_RECEIVABLES_CHARGE_OFFS_FDIC" hidden="1">"c6602"</definedName>
    <definedName name="IQ_LEASE_FINANCING_RECEIVABLES_FDIC" hidden="1">"c6433"</definedName>
    <definedName name="IQ_LEASE_FINANCING_RECEIVABLES_NET_CHARGE_OFFS_FDIC" hidden="1">"c6640"</definedName>
    <definedName name="IQ_LEASE_FINANCING_RECEIVABLES_RECOVERIES_FDIC" hidden="1">"c6621"</definedName>
    <definedName name="IQ_LEASE_FINANCING_RECEIVABLES_TOTAL_LOANS_FOREIGN_FDIC" hidden="1">"c6449"</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CENSED_POPS" hidden="1">"c2123"</definedName>
    <definedName name="IQ_LIFE_EARNED" hidden="1">"c2739"</definedName>
    <definedName name="IQ_LIFE_INSURANCE_ASSETS_FDIC" hidden="1">"c6372"</definedName>
    <definedName name="IQ_LIFOR" hidden="1">"c655"</definedName>
    <definedName name="IQ_LL" hidden="1">"c656"</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CURRENT_LOANS_FDIC" hidden="1">"c6740"</definedName>
    <definedName name="IQ_LOAN_LOSSES_FDIC" hidden="1">"c6580"</definedName>
    <definedName name="IQ_LOAN_SERVICE_REV" hidden="1">"c658"</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ITUTIONS_FDIC" hidden="1">"c6382"</definedName>
    <definedName name="IQ_LOANS_FOR_SALE" hidden="1">"c666"</definedName>
    <definedName name="IQ_LOANS_HELD_FOREIGN_FDIC" hidden="1">"c6315"</definedName>
    <definedName name="IQ_LOANS_LEASES_FOREIGN_FDIC" hidden="1">"c6383"</definedName>
    <definedName name="IQ_LOANS_LEASES_GROSS_FDIC" hidden="1">"c6323"</definedName>
    <definedName name="IQ_LOANS_LEASES_GROSS_FOREIGN_FDIC" hidden="1">"c6384"</definedName>
    <definedName name="IQ_LOANS_LEASES_NET_FDIC" hidden="1">"c6327"</definedName>
    <definedName name="IQ_LOANS_LEASES_NET_UNEARNED_FDIC" hidden="1">"c6325"</definedName>
    <definedName name="IQ_LOANS_NOT_SECURED_RE_FDIC" hidden="1">"c6381"</definedName>
    <definedName name="IQ_LOANS_PAST_DUE" hidden="1">"c667"</definedName>
    <definedName name="IQ_LOANS_RECEIV_CURRENT" hidden="1">"c668"</definedName>
    <definedName name="IQ_LOANS_RECEIV_LT" hidden="1">"c669"</definedName>
    <definedName name="IQ_LOANS_RECEIV_LT_UTI" hidden="1">"c670"</definedName>
    <definedName name="IQ_LOANS_SECURED_BY_RE_CHARGE_OFFS_FDIC" hidden="1">"c6588"</definedName>
    <definedName name="IQ_LOANS_SECURED_BY_RE_RECOVERIES_FDIC" hidden="1">"c6607"</definedName>
    <definedName name="IQ_LOANS_SECURED_NON_US_FDIC" hidden="1">"c6380"</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LOSS_EXP" hidden="1">"c672"</definedName>
    <definedName name="IQ_LOSS_TO_NET_EARNED" hidden="1">"c2751"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REPAIR" hidden="1">"c2087"</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TURITY_ONE_YEAR_LESS_FDIC" hidden="1">"c6425"</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DAYS_CLAIMS_PAYABLE" hidden="1">"c9937"</definedName>
    <definedName name="IQ_MC_DAYS_CLAIMS_PAYABLE_EXCL_CAPITATION" hidden="1">"c9938"</definedName>
    <definedName name="IQ_MC_MEDICAL_COSTS_PMPM" hidden="1">"c9925"</definedName>
    <definedName name="IQ_MC_PARENT_CASH" hidden="1">"c9942"</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TATUTORY_SURPLUS" hidden="1">"c2772"</definedName>
    <definedName name="IQ_MC_TOTAL_COVERED_LIVES" hidden="1">"c9919"</definedName>
    <definedName name="IQ_MC_TOTAL_MEMBERSHIP" hidden="1">"c9922"</definedName>
    <definedName name="IQ_MC_TOTAL_MEMBERSHIP_CAPITATION" hidden="1">"c9923"</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ONEY_MARKET_DEPOSIT_ACCOUNTS_FDIC" hidden="1">"c6553"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SERV_RIGHTS" hidden="1">"c2242"</definedName>
    <definedName name="IQ_MORTGAGE_SERVICING_FDIC" hidden="1">"c6335"</definedName>
    <definedName name="IQ_MULTIFAMILY_RESIDENTIAL_LOANS_FDIC" hidden="1">"c6311"</definedName>
    <definedName name="IQ_NAMES_REVISION_DATE_" hidden="1">40161.860162037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ET_CHANGE" hidden="1">"c749"</definedName>
    <definedName name="IQ_NET_CHARGE_OFFS_FDIC" hidden="1">"c6641"</definedName>
    <definedName name="IQ_NET_CHARGE_OFFS_LOANS_FDIC" hidden="1">"c6751"</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COME_FDIC" hidden="1">"c6587"</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LEASES_CORE_DEPOSITS_FDIC" hidden="1">"c6743"</definedName>
    <definedName name="IQ_NET_LOANS_LEASES_DEPOSITS_FDIC" hidden="1">"c6742"</definedName>
    <definedName name="IQ_NET_LOANS_TOTAL_DEPOSITS" hidden="1">"c779"</definedName>
    <definedName name="IQ_NET_OPERATING_INCOME_ASSETS_FDIC" hidden="1">"c6729"</definedName>
    <definedName name="IQ_NET_RENTAL_EXP_FN" hidden="1">"c780"</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BEFORE_CAPITALIZED" hidden="1">"c792"</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MARGIN" hidden="1">"c794"</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 hidden="1">"c4474"</definedName>
    <definedName name="IQ_NI_SBC_ACT_OR_EST_CIQ" hidden="1">"c5012"</definedName>
    <definedName name="IQ_NI_SBC_GW_ACT_OR_EST" hidden="1">"c4478"</definedName>
    <definedName name="IQ_NI_SBC_GW_ACT_OR_EST_CIQ" hidden="1">"c5016"</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"c11750"</definedName>
    <definedName name="IQ_NON_INT_BEARING_DEPOSITS" hidden="1">"c800"</definedName>
    <definedName name="IQ_NON_INT_EXP" hidden="1">"c801"</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PENSION_EXP" hidden="1">"c3000"</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OME_EARNING_ASSETS_FDIC" hidden="1">"c6727"</definedName>
    <definedName name="IQ_NONMORTGAGE_SERVICING_FDIC" hidden="1">"c6336"</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_UNUSED_UNUSED" hidden="1">"c8248"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NSACTION_ACCOUNTS_FDIC" hidden="1">"c6552"</definedName>
    <definedName name="IQ_NONUTIL_REV" hidden="1">"c2089"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OBLIGATIONS_OF_STATES_TOTAL_LOANS_FOREIGN_FDIC" hidden="1">"c6447"</definedName>
    <definedName name="IQ_OBLIGATIONS_STATES_FDIC" hidden="1">"c6431"</definedName>
    <definedName name="IQ_OCCUPANCY_CONSOL" hidden="1">"c8840"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TOTAL_WELLS_DRILLED" hidden="1">"c10096"</definedName>
    <definedName name="IQ_OG_GROSS_OPERATED_WELLS" hidden="1">"c10092"</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OREIGN_FDIC" hidden="1">"c6460"</definedName>
    <definedName name="IQ_OREO_MULTI_FAMILY_RESIDENTIAL_FDIC" hidden="1">"c6455"</definedName>
    <definedName name="IQ_OTHER_ADJUST_GROSS_LOANS" hidden="1">"c859"</definedName>
    <definedName name="IQ_OTHER_ADJUSTMENTS_COVERED" hidden="1">"c9961"</definedName>
    <definedName name="IQ_OTHER_ADJUSTMENTS_GROUP" hidden="1">"c9947"</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DEPOSITORY_INSTITUTIONS_LOANS_FDIC" hidden="1">"c6436"</definedName>
    <definedName name="IQ_OTHER_DEPOSITORY_INSTITUTIONS_TOTAL_LOANS_FOREIGN_FDIC" hidden="1">"c6442"</definedName>
    <definedName name="IQ_OTHER_DOMESTIC_DEBT_SECURITIES_FDIC" hidden="1">"c6302"</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INSURANCE_FEES_FDIC" hidden="1">"c6672"</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OANS" hidden="1">"c945"</definedName>
    <definedName name="IQ_OTHER_LOANS_CHARGE_OFFS_FDIC" hidden="1">"c6601"</definedName>
    <definedName name="IQ_OTHER_LOANS_FOREIGN_FDIC" hidden="1">"c6446"</definedName>
    <definedName name="IQ_OTHER_LOANS_LEASES_FDIC" hidden="1">"c6322"</definedName>
    <definedName name="IQ_OTHER_LOANS_NET_CHARGE_OFFS_FDIC" hidden="1">"c6639"</definedName>
    <definedName name="IQ_OTHER_LOANS_RECOVERIES_FDIC" hidden="1">"c6620"</definedName>
    <definedName name="IQ_OTHER_LOANS_TOTAL_FDIC" hidden="1">"c6432"</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FDIC" hidden="1">"c6578"</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PROP" hidden="1">"c8764"</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OOMS" hidden="1">"c8788"</definedName>
    <definedName name="IQ_OTHER_SAVINGS_DEPOSITS_FDIC" hidden="1">"c6554"</definedName>
    <definedName name="IQ_OTHER_SQ_FT" hidden="1">"c8780"</definedName>
    <definedName name="IQ_OTHER_STRIKE_PRICE_GRANTED" hidden="1">"c2692"</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_FIFETEEN_YEAR_MORTGAGE_PASS_THROUGHS_FDIC" hidden="1">"c6416"</definedName>
    <definedName name="IQ_OVER_FIFTEEN_YEAR_FIXED_AND_FLOATING_RATE_FDIC" hidden="1">"c6424"</definedName>
    <definedName name="IQ_OVER_THREE_YEARS_FDIC" hidden="1">"c6418"</definedName>
    <definedName name="IQ_PART_TIME" hidden="1">"c1024"</definedName>
    <definedName name="IQ_PARTICIPATION_POOLS_RESIDENTIAL_MORTGAGES_FDIC" hidden="1">"c6403"</definedName>
    <definedName name="IQ_PARTNERSHIP_INC_RE" hidden="1">"c12039"</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_INSURED_FDIC" hidden="1">"c6374"</definedName>
    <definedName name="IQ_PERIODDATE" hidden="1">"c1414"</definedName>
    <definedName name="IQ_PERIODDATE_AP" hidden="1">"c11745"</definedName>
    <definedName name="IQ_PERIODDATE_BS" hidden="1">"c1032"</definedName>
    <definedName name="IQ_PERIODDATE_CF" hidden="1">"c1033"</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TOT" hidden="1">"c1415"</definedName>
    <definedName name="IQ_PREFERRED_FDIC" hidden="1">"c6349"</definedName>
    <definedName name="IQ_PREMISES_EQUIPMENT_FDIC" hidden="1">"c6577"</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RETURN_ASSETS_FDIC" hidden="1">"c6731"</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CIQ" hidden="1">"c3613"</definedName>
    <definedName name="IQ_PRICE_TARGET_REUT" hidden="1">"c3631"</definedName>
    <definedName name="IQ_PRICEDATE" hidden="1">"c1069"</definedName>
    <definedName name="IQ_PRICING_DATE" hidden="1">"c1613"</definedName>
    <definedName name="IQ_PRIMARY_INDUSTRY" hidden="1">"c1070"</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FESSIONAL" hidden="1">"c1071"</definedName>
    <definedName name="IQ_PROFESSIONAL_TITLE" hidden="1">"c1072"</definedName>
    <definedName name="IQ_PROFIT_AFTER_COST_CAPITAL_NEW_BUSINESS" hidden="1">"c9969"</definedName>
    <definedName name="IQ_PROFIT_BEFORE_COST_CAPITAL_NEW_BUSINESS" hidden="1">"c9967"</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CHARGE_OFFS" hidden="1">"c1083"</definedName>
    <definedName name="IQ_PTBV" hidden="1">"c1084"</definedName>
    <definedName name="IQ_PTBV_AVG" hidden="1">"c1085"</definedName>
    <definedName name="IQ_PURCHASE_FOREIGN_CURRENCIES_FDIC" hidden="1">"c6513"</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PV_PREMIUMS_NEW_BUSINESS" hidden="1">"c9973"</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_DEPR_AMORT" hidden="1">"c8750"</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GAIN_LOSS_SALE_ASSETS" hidden="1">"c8751"</definedName>
    <definedName name="IQ_RE_INVEST_FDIC" hidden="1">"c6331"</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AL_ESTATE" hidden="1">"c1093"</definedName>
    <definedName name="IQ_REAL_ESTATE_ASSETS" hidden="1">"c1094"</definedName>
    <definedName name="IQ_RECOVERIES_1_4_FAMILY_LOANS_FDIC" hidden="1">"c6707"</definedName>
    <definedName name="IQ_RECOVERIES_AUTO_LOANS_FDIC" hidden="1">"c6701"</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SHARE_ACT_OR_EST" hidden="1">"c4508"</definedName>
    <definedName name="IQ_RECURRING_PROFIT_SHARE_ACT_OR_EST_CIQ" hidden="1">"c5046"</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LATED_PLANS_FDIC" hidden="1">"c6320"</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AL_REV" hidden="1">"c1101"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SALES" hidden="1">"c7003"</definedName>
    <definedName name="IQ_RETAIL_SALES_APR" hidden="1">"c7663"</definedName>
    <definedName name="IQ_RETAIL_SALES_APR_FC" hidden="1">"c8543"</definedName>
    <definedName name="IQ_RETAIL_SALES_CATALOG" hidden="1">"c9903"</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"c9904"</definedName>
    <definedName name="IQ_RETAIL_SALES_POP" hidden="1">"c7223"</definedName>
    <definedName name="IQ_RETAIL_SALES_POP_FC" hidden="1">"c8103"</definedName>
    <definedName name="IQ_RETAIL_SALES_RETAIL" hidden="1">"c9902"</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NED_EARN" hidden="1">"c1420"</definedName>
    <definedName name="IQ_RETAINED_EARNINGS_AVERAGE_EQUITY_FDIC" hidden="1">"c6733"</definedName>
    <definedName name="IQ_RETURN_ASSETS" hidden="1">"c1113"</definedName>
    <definedName name="IQ_RETURN_ASSETS_BANK" hidden="1">"c1114"</definedName>
    <definedName name="IQ_RETURN_ASSETS_BROK" hidden="1">"c1115"</definedName>
    <definedName name="IQ_RETURN_ASSETS_FDIC" hidden="1">"c6730"</definedName>
    <definedName name="IQ_RETURN_ASSETS_FS" hidden="1">"c1116"</definedName>
    <definedName name="IQ_RETURN_CAPITAL" hidden="1">"c1117"</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DIC" hidden="1">"c6732"</definedName>
    <definedName name="IQ_RETURN_EQUITY_FS" hidden="1">"c1121"</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FDIC" hidden="1">"c6428"</definedName>
    <definedName name="IQ_REVALUATION_LOSSES_FDIC" hidden="1">"c6429"</definedName>
    <definedName name="IQ_REVENUE" hidden="1">"c1422"</definedName>
    <definedName name="IQ_REVENUE_ACT_OR_EST_CIQ" hidden="1">"c5059"</definedName>
    <definedName name="IQ_REVENUE_EST" hidden="1">"c1126"</definedName>
    <definedName name="IQ_REVENUE_EST_CIQ" hidden="1">"c3616"</definedName>
    <definedName name="IQ_REVENUE_EST_REUT" hidden="1">"c3634"</definedName>
    <definedName name="IQ_REVENUE_HIGH_EST" hidden="1">"c1127"</definedName>
    <definedName name="IQ_REVENUE_HIGH_EST_CIQ" hidden="1">"c3618"</definedName>
    <definedName name="IQ_REVENUE_HIGH_EST_REUT" hidden="1">"c3636"</definedName>
    <definedName name="IQ_REVENUE_LOW_EST" hidden="1">"c1128"</definedName>
    <definedName name="IQ_REVENUE_LOW_EST_CIQ" hidden="1">"c3619"</definedName>
    <definedName name="IQ_REVENUE_LOW_EST_REUT" hidden="1">"c3637"</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ISION_DATE_" hidden="1">39778.4359375</definedName>
    <definedName name="IQ_RISK_ADJ_BANK_ASSETS" hidden="1">"c2670"</definedName>
    <definedName name="IQ_RISK_WEIGHTED_ASSETS_FDIC" hidden="1">"c6370"</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Y" hidden="1">"c1130"</definedName>
    <definedName name="IQ_SALARY_FDIC" hidden="1">"c6576"</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EC_PURCHASED_RESELL" hidden="1">"c5513"</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NET_CHARGE_OFFS_FDIC" hidden="1">"c6631"</definedName>
    <definedName name="IQ_SECURED_FARMLAND_RECOVERIES_FDIC" hidden="1">"c6612"</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GAINS_FDIC" hidden="1">"c6584"</definedName>
    <definedName name="IQ_SECURITIES_ISSUED_STATES_FDIC" hidden="1">"c6300"</definedName>
    <definedName name="IQ_SECURITIES_LENT_FDIC" hidden="1">"c6532"</definedName>
    <definedName name="IQ_SECURITIES_UNDERWRITING_FDIC" hidden="1">"c6529"</definedName>
    <definedName name="IQ_SECURITY_BORROW" hidden="1">"c1152"</definedName>
    <definedName name="IQ_SECURITY_OWN" hidden="1">"c1153"</definedName>
    <definedName name="IQ_SECURITY_RESELL" hidden="1">"c1154"</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ARATE_ACCT_ASSETS" hidden="1">"c1155"</definedName>
    <definedName name="IQ_SEPARATE_ACCT_LIAB" hidden="1">"c1156"</definedName>
    <definedName name="IQ_SERV_CHARGE_DEPOSITS" hidden="1">"c1157"</definedName>
    <definedName name="IQ_SERVICE_CHARGES_FDIC" hidden="1">"c6572"</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TOTAL_DEPOSITS_FDIC" hidden="1">"c6473"</definedName>
    <definedName name="IQ_STATES_TRANSACTION_ACCOUNTS_FDIC" hidden="1">"c6539"</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TEGY_NOTE" hidden="1">"c6791"</definedName>
    <definedName name="IQ_STRIKE_PRICE_ISSUED" hidden="1">"c1645"</definedName>
    <definedName name="IQ_STRIKE_PRICE_OS" hidden="1">"c1646"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RPLUS_FDIC" hidden="1">"c6351"</definedName>
    <definedName name="IQ_SVA" hidden="1">"c1214"</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RISK_BASED_CAPITAL_RATIO_FDIC" hidden="1">"c6746"</definedName>
    <definedName name="IQ_TIER_ONE_CAPITAL" hidden="1">"c2667"</definedName>
    <definedName name="IQ_TIER_ONE_FDIC" hidden="1">"c6369"</definedName>
    <definedName name="IQ_TIER_ONE_RATIO" hidden="1">"c1229"</definedName>
    <definedName name="IQ_TIER_TWO_CAPITAL" hidden="1">"c2669"</definedName>
    <definedName name="IQ_TIME_DEP" hidden="1">"c1230"</definedName>
    <definedName name="IQ_TIME_DEPOSITS_LESS_THAN_100K_FDIC" hidden="1">"c6465"</definedName>
    <definedName name="IQ_TIME_DEPOSITS_MORE_THAN_100K_FDIC" hidden="1">"c6470"</definedName>
    <definedName name="IQ_TODAY" hidden="1">0</definedName>
    <definedName name="IQ_TOT_ADJ_INC" hidden="1">"c1616"</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FDIC" hidden="1">"c6339"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POSITS" hidden="1">"c1265"</definedName>
    <definedName name="IQ_TOTAL_DEPOSITS_FDIC" hidden="1">"c6342"</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SUBTOTAL_AP" hidden="1">"c8989"</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FDIC" hidden="1">"c6348"</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ISK_BASED_CAPITAL_RATIO_FDIC" hidden="1">"c6747"</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SAVINGS_DEPOSITS_FDIC" hidden="1">"c6498"</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DIC" hidden="1">"c6328"</definedName>
    <definedName name="IQ_TRADING_CURRENCY" hidden="1">"c2212"</definedName>
    <definedName name="IQ_TRADING_LIABILITIES_FDIC" hidden="1">"c6344"</definedName>
    <definedName name="IQ_TRANSACTION_ACCOUNTS_FDIC" hidden="1">"c6544"</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NAMORT_DISC" hidden="1">"c2513"</definedName>
    <definedName name="IQ_UNAMORT_DISC_PCT" hidden="1">"c2514"</definedName>
    <definedName name="IQ_UNAMORT_PREMIUM" hidden="1">"c2511"</definedName>
    <definedName name="IQ_UNAMORT_PREMIUM_PCT" hidden="1">"c2512"</definedName>
    <definedName name="IQ_UNCONSOL_BEDS" hidden="1">"c8783"</definedName>
    <definedName name="IQ_UNCONSOL_PROP" hidden="1">"c8762"</definedName>
    <definedName name="IQ_UNCONSOL_ROOMS" hidden="1">"c8787"</definedName>
    <definedName name="IQ_UNCONSOL_SQ_FT" hidden="1">"c8778"</definedName>
    <definedName name="IQ_UNCONSOL_UNITS" hidden="1">"c8770"</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SECURED_DEBT" hidden="1">"c2548"</definedName>
    <definedName name="IQ_UNSECURED_DEBT_PCT" hidden="1">"c2549"</definedName>
    <definedName name="IQ_UNUSED_LOAN_COMMITMENTS_FDIC" hidden="1">"c6368"</definedName>
    <definedName name="IQ_UNUSUAL_EXP" hidden="1">"c1456"</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TREASURY_SECURITIES_FDIC" hidden="1">"c6298"</definedName>
    <definedName name="IQ_UTIL_PPE_NET" hidden="1">"c1620"</definedName>
    <definedName name="IQ_UTIL_REV" hidden="1">"c2091"</definedName>
    <definedName name="IQ_UV_PENSION_LIAB" hidden="1">"c1332"</definedName>
    <definedName name="IQ_VALUATION_ALLOWANCES_FDIC" hidden="1">"c6400"</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XDIV_DATE" hidden="1">"c2104"</definedName>
    <definedName name="IQ_YEAR_FOUNDED" hidden="1">"c6793"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Z_SCORE" hidden="1">"c1339"</definedName>
    <definedName name="iuyiyi" localSheetId="0" hidden="1">#REF!</definedName>
    <definedName name="iuyiyi" hidden="1">#REF!</definedName>
    <definedName name="j" hidden="1">{#N/A,#N/A,FALSE,"Aging Summary";#N/A,#N/A,FALSE,"Ratio Analysis";#N/A,#N/A,FALSE,"Test 120 Day Accts";#N/A,#N/A,FALSE,"Tickmarks"}</definedName>
    <definedName name="jgg" hidden="1">{#N/A,#N/A,FALSE,"Aging Summary";#N/A,#N/A,FALSE,"Ratio Analysis";#N/A,#N/A,FALSE,"Test 120 Day Accts";#N/A,#N/A,FALSE,"Tickmarks"}</definedName>
    <definedName name="jgjgjgj" hidden="1">{#N/A,#N/A,FALSE,"Aging Summary";#N/A,#N/A,FALSE,"Ratio Analysis";#N/A,#N/A,FALSE,"Test 120 Day Accts";#N/A,#N/A,FALSE,"Tickmarks"}</definedName>
    <definedName name="jgjhgj" hidden="1">{#N/A,#N/A,FALSE,"Aging Summary";#N/A,#N/A,FALSE,"Ratio Analysis";#N/A,#N/A,FALSE,"Test 120 Day Accts";#N/A,#N/A,FALSE,"Tickmarks"}</definedName>
    <definedName name="jhgjhgjhgj" hidden="1">{#N/A,#N/A,FALSE,"Aging Summary";#N/A,#N/A,FALSE,"Ratio Analysis";#N/A,#N/A,FALSE,"Test 120 Day Accts";#N/A,#N/A,FALSE,"Tickmarks"}</definedName>
    <definedName name="jj" hidden="1">{#N/A,#N/A,FALSE,"Aging Summary";#N/A,#N/A,FALSE,"Ratio Analysis";#N/A,#N/A,FALSE,"Test 120 Day Accts";#N/A,#N/A,FALSE,"Tickmarks"}</definedName>
    <definedName name="jjj" hidden="1">{#N/A,#N/A,FALSE,"Aging Summary";#N/A,#N/A,FALSE,"Ratio Analysis";#N/A,#N/A,FALSE,"Test 120 Day Accts";#N/A,#N/A,FALSE,"Tickmarks"}</definedName>
    <definedName name="K" hidden="1">{#N/A,#N/A,FALSE,"Aging Summary";#N/A,#N/A,FALSE,"Ratio Analysis";#N/A,#N/A,FALSE,"Test 120 Day Accts";#N/A,#N/A,FALSE,"Tickmarks"}</definedName>
    <definedName name="kkgk" localSheetId="0" hidden="1">#REF!</definedName>
    <definedName name="kkgk" hidden="1">#REF!</definedName>
    <definedName name="l" hidden="1">{#N/A,#N/A,FALSE,"Aging Summary";#N/A,#N/A,FALSE,"Ratio Analysis";#N/A,#N/A,FALSE,"Test 120 Day Accts";#N/A,#N/A,FALSE,"Tickmarks"}</definedName>
    <definedName name="LastSheet" hidden="1">"Fixed Asset Amort and  UCC 2"</definedName>
    <definedName name="ljljlj" localSheetId="0" hidden="1">#REF!</definedName>
    <definedName name="ljljlj" hidden="1">#REF!</definedName>
    <definedName name="lkjlj" localSheetId="0" hidden="1">#REF!</definedName>
    <definedName name="lkjlj" hidden="1">#REF!</definedName>
    <definedName name="m" hidden="1">{#N/A,#N/A,FALSE,"Aging Summary";#N/A,#N/A,FALSE,"Ratio Analysis";#N/A,#N/A,FALSE,"Test 120 Day Accts";#N/A,#N/A,FALSE,"Tickmarks"}</definedName>
    <definedName name="MMM" hidden="1">{#N/A,#N/A,FALSE,"Aging Summary";#N/A,#N/A,FALSE,"Ratio Analysis";#N/A,#N/A,FALSE,"Test 120 Day Accts";#N/A,#N/A,FALSE,"Tickmarks"}</definedName>
    <definedName name="n" hidden="1">{#N/A,#N/A,FALSE,"Aging Summary";#N/A,#N/A,FALSE,"Ratio Analysis";#N/A,#N/A,FALSE,"Test 120 Day Accts";#N/A,#N/A,FALSE,"Tickmarks"}</definedName>
    <definedName name="oi"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oo" hidden="1">{#N/A,#N/A,FALSE,"Aging Summary";#N/A,#N/A,FALSE,"Ratio Analysis";#N/A,#N/A,FALSE,"Test 120 Day Accts";#N/A,#N/A,FALSE,"Tickmarks"}</definedName>
    <definedName name="p" hidden="1">{#N/A,#N/A,FALSE,"Aging Summary";#N/A,#N/A,FALSE,"Ratio Analysis";#N/A,#N/A,FALSE,"Test 120 Day Accts";#N/A,#N/A,FALSE,"Tickmarks"}</definedName>
    <definedName name="pp" hidden="1">{#N/A,#N/A,FALSE,"Aging Summary";#N/A,#N/A,FALSE,"Ratio Analysis";#N/A,#N/A,FALSE,"Test 120 Day Accts";#N/A,#N/A,FALSE,"Tickmarks"}</definedName>
    <definedName name="q" localSheetId="0" hidden="1">#REF!</definedName>
    <definedName name="q" hidden="1">#REF!</definedName>
    <definedName name="retet" localSheetId="0" hidden="1">#REF!</definedName>
    <definedName name="retet" hidden="1">#REF!</definedName>
    <definedName name="retett" localSheetId="0" hidden="1">#REF!</definedName>
    <definedName name="retett" hidden="1">#REF!</definedName>
    <definedName name="rewrewr" localSheetId="0" hidden="1">#REF!</definedName>
    <definedName name="rewrewr" hidden="1">#REF!</definedName>
    <definedName name="rr" hidden="1">{#N/A,#N/A,FALSE,"Aging Summary";#N/A,#N/A,FALSE,"Ratio Analysis";#N/A,#N/A,FALSE,"Test 120 Day Accts";#N/A,#N/A,FALSE,"Tickmarks"}</definedName>
    <definedName name="rtyr" hidden="1">{#N/A,#N/A,FALSE,"Aging Summary";#N/A,#N/A,FALSE,"Ratio Analysis";#N/A,#N/A,FALSE,"Test 120 Day Accts";#N/A,#N/A,FALSE,"Tickmarks"}</definedName>
    <definedName name="sffdsf" localSheetId="0" hidden="1">#REF!</definedName>
    <definedName name="sffdsf" hidden="1">#REF!</definedName>
    <definedName name="sfsfs" localSheetId="0" hidden="1">#REF!</definedName>
    <definedName name="sfsfs" hidden="1">#REF!</definedName>
    <definedName name="tretert" localSheetId="0" hidden="1">#REF!</definedName>
    <definedName name="tretert" hidden="1">#REF!</definedName>
    <definedName name="tryytry"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TT" hidden="1">{"yr1_AOA",#N/A,FALSE,"AOA Effect";"yr2_AOA",#N/A,FALSE,"AOA Effect";"yr3_AOA",#N/A,FALSE,"AOA Effect";"yr4_AOA",#N/A,FALSE,"AOA Effect";"yr5_AOA",#N/A,FALSE,"AOA Effect";"yr6_AOA",#N/A,FALSE,"AOA Effect";"yr7_AOA",#N/A,FALSE,"AOA Effect";"yr8_AOA",#N/A,FALSE,"AOA Effect";"yr9_AOA",#N/A,FALSE,"AOA Effect";"yr10_AOA",#N/A,FALSE,"AOA Effect"}</definedName>
    <definedName name="ttt" hidden="1">{#N/A,#N/A,FALSE,"Aging Summary";#N/A,#N/A,FALSE,"Ratio Analysis";#N/A,#N/A,FALSE,"Test 120 Day Accts";#N/A,#N/A,FALSE,"Tickmarks"}</definedName>
    <definedName name="tutu" localSheetId="0" hidden="1">#REF!</definedName>
    <definedName name="tutu" hidden="1">#REF!</definedName>
    <definedName name="uu" hidden="1">{#N/A,#N/A,FALSE,"Aging Summary";#N/A,#N/A,FALSE,"Ratio Analysis";#N/A,#N/A,FALSE,"Test 120 Day Accts";#N/A,#N/A,FALSE,"Tickmarks"}</definedName>
    <definedName name="uuu" localSheetId="0" hidden="1">#REF!</definedName>
    <definedName name="uuu" hidden="1">#REF!</definedName>
    <definedName name="uuuu" hidden="1">{#N/A,#N/A,FALSE,"Aging Summary";#N/A,#N/A,FALSE,"Ratio Analysis";#N/A,#N/A,FALSE,"Test 120 Day Accts";#N/A,#N/A,FALSE,"Tickmarks"}</definedName>
    <definedName name="v" hidden="1">{#N/A,#N/A,FALSE,"Aging Summary";#N/A,#N/A,FALSE,"Ratio Analysis";#N/A,#N/A,FALSE,"Test 120 Day Accts";#N/A,#N/A,FALSE,"Tickmarks"}</definedName>
    <definedName name="vbbbbbbbbb" hidden="1">{#N/A,#N/A,FALSE,"Aging Summary";#N/A,#N/A,FALSE,"Ratio Analysis";#N/A,#N/A,FALSE,"Test 120 Day Accts";#N/A,#N/A,FALSE,"Tickmarks"}</definedName>
    <definedName name="vxvx" localSheetId="0" hidden="1">#REF!</definedName>
    <definedName name="vxvx" hidden="1">#REF!</definedName>
    <definedName name="w" hidden="1">{#N/A,#N/A,FALSE,"Aging Summary";#N/A,#N/A,FALSE,"Ratio Analysis";#N/A,#N/A,FALSE,"Test 120 Day Accts";#N/A,#N/A,FALSE,"Tickmarks"}</definedName>
    <definedName name="wrn.AccumDepr." hidden="1">{"yr1_accdepr",#N/A,FALSE,"Accumulated Depr";"yr2_accdepr",#N/A,FALSE,"Accumulated Depr";"yr3_accdepr",#N/A,FALSE,"Accumulated Depr";"yr4_accdepr",#N/A,FALSE,"Accumulated Depr";"yr5_accdepr",#N/A,FALSE,"Accumulated Depr";"yr6_accdepr",#N/A,FALSE,"Accumulated Depr";"yr7_accdepr",#N/A,FALSE,"Accumulated Depr";"yr8_accdepr",#N/A,FALSE,"Accumulated Depr";"yr9_accdepr",#N/A,FALSE,"Accumulated Depr";"yr10_accdepr",#N/A,FALSE,"Accumulated Depr"}</definedName>
    <definedName name="wrn.Aging._.and._.Trend._.Analysis." hidden="1">{#N/A,#N/A,FALSE,"Aging Summary";#N/A,#N/A,FALSE,"Ratio Analysis";#N/A,#N/A,FALSE,"Test 120 Day Accts";#N/A,#N/A,FALSE,"Tickmarks"}</definedName>
    <definedName name="wrn.Appendixes._.for._.OEB."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wrn.backups._.for._.appendixes." hidden="1">{#N/A,#N/A,TRUE,"summary ";#N/A,#N/A,TRUE,"Summary for SSM";#N/A,#N/A,TRUE,"Cost Reconciliation";#N/A,#N/A,TRUE,"summary support costs";#N/A,#N/A,TRUE,"Home Depot";#N/A,#N/A,TRUE,"SLED and CFL exchange";#N/A,#N/A,TRUE,"Loblaws";#N/A,#N/A,TRUE,"45_47 Sheppard ave";#N/A,#N/A,TRUE,"Green House";#N/A,#N/A,TRUE,"NYGH";#N/A,#N/A,TRUE,"Enbridge Gas Fired";#N/A,#N/A,TRUE,"5800 Yonge";#N/A,#N/A,TRUE,"OPG"}</definedName>
    <definedName name="wrn.compare." hidden="1">{"year1",#N/A,FALSE,"compare";"year10",#N/A,FALSE,"compare";"year2",#N/A,FALSE,"compare";"year3",#N/A,FALSE,"compare";"year4",#N/A,FALSE,"compare";"year5",#N/A,FALSE,"compare";"year6",#N/A,FALSE,"compare";"year7",#N/A,FALSE,"compare";"year8",#N/A,FALSE,"compare";"year9",#N/A,FALSE,"compare"}</definedName>
    <definedName name="wrn.compare5yrs." hidden="1">{"year1",#N/A,FALSE,"compare";"year2",#N/A,FALSE,"compare";"year3",#N/A,FALSE,"compare";"year4",#N/A,FALSE,"compare";"year5",#N/A,FALSE,"compare"}</definedName>
    <definedName name="wrn.costs." hidden="1">{"consolidated_costs",#N/A,FALSE,"Cost_Data_Table";"regulatory_adjustments",#N/A,FALSE,"Cost_Data_Table";"adjustment_explanations",#N/A,FALSE,"Cost_Data_Table";"utility_costs",#N/A,FALSE,"Cost_Data_Table";"utility_costs_inflated",#N/A,FALSE,"Cost_Data_Table"}</definedName>
    <definedName name="wrn.custadds_volumes." hidden="1">{"datatable",#N/A,FALSE,"Cust.Adds_Volumes"}</definedName>
    <definedName name="wrn.Depreciation._.Expense." hidden="1">{"yr1_depr",#N/A,FALSE,"AOA Effect";"yr2_depr",#N/A,FALSE,"AOA Effect";"yr3_depr",#N/A,FALSE,"AOA Effect";"yr4_depr",#N/A,FALSE,"AOA Effect";"yr5_depr",#N/A,FALSE,"AOA Effect";"yr6_depr",#N/A,FALSE,"AOA Effect";"yr7_depr",#N/A,FALSE,"AOA Effect";"yr8_depr",#N/A,FALSE,"AOA Effect";"yr9_depr",#N/A,FALSE,"AOA Effect";"yr10_depr",#N/A,FALSE,"AOA Effect"}</definedName>
    <definedName name="wrn.Effective._.Capital._.Expenditures." hidden="1">{"yr1_capex",#N/A,FALSE,"Cap Adds Effect";"yr2_capex",#N/A,FALSE,"Cap Adds Effect";"yr3_capex",#N/A,FALSE,"Cap Adds Effect";"yr4_capex",#N/A,FALSE,"Cap Adds Effect";"yr5_capex",#N/A,FALSE,"Cap Adds Effect";"yr6_capex",#N/A,FALSE,"Cap Adds Effect";"yr7_capex",#N/A,FALSE,"Cap Adds Effect";"yr8_capex",#N/A,FALSE,"Cap Adds Effect";"yr9_capex",#N/A,FALSE,"Cap Adds Effect";"yr10_capex",#N/A,FALSE,"Cap Adds Effect"}</definedName>
    <definedName name="wrn.Gross._.PPE." hidden="1">{"yr1_AOA",#N/A,FALSE,"AOA Effect";"yr2_AOA",#N/A,FALSE,"AOA Effect";"yr3_AOA",#N/A,FALSE,"AOA Effect";"yr4_AOA",#N/A,FALSE,"AOA Effect";"yr5_AOA",#N/A,FALSE,"AOA Effect";"yr6_AOA",#N/A,FALSE,"AOA Effect";"yr7_AOA",#N/A,FALSE,"AOA Effect";"yr8_AOA",#N/A,FALSE,"AOA Effect";"yr9_AOA",#N/A,FALSE,"AOA Effect";"yr10_AOA",#N/A,FALSE,"AOA Effect"}</definedName>
    <definedName name="wrn.income." hidden="1">{"income",#N/A,FALSE,"income_statement"}</definedName>
    <definedName name="wrn.Input._.Items." hidden="1">{"capex1",#N/A,FALSE,"5yr Cap Exps";"capex2",#N/A,FALSE,"5yr Cap Exps";"capex_inflated1",#N/A,FALSE,"5yr Cap Exps";"capex_inflated2",#N/A,FALSE,"5yr Cap Exps";"retirements1",#N/A,FALSE,"5yr Cap Exps";"retirements2",#N/A,FALSE,"5yr Cap Exps";"costs net of proceeds1",#N/A,FALSE,"5yr Cap Exps";"costs net of proceeds2",#N/A,FALSE,"5yr Cap Exps"}</definedName>
    <definedName name="wrn.OMreport." hidden="1">{"OM_data",#N/A,FALSE,"O&amp;M Data Table";"OM_regulatory_adjustments",#N/A,FALSE,"O&amp;M Data Table";"OM_select_data",#N/A,FALSE,"O&amp;M Data Table"}</definedName>
    <definedName name="wrn.revenue." hidden="1">{"Consolidated_revenue",#N/A,FALSE,"Revenue_Data_Table";"regulatory_adjustments",#N/A,FALSE,"Revenue_Data_Table";"adjustment_explanation",#N/A,FALSE,"Revenue_Data_Table";"utility_revenue",#N/A,FALSE,"Revenue_Data_Table";"utility_revenue_inflated",#N/A,FALSE,"Revenue_Data_Table"}</definedName>
    <definedName name="ytrytry" hidden="1">{#N/A,#N/A,FALSE,"Aging Summary";#N/A,#N/A,FALSE,"Ratio Analysis";#N/A,#N/A,FALSE,"Test 120 Day Accts";#N/A,#N/A,FALSE,"Tickmarks"}</definedName>
    <definedName name="yuiyi" localSheetId="0" hidden="1">#REF!</definedName>
    <definedName name="yuiyi" hidden="1">#REF!</definedName>
    <definedName name="yuiyuiy" localSheetId="0" hidden="1">#REF!</definedName>
    <definedName name="yuiyuiy" hidden="1">#REF!</definedName>
    <definedName name="yuyuiyiy" localSheetId="0" hidden="1">#REF!</definedName>
    <definedName name="yuyuiyiy" hidden="1">#REF!</definedName>
    <definedName name="yy" hidden="1">{#N/A,#N/A,FALSE,"Aging Summary";#N/A,#N/A,FALSE,"Ratio Analysis";#N/A,#N/A,FALSE,"Test 120 Day Accts";#N/A,#N/A,FALSE,"Tickmarks"}</definedName>
    <definedName name="yytr"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 name="zcx" hidden="1">{#N/A,#N/A,TRUE,"Appendix A";#N/A,#N/A,TRUE,"Co-branded Mass Market ";#N/A,#N/A,TRUE,"SMART Meter Pilot";#N/A,#N/A,TRUE,"Design Advisory Program";#N/A,#N/A,TRUE,"Residential Load Control ";#N/A,#N/A,TRUE,"TAPS Program";#N/A,#N/A,TRUE,"Refrigerator Buy-Back Program";#N/A,#N/A,TRUE,"Social Housing Program";#N/A,#N/A,TRUE,"SMART Meters CI&amp;I";#N/A,#N/A,TRUE,"LED Retrofits for Traffic Light";#N/A,#N/A,TRUE,"Leveraging Energy Conservation ";#N/A,#N/A,TRUE,"Commercial Load Control";#N/A,#N/A,TRUE,"Energy Audits &amp; Feasibility ";#N/A,#N/A,TRUE,"Design Advisory Program CI&amp;I ";#N/A,#N/A,TRUE,"Distribution Loss Reduction";#N/A,#N/A,TRUE,"Load Displacement";#N/A,#N/A,TRUE,"Stand-by Generators ";#N/A,#N/A,TRUE,"Reporting and Program Support"}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43" i="1" l="1"/>
  <c r="I342" i="1"/>
  <c r="G342" i="1"/>
  <c r="J342" i="1" s="1"/>
  <c r="G341" i="1"/>
  <c r="J340" i="1"/>
  <c r="L340" i="1" s="1"/>
  <c r="G339" i="1"/>
  <c r="J338" i="1"/>
  <c r="L338" i="1" s="1"/>
  <c r="I338" i="1"/>
  <c r="G338" i="1"/>
  <c r="I337" i="1"/>
  <c r="J336" i="1"/>
  <c r="L336" i="1" s="1"/>
  <c r="G336" i="1"/>
  <c r="G335" i="1"/>
  <c r="I334" i="1"/>
  <c r="G334" i="1"/>
  <c r="J334" i="1" s="1"/>
  <c r="L334" i="1" s="1"/>
  <c r="I333" i="1"/>
  <c r="G333" i="1"/>
  <c r="J333" i="1" s="1"/>
  <c r="I332" i="1"/>
  <c r="G332" i="1"/>
  <c r="J332" i="1" s="1"/>
  <c r="L332" i="1" s="1"/>
  <c r="I331" i="1"/>
  <c r="G331" i="1"/>
  <c r="J331" i="1" s="1"/>
  <c r="J330" i="1"/>
  <c r="G330" i="1"/>
  <c r="I329" i="1"/>
  <c r="G329" i="1"/>
  <c r="J329" i="1" s="1"/>
  <c r="I327" i="1"/>
  <c r="G327" i="1"/>
  <c r="J327" i="1" s="1"/>
  <c r="L327" i="1" s="1"/>
  <c r="G326" i="1"/>
  <c r="I325" i="1"/>
  <c r="G325" i="1"/>
  <c r="J325" i="1" s="1"/>
  <c r="I324" i="1"/>
  <c r="G324" i="1"/>
  <c r="J324" i="1" s="1"/>
  <c r="L324" i="1" s="1"/>
  <c r="G323" i="1"/>
  <c r="I322" i="1"/>
  <c r="G322" i="1"/>
  <c r="J322" i="1" s="1"/>
  <c r="L322" i="1" s="1"/>
  <c r="I321" i="1"/>
  <c r="G321" i="1"/>
  <c r="J321" i="1" s="1"/>
  <c r="I320" i="1"/>
  <c r="G320" i="1"/>
  <c r="J320" i="1" s="1"/>
  <c r="J319" i="1"/>
  <c r="L319" i="1" s="1"/>
  <c r="G319" i="1"/>
  <c r="I318" i="1"/>
  <c r="G318" i="1"/>
  <c r="J318" i="1" s="1"/>
  <c r="L318" i="1" s="1"/>
  <c r="G317" i="1"/>
  <c r="I316" i="1"/>
  <c r="G316" i="1"/>
  <c r="J316" i="1" s="1"/>
  <c r="L316" i="1" s="1"/>
  <c r="I315" i="1"/>
  <c r="G315" i="1"/>
  <c r="J315" i="1" s="1"/>
  <c r="G313" i="1"/>
  <c r="I312" i="1"/>
  <c r="G312" i="1"/>
  <c r="J312" i="1" s="1"/>
  <c r="L312" i="1" s="1"/>
  <c r="I311" i="1"/>
  <c r="G311" i="1"/>
  <c r="J311" i="1" s="1"/>
  <c r="L311" i="1" s="1"/>
  <c r="G309" i="1"/>
  <c r="I308" i="1"/>
  <c r="G308" i="1"/>
  <c r="J308" i="1" s="1"/>
  <c r="L308" i="1" s="1"/>
  <c r="J307" i="1"/>
  <c r="I307" i="1"/>
  <c r="G307" i="1"/>
  <c r="G305" i="1"/>
  <c r="J304" i="1"/>
  <c r="L304" i="1" s="1"/>
  <c r="I304" i="1"/>
  <c r="G304" i="1"/>
  <c r="I303" i="1"/>
  <c r="E344" i="1"/>
  <c r="I288" i="1"/>
  <c r="G288" i="1"/>
  <c r="J288" i="1" s="1"/>
  <c r="G287" i="1"/>
  <c r="I286" i="1"/>
  <c r="G286" i="1"/>
  <c r="J286" i="1" s="1"/>
  <c r="J285" i="1"/>
  <c r="G285" i="1"/>
  <c r="J284" i="1"/>
  <c r="I284" i="1"/>
  <c r="G284" i="1"/>
  <c r="J283" i="1"/>
  <c r="L283" i="1" s="1"/>
  <c r="I282" i="1"/>
  <c r="G282" i="1"/>
  <c r="J282" i="1" s="1"/>
  <c r="I281" i="1"/>
  <c r="J281" i="1"/>
  <c r="G281" i="1"/>
  <c r="J280" i="1"/>
  <c r="I280" i="1"/>
  <c r="G280" i="1"/>
  <c r="G279" i="1"/>
  <c r="I278" i="1"/>
  <c r="G278" i="1"/>
  <c r="J278" i="1" s="1"/>
  <c r="L278" i="1" s="1"/>
  <c r="G277" i="1"/>
  <c r="I276" i="1"/>
  <c r="G276" i="1"/>
  <c r="J276" i="1" s="1"/>
  <c r="L276" i="1" s="1"/>
  <c r="J275" i="1"/>
  <c r="I275" i="1"/>
  <c r="G275" i="1"/>
  <c r="G273" i="1"/>
  <c r="I272" i="1"/>
  <c r="G272" i="1"/>
  <c r="J272" i="1" s="1"/>
  <c r="L272" i="1" s="1"/>
  <c r="I271" i="1"/>
  <c r="G271" i="1"/>
  <c r="J271" i="1" s="1"/>
  <c r="L271" i="1" s="1"/>
  <c r="I269" i="1"/>
  <c r="G269" i="1"/>
  <c r="J269" i="1" s="1"/>
  <c r="G268" i="1"/>
  <c r="I267" i="1"/>
  <c r="G267" i="1"/>
  <c r="J267" i="1" s="1"/>
  <c r="L267" i="1" s="1"/>
  <c r="I266" i="1"/>
  <c r="G265" i="1"/>
  <c r="G264" i="1"/>
  <c r="I263" i="1"/>
  <c r="G263" i="1"/>
  <c r="J263" i="1" s="1"/>
  <c r="L263" i="1" s="1"/>
  <c r="I262" i="1"/>
  <c r="G262" i="1"/>
  <c r="J262" i="1" s="1"/>
  <c r="I260" i="1"/>
  <c r="G260" i="1"/>
  <c r="J260" i="1" s="1"/>
  <c r="I259" i="1"/>
  <c r="G259" i="1"/>
  <c r="I258" i="1"/>
  <c r="G258" i="1"/>
  <c r="J258" i="1" s="1"/>
  <c r="I256" i="1"/>
  <c r="G256" i="1"/>
  <c r="J256" i="1" s="1"/>
  <c r="I255" i="1"/>
  <c r="G255" i="1"/>
  <c r="J255" i="1" s="1"/>
  <c r="I254" i="1"/>
  <c r="G254" i="1"/>
  <c r="J254" i="1" s="1"/>
  <c r="G253" i="1"/>
  <c r="J252" i="1"/>
  <c r="I252" i="1"/>
  <c r="G252" i="1"/>
  <c r="I251" i="1"/>
  <c r="G251" i="1"/>
  <c r="J251" i="1" s="1"/>
  <c r="J250" i="1"/>
  <c r="I250" i="1"/>
  <c r="G250" i="1"/>
  <c r="J249" i="1"/>
  <c r="L249" i="1" s="1"/>
  <c r="G249" i="1"/>
  <c r="I248" i="1"/>
  <c r="G248" i="1"/>
  <c r="G247" i="1"/>
  <c r="C289" i="1"/>
  <c r="F234" i="1"/>
  <c r="I232" i="1"/>
  <c r="G232" i="1"/>
  <c r="J232" i="1" s="1"/>
  <c r="L232" i="1" s="1"/>
  <c r="G231" i="1"/>
  <c r="I230" i="1"/>
  <c r="J230" i="1"/>
  <c r="L230" i="1" s="1"/>
  <c r="G230" i="1"/>
  <c r="J229" i="1"/>
  <c r="I229" i="1"/>
  <c r="G229" i="1"/>
  <c r="J228" i="1"/>
  <c r="I228" i="1"/>
  <c r="G228" i="1"/>
  <c r="I227" i="1"/>
  <c r="G227" i="1"/>
  <c r="J227" i="1" s="1"/>
  <c r="J226" i="1"/>
  <c r="L226" i="1" s="1"/>
  <c r="I226" i="1"/>
  <c r="I225" i="1"/>
  <c r="J225" i="1"/>
  <c r="L225" i="1" s="1"/>
  <c r="G225" i="1"/>
  <c r="I224" i="1"/>
  <c r="G224" i="1"/>
  <c r="J224" i="1" s="1"/>
  <c r="L224" i="1" s="1"/>
  <c r="I223" i="1"/>
  <c r="G223" i="1"/>
  <c r="J223" i="1" s="1"/>
  <c r="L223" i="1" s="1"/>
  <c r="I222" i="1"/>
  <c r="G222" i="1"/>
  <c r="J222" i="1" s="1"/>
  <c r="I221" i="1"/>
  <c r="G221" i="1"/>
  <c r="J221" i="1" s="1"/>
  <c r="L221" i="1" s="1"/>
  <c r="G220" i="1"/>
  <c r="G219" i="1"/>
  <c r="I218" i="1"/>
  <c r="G218" i="1"/>
  <c r="J218" i="1" s="1"/>
  <c r="L218" i="1" s="1"/>
  <c r="I217" i="1"/>
  <c r="G217" i="1"/>
  <c r="J217" i="1" s="1"/>
  <c r="I216" i="1"/>
  <c r="G216" i="1"/>
  <c r="J216" i="1" s="1"/>
  <c r="I215" i="1"/>
  <c r="G215" i="1"/>
  <c r="J215" i="1" s="1"/>
  <c r="L215" i="1" s="1"/>
  <c r="I214" i="1"/>
  <c r="G214" i="1"/>
  <c r="J214" i="1" s="1"/>
  <c r="L214" i="1" s="1"/>
  <c r="G213" i="1"/>
  <c r="G212" i="1"/>
  <c r="G211" i="1"/>
  <c r="I210" i="1"/>
  <c r="G210" i="1"/>
  <c r="J210" i="1" s="1"/>
  <c r="L210" i="1" s="1"/>
  <c r="J209" i="1"/>
  <c r="I209" i="1"/>
  <c r="G209" i="1"/>
  <c r="I208" i="1"/>
  <c r="G208" i="1"/>
  <c r="J208" i="1" s="1"/>
  <c r="L208" i="1" s="1"/>
  <c r="I207" i="1"/>
  <c r="G207" i="1"/>
  <c r="J207" i="1" s="1"/>
  <c r="L207" i="1" s="1"/>
  <c r="I206" i="1"/>
  <c r="G206" i="1"/>
  <c r="J206" i="1" s="1"/>
  <c r="I205" i="1"/>
  <c r="G205" i="1"/>
  <c r="J205" i="1" s="1"/>
  <c r="L205" i="1" s="1"/>
  <c r="I204" i="1"/>
  <c r="G204" i="1"/>
  <c r="J204" i="1" s="1"/>
  <c r="L204" i="1" s="1"/>
  <c r="I203" i="1"/>
  <c r="G203" i="1"/>
  <c r="I202" i="1"/>
  <c r="G202" i="1"/>
  <c r="J202" i="1" s="1"/>
  <c r="L202" i="1" s="1"/>
  <c r="G201" i="1"/>
  <c r="I199" i="1"/>
  <c r="G199" i="1"/>
  <c r="J199" i="1" s="1"/>
  <c r="L199" i="1" s="1"/>
  <c r="I198" i="1"/>
  <c r="G198" i="1"/>
  <c r="J198" i="1" s="1"/>
  <c r="J197" i="1"/>
  <c r="L197" i="1" s="1"/>
  <c r="I197" i="1"/>
  <c r="G197" i="1"/>
  <c r="I196" i="1"/>
  <c r="G196" i="1"/>
  <c r="J196" i="1" s="1"/>
  <c r="L196" i="1" s="1"/>
  <c r="I195" i="1"/>
  <c r="J195" i="1"/>
  <c r="L195" i="1" s="1"/>
  <c r="J194" i="1"/>
  <c r="L194" i="1" s="1"/>
  <c r="I194" i="1"/>
  <c r="G194" i="1"/>
  <c r="I193" i="1"/>
  <c r="G193" i="1"/>
  <c r="G192" i="1"/>
  <c r="F179" i="1"/>
  <c r="I178" i="1"/>
  <c r="G178" i="1"/>
  <c r="I177" i="1"/>
  <c r="I176" i="1"/>
  <c r="G176" i="1"/>
  <c r="J176" i="1" s="1"/>
  <c r="L176" i="1" s="1"/>
  <c r="J175" i="1"/>
  <c r="I175" i="1"/>
  <c r="G175" i="1"/>
  <c r="G174" i="1"/>
  <c r="I173" i="1"/>
  <c r="J173" i="1"/>
  <c r="G173" i="1"/>
  <c r="I172" i="1"/>
  <c r="G172" i="1"/>
  <c r="J172" i="1" s="1"/>
  <c r="L172" i="1" s="1"/>
  <c r="J171" i="1"/>
  <c r="I171" i="1"/>
  <c r="G171" i="1"/>
  <c r="I170" i="1"/>
  <c r="G170" i="1"/>
  <c r="I169" i="1"/>
  <c r="G169" i="1"/>
  <c r="I168" i="1"/>
  <c r="G168" i="1"/>
  <c r="J168" i="1" s="1"/>
  <c r="L168" i="1" s="1"/>
  <c r="I167" i="1"/>
  <c r="I166" i="1"/>
  <c r="G166" i="1"/>
  <c r="J166" i="1" s="1"/>
  <c r="G165" i="1"/>
  <c r="I164" i="1"/>
  <c r="G164" i="1"/>
  <c r="I163" i="1"/>
  <c r="G163" i="1"/>
  <c r="J163" i="1" s="1"/>
  <c r="L163" i="1" s="1"/>
  <c r="I162" i="1"/>
  <c r="G162" i="1"/>
  <c r="J162" i="1" s="1"/>
  <c r="I161" i="1"/>
  <c r="G161" i="1"/>
  <c r="I160" i="1"/>
  <c r="G160" i="1"/>
  <c r="I159" i="1"/>
  <c r="G159" i="1"/>
  <c r="I158" i="1"/>
  <c r="G158" i="1"/>
  <c r="I157" i="1"/>
  <c r="G157" i="1"/>
  <c r="I156" i="1"/>
  <c r="I155" i="1"/>
  <c r="G155" i="1"/>
  <c r="J155" i="1" s="1"/>
  <c r="G154" i="1"/>
  <c r="G153" i="1"/>
  <c r="I152" i="1"/>
  <c r="G152" i="1"/>
  <c r="J152" i="1" s="1"/>
  <c r="L152" i="1" s="1"/>
  <c r="I151" i="1"/>
  <c r="G151" i="1"/>
  <c r="J151" i="1" s="1"/>
  <c r="K179" i="1"/>
  <c r="I150" i="1"/>
  <c r="G150" i="1"/>
  <c r="I149" i="1"/>
  <c r="I148" i="1"/>
  <c r="I147" i="1"/>
  <c r="G147" i="1"/>
  <c r="J147" i="1" s="1"/>
  <c r="G146" i="1"/>
  <c r="I145" i="1"/>
  <c r="G145" i="1"/>
  <c r="I144" i="1"/>
  <c r="G144" i="1"/>
  <c r="J144" i="1" s="1"/>
  <c r="L144" i="1" s="1"/>
  <c r="I143" i="1"/>
  <c r="G143" i="1"/>
  <c r="J143" i="1" s="1"/>
  <c r="I142" i="1"/>
  <c r="G142" i="1"/>
  <c r="I141" i="1"/>
  <c r="G141" i="1"/>
  <c r="J140" i="1"/>
  <c r="L140" i="1" s="1"/>
  <c r="I140" i="1"/>
  <c r="G140" i="1"/>
  <c r="I139" i="1"/>
  <c r="J139" i="1"/>
  <c r="G139" i="1"/>
  <c r="G138" i="1"/>
  <c r="F124" i="1"/>
  <c r="I123" i="1"/>
  <c r="I122" i="1"/>
  <c r="I121" i="1"/>
  <c r="G121" i="1"/>
  <c r="G120" i="1"/>
  <c r="I119" i="1"/>
  <c r="J119" i="1"/>
  <c r="G119" i="1"/>
  <c r="J118" i="1"/>
  <c r="L118" i="1" s="1"/>
  <c r="I118" i="1"/>
  <c r="G118" i="1"/>
  <c r="I117" i="1"/>
  <c r="G117" i="1"/>
  <c r="J117" i="1" s="1"/>
  <c r="G116" i="1"/>
  <c r="I115" i="1"/>
  <c r="J115" i="1"/>
  <c r="L115" i="1" s="1"/>
  <c r="G115" i="1"/>
  <c r="I114" i="1"/>
  <c r="G114" i="1"/>
  <c r="J114" i="1" s="1"/>
  <c r="L114" i="1" s="1"/>
  <c r="I113" i="1"/>
  <c r="G113" i="1"/>
  <c r="J113" i="1" s="1"/>
  <c r="I112" i="1"/>
  <c r="G112" i="1"/>
  <c r="J112" i="1" s="1"/>
  <c r="G111" i="1"/>
  <c r="G110" i="1"/>
  <c r="I109" i="1"/>
  <c r="G109" i="1"/>
  <c r="J109" i="1" s="1"/>
  <c r="L109" i="1" s="1"/>
  <c r="J108" i="1"/>
  <c r="I108" i="1"/>
  <c r="G108" i="1"/>
  <c r="G107" i="1"/>
  <c r="I106" i="1"/>
  <c r="I105" i="1"/>
  <c r="I104" i="1"/>
  <c r="G104" i="1"/>
  <c r="J104" i="1" s="1"/>
  <c r="L104" i="1" s="1"/>
  <c r="I103" i="1"/>
  <c r="G103" i="1"/>
  <c r="J103" i="1" s="1"/>
  <c r="L103" i="1" s="1"/>
  <c r="I102" i="1"/>
  <c r="I101" i="1"/>
  <c r="G101" i="1"/>
  <c r="G100" i="1"/>
  <c r="J99" i="1"/>
  <c r="G99" i="1"/>
  <c r="I98" i="1"/>
  <c r="I97" i="1"/>
  <c r="G97" i="1"/>
  <c r="J97" i="1" s="1"/>
  <c r="G96" i="1"/>
  <c r="I95" i="1"/>
  <c r="I94" i="1"/>
  <c r="I93" i="1"/>
  <c r="G93" i="1"/>
  <c r="G92" i="1"/>
  <c r="G91" i="1"/>
  <c r="I90" i="1"/>
  <c r="K124" i="1"/>
  <c r="I89" i="1"/>
  <c r="G89" i="1"/>
  <c r="J89" i="1" s="1"/>
  <c r="G88" i="1"/>
  <c r="I87" i="1"/>
  <c r="J87" i="1"/>
  <c r="L87" i="1" s="1"/>
  <c r="I86" i="1"/>
  <c r="G86" i="1"/>
  <c r="J86" i="1" s="1"/>
  <c r="L86" i="1" s="1"/>
  <c r="I85" i="1"/>
  <c r="J85" i="1"/>
  <c r="G85" i="1"/>
  <c r="J84" i="1"/>
  <c r="L84" i="1" s="1"/>
  <c r="I84" i="1"/>
  <c r="G84" i="1"/>
  <c r="I83" i="1"/>
  <c r="G83" i="1"/>
  <c r="H124" i="1"/>
  <c r="G82" i="1"/>
  <c r="F70" i="1"/>
  <c r="I69" i="1"/>
  <c r="G69" i="1"/>
  <c r="I68" i="1"/>
  <c r="G68" i="1"/>
  <c r="G67" i="1"/>
  <c r="J66" i="1"/>
  <c r="G66" i="1"/>
  <c r="J65" i="1"/>
  <c r="L65" i="1" s="1"/>
  <c r="I65" i="1"/>
  <c r="G65" i="1"/>
  <c r="J64" i="1"/>
  <c r="I64" i="1"/>
  <c r="G64" i="1"/>
  <c r="I63" i="1"/>
  <c r="G63" i="1"/>
  <c r="J63" i="1" s="1"/>
  <c r="I62" i="1"/>
  <c r="G62" i="1"/>
  <c r="J61" i="1"/>
  <c r="G61" i="1"/>
  <c r="I60" i="1"/>
  <c r="G60" i="1"/>
  <c r="G59" i="1"/>
  <c r="G58" i="1"/>
  <c r="I57" i="1"/>
  <c r="G57" i="1"/>
  <c r="I56" i="1"/>
  <c r="G56" i="1"/>
  <c r="J56" i="1" s="1"/>
  <c r="L56" i="1" s="1"/>
  <c r="G55" i="1"/>
  <c r="J54" i="1"/>
  <c r="L54" i="1" s="1"/>
  <c r="I54" i="1"/>
  <c r="G54" i="1"/>
  <c r="I53" i="1"/>
  <c r="G53" i="1"/>
  <c r="J53" i="1" s="1"/>
  <c r="G52" i="1"/>
  <c r="J52" i="1" s="1"/>
  <c r="I51" i="1"/>
  <c r="G51" i="1"/>
  <c r="J51" i="1" s="1"/>
  <c r="L51" i="1" s="1"/>
  <c r="I50" i="1"/>
  <c r="G50" i="1"/>
  <c r="J50" i="1" s="1"/>
  <c r="L50" i="1" s="1"/>
  <c r="I49" i="1"/>
  <c r="J49" i="1"/>
  <c r="L49" i="1" s="1"/>
  <c r="G49" i="1"/>
  <c r="I48" i="1"/>
  <c r="G48" i="1"/>
  <c r="J48" i="1" s="1"/>
  <c r="L48" i="1" s="1"/>
  <c r="G47" i="1"/>
  <c r="I46" i="1"/>
  <c r="G46" i="1"/>
  <c r="J45" i="1"/>
  <c r="L45" i="1" s="1"/>
  <c r="I45" i="1"/>
  <c r="G45" i="1"/>
  <c r="G44" i="1"/>
  <c r="I43" i="1"/>
  <c r="G43" i="1"/>
  <c r="J43" i="1" s="1"/>
  <c r="L43" i="1" s="1"/>
  <c r="I42" i="1"/>
  <c r="G42" i="1"/>
  <c r="J42" i="1" s="1"/>
  <c r="L42" i="1" s="1"/>
  <c r="G41" i="1"/>
  <c r="I40" i="1"/>
  <c r="G40" i="1"/>
  <c r="G39" i="1"/>
  <c r="I38" i="1"/>
  <c r="J38" i="1"/>
  <c r="G38" i="1"/>
  <c r="I37" i="1"/>
  <c r="G37" i="1"/>
  <c r="J37" i="1" s="1"/>
  <c r="L37" i="1" s="1"/>
  <c r="G36" i="1"/>
  <c r="I35" i="1"/>
  <c r="G35" i="1"/>
  <c r="J35" i="1" s="1"/>
  <c r="L35" i="1" s="1"/>
  <c r="I34" i="1"/>
  <c r="G34" i="1"/>
  <c r="J34" i="1" s="1"/>
  <c r="J33" i="1"/>
  <c r="G33" i="1"/>
  <c r="G32" i="1"/>
  <c r="I31" i="1"/>
  <c r="G31" i="1"/>
  <c r="I30" i="1"/>
  <c r="J30" i="1"/>
  <c r="L30" i="1" s="1"/>
  <c r="G30" i="1"/>
  <c r="I29" i="1"/>
  <c r="G29" i="1"/>
  <c r="J29" i="1" s="1"/>
  <c r="E70" i="1"/>
  <c r="D70" i="1"/>
  <c r="G28" i="1"/>
  <c r="F77" i="1"/>
  <c r="F132" i="1" s="1"/>
  <c r="F187" i="1" s="1"/>
  <c r="F242" i="1" s="1"/>
  <c r="F297" i="1" l="1"/>
  <c r="J317" i="1"/>
  <c r="L315" i="1"/>
  <c r="L321" i="1"/>
  <c r="L333" i="1"/>
  <c r="J341" i="1"/>
  <c r="L341" i="1" s="1"/>
  <c r="L307" i="1"/>
  <c r="L258" i="1"/>
  <c r="L285" i="1"/>
  <c r="L275" i="1"/>
  <c r="L281" i="1"/>
  <c r="L252" i="1"/>
  <c r="J259" i="1"/>
  <c r="J247" i="1"/>
  <c r="L247" i="1" s="1"/>
  <c r="L284" i="1"/>
  <c r="L262" i="1"/>
  <c r="J279" i="1"/>
  <c r="L279" i="1" s="1"/>
  <c r="L209" i="1"/>
  <c r="J211" i="1"/>
  <c r="L211" i="1" s="1"/>
  <c r="L227" i="1"/>
  <c r="L175" i="1"/>
  <c r="L151" i="1"/>
  <c r="J160" i="1"/>
  <c r="L160" i="1" s="1"/>
  <c r="J169" i="1"/>
  <c r="L169" i="1" s="1"/>
  <c r="J91" i="1"/>
  <c r="L108" i="1"/>
  <c r="L99" i="1"/>
  <c r="L53" i="1"/>
  <c r="L64" i="1"/>
  <c r="L29" i="1"/>
  <c r="L33" i="1"/>
  <c r="J39" i="1"/>
  <c r="L39" i="1" s="1"/>
  <c r="J59" i="1"/>
  <c r="L59" i="1" s="1"/>
  <c r="L61" i="1"/>
  <c r="J32" i="1"/>
  <c r="L32" i="1" s="1"/>
  <c r="L63" i="1"/>
  <c r="L38" i="1"/>
  <c r="L44" i="1"/>
  <c r="J55" i="1"/>
  <c r="L55" i="1" s="1"/>
  <c r="L66" i="1"/>
  <c r="J44" i="1"/>
  <c r="J28" i="1"/>
  <c r="L28" i="1" s="1"/>
  <c r="J40" i="1"/>
  <c r="L40" i="1" s="1"/>
  <c r="J47" i="1"/>
  <c r="L47" i="1"/>
  <c r="J60" i="1"/>
  <c r="L60" i="1" s="1"/>
  <c r="J41" i="1"/>
  <c r="L41" i="1" s="1"/>
  <c r="L52" i="1"/>
  <c r="L34" i="1"/>
  <c r="J58" i="1"/>
  <c r="L58" i="1" s="1"/>
  <c r="J36" i="1"/>
  <c r="L36" i="1" s="1"/>
  <c r="J46" i="1"/>
  <c r="L46" i="1" s="1"/>
  <c r="J57" i="1"/>
  <c r="L57" i="1" s="1"/>
  <c r="J309" i="1"/>
  <c r="L309" i="1" s="1"/>
  <c r="I309" i="1"/>
  <c r="I28" i="1"/>
  <c r="I66" i="1"/>
  <c r="J67" i="1"/>
  <c r="L67" i="1" s="1"/>
  <c r="J68" i="1"/>
  <c r="L68" i="1" s="1"/>
  <c r="K70" i="1"/>
  <c r="I82" i="1"/>
  <c r="G90" i="1"/>
  <c r="J90" i="1" s="1"/>
  <c r="L90" i="1" s="1"/>
  <c r="J93" i="1"/>
  <c r="L93" i="1" s="1"/>
  <c r="I107" i="1"/>
  <c r="J107" i="1"/>
  <c r="L107" i="1" s="1"/>
  <c r="J120" i="1"/>
  <c r="L120" i="1" s="1"/>
  <c r="I120" i="1"/>
  <c r="J146" i="1"/>
  <c r="L146" i="1" s="1"/>
  <c r="I146" i="1"/>
  <c r="L147" i="1"/>
  <c r="L162" i="1"/>
  <c r="L171" i="1"/>
  <c r="J212" i="1"/>
  <c r="L212" i="1" s="1"/>
  <c r="I212" i="1"/>
  <c r="J248" i="1"/>
  <c r="I36" i="1"/>
  <c r="I44" i="1"/>
  <c r="I55" i="1"/>
  <c r="I67" i="1"/>
  <c r="J82" i="1"/>
  <c r="L82" i="1" s="1"/>
  <c r="J92" i="1"/>
  <c r="L92" i="1" s="1"/>
  <c r="I92" i="1"/>
  <c r="G95" i="1"/>
  <c r="I99" i="1"/>
  <c r="G102" i="1"/>
  <c r="J102" i="1" s="1"/>
  <c r="L102" i="1" s="1"/>
  <c r="G105" i="1"/>
  <c r="J105" i="1" s="1"/>
  <c r="L105" i="1" s="1"/>
  <c r="G122" i="1"/>
  <c r="J122" i="1" s="1"/>
  <c r="L122" i="1" s="1"/>
  <c r="C179" i="1"/>
  <c r="J145" i="1"/>
  <c r="G148" i="1"/>
  <c r="J148" i="1" s="1"/>
  <c r="L148" i="1" s="1"/>
  <c r="J159" i="1"/>
  <c r="L159" i="1" s="1"/>
  <c r="G177" i="1"/>
  <c r="J177" i="1" s="1"/>
  <c r="L177" i="1" s="1"/>
  <c r="C234" i="1"/>
  <c r="J100" i="1"/>
  <c r="L100" i="1" s="1"/>
  <c r="I100" i="1"/>
  <c r="D179" i="1"/>
  <c r="D234" i="1"/>
  <c r="J83" i="1"/>
  <c r="J174" i="1"/>
  <c r="L174" i="1" s="1"/>
  <c r="I174" i="1"/>
  <c r="I39" i="1"/>
  <c r="I47" i="1"/>
  <c r="I58" i="1"/>
  <c r="I59" i="1"/>
  <c r="C70" i="1"/>
  <c r="L83" i="1"/>
  <c r="L85" i="1"/>
  <c r="G87" i="1"/>
  <c r="I91" i="1"/>
  <c r="G94" i="1"/>
  <c r="J94" i="1" s="1"/>
  <c r="L94" i="1" s="1"/>
  <c r="I96" i="1"/>
  <c r="J96" i="1"/>
  <c r="L96" i="1" s="1"/>
  <c r="L113" i="1"/>
  <c r="L119" i="1"/>
  <c r="E179" i="1"/>
  <c r="J138" i="1"/>
  <c r="L138" i="1" s="1"/>
  <c r="I138" i="1"/>
  <c r="L139" i="1"/>
  <c r="L145" i="1"/>
  <c r="J158" i="1"/>
  <c r="L158" i="1" s="1"/>
  <c r="J164" i="1"/>
  <c r="L164" i="1" s="1"/>
  <c r="G167" i="1"/>
  <c r="J167" i="1" s="1"/>
  <c r="L167" i="1" s="1"/>
  <c r="J69" i="1"/>
  <c r="L69" i="1" s="1"/>
  <c r="L166" i="1"/>
  <c r="J31" i="1"/>
  <c r="L31" i="1" s="1"/>
  <c r="I32" i="1"/>
  <c r="I116" i="1"/>
  <c r="J116" i="1"/>
  <c r="L116" i="1" s="1"/>
  <c r="H179" i="1"/>
  <c r="J154" i="1"/>
  <c r="L154" i="1" s="1"/>
  <c r="I154" i="1"/>
  <c r="L155" i="1"/>
  <c r="L216" i="1"/>
  <c r="G70" i="1"/>
  <c r="L89" i="1"/>
  <c r="L91" i="1"/>
  <c r="J95" i="1"/>
  <c r="L95" i="1" s="1"/>
  <c r="I33" i="1"/>
  <c r="D124" i="1"/>
  <c r="I88" i="1"/>
  <c r="J88" i="1"/>
  <c r="L88" i="1" s="1"/>
  <c r="L97" i="1"/>
  <c r="J110" i="1"/>
  <c r="L110" i="1" s="1"/>
  <c r="L112" i="1"/>
  <c r="C124" i="1"/>
  <c r="I137" i="1"/>
  <c r="J141" i="1"/>
  <c r="L141" i="1" s="1"/>
  <c r="J153" i="1"/>
  <c r="L153" i="1" s="1"/>
  <c r="G156" i="1"/>
  <c r="J156" i="1" s="1"/>
  <c r="L156" i="1" s="1"/>
  <c r="J157" i="1"/>
  <c r="L157" i="1" s="1"/>
  <c r="L173" i="1"/>
  <c r="H234" i="1"/>
  <c r="J192" i="1"/>
  <c r="I192" i="1"/>
  <c r="J219" i="1"/>
  <c r="L219" i="1" s="1"/>
  <c r="I219" i="1"/>
  <c r="F344" i="1"/>
  <c r="J165" i="1"/>
  <c r="L165" i="1" s="1"/>
  <c r="I165" i="1"/>
  <c r="J193" i="1"/>
  <c r="L193" i="1" s="1"/>
  <c r="J111" i="1"/>
  <c r="L111" i="1" s="1"/>
  <c r="I111" i="1"/>
  <c r="I41" i="1"/>
  <c r="I52" i="1"/>
  <c r="I61" i="1"/>
  <c r="J62" i="1"/>
  <c r="L62" i="1" s="1"/>
  <c r="E124" i="1"/>
  <c r="G98" i="1"/>
  <c r="J98" i="1" s="1"/>
  <c r="L98" i="1" s="1"/>
  <c r="J101" i="1"/>
  <c r="L101" i="1" s="1"/>
  <c r="G106" i="1"/>
  <c r="J106" i="1" s="1"/>
  <c r="L106" i="1" s="1"/>
  <c r="I110" i="1"/>
  <c r="L117" i="1"/>
  <c r="J121" i="1"/>
  <c r="L121" i="1" s="1"/>
  <c r="G123" i="1"/>
  <c r="J123" i="1" s="1"/>
  <c r="L123" i="1" s="1"/>
  <c r="L143" i="1"/>
  <c r="G149" i="1"/>
  <c r="J149" i="1" s="1"/>
  <c r="L149" i="1" s="1"/>
  <c r="I153" i="1"/>
  <c r="G137" i="1"/>
  <c r="J137" i="1" s="1"/>
  <c r="J142" i="1"/>
  <c r="L142" i="1" s="1"/>
  <c r="J150" i="1"/>
  <c r="L150" i="1" s="1"/>
  <c r="J161" i="1"/>
  <c r="L161" i="1" s="1"/>
  <c r="J170" i="1"/>
  <c r="L170" i="1" s="1"/>
  <c r="J178" i="1"/>
  <c r="L178" i="1" s="1"/>
  <c r="E234" i="1"/>
  <c r="G195" i="1"/>
  <c r="J220" i="1"/>
  <c r="L220" i="1" s="1"/>
  <c r="I220" i="1"/>
  <c r="G226" i="1"/>
  <c r="G257" i="1"/>
  <c r="J257" i="1" s="1"/>
  <c r="L257" i="1" s="1"/>
  <c r="J264" i="1"/>
  <c r="L264" i="1" s="1"/>
  <c r="I264" i="1"/>
  <c r="G266" i="1"/>
  <c r="J266" i="1" s="1"/>
  <c r="L266" i="1" s="1"/>
  <c r="G274" i="1"/>
  <c r="J274" i="1" s="1"/>
  <c r="L274" i="1" s="1"/>
  <c r="L286" i="1"/>
  <c r="H289" i="1"/>
  <c r="G303" i="1"/>
  <c r="J303" i="1" s="1"/>
  <c r="L303" i="1" s="1"/>
  <c r="G314" i="1"/>
  <c r="J314" i="1" s="1"/>
  <c r="L314" i="1" s="1"/>
  <c r="G328" i="1"/>
  <c r="J335" i="1"/>
  <c r="L335" i="1" s="1"/>
  <c r="I335" i="1"/>
  <c r="G337" i="1"/>
  <c r="J337" i="1" s="1"/>
  <c r="L337" i="1" s="1"/>
  <c r="J343" i="1"/>
  <c r="L343" i="1" s="1"/>
  <c r="I343" i="1"/>
  <c r="J201" i="1"/>
  <c r="L201" i="1" s="1"/>
  <c r="I201" i="1"/>
  <c r="D289" i="1"/>
  <c r="L280" i="1"/>
  <c r="L282" i="1"/>
  <c r="C344" i="1"/>
  <c r="L342" i="1"/>
  <c r="I200" i="1"/>
  <c r="I211" i="1"/>
  <c r="L228" i="1"/>
  <c r="L229" i="1"/>
  <c r="E289" i="1"/>
  <c r="J277" i="1"/>
  <c r="L277" i="1" s="1"/>
  <c r="I277" i="1"/>
  <c r="G283" i="1"/>
  <c r="D344" i="1"/>
  <c r="G310" i="1"/>
  <c r="J310" i="1" s="1"/>
  <c r="L310" i="1" s="1"/>
  <c r="I317" i="1"/>
  <c r="L320" i="1"/>
  <c r="J328" i="1"/>
  <c r="L328" i="1" s="1"/>
  <c r="I330" i="1"/>
  <c r="L206" i="1"/>
  <c r="F289" i="1"/>
  <c r="J268" i="1"/>
  <c r="L268" i="1" s="1"/>
  <c r="I268" i="1"/>
  <c r="L269" i="1"/>
  <c r="J305" i="1"/>
  <c r="L305" i="1" s="1"/>
  <c r="I305" i="1"/>
  <c r="L317" i="1"/>
  <c r="J326" i="1"/>
  <c r="L326" i="1" s="1"/>
  <c r="L330" i="1"/>
  <c r="L331" i="1"/>
  <c r="J339" i="1"/>
  <c r="L339" i="1" s="1"/>
  <c r="I339" i="1"/>
  <c r="K234" i="1"/>
  <c r="L198" i="1"/>
  <c r="L217" i="1"/>
  <c r="J253" i="1"/>
  <c r="L253" i="1" s="1"/>
  <c r="L259" i="1"/>
  <c r="L260" i="1"/>
  <c r="G270" i="1"/>
  <c r="J270" i="1" s="1"/>
  <c r="L270" i="1" s="1"/>
  <c r="J287" i="1"/>
  <c r="L287" i="1" s="1"/>
  <c r="I326" i="1"/>
  <c r="L329" i="1"/>
  <c r="J213" i="1"/>
  <c r="L213" i="1" s="1"/>
  <c r="I213" i="1"/>
  <c r="L222" i="1"/>
  <c r="J231" i="1"/>
  <c r="L231" i="1" s="1"/>
  <c r="I231" i="1"/>
  <c r="G261" i="1"/>
  <c r="J261" i="1" s="1"/>
  <c r="L261" i="1" s="1"/>
  <c r="J265" i="1"/>
  <c r="L265" i="1" s="1"/>
  <c r="J273" i="1"/>
  <c r="L273" i="1" s="1"/>
  <c r="I273" i="1"/>
  <c r="G306" i="1"/>
  <c r="J306" i="1" s="1"/>
  <c r="L306" i="1" s="1"/>
  <c r="J313" i="1"/>
  <c r="L313" i="1" s="1"/>
  <c r="I313" i="1"/>
  <c r="G340" i="1"/>
  <c r="G200" i="1"/>
  <c r="J200" i="1" s="1"/>
  <c r="L200" i="1" s="1"/>
  <c r="J203" i="1"/>
  <c r="L203" i="1" s="1"/>
  <c r="G233" i="1"/>
  <c r="J233" i="1" s="1"/>
  <c r="L233" i="1" s="1"/>
  <c r="I247" i="1"/>
  <c r="L250" i="1"/>
  <c r="L251" i="1"/>
  <c r="L254" i="1"/>
  <c r="L255" i="1"/>
  <c r="L256" i="1"/>
  <c r="I285" i="1"/>
  <c r="L288" i="1"/>
  <c r="K344" i="1"/>
  <c r="J323" i="1"/>
  <c r="L323" i="1" s="1"/>
  <c r="L325" i="1"/>
  <c r="K289" i="1"/>
  <c r="G302" i="1"/>
  <c r="J302" i="1" s="1"/>
  <c r="H344" i="1"/>
  <c r="I233" i="1"/>
  <c r="I265" i="1"/>
  <c r="I270" i="1"/>
  <c r="I274" i="1"/>
  <c r="I302" i="1"/>
  <c r="I306" i="1"/>
  <c r="I310" i="1"/>
  <c r="I314" i="1"/>
  <c r="I336" i="1"/>
  <c r="I340" i="1"/>
  <c r="I249" i="1"/>
  <c r="I253" i="1"/>
  <c r="I257" i="1"/>
  <c r="I261" i="1"/>
  <c r="I279" i="1"/>
  <c r="I283" i="1"/>
  <c r="I287" i="1"/>
  <c r="I319" i="1"/>
  <c r="I323" i="1"/>
  <c r="I328" i="1"/>
  <c r="I341" i="1"/>
  <c r="G289" i="1" l="1"/>
  <c r="G234" i="1"/>
  <c r="G179" i="1"/>
  <c r="G124" i="1"/>
  <c r="L70" i="1"/>
  <c r="L124" i="1"/>
  <c r="J179" i="1"/>
  <c r="G344" i="1"/>
  <c r="J124" i="1"/>
  <c r="J70" i="1"/>
  <c r="J289" i="1"/>
  <c r="L248" i="1"/>
  <c r="L289" i="1" s="1"/>
  <c r="L137" i="1"/>
  <c r="L179" i="1" s="1"/>
  <c r="L302" i="1"/>
  <c r="L344" i="1" s="1"/>
  <c r="J344" i="1"/>
  <c r="J234" i="1"/>
  <c r="L192" i="1"/>
  <c r="L234" i="1" s="1"/>
</calcChain>
</file>

<file path=xl/sharedStrings.xml><?xml version="1.0" encoding="utf-8"?>
<sst xmlns="http://schemas.openxmlformats.org/spreadsheetml/2006/main" count="446" uniqueCount="90">
  <si>
    <t>File Number:</t>
  </si>
  <si>
    <t>Exhibit:</t>
  </si>
  <si>
    <t>`</t>
  </si>
  <si>
    <t>Tab:</t>
  </si>
  <si>
    <t>Schedule:</t>
  </si>
  <si>
    <t>Page:</t>
  </si>
  <si>
    <t>Date:</t>
  </si>
  <si>
    <t>Appendix 2-C</t>
  </si>
  <si>
    <t>Depreciation and Amortization Expense</t>
  </si>
  <si>
    <t>General:</t>
  </si>
  <si>
    <t>This appendix is to assess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</si>
  <si>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t>
  </si>
  <si>
    <t>This appendix must be completed under MIFRS for each year for the earlier of: 
1) all historical years back to the Applicant's last rebasing; or 
2) at least three years of historical actuals, in addition to Bridge Year and Test Year forecasts. If this is the first application where the Applicant is rebasing under MIFRS, contact OEB staff for further guidance on the appropriate depreciation schedules to complete (i.e. applicable years and accounting standard for each schedule).</t>
  </si>
  <si>
    <t>Notes:</t>
  </si>
  <si>
    <t xml:space="preserve">This should include assets in column A (excel column C) that become fully depreciated.  </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</si>
  <si>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</si>
  <si>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</si>
  <si>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its evidence.</t>
  </si>
  <si>
    <t>Year</t>
  </si>
  <si>
    <t>Book Values</t>
  </si>
  <si>
    <t>Service Lives</t>
  </si>
  <si>
    <t>Depreciation Expense</t>
  </si>
  <si>
    <t>Account</t>
  </si>
  <si>
    <t>Description</t>
  </si>
  <si>
    <t>Opening Book Value of Assets</t>
  </si>
  <si>
    <r>
      <t xml:space="preserve">Less Fully Depreciated </t>
    </r>
    <r>
      <rPr>
        <b/>
        <vertAlign val="superscript"/>
        <sz val="10"/>
        <rFont val="Arial"/>
        <family val="2"/>
      </rPr>
      <t>1</t>
    </r>
  </si>
  <si>
    <t>Current Year Additions</t>
  </si>
  <si>
    <t>Disposals</t>
  </si>
  <si>
    <t xml:space="preserve">Net Amount of Assets to be Depreciated </t>
  </si>
  <si>
    <r>
      <t xml:space="preserve"> Remaining Life of Assets Existing </t>
    </r>
    <r>
      <rPr>
        <b/>
        <vertAlign val="superscript"/>
        <sz val="10"/>
        <rFont val="Arial"/>
        <family val="2"/>
      </rPr>
      <t>2</t>
    </r>
  </si>
  <si>
    <t>Depreciation Rate Assets</t>
  </si>
  <si>
    <r>
      <t xml:space="preserve">Depreciation Expense on Assets </t>
    </r>
    <r>
      <rPr>
        <b/>
        <vertAlign val="superscript"/>
        <sz val="10"/>
        <rFont val="Arial"/>
        <family val="2"/>
      </rPr>
      <t>3</t>
    </r>
  </si>
  <si>
    <r>
      <t xml:space="preserve">Variance </t>
    </r>
    <r>
      <rPr>
        <b/>
        <vertAlign val="superscript"/>
        <sz val="10"/>
        <rFont val="Arial"/>
        <family val="2"/>
      </rPr>
      <t>4</t>
    </r>
  </si>
  <si>
    <t>a</t>
  </si>
  <si>
    <t>b</t>
  </si>
  <si>
    <t>c</t>
  </si>
  <si>
    <t>d</t>
  </si>
  <si>
    <t>e = a-b+0.5*c-d</t>
  </si>
  <si>
    <t>f</t>
  </si>
  <si>
    <t>g = 1/f</t>
  </si>
  <si>
    <t>h = e/f</t>
  </si>
  <si>
    <t>i</t>
  </si>
  <si>
    <t>j = i-h</t>
  </si>
  <si>
    <t>Capital Contributions Paid</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</si>
  <si>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</si>
  <si>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</si>
  <si>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</si>
  <si>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</si>
  <si>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</si>
  <si>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</si>
  <si>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</si>
  <si>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</si>
  <si>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</si>
  <si>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</si>
  <si>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</si>
  <si>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</si>
  <si>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</si>
  <si>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</si>
  <si>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</si>
  <si>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</si>
  <si>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</si>
  <si>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</si>
  <si>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</si>
  <si>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</si>
  <si>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</si>
  <si>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</si>
  <si>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</si>
  <si>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</si>
  <si>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</si>
  <si>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</si>
  <si>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</si>
  <si>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</si>
  <si>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</si>
  <si>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</si>
  <si>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</si>
  <si>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</si>
  <si>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</si>
  <si>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</si>
  <si>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</si>
  <si>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</si>
  <si>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Deferred Revenue</t>
  </si>
  <si>
    <t>Property Under Finance Lease</t>
  </si>
  <si>
    <t>Street Lighting and Signal Systems</t>
  </si>
  <si>
    <t>Sub-Total</t>
  </si>
  <si>
    <t>Total</t>
  </si>
  <si>
    <t>EB-2023-0195</t>
  </si>
  <si>
    <r>
      <t>Depreciation Expense per Appendix 2-BA Fixed Assets, Column K</t>
    </r>
    <r>
      <rPr>
        <b/>
        <vertAlign val="superscript"/>
        <sz val="10"/>
        <rFont val="Arial"/>
        <family val="2"/>
      </rPr>
      <t>5</t>
    </r>
    <r>
      <rPr>
        <b/>
        <sz val="10"/>
        <rFont val="Arial"/>
        <family val="2"/>
      </rPr>
      <t xml:space="preserve">
 </t>
    </r>
  </si>
  <si>
    <t>TH Notes:</t>
  </si>
  <si>
    <t>Excludes depreciation associated with Socialized Renewable Energy Generation Investments and Other Non Rate-Regulated Utility Assets</t>
  </si>
  <si>
    <t>Settlement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</si>
</sst>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_-;\-&quot;$&quot;* #,##0_-;_-&quot;$&quot;* &quot;-&quot;??_-;_-@_-"/>
    <numFmt numFmtId="165" formatCode="&quot;$&quot;#,##0"/>
  </numFmts>
  <fonts count="10" x14ac:knownFonts="1">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sz val="11"/>
      <name val="Arial"/>
      <family val="2"/>
    </font>
    <font>
      <b/>
      <sz val="12"/>
      <name val="Arial"/>
      <family val="2"/>
    </font>
    <font>
      <b/>
      <vertAlign val="superscript"/>
      <sz val="10"/>
      <name val="Arial"/>
      <family val="2"/>
    </font>
    <font>
      <sz val="10"/>
      <color rgb="FFFF000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indexed="9"/>
        <bgColor indexed="64"/>
      </patternFill>
    </fill>
    <fill>
      <patternFill patternType="solid">
        <fgColor theme="9"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2"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2" fillId="0" borderId="0" xfId="2" applyProtection="1">
      <protection locked="0"/>
    </xf>
    <xf numFmtId="0" fontId="3" fillId="0" borderId="0" xfId="2" applyFont="1" applyProtection="1">
      <protection locked="0"/>
    </xf>
    <xf numFmtId="0" fontId="4" fillId="0" borderId="0" xfId="2" applyFont="1" applyAlignment="1" applyProtection="1">
      <alignment horizontal="right" vertical="top"/>
      <protection locked="0"/>
    </xf>
    <xf numFmtId="0" fontId="2" fillId="0" borderId="0" xfId="2" applyAlignment="1" applyProtection="1">
      <alignment horizontal="center"/>
      <protection locked="0"/>
    </xf>
    <xf numFmtId="0" fontId="5" fillId="0" borderId="0" xfId="2" applyFont="1" applyProtection="1">
      <protection locked="0"/>
    </xf>
    <xf numFmtId="164" fontId="6" fillId="0" borderId="0" xfId="3" applyNumberFormat="1" applyFont="1" applyFill="1" applyBorder="1" applyProtection="1">
      <protection locked="0"/>
    </xf>
    <xf numFmtId="0" fontId="3" fillId="0" borderId="0" xfId="2" applyFont="1" applyAlignment="1" applyProtection="1">
      <alignment vertical="top" wrapText="1"/>
      <protection locked="0"/>
    </xf>
    <xf numFmtId="0" fontId="2" fillId="0" borderId="0" xfId="2" applyAlignment="1" applyProtection="1">
      <alignment horizontal="center" vertical="top"/>
      <protection locked="0"/>
    </xf>
    <xf numFmtId="0" fontId="2" fillId="0" borderId="0" xfId="2" applyAlignment="1" applyProtection="1">
      <alignment vertical="top"/>
      <protection locked="0"/>
    </xf>
    <xf numFmtId="0" fontId="2" fillId="0" borderId="0" xfId="2" applyAlignment="1" applyProtection="1">
      <alignment horizontal="left" vertical="top" wrapText="1"/>
      <protection locked="0"/>
    </xf>
    <xf numFmtId="0" fontId="5" fillId="0" borderId="0" xfId="2" applyFont="1" applyAlignment="1" applyProtection="1">
      <alignment horizontal="center"/>
      <protection locked="0"/>
    </xf>
    <xf numFmtId="0" fontId="6" fillId="0" borderId="1" xfId="3" applyNumberFormat="1" applyFont="1" applyFill="1" applyBorder="1" applyAlignment="1" applyProtection="1">
      <alignment horizontal="center"/>
    </xf>
    <xf numFmtId="0" fontId="3" fillId="0" borderId="0" xfId="2" applyFont="1" applyAlignment="1" applyProtection="1">
      <alignment horizontal="center" vertical="center" wrapText="1"/>
      <protection locked="0"/>
    </xf>
    <xf numFmtId="0" fontId="7" fillId="0" borderId="5" xfId="2" applyFont="1" applyBorder="1" applyAlignment="1" applyProtection="1">
      <alignment horizontal="center" wrapText="1"/>
      <protection locked="0"/>
    </xf>
    <xf numFmtId="0" fontId="3" fillId="3" borderId="8" xfId="2" applyFont="1" applyFill="1" applyBorder="1" applyAlignment="1" applyProtection="1">
      <alignment horizontal="center" vertical="center" wrapText="1"/>
      <protection locked="0"/>
    </xf>
    <xf numFmtId="165" fontId="3" fillId="3" borderId="9" xfId="2" applyNumberFormat="1" applyFont="1" applyFill="1" applyBorder="1" applyAlignment="1" applyProtection="1">
      <alignment horizontal="center" vertical="center" wrapText="1"/>
      <protection locked="0"/>
    </xf>
    <xf numFmtId="0" fontId="3" fillId="3" borderId="9" xfId="2" applyFont="1" applyFill="1" applyBorder="1" applyAlignment="1" applyProtection="1">
      <alignment horizontal="center" vertical="center" wrapText="1"/>
      <protection locked="0"/>
    </xf>
    <xf numFmtId="0" fontId="3" fillId="3" borderId="10" xfId="2" applyFont="1" applyFill="1" applyBorder="1" applyAlignment="1" applyProtection="1">
      <alignment horizontal="center" vertical="center" wrapText="1"/>
      <protection locked="0"/>
    </xf>
    <xf numFmtId="0" fontId="3" fillId="3" borderId="11" xfId="2" applyFont="1" applyFill="1" applyBorder="1" applyAlignment="1" applyProtection="1">
      <alignment horizontal="center" vertical="center" wrapText="1"/>
      <protection locked="0"/>
    </xf>
    <xf numFmtId="0" fontId="3" fillId="3" borderId="1" xfId="2" applyFont="1" applyFill="1" applyBorder="1" applyAlignment="1" applyProtection="1">
      <alignment horizontal="center" vertical="center" wrapText="1"/>
      <protection locked="0"/>
    </xf>
    <xf numFmtId="0" fontId="3" fillId="3" borderId="12" xfId="2" quotePrefix="1" applyFont="1" applyFill="1" applyBorder="1" applyAlignment="1" applyProtection="1">
      <alignment horizontal="center"/>
      <protection locked="0"/>
    </xf>
    <xf numFmtId="0" fontId="3" fillId="3" borderId="14" xfId="2" quotePrefix="1" applyFont="1" applyFill="1" applyBorder="1" applyAlignment="1" applyProtection="1">
      <alignment horizontal="center"/>
      <protection locked="0"/>
    </xf>
    <xf numFmtId="0" fontId="3" fillId="3" borderId="15" xfId="2" quotePrefix="1" applyFont="1" applyFill="1" applyBorder="1" applyAlignment="1" applyProtection="1">
      <alignment horizontal="center"/>
      <protection locked="0"/>
    </xf>
    <xf numFmtId="0" fontId="3" fillId="3" borderId="13" xfId="2" quotePrefix="1" applyFont="1" applyFill="1" applyBorder="1" applyAlignment="1" applyProtection="1">
      <alignment horizontal="center"/>
      <protection locked="0"/>
    </xf>
    <xf numFmtId="0" fontId="3" fillId="3" borderId="12" xfId="2" applyFont="1" applyFill="1" applyBorder="1" applyAlignment="1" applyProtection="1">
      <alignment horizontal="center" wrapText="1"/>
      <protection locked="0"/>
    </xf>
    <xf numFmtId="0" fontId="3" fillId="3" borderId="9" xfId="2" quotePrefix="1" applyFont="1" applyFill="1" applyBorder="1" applyAlignment="1" applyProtection="1">
      <alignment horizontal="center"/>
      <protection locked="0"/>
    </xf>
    <xf numFmtId="0" fontId="2" fillId="0" borderId="16" xfId="2" applyBorder="1" applyAlignment="1" applyProtection="1">
      <alignment horizontal="center" vertical="center"/>
      <protection locked="0"/>
    </xf>
    <xf numFmtId="0" fontId="2" fillId="0" borderId="17" xfId="2" applyBorder="1" applyAlignment="1" applyProtection="1">
      <alignment vertical="center" wrapText="1"/>
      <protection locked="0"/>
    </xf>
    <xf numFmtId="164" fontId="2" fillId="4" borderId="18" xfId="3" applyNumberFormat="1" applyFont="1" applyFill="1" applyBorder="1" applyProtection="1">
      <protection locked="0"/>
    </xf>
    <xf numFmtId="164" fontId="2" fillId="4" borderId="19" xfId="3" applyNumberFormat="1" applyFont="1" applyFill="1" applyBorder="1" applyProtection="1">
      <protection locked="0"/>
    </xf>
    <xf numFmtId="164" fontId="2" fillId="4" borderId="20" xfId="3" applyNumberFormat="1" applyFont="1" applyFill="1" applyBorder="1" applyProtection="1">
      <protection locked="0"/>
    </xf>
    <xf numFmtId="164" fontId="2" fillId="0" borderId="20" xfId="3" applyNumberFormat="1" applyFont="1" applyFill="1" applyBorder="1" applyProtection="1"/>
    <xf numFmtId="43" fontId="2" fillId="4" borderId="18" xfId="4" applyFont="1" applyFill="1" applyBorder="1" applyProtection="1">
      <protection locked="0"/>
    </xf>
    <xf numFmtId="10" fontId="2" fillId="0" borderId="20" xfId="5" applyNumberFormat="1" applyFont="1" applyFill="1" applyBorder="1" applyProtection="1"/>
    <xf numFmtId="164" fontId="3" fillId="0" borderId="18" xfId="2" applyNumberFormat="1" applyFont="1" applyBorder="1"/>
    <xf numFmtId="164" fontId="2" fillId="0" borderId="19" xfId="3" applyNumberFormat="1" applyFont="1" applyFill="1" applyBorder="1" applyProtection="1"/>
    <xf numFmtId="164" fontId="3" fillId="0" borderId="21" xfId="2" applyNumberFormat="1" applyFont="1" applyBorder="1"/>
    <xf numFmtId="164" fontId="9" fillId="0" borderId="0" xfId="2" applyNumberFormat="1" applyFont="1" applyProtection="1">
      <protection locked="0"/>
    </xf>
    <xf numFmtId="0" fontId="2" fillId="0" borderId="19" xfId="2" applyBorder="1" applyAlignment="1" applyProtection="1">
      <alignment horizontal="center" vertical="center"/>
      <protection locked="0"/>
    </xf>
    <xf numFmtId="0" fontId="2" fillId="0" borderId="20" xfId="2" applyBorder="1" applyAlignment="1" applyProtection="1">
      <alignment vertical="center" wrapText="1"/>
      <protection locked="0"/>
    </xf>
    <xf numFmtId="10" fontId="2" fillId="0" borderId="19" xfId="5" applyNumberFormat="1" applyFont="1" applyBorder="1" applyProtection="1"/>
    <xf numFmtId="164" fontId="2" fillId="0" borderId="22" xfId="3" applyNumberFormat="1" applyFont="1" applyFill="1" applyBorder="1" applyProtection="1"/>
    <xf numFmtId="0" fontId="2" fillId="0" borderId="22" xfId="2" applyBorder="1" applyAlignment="1" applyProtection="1">
      <alignment horizontal="center" vertical="center"/>
      <protection locked="0"/>
    </xf>
    <xf numFmtId="164" fontId="2" fillId="4" borderId="23" xfId="3" applyNumberFormat="1" applyFont="1" applyFill="1" applyBorder="1" applyProtection="1">
      <protection locked="0"/>
    </xf>
    <xf numFmtId="164" fontId="2" fillId="4" borderId="22" xfId="3" applyNumberFormat="1" applyFont="1" applyFill="1" applyBorder="1" applyProtection="1">
      <protection locked="0"/>
    </xf>
    <xf numFmtId="164" fontId="2" fillId="4" borderId="17" xfId="3" applyNumberFormat="1" applyFont="1" applyFill="1" applyBorder="1" applyProtection="1">
      <protection locked="0"/>
    </xf>
    <xf numFmtId="43" fontId="2" fillId="4" borderId="23" xfId="4" applyFont="1" applyFill="1" applyBorder="1" applyProtection="1">
      <protection locked="0"/>
    </xf>
    <xf numFmtId="164" fontId="3" fillId="0" borderId="24" xfId="2" applyNumberFormat="1" applyFont="1" applyBorder="1"/>
    <xf numFmtId="0" fontId="2" fillId="0" borderId="17" xfId="2" applyBorder="1" applyAlignment="1" applyProtection="1">
      <alignment vertical="center"/>
      <protection locked="0"/>
    </xf>
    <xf numFmtId="0" fontId="2" fillId="0" borderId="17" xfId="2" applyBorder="1" applyAlignment="1" applyProtection="1">
      <alignment horizontal="left" vertical="center"/>
      <protection locked="0"/>
    </xf>
    <xf numFmtId="10" fontId="2" fillId="0" borderId="22" xfId="5" applyNumberFormat="1" applyFont="1" applyBorder="1" applyProtection="1"/>
    <xf numFmtId="164" fontId="3" fillId="0" borderId="23" xfId="2" applyNumberFormat="1" applyFont="1" applyBorder="1"/>
    <xf numFmtId="0" fontId="2" fillId="0" borderId="22" xfId="2" applyBorder="1" applyAlignment="1" applyProtection="1">
      <alignment vertical="center" wrapText="1"/>
      <protection locked="0"/>
    </xf>
    <xf numFmtId="0" fontId="2" fillId="0" borderId="25" xfId="2" applyBorder="1" applyAlignment="1" applyProtection="1">
      <alignment horizontal="center" vertical="center"/>
      <protection locked="0"/>
    </xf>
    <xf numFmtId="0" fontId="2" fillId="0" borderId="26" xfId="2" applyBorder="1" applyAlignment="1" applyProtection="1">
      <alignment vertical="center" wrapText="1"/>
      <protection locked="0"/>
    </xf>
    <xf numFmtId="164" fontId="2" fillId="4" borderId="27" xfId="3" applyNumberFormat="1" applyFont="1" applyFill="1" applyBorder="1" applyProtection="1">
      <protection locked="0"/>
    </xf>
    <xf numFmtId="164" fontId="2" fillId="4" borderId="25" xfId="3" applyNumberFormat="1" applyFont="1" applyFill="1" applyBorder="1" applyProtection="1">
      <protection locked="0"/>
    </xf>
    <xf numFmtId="164" fontId="2" fillId="4" borderId="26" xfId="3" applyNumberFormat="1" applyFont="1" applyFill="1" applyBorder="1" applyProtection="1">
      <protection locked="0"/>
    </xf>
    <xf numFmtId="43" fontId="2" fillId="4" borderId="27" xfId="4" applyFont="1" applyFill="1" applyBorder="1" applyProtection="1">
      <protection locked="0"/>
    </xf>
    <xf numFmtId="10" fontId="2" fillId="0" borderId="25" xfId="5" applyNumberFormat="1" applyFont="1" applyBorder="1" applyProtection="1"/>
    <xf numFmtId="164" fontId="3" fillId="0" borderId="27" xfId="2" applyNumberFormat="1" applyFont="1" applyBorder="1"/>
    <xf numFmtId="164" fontId="2" fillId="0" borderId="25" xfId="3" applyNumberFormat="1" applyFont="1" applyFill="1" applyBorder="1" applyProtection="1"/>
    <xf numFmtId="164" fontId="3" fillId="0" borderId="28" xfId="2" applyNumberFormat="1" applyFont="1" applyBorder="1"/>
    <xf numFmtId="0" fontId="2" fillId="0" borderId="8" xfId="2" applyBorder="1" applyAlignment="1" applyProtection="1">
      <alignment horizontal="center"/>
      <protection locked="0"/>
    </xf>
    <xf numFmtId="0" fontId="3" fillId="0" borderId="10" xfId="2" applyFont="1" applyBorder="1" applyProtection="1">
      <protection locked="0"/>
    </xf>
    <xf numFmtId="164" fontId="3" fillId="0" borderId="8" xfId="2" applyNumberFormat="1" applyFont="1" applyBorder="1"/>
    <xf numFmtId="164" fontId="3" fillId="0" borderId="29" xfId="2" applyNumberFormat="1" applyFont="1" applyBorder="1"/>
    <xf numFmtId="164" fontId="3" fillId="0" borderId="1" xfId="2" applyNumberFormat="1" applyFont="1" applyBorder="1"/>
    <xf numFmtId="10" fontId="9" fillId="0" borderId="0" xfId="1" applyNumberFormat="1" applyFont="1" applyProtection="1">
      <protection locked="0"/>
    </xf>
    <xf numFmtId="0" fontId="2" fillId="0" borderId="12" xfId="2" applyBorder="1" applyAlignment="1" applyProtection="1">
      <alignment horizontal="center"/>
      <protection locked="0"/>
    </xf>
    <xf numFmtId="0" fontId="3" fillId="0" borderId="15" xfId="2" applyFont="1" applyBorder="1" applyProtection="1">
      <protection locked="0"/>
    </xf>
    <xf numFmtId="164" fontId="2" fillId="0" borderId="0" xfId="2" applyNumberFormat="1" applyFont="1" applyProtection="1">
      <protection locked="0"/>
    </xf>
    <xf numFmtId="0" fontId="2" fillId="0" borderId="0" xfId="2" applyNumberFormat="1" applyFont="1" applyAlignment="1" applyProtection="1">
      <alignment horizontal="left"/>
      <protection locked="0"/>
    </xf>
    <xf numFmtId="0" fontId="3" fillId="0" borderId="0" xfId="2" applyNumberFormat="1" applyFont="1" applyProtection="1">
      <protection locked="0"/>
    </xf>
    <xf numFmtId="15" fontId="4" fillId="2" borderId="0" xfId="2" applyNumberFormat="1" applyFont="1" applyFill="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2" borderId="0" xfId="2" applyFont="1" applyFill="1" applyAlignment="1" applyProtection="1">
      <alignment horizontal="left" vertical="top"/>
      <protection locked="0"/>
    </xf>
    <xf numFmtId="0" fontId="7" fillId="0" borderId="2" xfId="2" applyFont="1" applyBorder="1" applyAlignment="1" applyProtection="1">
      <alignment horizontal="center" vertical="center"/>
      <protection locked="0"/>
    </xf>
    <xf numFmtId="0" fontId="7" fillId="0" borderId="3" xfId="2" applyFont="1" applyBorder="1" applyAlignment="1" applyProtection="1">
      <alignment horizontal="center" vertical="center"/>
      <protection locked="0"/>
    </xf>
    <xf numFmtId="0" fontId="7" fillId="0" borderId="2" xfId="2" applyFont="1" applyBorder="1" applyAlignment="1" applyProtection="1">
      <alignment horizontal="center" wrapText="1"/>
      <protection locked="0"/>
    </xf>
    <xf numFmtId="0" fontId="7" fillId="0" borderId="4" xfId="2" applyFont="1" applyBorder="1" applyAlignment="1" applyProtection="1">
      <alignment horizontal="center" wrapText="1"/>
      <protection locked="0"/>
    </xf>
    <xf numFmtId="0" fontId="5" fillId="0" borderId="0" xfId="2" applyFont="1" applyAlignment="1" applyProtection="1">
      <alignment horizontal="center"/>
      <protection locked="0"/>
    </xf>
    <xf numFmtId="0" fontId="2" fillId="0" borderId="0" xfId="2" applyAlignment="1" applyProtection="1">
      <alignment horizontal="left" vertical="top" wrapText="1"/>
      <protection locked="0"/>
    </xf>
    <xf numFmtId="0" fontId="3" fillId="3" borderId="6" xfId="2" applyFont="1" applyFill="1" applyBorder="1" applyAlignment="1" applyProtection="1">
      <alignment vertical="center"/>
      <protection locked="0"/>
    </xf>
    <xf numFmtId="0" fontId="3" fillId="3" borderId="12" xfId="2" applyFont="1" applyFill="1" applyBorder="1" applyAlignment="1" applyProtection="1">
      <alignment vertical="center"/>
      <protection locked="0"/>
    </xf>
    <xf numFmtId="0" fontId="3" fillId="3" borderId="7" xfId="2" applyFont="1" applyFill="1" applyBorder="1" applyAlignment="1" applyProtection="1">
      <alignment vertical="center"/>
      <protection locked="0"/>
    </xf>
    <xf numFmtId="0" fontId="3" fillId="3" borderId="13" xfId="2" applyFont="1" applyFill="1" applyBorder="1" applyAlignment="1" applyProtection="1">
      <alignment vertical="center"/>
      <protection locked="0"/>
    </xf>
  </cellXfs>
  <cellStyles count="6">
    <cellStyle name="Comma 5" xfId="4" xr:uid="{90AC00AF-57CE-4E86-9356-10AB9352C23B}"/>
    <cellStyle name="Currency 4" xfId="3" xr:uid="{9B3F0504-1312-44EC-B328-880CBAB460ED}"/>
    <cellStyle name="Normal" xfId="0" builtinId="0"/>
    <cellStyle name="Normal 2" xfId="2" xr:uid="{EF3BF233-FB44-47B7-8409-903EB449E2BE}"/>
    <cellStyle name="Percent" xfId="1" builtinId="5"/>
    <cellStyle name="Percent 5" xfId="5" xr:uid="{C1A7BE7A-B625-4711-828E-4B75212D29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469900</xdr:colOff>
          <xdr:row>0</xdr:row>
          <xdr:rowOff>0</xdr:rowOff>
        </xdr:from>
        <xdr:to>
          <xdr:col>7</xdr:col>
          <xdr:colOff>514350</xdr:colOff>
          <xdr:row>0</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2355850</xdr:colOff>
          <xdr:row>0</xdr:row>
          <xdr:rowOff>0</xdr:rowOff>
        </xdr:from>
        <xdr:to>
          <xdr:col>8</xdr:col>
          <xdr:colOff>6350</xdr:colOff>
          <xdr:row>0</xdr:row>
          <xdr:rowOff>152400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0</xdr:row>
          <xdr:rowOff>0</xdr:rowOff>
        </xdr:from>
        <xdr:to>
          <xdr:col>7</xdr:col>
          <xdr:colOff>514350</xdr:colOff>
          <xdr:row>0</xdr:row>
          <xdr:rowOff>38100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23</xdr:row>
          <xdr:rowOff>0</xdr:rowOff>
        </xdr:from>
        <xdr:to>
          <xdr:col>1</xdr:col>
          <xdr:colOff>514350</xdr:colOff>
          <xdr:row>23</xdr:row>
          <xdr:rowOff>38100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23</xdr:row>
          <xdr:rowOff>0</xdr:rowOff>
        </xdr:from>
        <xdr:to>
          <xdr:col>1</xdr:col>
          <xdr:colOff>514350</xdr:colOff>
          <xdr:row>23</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77</xdr:row>
          <xdr:rowOff>0</xdr:rowOff>
        </xdr:from>
        <xdr:to>
          <xdr:col>1</xdr:col>
          <xdr:colOff>514350</xdr:colOff>
          <xdr:row>77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77</xdr:row>
          <xdr:rowOff>0</xdr:rowOff>
        </xdr:from>
        <xdr:to>
          <xdr:col>1</xdr:col>
          <xdr:colOff>514350</xdr:colOff>
          <xdr:row>77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132</xdr:row>
          <xdr:rowOff>0</xdr:rowOff>
        </xdr:from>
        <xdr:to>
          <xdr:col>1</xdr:col>
          <xdr:colOff>514350</xdr:colOff>
          <xdr:row>132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132</xdr:row>
          <xdr:rowOff>0</xdr:rowOff>
        </xdr:from>
        <xdr:to>
          <xdr:col>1</xdr:col>
          <xdr:colOff>514350</xdr:colOff>
          <xdr:row>132</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187</xdr:row>
          <xdr:rowOff>0</xdr:rowOff>
        </xdr:from>
        <xdr:to>
          <xdr:col>1</xdr:col>
          <xdr:colOff>514350</xdr:colOff>
          <xdr:row>187</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187</xdr:row>
          <xdr:rowOff>0</xdr:rowOff>
        </xdr:from>
        <xdr:to>
          <xdr:col>1</xdr:col>
          <xdr:colOff>514350</xdr:colOff>
          <xdr:row>187</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242</xdr:row>
          <xdr:rowOff>0</xdr:rowOff>
        </xdr:from>
        <xdr:to>
          <xdr:col>1</xdr:col>
          <xdr:colOff>514350</xdr:colOff>
          <xdr:row>242</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242</xdr:row>
          <xdr:rowOff>0</xdr:rowOff>
        </xdr:from>
        <xdr:to>
          <xdr:col>1</xdr:col>
          <xdr:colOff>514350</xdr:colOff>
          <xdr:row>242</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297</xdr:row>
          <xdr:rowOff>0</xdr:rowOff>
        </xdr:from>
        <xdr:to>
          <xdr:col>1</xdr:col>
          <xdr:colOff>514350</xdr:colOff>
          <xdr:row>297</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297</xdr:row>
          <xdr:rowOff>0</xdr:rowOff>
        </xdr:from>
        <xdr:to>
          <xdr:col>1</xdr:col>
          <xdr:colOff>514350</xdr:colOff>
          <xdr:row>297</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469900</xdr:colOff>
          <xdr:row>348</xdr:row>
          <xdr:rowOff>0</xdr:rowOff>
        </xdr:from>
        <xdr:to>
          <xdr:col>1</xdr:col>
          <xdr:colOff>514350</xdr:colOff>
          <xdr:row>348</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h\YDrive\THESL\Finance\Internal\Team\Capital%20Services\Month%20End%20Reporting\2014\05.May\Reporting\FA%20Continuity%20Schedule\FA%20Data\Project%20mismatch%20201404%20WD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YSTAL_PERSIST"/>
      <sheetName val="summary"/>
      <sheetName val="Dist1 opex in capex"/>
      <sheetName val="Dist1 capex opex"/>
      <sheetName val="Dist2 capex in opex"/>
      <sheetName val="Dist2 opex in capex"/>
      <sheetName val="Dist8  capex in opex"/>
      <sheetName val="Dist 8 opex in capex"/>
      <sheetName val="DatesDropDown"/>
      <sheetName val="Drop-Down List"/>
      <sheetName val="Drop-Down Lists"/>
      <sheetName val="EWP RC LIST"/>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43AB4-759C-4131-9633-0A55389EBB09}">
  <sheetPr>
    <tabColor rgb="FF00B0F0"/>
  </sheetPr>
  <dimension ref="A1:L348"/>
  <sheetViews>
    <sheetView tabSelected="1" zoomScale="80" zoomScaleNormal="80" workbookViewId="0"/>
  </sheetViews>
  <sheetFormatPr defaultColWidth="9.1796875" defaultRowHeight="12.5" x14ac:dyDescent="0.25"/>
  <cols>
    <col min="1" max="1" width="9.1796875" style="1"/>
    <col min="2" max="2" width="53.1796875" style="1" customWidth="1"/>
    <col min="3" max="3" width="19.1796875" style="1" bestFit="1" customWidth="1"/>
    <col min="4" max="4" width="17.26953125" style="1" customWidth="1"/>
    <col min="5" max="5" width="17.26953125" style="1" bestFit="1" customWidth="1"/>
    <col min="6" max="6" width="15.81640625" style="1" customWidth="1"/>
    <col min="7" max="7" width="18.7265625" style="1" customWidth="1"/>
    <col min="8" max="8" width="13" style="1" customWidth="1"/>
    <col min="9" max="9" width="23.81640625" style="1" customWidth="1"/>
    <col min="10" max="11" width="23.54296875" style="1" bestFit="1" customWidth="1"/>
    <col min="12" max="12" width="17.26953125" style="1" bestFit="1" customWidth="1"/>
    <col min="13" max="16384" width="9.1796875" style="1"/>
  </cols>
  <sheetData>
    <row r="1" spans="1:11" ht="13" x14ac:dyDescent="0.3">
      <c r="H1" s="2" t="s">
        <v>0</v>
      </c>
      <c r="J1" s="76" t="s">
        <v>85</v>
      </c>
      <c r="K1" s="76"/>
    </row>
    <row r="2" spans="1:11" ht="13" x14ac:dyDescent="0.3">
      <c r="H2" s="2" t="s">
        <v>1</v>
      </c>
      <c r="J2" s="76" t="s">
        <v>89</v>
      </c>
      <c r="K2" s="76"/>
    </row>
    <row r="3" spans="1:11" ht="13" x14ac:dyDescent="0.3">
      <c r="A3" s="1" t="s">
        <v>2</v>
      </c>
      <c r="H3" s="2" t="s">
        <v>3</v>
      </c>
      <c r="J3" s="76"/>
      <c r="K3" s="76"/>
    </row>
    <row r="4" spans="1:11" ht="13" x14ac:dyDescent="0.3">
      <c r="H4" s="2" t="s">
        <v>4</v>
      </c>
      <c r="J4" s="76">
        <v>5</v>
      </c>
      <c r="K4" s="76"/>
    </row>
    <row r="5" spans="1:11" ht="13" x14ac:dyDescent="0.3">
      <c r="H5" s="2" t="s">
        <v>5</v>
      </c>
      <c r="J5" s="77"/>
      <c r="K5" s="77"/>
    </row>
    <row r="6" spans="1:11" ht="13" x14ac:dyDescent="0.3">
      <c r="H6" s="2"/>
      <c r="J6" s="3"/>
      <c r="K6" s="4"/>
    </row>
    <row r="7" spans="1:11" ht="13" x14ac:dyDescent="0.3">
      <c r="H7" s="2" t="s">
        <v>6</v>
      </c>
      <c r="J7" s="75">
        <v>45520</v>
      </c>
      <c r="K7" s="76"/>
    </row>
    <row r="9" spans="1:11" ht="18" x14ac:dyDescent="0.4">
      <c r="A9" s="82" t="s">
        <v>7</v>
      </c>
      <c r="B9" s="82"/>
      <c r="C9" s="82"/>
      <c r="D9" s="82"/>
      <c r="E9" s="82"/>
      <c r="F9" s="82"/>
      <c r="G9" s="82"/>
      <c r="H9" s="82"/>
      <c r="I9" s="82"/>
      <c r="J9" s="82"/>
      <c r="K9" s="82"/>
    </row>
    <row r="10" spans="1:11" ht="18" x14ac:dyDescent="0.4">
      <c r="A10" s="82" t="s">
        <v>8</v>
      </c>
      <c r="B10" s="82"/>
      <c r="C10" s="82"/>
      <c r="D10" s="82"/>
      <c r="E10" s="82"/>
      <c r="F10" s="82"/>
      <c r="G10" s="82"/>
      <c r="H10" s="82"/>
      <c r="I10" s="82"/>
      <c r="J10" s="82"/>
      <c r="K10" s="82"/>
    </row>
    <row r="11" spans="1:11" ht="18" x14ac:dyDescent="0.4">
      <c r="A11" s="5"/>
      <c r="B11" s="5"/>
      <c r="C11" s="5"/>
      <c r="G11" s="5"/>
      <c r="H11" s="5"/>
      <c r="I11" s="5"/>
      <c r="J11" s="5"/>
      <c r="K11" s="5"/>
    </row>
    <row r="12" spans="1:11" ht="18" x14ac:dyDescent="0.4">
      <c r="A12" s="5"/>
      <c r="B12" s="5"/>
      <c r="C12" s="5"/>
      <c r="E12" s="5"/>
      <c r="F12" s="6"/>
      <c r="G12" s="5"/>
      <c r="H12" s="5"/>
      <c r="I12" s="5"/>
      <c r="J12" s="5"/>
      <c r="K12" s="5"/>
    </row>
    <row r="13" spans="1:11" ht="13" x14ac:dyDescent="0.3">
      <c r="A13" s="2" t="s">
        <v>9</v>
      </c>
      <c r="B13" s="1" t="s">
        <v>10</v>
      </c>
    </row>
    <row r="14" spans="1:11" x14ac:dyDescent="0.25">
      <c r="B14" s="83" t="s">
        <v>11</v>
      </c>
      <c r="C14" s="83"/>
      <c r="D14" s="83"/>
      <c r="E14" s="83"/>
      <c r="F14" s="83"/>
      <c r="G14" s="83"/>
      <c r="H14" s="83"/>
      <c r="I14" s="83"/>
      <c r="J14" s="83"/>
      <c r="K14" s="83"/>
    </row>
    <row r="15" spans="1:11" ht="13" x14ac:dyDescent="0.3">
      <c r="A15" s="2"/>
      <c r="B15" s="83" t="s">
        <v>12</v>
      </c>
      <c r="C15" s="83"/>
      <c r="D15" s="83"/>
      <c r="E15" s="83"/>
      <c r="F15" s="83"/>
      <c r="G15" s="83"/>
      <c r="H15" s="83"/>
      <c r="I15" s="83"/>
      <c r="J15" s="83"/>
      <c r="K15" s="83"/>
    </row>
    <row r="16" spans="1:11" ht="13" x14ac:dyDescent="0.25">
      <c r="B16" s="7"/>
      <c r="C16" s="7"/>
      <c r="D16" s="7"/>
      <c r="E16" s="7"/>
      <c r="F16" s="7"/>
      <c r="G16" s="7"/>
      <c r="H16" s="7"/>
      <c r="I16" s="7"/>
      <c r="J16" s="7"/>
      <c r="K16" s="7"/>
    </row>
    <row r="17" spans="1:12" ht="13" x14ac:dyDescent="0.3">
      <c r="A17" s="2" t="s">
        <v>13</v>
      </c>
    </row>
    <row r="18" spans="1:12" x14ac:dyDescent="0.25">
      <c r="A18" s="8">
        <v>1</v>
      </c>
      <c r="B18" s="83" t="s">
        <v>14</v>
      </c>
      <c r="C18" s="83"/>
      <c r="D18" s="83"/>
      <c r="E18" s="83"/>
      <c r="F18" s="83"/>
      <c r="G18" s="83"/>
      <c r="H18" s="83"/>
      <c r="I18" s="83"/>
      <c r="J18" s="83"/>
      <c r="K18" s="83"/>
    </row>
    <row r="19" spans="1:12" x14ac:dyDescent="0.25">
      <c r="A19" s="8">
        <v>2</v>
      </c>
      <c r="B19" s="83" t="s">
        <v>15</v>
      </c>
      <c r="C19" s="83"/>
      <c r="D19" s="83"/>
      <c r="E19" s="83"/>
      <c r="F19" s="83"/>
      <c r="G19" s="83"/>
      <c r="H19" s="83"/>
      <c r="I19" s="83"/>
      <c r="J19" s="83"/>
      <c r="K19" s="83"/>
    </row>
    <row r="20" spans="1:12" x14ac:dyDescent="0.25">
      <c r="A20" s="8">
        <v>3</v>
      </c>
      <c r="B20" s="9" t="s">
        <v>16</v>
      </c>
      <c r="C20" s="10"/>
      <c r="D20" s="10"/>
      <c r="E20" s="10"/>
      <c r="F20" s="10"/>
      <c r="G20" s="10"/>
      <c r="H20" s="10"/>
      <c r="I20" s="10"/>
      <c r="J20" s="10"/>
      <c r="K20" s="10"/>
    </row>
    <row r="21" spans="1:12" x14ac:dyDescent="0.25">
      <c r="A21" s="8">
        <v>4</v>
      </c>
      <c r="B21" s="83" t="s">
        <v>17</v>
      </c>
      <c r="C21" s="83"/>
      <c r="D21" s="83"/>
      <c r="E21" s="83"/>
      <c r="F21" s="83"/>
      <c r="G21" s="83"/>
      <c r="H21" s="83"/>
      <c r="I21" s="83"/>
      <c r="J21" s="83"/>
      <c r="K21" s="83"/>
    </row>
    <row r="22" spans="1:12" ht="13" thickBot="1" x14ac:dyDescent="0.3">
      <c r="A22" s="8"/>
      <c r="B22" s="10"/>
      <c r="C22" s="10"/>
      <c r="D22" s="10"/>
      <c r="E22" s="10"/>
      <c r="F22" s="10"/>
      <c r="G22" s="10"/>
      <c r="H22" s="10"/>
      <c r="I22" s="10"/>
      <c r="J22" s="10"/>
      <c r="K22" s="10"/>
    </row>
    <row r="23" spans="1:12" ht="18" customHeight="1" thickBot="1" x14ac:dyDescent="0.45">
      <c r="A23" s="11"/>
      <c r="B23" s="11"/>
      <c r="C23" s="11"/>
      <c r="D23" s="11"/>
      <c r="E23" s="5" t="s">
        <v>18</v>
      </c>
      <c r="F23" s="12">
        <v>2020</v>
      </c>
      <c r="G23" s="11"/>
      <c r="H23" s="11"/>
      <c r="I23" s="11"/>
      <c r="J23" s="11"/>
      <c r="K23" s="11"/>
    </row>
    <row r="24" spans="1:12" ht="13.5" thickBot="1" x14ac:dyDescent="0.3">
      <c r="A24" s="13"/>
      <c r="B24" s="13"/>
      <c r="C24" s="13"/>
      <c r="D24" s="13"/>
      <c r="E24" s="13"/>
      <c r="F24" s="13"/>
      <c r="G24" s="13"/>
      <c r="H24" s="13"/>
      <c r="I24" s="13"/>
      <c r="J24" s="13"/>
      <c r="K24" s="13"/>
    </row>
    <row r="25" spans="1:12" ht="19" customHeight="1" thickBot="1" x14ac:dyDescent="0.45">
      <c r="A25" s="11"/>
      <c r="B25" s="11"/>
      <c r="C25" s="78" t="s">
        <v>19</v>
      </c>
      <c r="D25" s="79"/>
      <c r="E25" s="79"/>
      <c r="F25" s="79"/>
      <c r="G25" s="80" t="s">
        <v>20</v>
      </c>
      <c r="H25" s="81"/>
      <c r="I25" s="14" t="s">
        <v>21</v>
      </c>
      <c r="J25" s="11"/>
      <c r="K25" s="11"/>
    </row>
    <row r="26" spans="1:12" ht="64" customHeight="1" thickBot="1" x14ac:dyDescent="0.3">
      <c r="A26" s="84" t="s">
        <v>22</v>
      </c>
      <c r="B26" s="86" t="s">
        <v>23</v>
      </c>
      <c r="C26" s="15" t="s">
        <v>24</v>
      </c>
      <c r="D26" s="16" t="s">
        <v>25</v>
      </c>
      <c r="E26" s="17" t="s">
        <v>26</v>
      </c>
      <c r="F26" s="18" t="s">
        <v>27</v>
      </c>
      <c r="G26" s="18" t="s">
        <v>28</v>
      </c>
      <c r="H26" s="15" t="s">
        <v>29</v>
      </c>
      <c r="I26" s="19" t="s">
        <v>30</v>
      </c>
      <c r="J26" s="20" t="s">
        <v>31</v>
      </c>
      <c r="K26" s="17" t="s">
        <v>86</v>
      </c>
      <c r="L26" s="19" t="s">
        <v>32</v>
      </c>
    </row>
    <row r="27" spans="1:12" ht="13.5" thickBot="1" x14ac:dyDescent="0.35">
      <c r="A27" s="85"/>
      <c r="B27" s="87"/>
      <c r="C27" s="21" t="s">
        <v>33</v>
      </c>
      <c r="D27" s="22" t="s">
        <v>34</v>
      </c>
      <c r="E27" s="23" t="s">
        <v>35</v>
      </c>
      <c r="F27" s="23" t="s">
        <v>36</v>
      </c>
      <c r="G27" s="24" t="s">
        <v>37</v>
      </c>
      <c r="H27" s="25" t="s">
        <v>38</v>
      </c>
      <c r="I27" s="23" t="s">
        <v>39</v>
      </c>
      <c r="J27" s="21" t="s">
        <v>40</v>
      </c>
      <c r="K27" s="26" t="s">
        <v>41</v>
      </c>
      <c r="L27" s="24" t="s">
        <v>42</v>
      </c>
    </row>
    <row r="28" spans="1:12" ht="13" x14ac:dyDescent="0.3">
      <c r="A28" s="27">
        <v>1609</v>
      </c>
      <c r="B28" s="28" t="s">
        <v>43</v>
      </c>
      <c r="C28" s="29">
        <v>159191930.85000002</v>
      </c>
      <c r="D28" s="30">
        <v>0</v>
      </c>
      <c r="E28" s="30">
        <v>-261093</v>
      </c>
      <c r="F28" s="31">
        <v>0</v>
      </c>
      <c r="G28" s="32">
        <f>C28-D28+(E28*0.5)-F28</f>
        <v>159061384.35000002</v>
      </c>
      <c r="H28" s="33">
        <v>22.093771462158028</v>
      </c>
      <c r="I28" s="34">
        <f>IF(H28=0,0,1/H28)</f>
        <v>4.5261625056310061E-2</v>
      </c>
      <c r="J28" s="35">
        <f t="shared" ref="J28:J69" si="0">IF(H28=0,0,+G28/H28)</f>
        <v>7199376.7393873259</v>
      </c>
      <c r="K28" s="36">
        <v>7182016.0099999998</v>
      </c>
      <c r="L28" s="37">
        <f>IF(ISERROR(+K28-J28), 0, +K28-J28)</f>
        <v>-17360.729387326166</v>
      </c>
    </row>
    <row r="29" spans="1:12" ht="13" x14ac:dyDescent="0.3">
      <c r="A29" s="39">
        <v>1611</v>
      </c>
      <c r="B29" s="40" t="s">
        <v>44</v>
      </c>
      <c r="C29" s="29">
        <v>106454862.69679999</v>
      </c>
      <c r="D29" s="30">
        <v>1954011.2399999998</v>
      </c>
      <c r="E29" s="31">
        <v>29064337.699999999</v>
      </c>
      <c r="F29" s="31">
        <v>0</v>
      </c>
      <c r="G29" s="32">
        <f t="shared" ref="G29:G69" si="1">C29-D29+(E29*0.5)-F29</f>
        <v>119033020.30679999</v>
      </c>
      <c r="H29" s="33">
        <v>4.2294433585816416</v>
      </c>
      <c r="I29" s="41">
        <f>IF(H29=0,0,1/H29)</f>
        <v>0.23643773310522676</v>
      </c>
      <c r="J29" s="35">
        <f t="shared" si="0"/>
        <v>28143897.486008212</v>
      </c>
      <c r="K29" s="42">
        <v>28334806.908599999</v>
      </c>
      <c r="L29" s="37">
        <f>IF(ISERROR(+K29-J29), 0, +K29-J29)</f>
        <v>190909.42259178683</v>
      </c>
    </row>
    <row r="30" spans="1:12" ht="13" x14ac:dyDescent="0.3">
      <c r="A30" s="43">
        <v>1612</v>
      </c>
      <c r="B30" s="28" t="s">
        <v>45</v>
      </c>
      <c r="C30" s="44">
        <v>0</v>
      </c>
      <c r="D30" s="45">
        <v>0</v>
      </c>
      <c r="E30" s="46">
        <v>0</v>
      </c>
      <c r="F30" s="46">
        <v>0</v>
      </c>
      <c r="G30" s="32">
        <f t="shared" si="1"/>
        <v>0</v>
      </c>
      <c r="H30" s="47">
        <v>0</v>
      </c>
      <c r="I30" s="41">
        <f t="shared" ref="I30:I69" si="2">IF(H30=0,0,1/H30)</f>
        <v>0</v>
      </c>
      <c r="J30" s="35">
        <f t="shared" si="0"/>
        <v>0</v>
      </c>
      <c r="K30" s="42">
        <v>0</v>
      </c>
      <c r="L30" s="48">
        <f t="shared" ref="L30:L69" si="3">IF(ISERROR(+K30-J30), 0, +K30-J30)</f>
        <v>0</v>
      </c>
    </row>
    <row r="31" spans="1:12" ht="13" x14ac:dyDescent="0.3">
      <c r="A31" s="43">
        <v>1805</v>
      </c>
      <c r="B31" s="28" t="s">
        <v>46</v>
      </c>
      <c r="C31" s="44">
        <v>7006432.0499999998</v>
      </c>
      <c r="D31" s="45">
        <v>0</v>
      </c>
      <c r="E31" s="46">
        <v>0</v>
      </c>
      <c r="F31" s="46">
        <v>0</v>
      </c>
      <c r="G31" s="32">
        <f t="shared" si="1"/>
        <v>7006432.0499999998</v>
      </c>
      <c r="H31" s="47">
        <v>0</v>
      </c>
      <c r="I31" s="41">
        <f t="shared" si="2"/>
        <v>0</v>
      </c>
      <c r="J31" s="35">
        <f t="shared" si="0"/>
        <v>0</v>
      </c>
      <c r="K31" s="42">
        <v>0</v>
      </c>
      <c r="L31" s="48">
        <f t="shared" si="3"/>
        <v>0</v>
      </c>
    </row>
    <row r="32" spans="1:12" ht="13" x14ac:dyDescent="0.3">
      <c r="A32" s="43">
        <v>1808</v>
      </c>
      <c r="B32" s="28" t="s">
        <v>47</v>
      </c>
      <c r="C32" s="44">
        <v>136999974.86000001</v>
      </c>
      <c r="D32" s="45">
        <v>29982.839999999935</v>
      </c>
      <c r="E32" s="46">
        <v>7658837.5</v>
      </c>
      <c r="F32" s="46">
        <v>15427.259999999998</v>
      </c>
      <c r="G32" s="32">
        <f t="shared" si="1"/>
        <v>140783983.51000002</v>
      </c>
      <c r="H32" s="47">
        <v>34.921399327849066</v>
      </c>
      <c r="I32" s="41">
        <f t="shared" si="2"/>
        <v>2.8635736804582212E-2</v>
      </c>
      <c r="J32" s="35">
        <f t="shared" si="0"/>
        <v>4031453.0980930026</v>
      </c>
      <c r="K32" s="42">
        <v>3962587.35</v>
      </c>
      <c r="L32" s="48">
        <f t="shared" si="3"/>
        <v>-68865.748093002476</v>
      </c>
    </row>
    <row r="33" spans="1:12" ht="13" x14ac:dyDescent="0.3">
      <c r="A33" s="43">
        <v>1810</v>
      </c>
      <c r="B33" s="28" t="s">
        <v>48</v>
      </c>
      <c r="C33" s="44">
        <v>0</v>
      </c>
      <c r="D33" s="45">
        <v>0</v>
      </c>
      <c r="E33" s="46">
        <v>0</v>
      </c>
      <c r="F33" s="46">
        <v>0</v>
      </c>
      <c r="G33" s="32">
        <f t="shared" si="1"/>
        <v>0</v>
      </c>
      <c r="H33" s="47">
        <v>0</v>
      </c>
      <c r="I33" s="41">
        <f t="shared" si="2"/>
        <v>0</v>
      </c>
      <c r="J33" s="35">
        <f t="shared" si="0"/>
        <v>0</v>
      </c>
      <c r="K33" s="42">
        <v>0</v>
      </c>
      <c r="L33" s="48">
        <f t="shared" si="3"/>
        <v>0</v>
      </c>
    </row>
    <row r="34" spans="1:12" ht="13" x14ac:dyDescent="0.3">
      <c r="A34" s="43">
        <v>1815</v>
      </c>
      <c r="B34" s="28" t="s">
        <v>49</v>
      </c>
      <c r="C34" s="44">
        <v>35674569.960000001</v>
      </c>
      <c r="D34" s="45">
        <v>0</v>
      </c>
      <c r="E34" s="46">
        <v>0</v>
      </c>
      <c r="F34" s="46">
        <v>0</v>
      </c>
      <c r="G34" s="32">
        <f t="shared" si="1"/>
        <v>35674569.960000001</v>
      </c>
      <c r="H34" s="47">
        <v>25.847395802725408</v>
      </c>
      <c r="I34" s="41">
        <f t="shared" si="2"/>
        <v>3.8688617129256704E-2</v>
      </c>
      <c r="J34" s="35">
        <f t="shared" si="0"/>
        <v>1380199.7784333227</v>
      </c>
      <c r="K34" s="42">
        <v>1368960.55</v>
      </c>
      <c r="L34" s="48">
        <f t="shared" si="3"/>
        <v>-11239.228433322627</v>
      </c>
    </row>
    <row r="35" spans="1:12" ht="12.65" customHeight="1" x14ac:dyDescent="0.3">
      <c r="A35" s="43">
        <v>1820</v>
      </c>
      <c r="B35" s="28" t="s">
        <v>50</v>
      </c>
      <c r="C35" s="44">
        <v>183441735.44</v>
      </c>
      <c r="D35" s="45">
        <v>398262.23</v>
      </c>
      <c r="E35" s="46">
        <v>21541170.150000002</v>
      </c>
      <c r="F35" s="46">
        <v>315597.12</v>
      </c>
      <c r="G35" s="32">
        <f t="shared" si="1"/>
        <v>193498461.16499999</v>
      </c>
      <c r="H35" s="47">
        <v>18.650097856975481</v>
      </c>
      <c r="I35" s="41">
        <f t="shared" si="2"/>
        <v>5.3619021608832015E-2</v>
      </c>
      <c r="J35" s="35">
        <f t="shared" si="0"/>
        <v>10375198.170481877</v>
      </c>
      <c r="K35" s="42">
        <v>10458680.440000001</v>
      </c>
      <c r="L35" s="48">
        <f t="shared" si="3"/>
        <v>83482.26951812394</v>
      </c>
    </row>
    <row r="36" spans="1:12" ht="13" x14ac:dyDescent="0.3">
      <c r="A36" s="43">
        <v>1825</v>
      </c>
      <c r="B36" s="28" t="s">
        <v>51</v>
      </c>
      <c r="C36" s="44">
        <v>764403.80999999994</v>
      </c>
      <c r="D36" s="45">
        <v>0</v>
      </c>
      <c r="E36" s="46">
        <v>3709160.7800000003</v>
      </c>
      <c r="F36" s="46">
        <v>0</v>
      </c>
      <c r="G36" s="32">
        <f t="shared" si="1"/>
        <v>2618984.2000000002</v>
      </c>
      <c r="H36" s="47">
        <v>17.999909916662226</v>
      </c>
      <c r="I36" s="41">
        <f t="shared" si="2"/>
        <v>5.5555833591940156E-2</v>
      </c>
      <c r="J36" s="35">
        <f t="shared" si="0"/>
        <v>145499.85039512053</v>
      </c>
      <c r="K36" s="42">
        <v>59639.22</v>
      </c>
      <c r="L36" s="48">
        <f t="shared" si="3"/>
        <v>-85860.630395120534</v>
      </c>
    </row>
    <row r="37" spans="1:12" ht="13" x14ac:dyDescent="0.3">
      <c r="A37" s="43">
        <v>1830</v>
      </c>
      <c r="B37" s="28" t="s">
        <v>52</v>
      </c>
      <c r="C37" s="44">
        <v>354107415.65999997</v>
      </c>
      <c r="D37" s="45">
        <v>855978.13</v>
      </c>
      <c r="E37" s="46">
        <v>33133517.52</v>
      </c>
      <c r="F37" s="46">
        <v>2957543.25</v>
      </c>
      <c r="G37" s="32">
        <f t="shared" si="1"/>
        <v>366860653.03999996</v>
      </c>
      <c r="H37" s="47">
        <v>30.425444297389724</v>
      </c>
      <c r="I37" s="41">
        <f t="shared" si="2"/>
        <v>3.2867227516075834E-2</v>
      </c>
      <c r="J37" s="35">
        <f t="shared" si="0"/>
        <v>12057692.550161835</v>
      </c>
      <c r="K37" s="42">
        <v>12078513.92</v>
      </c>
      <c r="L37" s="48">
        <f t="shared" si="3"/>
        <v>20821.369838165119</v>
      </c>
    </row>
    <row r="38" spans="1:12" ht="13" x14ac:dyDescent="0.3">
      <c r="A38" s="43">
        <v>1835</v>
      </c>
      <c r="B38" s="28" t="s">
        <v>53</v>
      </c>
      <c r="C38" s="44">
        <v>402245202.69</v>
      </c>
      <c r="D38" s="45">
        <v>574445.90000000026</v>
      </c>
      <c r="E38" s="46">
        <v>34355339.229999997</v>
      </c>
      <c r="F38" s="46">
        <v>2473915.1630902435</v>
      </c>
      <c r="G38" s="32">
        <f t="shared" si="1"/>
        <v>416374511.2419098</v>
      </c>
      <c r="H38" s="47">
        <v>34.59102627030159</v>
      </c>
      <c r="I38" s="41">
        <f t="shared" si="2"/>
        <v>2.8909231896902643E-2</v>
      </c>
      <c r="J38" s="35">
        <f t="shared" si="0"/>
        <v>12037067.301451867</v>
      </c>
      <c r="K38" s="42">
        <v>12096910.609999999</v>
      </c>
      <c r="L38" s="48">
        <f t="shared" si="3"/>
        <v>59843.308548131958</v>
      </c>
    </row>
    <row r="39" spans="1:12" ht="13" x14ac:dyDescent="0.3">
      <c r="A39" s="43">
        <v>1840</v>
      </c>
      <c r="B39" s="28" t="s">
        <v>54</v>
      </c>
      <c r="C39" s="44">
        <v>1071949458.8499999</v>
      </c>
      <c r="D39" s="45">
        <v>472603.87999999995</v>
      </c>
      <c r="E39" s="46">
        <v>130625053.67</v>
      </c>
      <c r="F39" s="46">
        <v>168180.31000000003</v>
      </c>
      <c r="G39" s="32">
        <f t="shared" si="1"/>
        <v>1136621201.4949999</v>
      </c>
      <c r="H39" s="47">
        <v>22.219094474357423</v>
      </c>
      <c r="I39" s="41">
        <f t="shared" si="2"/>
        <v>4.5006334581009971E-2</v>
      </c>
      <c r="J39" s="35">
        <f t="shared" si="0"/>
        <v>51155154.086353511</v>
      </c>
      <c r="K39" s="42">
        <v>50930674.740000002</v>
      </c>
      <c r="L39" s="48">
        <f t="shared" si="3"/>
        <v>-224479.34635350853</v>
      </c>
    </row>
    <row r="40" spans="1:12" ht="13" x14ac:dyDescent="0.3">
      <c r="A40" s="43">
        <v>1845</v>
      </c>
      <c r="B40" s="28" t="s">
        <v>55</v>
      </c>
      <c r="C40" s="44">
        <v>836735857.82999992</v>
      </c>
      <c r="D40" s="45">
        <v>2565150.7300000004</v>
      </c>
      <c r="E40" s="46">
        <v>147816863.77000001</v>
      </c>
      <c r="F40" s="46">
        <v>10255672.355000436</v>
      </c>
      <c r="G40" s="32">
        <f t="shared" si="1"/>
        <v>897823466.6299994</v>
      </c>
      <c r="H40" s="47">
        <v>29.603789448301871</v>
      </c>
      <c r="I40" s="41">
        <f t="shared" si="2"/>
        <v>3.3779459273156051E-2</v>
      </c>
      <c r="J40" s="35">
        <f t="shared" si="0"/>
        <v>30327991.225511849</v>
      </c>
      <c r="K40" s="42">
        <v>30545464.039999999</v>
      </c>
      <c r="L40" s="48">
        <f t="shared" si="3"/>
        <v>217472.81448815018</v>
      </c>
    </row>
    <row r="41" spans="1:12" ht="13" x14ac:dyDescent="0.3">
      <c r="A41" s="43">
        <v>1850</v>
      </c>
      <c r="B41" s="28" t="s">
        <v>56</v>
      </c>
      <c r="C41" s="44">
        <v>518739787.08999991</v>
      </c>
      <c r="D41" s="45">
        <v>1646747.8900000001</v>
      </c>
      <c r="E41" s="46">
        <v>84980386.489999995</v>
      </c>
      <c r="F41" s="46">
        <v>5574199.5199999996</v>
      </c>
      <c r="G41" s="32">
        <f t="shared" si="1"/>
        <v>554009032.92499995</v>
      </c>
      <c r="H41" s="47">
        <v>19.726929400610665</v>
      </c>
      <c r="I41" s="41">
        <f t="shared" si="2"/>
        <v>5.0692126467946103E-2</v>
      </c>
      <c r="J41" s="35">
        <f t="shared" si="0"/>
        <v>28083895.961418614</v>
      </c>
      <c r="K41" s="42">
        <v>28107060.27</v>
      </c>
      <c r="L41" s="48">
        <f t="shared" si="3"/>
        <v>23164.308581385761</v>
      </c>
    </row>
    <row r="42" spans="1:12" ht="13" x14ac:dyDescent="0.3">
      <c r="A42" s="43">
        <v>1855</v>
      </c>
      <c r="B42" s="28" t="s">
        <v>57</v>
      </c>
      <c r="C42" s="44">
        <v>110600692.73999999</v>
      </c>
      <c r="D42" s="45">
        <v>171554.15</v>
      </c>
      <c r="E42" s="46">
        <v>2443102.06</v>
      </c>
      <c r="F42" s="46">
        <v>444921.2</v>
      </c>
      <c r="G42" s="32">
        <f t="shared" si="1"/>
        <v>111205768.41999999</v>
      </c>
      <c r="H42" s="47">
        <v>37.236564236934065</v>
      </c>
      <c r="I42" s="41">
        <f t="shared" si="2"/>
        <v>2.6855324074397918E-2</v>
      </c>
      <c r="J42" s="35">
        <f t="shared" si="0"/>
        <v>2986466.9498615456</v>
      </c>
      <c r="K42" s="42">
        <v>3001350.87</v>
      </c>
      <c r="L42" s="48">
        <f t="shared" si="3"/>
        <v>14883.92013845453</v>
      </c>
    </row>
    <row r="43" spans="1:12" ht="13" x14ac:dyDescent="0.3">
      <c r="A43" s="43">
        <v>1860</v>
      </c>
      <c r="B43" s="28" t="s">
        <v>58</v>
      </c>
      <c r="C43" s="44">
        <v>70972609.429999992</v>
      </c>
      <c r="D43" s="45">
        <v>25801.829999999994</v>
      </c>
      <c r="E43" s="46">
        <v>10223097.41</v>
      </c>
      <c r="F43" s="46">
        <v>243386.76999999996</v>
      </c>
      <c r="G43" s="32">
        <f t="shared" si="1"/>
        <v>75814969.534999996</v>
      </c>
      <c r="H43" s="47">
        <v>14.751628584781837</v>
      </c>
      <c r="I43" s="41">
        <f t="shared" si="2"/>
        <v>6.778912540081343E-2</v>
      </c>
      <c r="J43" s="35">
        <f t="shared" si="0"/>
        <v>5139430.4770669648</v>
      </c>
      <c r="K43" s="42">
        <v>5104237.8999999985</v>
      </c>
      <c r="L43" s="48">
        <f t="shared" si="3"/>
        <v>-35192.577066966332</v>
      </c>
    </row>
    <row r="44" spans="1:12" ht="13" x14ac:dyDescent="0.3">
      <c r="A44" s="43">
        <v>1860</v>
      </c>
      <c r="B44" s="28" t="s">
        <v>59</v>
      </c>
      <c r="C44" s="44">
        <v>79465312.440000013</v>
      </c>
      <c r="D44" s="45">
        <v>184.62</v>
      </c>
      <c r="E44" s="46">
        <v>9759766.5899999999</v>
      </c>
      <c r="F44" s="46">
        <v>388402.4</v>
      </c>
      <c r="G44" s="32">
        <f t="shared" si="1"/>
        <v>83956608.715000004</v>
      </c>
      <c r="H44" s="47">
        <v>6.5880362816559082</v>
      </c>
      <c r="I44" s="41">
        <f t="shared" si="2"/>
        <v>0.15179029945303354</v>
      </c>
      <c r="J44" s="35">
        <f t="shared" si="0"/>
        <v>12743798.777911017</v>
      </c>
      <c r="K44" s="42">
        <v>12724194.32</v>
      </c>
      <c r="L44" s="48">
        <f t="shared" si="3"/>
        <v>-19604.45791101642</v>
      </c>
    </row>
    <row r="45" spans="1:12" ht="13" x14ac:dyDescent="0.3">
      <c r="A45" s="43">
        <v>1905</v>
      </c>
      <c r="B45" s="28" t="s">
        <v>46</v>
      </c>
      <c r="C45" s="44">
        <v>17356056.739999998</v>
      </c>
      <c r="D45" s="45">
        <v>0</v>
      </c>
      <c r="E45" s="46">
        <v>0</v>
      </c>
      <c r="F45" s="46">
        <v>0</v>
      </c>
      <c r="G45" s="32">
        <f t="shared" si="1"/>
        <v>17356056.739999998</v>
      </c>
      <c r="H45" s="47">
        <v>0</v>
      </c>
      <c r="I45" s="41">
        <f t="shared" si="2"/>
        <v>0</v>
      </c>
      <c r="J45" s="35">
        <f t="shared" si="0"/>
        <v>0</v>
      </c>
      <c r="K45" s="42">
        <v>0</v>
      </c>
      <c r="L45" s="48">
        <f t="shared" si="3"/>
        <v>0</v>
      </c>
    </row>
    <row r="46" spans="1:12" ht="13" x14ac:dyDescent="0.3">
      <c r="A46" s="43">
        <v>1908</v>
      </c>
      <c r="B46" s="28" t="s">
        <v>60</v>
      </c>
      <c r="C46" s="44">
        <v>193015820.07000002</v>
      </c>
      <c r="D46" s="45">
        <v>104104.70999999996</v>
      </c>
      <c r="E46" s="46">
        <v>5857144</v>
      </c>
      <c r="F46" s="46">
        <v>388374.06000000006</v>
      </c>
      <c r="G46" s="32">
        <f t="shared" si="1"/>
        <v>195451913.30000001</v>
      </c>
      <c r="H46" s="47">
        <v>17.025666432617601</v>
      </c>
      <c r="I46" s="41">
        <f t="shared" si="2"/>
        <v>5.8734852110353224E-2</v>
      </c>
      <c r="J46" s="35">
        <f t="shared" si="0"/>
        <v>11479839.222361082</v>
      </c>
      <c r="K46" s="42">
        <v>11509197.450000001</v>
      </c>
      <c r="L46" s="48">
        <f t="shared" si="3"/>
        <v>29358.227638918906</v>
      </c>
    </row>
    <row r="47" spans="1:12" ht="13" x14ac:dyDescent="0.3">
      <c r="A47" s="43">
        <v>1910</v>
      </c>
      <c r="B47" s="28" t="s">
        <v>48</v>
      </c>
      <c r="C47" s="44">
        <v>0</v>
      </c>
      <c r="D47" s="45">
        <v>0</v>
      </c>
      <c r="E47" s="46">
        <v>193307.29</v>
      </c>
      <c r="F47" s="46">
        <v>0</v>
      </c>
      <c r="G47" s="32">
        <f t="shared" si="1"/>
        <v>96653.645000000004</v>
      </c>
      <c r="H47" s="47">
        <v>5</v>
      </c>
      <c r="I47" s="41">
        <f t="shared" si="2"/>
        <v>0.2</v>
      </c>
      <c r="J47" s="35">
        <f t="shared" si="0"/>
        <v>19330.728999999999</v>
      </c>
      <c r="K47" s="42">
        <v>3221.8</v>
      </c>
      <c r="L47" s="48">
        <f t="shared" si="3"/>
        <v>-16108.929</v>
      </c>
    </row>
    <row r="48" spans="1:12" ht="13" x14ac:dyDescent="0.3">
      <c r="A48" s="43">
        <v>1915</v>
      </c>
      <c r="B48" s="28" t="s">
        <v>61</v>
      </c>
      <c r="C48" s="44">
        <v>9309622.9300000016</v>
      </c>
      <c r="D48" s="45">
        <v>270362.67000000016</v>
      </c>
      <c r="E48" s="46">
        <v>587951.43000000005</v>
      </c>
      <c r="F48" s="46">
        <v>0</v>
      </c>
      <c r="G48" s="32">
        <f t="shared" si="1"/>
        <v>9333235.9750000015</v>
      </c>
      <c r="H48" s="47">
        <v>4.9270348970495785</v>
      </c>
      <c r="I48" s="41">
        <f t="shared" si="2"/>
        <v>0.2029618261073862</v>
      </c>
      <c r="J48" s="35">
        <f t="shared" si="0"/>
        <v>1894290.6169771513</v>
      </c>
      <c r="K48" s="42">
        <v>1915063.14</v>
      </c>
      <c r="L48" s="48">
        <f t="shared" si="3"/>
        <v>20772.523022848647</v>
      </c>
    </row>
    <row r="49" spans="1:12" ht="13" x14ac:dyDescent="0.3">
      <c r="A49" s="43">
        <v>1915</v>
      </c>
      <c r="B49" s="28" t="s">
        <v>62</v>
      </c>
      <c r="C49" s="44">
        <v>0</v>
      </c>
      <c r="D49" s="45">
        <v>0</v>
      </c>
      <c r="E49" s="46">
        <v>0</v>
      </c>
      <c r="F49" s="46">
        <v>0</v>
      </c>
      <c r="G49" s="32">
        <f t="shared" si="1"/>
        <v>0</v>
      </c>
      <c r="H49" s="47">
        <v>4.9270348970495785</v>
      </c>
      <c r="I49" s="41">
        <f t="shared" si="2"/>
        <v>0.2029618261073862</v>
      </c>
      <c r="J49" s="35">
        <f t="shared" si="0"/>
        <v>0</v>
      </c>
      <c r="K49" s="42">
        <v>0</v>
      </c>
      <c r="L49" s="48">
        <f t="shared" si="3"/>
        <v>0</v>
      </c>
    </row>
    <row r="50" spans="1:12" ht="13" x14ac:dyDescent="0.3">
      <c r="A50" s="43">
        <v>1920</v>
      </c>
      <c r="B50" s="28" t="s">
        <v>63</v>
      </c>
      <c r="C50" s="44">
        <v>0</v>
      </c>
      <c r="D50" s="45">
        <v>0</v>
      </c>
      <c r="E50" s="46">
        <v>0</v>
      </c>
      <c r="F50" s="46">
        <v>0</v>
      </c>
      <c r="G50" s="32">
        <f t="shared" si="1"/>
        <v>0</v>
      </c>
      <c r="H50" s="47">
        <v>2.9870411319827932</v>
      </c>
      <c r="I50" s="41">
        <f t="shared" si="2"/>
        <v>0.33477945425418415</v>
      </c>
      <c r="J50" s="35">
        <f t="shared" si="0"/>
        <v>0</v>
      </c>
      <c r="K50" s="42">
        <v>0</v>
      </c>
      <c r="L50" s="48">
        <f t="shared" si="3"/>
        <v>0</v>
      </c>
    </row>
    <row r="51" spans="1:12" ht="13" x14ac:dyDescent="0.3">
      <c r="A51" s="43">
        <v>1920</v>
      </c>
      <c r="B51" s="28" t="s">
        <v>64</v>
      </c>
      <c r="C51" s="44">
        <v>0</v>
      </c>
      <c r="D51" s="45">
        <v>0</v>
      </c>
      <c r="E51" s="46">
        <v>0</v>
      </c>
      <c r="F51" s="46">
        <v>0</v>
      </c>
      <c r="G51" s="32">
        <f t="shared" si="1"/>
        <v>0</v>
      </c>
      <c r="H51" s="47">
        <v>2.9870411319827932</v>
      </c>
      <c r="I51" s="41">
        <f t="shared" si="2"/>
        <v>0.33477945425418415</v>
      </c>
      <c r="J51" s="35">
        <f t="shared" si="0"/>
        <v>0</v>
      </c>
      <c r="K51" s="42">
        <v>0</v>
      </c>
      <c r="L51" s="48">
        <f t="shared" si="3"/>
        <v>0</v>
      </c>
    </row>
    <row r="52" spans="1:12" ht="13" x14ac:dyDescent="0.3">
      <c r="A52" s="43">
        <v>1920</v>
      </c>
      <c r="B52" s="28" t="s">
        <v>65</v>
      </c>
      <c r="C52" s="44">
        <v>27980118.598799977</v>
      </c>
      <c r="D52" s="45">
        <v>1549867.8499999999</v>
      </c>
      <c r="E52" s="46">
        <v>16076585.0044</v>
      </c>
      <c r="F52" s="46">
        <v>0</v>
      </c>
      <c r="G52" s="32">
        <f t="shared" si="1"/>
        <v>34468543.250999972</v>
      </c>
      <c r="H52" s="47">
        <v>2.9870411319827932</v>
      </c>
      <c r="I52" s="41">
        <f t="shared" si="2"/>
        <v>0.33477945425418415</v>
      </c>
      <c r="J52" s="35">
        <f t="shared" si="0"/>
        <v>11539360.098506514</v>
      </c>
      <c r="K52" s="42">
        <v>11951642.658599999</v>
      </c>
      <c r="L52" s="48">
        <f t="shared" si="3"/>
        <v>412282.56009348482</v>
      </c>
    </row>
    <row r="53" spans="1:12" ht="13" x14ac:dyDescent="0.3">
      <c r="A53" s="43">
        <v>1930</v>
      </c>
      <c r="B53" s="28" t="s">
        <v>66</v>
      </c>
      <c r="C53" s="44">
        <v>12194430.300000001</v>
      </c>
      <c r="D53" s="45">
        <v>121256.46</v>
      </c>
      <c r="E53" s="46">
        <v>4087745.61</v>
      </c>
      <c r="F53" s="46">
        <v>0</v>
      </c>
      <c r="G53" s="32">
        <f t="shared" si="1"/>
        <v>14117046.645</v>
      </c>
      <c r="H53" s="47">
        <v>4.536182899141294</v>
      </c>
      <c r="I53" s="41">
        <f t="shared" si="2"/>
        <v>0.22044966489100373</v>
      </c>
      <c r="J53" s="35">
        <f t="shared" si="0"/>
        <v>3112098.2021409185</v>
      </c>
      <c r="K53" s="42">
        <v>2858175.73</v>
      </c>
      <c r="L53" s="48">
        <f t="shared" si="3"/>
        <v>-253922.47214091849</v>
      </c>
    </row>
    <row r="54" spans="1:12" ht="13" x14ac:dyDescent="0.3">
      <c r="A54" s="43">
        <v>1935</v>
      </c>
      <c r="B54" s="28" t="s">
        <v>67</v>
      </c>
      <c r="C54" s="44">
        <v>0</v>
      </c>
      <c r="D54" s="45">
        <v>0</v>
      </c>
      <c r="E54" s="46">
        <v>0</v>
      </c>
      <c r="F54" s="46">
        <v>0</v>
      </c>
      <c r="G54" s="32">
        <f t="shared" si="1"/>
        <v>0</v>
      </c>
      <c r="H54" s="47">
        <v>0</v>
      </c>
      <c r="I54" s="41">
        <f t="shared" si="2"/>
        <v>0</v>
      </c>
      <c r="J54" s="35">
        <f t="shared" si="0"/>
        <v>0</v>
      </c>
      <c r="K54" s="42">
        <v>0</v>
      </c>
      <c r="L54" s="48">
        <f t="shared" si="3"/>
        <v>0</v>
      </c>
    </row>
    <row r="55" spans="1:12" ht="13" x14ac:dyDescent="0.3">
      <c r="A55" s="43">
        <v>1940</v>
      </c>
      <c r="B55" s="28" t="s">
        <v>68</v>
      </c>
      <c r="C55" s="44">
        <v>15131059.310000002</v>
      </c>
      <c r="D55" s="45">
        <v>188218.05999999997</v>
      </c>
      <c r="E55" s="46">
        <v>1664714.19</v>
      </c>
      <c r="F55" s="46">
        <v>0</v>
      </c>
      <c r="G55" s="32">
        <f t="shared" si="1"/>
        <v>15775198.345000003</v>
      </c>
      <c r="H55" s="47">
        <v>6.0399099391860096</v>
      </c>
      <c r="I55" s="41">
        <f t="shared" si="2"/>
        <v>0.1655653826081335</v>
      </c>
      <c r="J55" s="35">
        <f t="shared" si="0"/>
        <v>2611826.7497091196</v>
      </c>
      <c r="K55" s="42">
        <v>2623607.94</v>
      </c>
      <c r="L55" s="48">
        <f t="shared" si="3"/>
        <v>11781.19029088039</v>
      </c>
    </row>
    <row r="56" spans="1:12" ht="13" x14ac:dyDescent="0.3">
      <c r="A56" s="43">
        <v>1945</v>
      </c>
      <c r="B56" s="28" t="s">
        <v>69</v>
      </c>
      <c r="C56" s="44">
        <v>86053.07</v>
      </c>
      <c r="D56" s="45">
        <v>3092.17</v>
      </c>
      <c r="E56" s="46">
        <v>0</v>
      </c>
      <c r="F56" s="46">
        <v>0</v>
      </c>
      <c r="G56" s="32">
        <f t="shared" si="1"/>
        <v>82960.900000000009</v>
      </c>
      <c r="H56" s="47">
        <v>1.8817375573172523</v>
      </c>
      <c r="I56" s="41">
        <f t="shared" si="2"/>
        <v>0.53142373446894253</v>
      </c>
      <c r="J56" s="35">
        <f t="shared" si="0"/>
        <v>44087.391292904496</v>
      </c>
      <c r="K56" s="42">
        <v>44361.279999999999</v>
      </c>
      <c r="L56" s="48">
        <f t="shared" si="3"/>
        <v>273.88870709550247</v>
      </c>
    </row>
    <row r="57" spans="1:12" ht="13" x14ac:dyDescent="0.3">
      <c r="A57" s="43">
        <v>1950</v>
      </c>
      <c r="B57" s="28" t="s">
        <v>70</v>
      </c>
      <c r="C57" s="44">
        <v>746685.21000000008</v>
      </c>
      <c r="D57" s="45">
        <v>3499.26</v>
      </c>
      <c r="E57" s="46">
        <v>0</v>
      </c>
      <c r="F57" s="46">
        <v>0</v>
      </c>
      <c r="G57" s="32">
        <f t="shared" si="1"/>
        <v>743185.95000000007</v>
      </c>
      <c r="H57" s="47">
        <v>5.5120693996647603</v>
      </c>
      <c r="I57" s="41">
        <f t="shared" si="2"/>
        <v>0.18142006703704042</v>
      </c>
      <c r="J57" s="35">
        <f t="shared" si="0"/>
        <v>134828.84486998658</v>
      </c>
      <c r="K57" s="42">
        <v>135130.72</v>
      </c>
      <c r="L57" s="48">
        <f t="shared" si="3"/>
        <v>301.87513001341722</v>
      </c>
    </row>
    <row r="58" spans="1:12" ht="13" x14ac:dyDescent="0.3">
      <c r="A58" s="43">
        <v>1955</v>
      </c>
      <c r="B58" s="28" t="s">
        <v>71</v>
      </c>
      <c r="C58" s="44">
        <v>39864734.629999995</v>
      </c>
      <c r="D58" s="45">
        <v>237369.57</v>
      </c>
      <c r="E58" s="46">
        <v>11102073.549999999</v>
      </c>
      <c r="F58" s="46">
        <v>0</v>
      </c>
      <c r="G58" s="32">
        <f t="shared" si="1"/>
        <v>45178401.834999993</v>
      </c>
      <c r="H58" s="47">
        <v>7.0893300238235026</v>
      </c>
      <c r="I58" s="41">
        <f t="shared" si="2"/>
        <v>0.14105705287234857</v>
      </c>
      <c r="J58" s="35">
        <f t="shared" si="0"/>
        <v>6372732.2163278041</v>
      </c>
      <c r="K58" s="42">
        <v>6278240.9000000004</v>
      </c>
      <c r="L58" s="48">
        <f t="shared" si="3"/>
        <v>-94491.316327803768</v>
      </c>
    </row>
    <row r="59" spans="1:12" ht="13" x14ac:dyDescent="0.3">
      <c r="A59" s="43">
        <v>1955</v>
      </c>
      <c r="B59" s="28" t="s">
        <v>72</v>
      </c>
      <c r="C59" s="44">
        <v>0</v>
      </c>
      <c r="D59" s="45">
        <v>0</v>
      </c>
      <c r="E59" s="46">
        <v>0</v>
      </c>
      <c r="F59" s="46">
        <v>0</v>
      </c>
      <c r="G59" s="32">
        <f t="shared" si="1"/>
        <v>0</v>
      </c>
      <c r="H59" s="47">
        <v>7.0893300238235026</v>
      </c>
      <c r="I59" s="41">
        <f t="shared" si="2"/>
        <v>0.14105705287234857</v>
      </c>
      <c r="J59" s="35">
        <f t="shared" si="0"/>
        <v>0</v>
      </c>
      <c r="K59" s="42">
        <v>0</v>
      </c>
      <c r="L59" s="48">
        <f t="shared" si="3"/>
        <v>0</v>
      </c>
    </row>
    <row r="60" spans="1:12" ht="13" x14ac:dyDescent="0.3">
      <c r="A60" s="43">
        <v>1960</v>
      </c>
      <c r="B60" s="28" t="s">
        <v>73</v>
      </c>
      <c r="C60" s="44">
        <v>47965.329999999958</v>
      </c>
      <c r="D60" s="45">
        <v>15571.85</v>
      </c>
      <c r="E60" s="46">
        <v>0</v>
      </c>
      <c r="F60" s="46">
        <v>0</v>
      </c>
      <c r="G60" s="32">
        <f t="shared" si="1"/>
        <v>32393.47999999996</v>
      </c>
      <c r="H60" s="47">
        <v>1.3327705472716942</v>
      </c>
      <c r="I60" s="41">
        <f t="shared" si="2"/>
        <v>0.75031670083578406</v>
      </c>
      <c r="J60" s="35">
        <f t="shared" si="0"/>
        <v>24305.369042189926</v>
      </c>
      <c r="K60" s="42">
        <v>34271.46</v>
      </c>
      <c r="L60" s="48">
        <f t="shared" si="3"/>
        <v>9966.0909578100727</v>
      </c>
    </row>
    <row r="61" spans="1:12" ht="13" x14ac:dyDescent="0.3">
      <c r="A61" s="43">
        <v>1970</v>
      </c>
      <c r="B61" s="49" t="s">
        <v>74</v>
      </c>
      <c r="C61" s="44">
        <v>0</v>
      </c>
      <c r="D61" s="45">
        <v>0</v>
      </c>
      <c r="E61" s="46">
        <v>0</v>
      </c>
      <c r="F61" s="46">
        <v>0</v>
      </c>
      <c r="G61" s="32">
        <f t="shared" si="1"/>
        <v>0</v>
      </c>
      <c r="H61" s="47">
        <v>0</v>
      </c>
      <c r="I61" s="41">
        <f t="shared" si="2"/>
        <v>0</v>
      </c>
      <c r="J61" s="35">
        <f t="shared" si="0"/>
        <v>0</v>
      </c>
      <c r="K61" s="42">
        <v>0</v>
      </c>
      <c r="L61" s="48">
        <f t="shared" si="3"/>
        <v>0</v>
      </c>
    </row>
    <row r="62" spans="1:12" ht="13" x14ac:dyDescent="0.3">
      <c r="A62" s="43">
        <v>1975</v>
      </c>
      <c r="B62" s="28" t="s">
        <v>75</v>
      </c>
      <c r="C62" s="44">
        <v>0</v>
      </c>
      <c r="D62" s="45">
        <v>0</v>
      </c>
      <c r="E62" s="46">
        <v>0</v>
      </c>
      <c r="F62" s="46">
        <v>0</v>
      </c>
      <c r="G62" s="32">
        <f t="shared" si="1"/>
        <v>0</v>
      </c>
      <c r="H62" s="47">
        <v>0</v>
      </c>
      <c r="I62" s="41">
        <f t="shared" si="2"/>
        <v>0</v>
      </c>
      <c r="J62" s="35">
        <f t="shared" si="0"/>
        <v>0</v>
      </c>
      <c r="K62" s="42">
        <v>0</v>
      </c>
      <c r="L62" s="48">
        <f t="shared" si="3"/>
        <v>0</v>
      </c>
    </row>
    <row r="63" spans="1:12" ht="13" x14ac:dyDescent="0.3">
      <c r="A63" s="43">
        <v>1980</v>
      </c>
      <c r="B63" s="28" t="s">
        <v>76</v>
      </c>
      <c r="C63" s="44">
        <v>31428341.574800007</v>
      </c>
      <c r="D63" s="45">
        <v>158398.23000000001</v>
      </c>
      <c r="E63" s="46">
        <v>11141060.140000001</v>
      </c>
      <c r="F63" s="46">
        <v>217311.81</v>
      </c>
      <c r="G63" s="32">
        <f t="shared" si="1"/>
        <v>36623161.604800001</v>
      </c>
      <c r="H63" s="47">
        <v>10.415014455784554</v>
      </c>
      <c r="I63" s="41">
        <f t="shared" si="2"/>
        <v>9.6015229191025717E-2</v>
      </c>
      <c r="J63" s="35">
        <f t="shared" si="0"/>
        <v>3516381.2551848455</v>
      </c>
      <c r="K63" s="42">
        <v>3447205.7048000004</v>
      </c>
      <c r="L63" s="48">
        <f t="shared" si="3"/>
        <v>-69175.550384845119</v>
      </c>
    </row>
    <row r="64" spans="1:12" ht="13" x14ac:dyDescent="0.3">
      <c r="A64" s="43">
        <v>1985</v>
      </c>
      <c r="B64" s="28" t="s">
        <v>77</v>
      </c>
      <c r="C64" s="44">
        <v>0</v>
      </c>
      <c r="D64" s="45">
        <v>0</v>
      </c>
      <c r="E64" s="46">
        <v>0</v>
      </c>
      <c r="F64" s="46">
        <v>0</v>
      </c>
      <c r="G64" s="32">
        <f t="shared" si="1"/>
        <v>0</v>
      </c>
      <c r="H64" s="47">
        <v>0</v>
      </c>
      <c r="I64" s="41">
        <f t="shared" si="2"/>
        <v>0</v>
      </c>
      <c r="J64" s="35">
        <f t="shared" si="0"/>
        <v>0</v>
      </c>
      <c r="K64" s="42">
        <v>0</v>
      </c>
      <c r="L64" s="48">
        <f t="shared" si="3"/>
        <v>0</v>
      </c>
    </row>
    <row r="65" spans="1:12" ht="13" x14ac:dyDescent="0.3">
      <c r="A65" s="43">
        <v>1990</v>
      </c>
      <c r="B65" s="50" t="s">
        <v>78</v>
      </c>
      <c r="C65" s="44">
        <v>0</v>
      </c>
      <c r="D65" s="45">
        <v>0</v>
      </c>
      <c r="E65" s="46">
        <v>0</v>
      </c>
      <c r="F65" s="46">
        <v>0</v>
      </c>
      <c r="G65" s="32">
        <f t="shared" si="1"/>
        <v>0</v>
      </c>
      <c r="H65" s="47">
        <v>0</v>
      </c>
      <c r="I65" s="41">
        <f t="shared" si="2"/>
        <v>0</v>
      </c>
      <c r="J65" s="35">
        <f t="shared" si="0"/>
        <v>0</v>
      </c>
      <c r="K65" s="42">
        <v>0</v>
      </c>
      <c r="L65" s="48">
        <f t="shared" si="3"/>
        <v>0</v>
      </c>
    </row>
    <row r="66" spans="1:12" ht="13" x14ac:dyDescent="0.3">
      <c r="A66" s="43">
        <v>1995</v>
      </c>
      <c r="B66" s="28" t="s">
        <v>79</v>
      </c>
      <c r="C66" s="44">
        <v>0</v>
      </c>
      <c r="D66" s="45">
        <v>0</v>
      </c>
      <c r="E66" s="46">
        <v>0</v>
      </c>
      <c r="F66" s="46">
        <v>0</v>
      </c>
      <c r="G66" s="32">
        <f t="shared" si="1"/>
        <v>0</v>
      </c>
      <c r="H66" s="47">
        <v>0</v>
      </c>
      <c r="I66" s="51">
        <f t="shared" si="2"/>
        <v>0</v>
      </c>
      <c r="J66" s="52">
        <f t="shared" si="0"/>
        <v>0</v>
      </c>
      <c r="K66" s="42">
        <v>0</v>
      </c>
      <c r="L66" s="48">
        <f t="shared" si="3"/>
        <v>0</v>
      </c>
    </row>
    <row r="67" spans="1:12" ht="13" x14ac:dyDescent="0.3">
      <c r="A67" s="43">
        <v>2440</v>
      </c>
      <c r="B67" s="53" t="s">
        <v>80</v>
      </c>
      <c r="C67" s="44">
        <v>-195382995.38999996</v>
      </c>
      <c r="D67" s="45">
        <v>-300972.40000000002</v>
      </c>
      <c r="E67" s="46">
        <v>-117815059.87000002</v>
      </c>
      <c r="F67" s="46">
        <v>-207933.91</v>
      </c>
      <c r="G67" s="32">
        <f t="shared" si="1"/>
        <v>-253781619.01499996</v>
      </c>
      <c r="H67" s="47">
        <v>30.40743922667512</v>
      </c>
      <c r="I67" s="51">
        <f t="shared" si="2"/>
        <v>3.2886689094251111E-2</v>
      </c>
      <c r="J67" s="52">
        <f t="shared" si="0"/>
        <v>-8346037.202381989</v>
      </c>
      <c r="K67" s="42">
        <v>-8153454.1799999988</v>
      </c>
      <c r="L67" s="48">
        <f t="shared" si="3"/>
        <v>192583.02238199022</v>
      </c>
    </row>
    <row r="68" spans="1:12" ht="13" x14ac:dyDescent="0.3">
      <c r="A68" s="54">
        <v>2005</v>
      </c>
      <c r="B68" s="55" t="s">
        <v>81</v>
      </c>
      <c r="C68" s="56">
        <v>6960395.2700000005</v>
      </c>
      <c r="D68" s="57">
        <v>0</v>
      </c>
      <c r="E68" s="58">
        <v>0</v>
      </c>
      <c r="F68" s="58">
        <v>0</v>
      </c>
      <c r="G68" s="32">
        <f>C68-D68+(E68*0.5)-F68</f>
        <v>6960395.2700000005</v>
      </c>
      <c r="H68" s="59">
        <v>54.354475868294713</v>
      </c>
      <c r="I68" s="60">
        <f>IF(H68=0,0,1/H68)</f>
        <v>1.8397748925462566E-2</v>
      </c>
      <c r="J68" s="61">
        <f>IF(H68=0,0,+G68/H68)</f>
        <v>128055.60459943723</v>
      </c>
      <c r="K68" s="62">
        <v>128055.6</v>
      </c>
      <c r="L68" s="63">
        <f>IF(ISERROR(+K68-J68), 0, +K68-J68)</f>
        <v>-4.5994372194400057E-3</v>
      </c>
    </row>
    <row r="69" spans="1:12" ht="13.5" thickBot="1" x14ac:dyDescent="0.35">
      <c r="A69" s="54">
        <v>1875</v>
      </c>
      <c r="B69" s="55" t="s">
        <v>82</v>
      </c>
      <c r="C69" s="56">
        <v>85239.57</v>
      </c>
      <c r="D69" s="57">
        <v>59624.899999999994</v>
      </c>
      <c r="E69" s="58">
        <v>1001.33</v>
      </c>
      <c r="F69" s="58">
        <v>-1.9999999996798579E-2</v>
      </c>
      <c r="G69" s="32">
        <f t="shared" si="1"/>
        <v>26115.35500000001</v>
      </c>
      <c r="H69" s="59">
        <v>19.693149171534383</v>
      </c>
      <c r="I69" s="60">
        <f t="shared" si="2"/>
        <v>5.0779080140491588E-2</v>
      </c>
      <c r="J69" s="61">
        <f t="shared" si="0"/>
        <v>1326.1137044423883</v>
      </c>
      <c r="K69" s="62">
        <v>4380.79</v>
      </c>
      <c r="L69" s="63">
        <f t="shared" si="3"/>
        <v>3054.6762955576114</v>
      </c>
    </row>
    <row r="70" spans="1:12" ht="13.5" thickBot="1" x14ac:dyDescent="0.35">
      <c r="A70" s="64"/>
      <c r="B70" s="65" t="s">
        <v>83</v>
      </c>
      <c r="C70" s="66">
        <f>SUM(C28:C69)</f>
        <v>4233173773.6103988</v>
      </c>
      <c r="D70" s="66">
        <f>SUM(D28:D69)</f>
        <v>11105116.77</v>
      </c>
      <c r="E70" s="66">
        <f>SUM(E28:E69)</f>
        <v>447946062.54440004</v>
      </c>
      <c r="F70" s="66">
        <f>SUM(F28:F69)</f>
        <v>23234997.288090672</v>
      </c>
      <c r="G70" s="66">
        <f>SUM(G29:G69)</f>
        <v>4263745306.4745107</v>
      </c>
      <c r="H70" s="66"/>
      <c r="I70" s="67"/>
      <c r="J70" s="66">
        <f>SUM(J28:J69)</f>
        <v>238339547.66387051</v>
      </c>
      <c r="K70" s="66">
        <f>SUM(K28:K69)</f>
        <v>238734198.14199999</v>
      </c>
      <c r="L70" s="68">
        <f>SUM(L28:L69)</f>
        <v>394650.47812953027</v>
      </c>
    </row>
    <row r="71" spans="1:12" ht="26.5" customHeight="1" x14ac:dyDescent="0.25">
      <c r="A71" s="38"/>
      <c r="B71" s="38"/>
      <c r="C71" s="38"/>
      <c r="D71" s="38"/>
      <c r="E71" s="38"/>
      <c r="F71" s="38"/>
      <c r="G71" s="38"/>
      <c r="H71" s="38"/>
      <c r="I71" s="38"/>
      <c r="J71" s="38"/>
      <c r="K71" s="38"/>
      <c r="L71" s="38"/>
    </row>
    <row r="72" spans="1:12" ht="13.15" customHeight="1" x14ac:dyDescent="0.3">
      <c r="A72" s="74" t="s">
        <v>87</v>
      </c>
      <c r="B72" s="38"/>
      <c r="C72" s="38"/>
      <c r="D72" s="38"/>
      <c r="E72" s="38"/>
      <c r="F72" s="38"/>
      <c r="G72" s="38"/>
      <c r="H72" s="38"/>
      <c r="I72" s="38"/>
      <c r="J72" s="38"/>
      <c r="K72" s="38"/>
      <c r="L72" s="38"/>
    </row>
    <row r="73" spans="1:12" ht="13.15" customHeight="1" x14ac:dyDescent="0.25">
      <c r="A73" s="73">
        <v>5</v>
      </c>
      <c r="B73" s="72" t="s">
        <v>88</v>
      </c>
      <c r="C73" s="38"/>
      <c r="D73" s="38"/>
      <c r="E73" s="38"/>
      <c r="F73" s="38"/>
      <c r="G73" s="38"/>
      <c r="H73" s="38"/>
      <c r="I73" s="38"/>
      <c r="J73" s="38"/>
      <c r="K73" s="38"/>
      <c r="L73" s="38"/>
    </row>
    <row r="74" spans="1:12" ht="13.15" customHeight="1" x14ac:dyDescent="0.25">
      <c r="A74" s="38"/>
      <c r="B74" s="38"/>
      <c r="C74" s="38"/>
      <c r="D74" s="38"/>
      <c r="E74" s="38"/>
      <c r="F74" s="38"/>
      <c r="G74" s="38"/>
      <c r="H74" s="38"/>
      <c r="I74" s="38"/>
      <c r="J74" s="38"/>
      <c r="K74" s="38"/>
      <c r="L74" s="38"/>
    </row>
    <row r="75" spans="1:12" x14ac:dyDescent="0.25">
      <c r="A75" s="38"/>
      <c r="B75" s="38"/>
      <c r="C75" s="38"/>
      <c r="D75" s="38"/>
      <c r="E75" s="38"/>
      <c r="F75" s="38"/>
      <c r="G75" s="38"/>
      <c r="H75" s="38"/>
      <c r="I75" s="38"/>
      <c r="J75" s="38"/>
      <c r="K75" s="38"/>
      <c r="L75" s="38"/>
    </row>
    <row r="76" spans="1:12" ht="13" thickBot="1" x14ac:dyDescent="0.3"/>
    <row r="77" spans="1:12" ht="18" customHeight="1" thickBot="1" x14ac:dyDescent="0.45">
      <c r="A77" s="11"/>
      <c r="B77" s="11"/>
      <c r="C77" s="11"/>
      <c r="D77" s="11"/>
      <c r="E77" s="5" t="s">
        <v>18</v>
      </c>
      <c r="F77" s="12">
        <f>F23+1</f>
        <v>2021</v>
      </c>
      <c r="G77" s="11"/>
      <c r="H77" s="11"/>
      <c r="I77" s="11"/>
      <c r="J77" s="11"/>
    </row>
    <row r="78" spans="1:12" ht="13.5" thickBot="1" x14ac:dyDescent="0.3">
      <c r="A78" s="13"/>
      <c r="B78" s="13"/>
      <c r="C78" s="13"/>
      <c r="D78" s="13"/>
      <c r="E78" s="13"/>
      <c r="F78" s="13"/>
      <c r="G78" s="13"/>
      <c r="H78" s="13"/>
      <c r="I78" s="13"/>
      <c r="J78" s="13"/>
    </row>
    <row r="79" spans="1:12" ht="19" customHeight="1" thickBot="1" x14ac:dyDescent="0.45">
      <c r="A79" s="11"/>
      <c r="B79" s="11"/>
      <c r="C79" s="78" t="s">
        <v>19</v>
      </c>
      <c r="D79" s="79"/>
      <c r="E79" s="79"/>
      <c r="F79" s="79"/>
      <c r="G79" s="80" t="s">
        <v>20</v>
      </c>
      <c r="H79" s="81"/>
      <c r="I79" s="14" t="s">
        <v>21</v>
      </c>
      <c r="J79" s="11"/>
      <c r="K79" s="11"/>
    </row>
    <row r="80" spans="1:12" ht="64" customHeight="1" thickBot="1" x14ac:dyDescent="0.3">
      <c r="A80" s="84" t="s">
        <v>22</v>
      </c>
      <c r="B80" s="86" t="s">
        <v>23</v>
      </c>
      <c r="C80" s="15" t="s">
        <v>24</v>
      </c>
      <c r="D80" s="16" t="s">
        <v>25</v>
      </c>
      <c r="E80" s="17" t="s">
        <v>26</v>
      </c>
      <c r="F80" s="18" t="s">
        <v>27</v>
      </c>
      <c r="G80" s="18" t="s">
        <v>28</v>
      </c>
      <c r="H80" s="15" t="s">
        <v>29</v>
      </c>
      <c r="I80" s="19" t="s">
        <v>30</v>
      </c>
      <c r="J80" s="20" t="s">
        <v>31</v>
      </c>
      <c r="K80" s="17" t="s">
        <v>86</v>
      </c>
      <c r="L80" s="19" t="s">
        <v>32</v>
      </c>
    </row>
    <row r="81" spans="1:12" ht="13.5" thickBot="1" x14ac:dyDescent="0.35">
      <c r="A81" s="85"/>
      <c r="B81" s="87"/>
      <c r="C81" s="21" t="s">
        <v>33</v>
      </c>
      <c r="D81" s="22" t="s">
        <v>34</v>
      </c>
      <c r="E81" s="23" t="s">
        <v>35</v>
      </c>
      <c r="F81" s="23" t="s">
        <v>36</v>
      </c>
      <c r="G81" s="24" t="s">
        <v>37</v>
      </c>
      <c r="H81" s="25" t="s">
        <v>38</v>
      </c>
      <c r="I81" s="23" t="s">
        <v>39</v>
      </c>
      <c r="J81" s="21" t="s">
        <v>40</v>
      </c>
      <c r="K81" s="26" t="s">
        <v>41</v>
      </c>
      <c r="L81" s="24" t="s">
        <v>42</v>
      </c>
    </row>
    <row r="82" spans="1:12" ht="13" x14ac:dyDescent="0.3">
      <c r="A82" s="27">
        <v>1609</v>
      </c>
      <c r="B82" s="28" t="s">
        <v>43</v>
      </c>
      <c r="C82" s="29">
        <v>151748821.84</v>
      </c>
      <c r="D82" s="30">
        <v>0</v>
      </c>
      <c r="E82" s="30">
        <v>18452616.850000001</v>
      </c>
      <c r="F82" s="31">
        <v>0</v>
      </c>
      <c r="G82" s="32">
        <f>C82-D82+(E82*0.5)-F82</f>
        <v>160975130.26500002</v>
      </c>
      <c r="H82" s="33">
        <v>21.263317272412927</v>
      </c>
      <c r="I82" s="34">
        <f>IF(H82=0,0,1/H82)</f>
        <v>4.7029350462517064E-2</v>
      </c>
      <c r="J82" s="35">
        <f t="shared" ref="J82:J123" si="4">IF(H82=0,0,+G82/H82)</f>
        <v>7570555.8169820234</v>
      </c>
      <c r="K82" s="36">
        <v>7677133.7000000002</v>
      </c>
      <c r="L82" s="37">
        <f>IF(ISERROR(+K82-J82), 0, +K82-J82)</f>
        <v>106577.88301797677</v>
      </c>
    </row>
    <row r="83" spans="1:12" ht="13" x14ac:dyDescent="0.3">
      <c r="A83" s="39">
        <v>1611</v>
      </c>
      <c r="B83" s="40" t="s">
        <v>44</v>
      </c>
      <c r="C83" s="29">
        <v>107184393.48819998</v>
      </c>
      <c r="D83" s="30">
        <v>3114055.1999999969</v>
      </c>
      <c r="E83" s="31">
        <v>25466090.510000002</v>
      </c>
      <c r="F83" s="31">
        <v>0</v>
      </c>
      <c r="G83" s="32">
        <f t="shared" ref="G83:G123" si="5">C83-D83+(E83*0.5)-F83</f>
        <v>116803383.54319997</v>
      </c>
      <c r="H83" s="33">
        <v>3.9716871350656824</v>
      </c>
      <c r="I83" s="41">
        <f>IF(H83=0,0,1/H83)</f>
        <v>0.2517821686333464</v>
      </c>
      <c r="J83" s="35">
        <f t="shared" si="4"/>
        <v>29409009.21221941</v>
      </c>
      <c r="K83" s="42">
        <v>29731786.218600001</v>
      </c>
      <c r="L83" s="37">
        <f>IF(ISERROR(+K83-J83), 0, +K83-J83)</f>
        <v>322777.00638059154</v>
      </c>
    </row>
    <row r="84" spans="1:12" ht="13" x14ac:dyDescent="0.3">
      <c r="A84" s="43">
        <v>1612</v>
      </c>
      <c r="B84" s="28" t="s">
        <v>45</v>
      </c>
      <c r="C84" s="44">
        <v>0</v>
      </c>
      <c r="D84" s="45">
        <v>0</v>
      </c>
      <c r="E84" s="46">
        <v>0</v>
      </c>
      <c r="F84" s="46">
        <v>0</v>
      </c>
      <c r="G84" s="32">
        <f t="shared" si="5"/>
        <v>0</v>
      </c>
      <c r="H84" s="47">
        <v>0</v>
      </c>
      <c r="I84" s="41">
        <f t="shared" ref="I84:I123" si="6">IF(H84=0,0,1/H84)</f>
        <v>0</v>
      </c>
      <c r="J84" s="35">
        <f t="shared" si="4"/>
        <v>0</v>
      </c>
      <c r="K84" s="42">
        <v>0</v>
      </c>
      <c r="L84" s="48">
        <f t="shared" ref="L84:L123" si="7">IF(ISERROR(+K84-J84), 0, +K84-J84)</f>
        <v>0</v>
      </c>
    </row>
    <row r="85" spans="1:12" ht="13" x14ac:dyDescent="0.3">
      <c r="A85" s="43">
        <v>1805</v>
      </c>
      <c r="B85" s="28" t="s">
        <v>46</v>
      </c>
      <c r="C85" s="44">
        <v>7006432.0499999998</v>
      </c>
      <c r="D85" s="45">
        <v>0</v>
      </c>
      <c r="E85" s="46">
        <v>0</v>
      </c>
      <c r="F85" s="46">
        <v>7483.1</v>
      </c>
      <c r="G85" s="32">
        <f t="shared" si="5"/>
        <v>6998948.9500000002</v>
      </c>
      <c r="H85" s="47">
        <v>0</v>
      </c>
      <c r="I85" s="41">
        <f t="shared" si="6"/>
        <v>0</v>
      </c>
      <c r="J85" s="35">
        <f t="shared" si="4"/>
        <v>0</v>
      </c>
      <c r="K85" s="42">
        <v>0</v>
      </c>
      <c r="L85" s="48">
        <f t="shared" si="7"/>
        <v>0</v>
      </c>
    </row>
    <row r="86" spans="1:12" ht="13" x14ac:dyDescent="0.3">
      <c r="A86" s="43">
        <v>1808</v>
      </c>
      <c r="B86" s="28" t="s">
        <v>47</v>
      </c>
      <c r="C86" s="44">
        <v>140680797.75</v>
      </c>
      <c r="D86" s="45">
        <v>57078.91000000012</v>
      </c>
      <c r="E86" s="46">
        <v>5243278.4400000004</v>
      </c>
      <c r="F86" s="46">
        <v>47420.29</v>
      </c>
      <c r="G86" s="32">
        <f t="shared" si="5"/>
        <v>143197937.77000001</v>
      </c>
      <c r="H86" s="47">
        <v>33.570966553795799</v>
      </c>
      <c r="I86" s="41">
        <f t="shared" si="6"/>
        <v>2.9787643986882235E-2</v>
      </c>
      <c r="J86" s="35">
        <f t="shared" si="4"/>
        <v>4265529.1899484769</v>
      </c>
      <c r="K86" s="42">
        <v>4274618.5999999996</v>
      </c>
      <c r="L86" s="48">
        <f t="shared" si="7"/>
        <v>9089.4100515227765</v>
      </c>
    </row>
    <row r="87" spans="1:12" ht="13" x14ac:dyDescent="0.3">
      <c r="A87" s="43">
        <v>1810</v>
      </c>
      <c r="B87" s="28" t="s">
        <v>48</v>
      </c>
      <c r="C87" s="44">
        <v>0</v>
      </c>
      <c r="D87" s="45">
        <v>0</v>
      </c>
      <c r="E87" s="46">
        <v>0</v>
      </c>
      <c r="F87" s="46">
        <v>0</v>
      </c>
      <c r="G87" s="32">
        <f t="shared" si="5"/>
        <v>0</v>
      </c>
      <c r="H87" s="47">
        <v>0</v>
      </c>
      <c r="I87" s="41">
        <f t="shared" si="6"/>
        <v>0</v>
      </c>
      <c r="J87" s="35">
        <f t="shared" si="4"/>
        <v>0</v>
      </c>
      <c r="K87" s="42">
        <v>0</v>
      </c>
      <c r="L87" s="48">
        <f t="shared" si="7"/>
        <v>0</v>
      </c>
    </row>
    <row r="88" spans="1:12" ht="13" x14ac:dyDescent="0.3">
      <c r="A88" s="43">
        <v>1815</v>
      </c>
      <c r="B88" s="28" t="s">
        <v>49</v>
      </c>
      <c r="C88" s="44">
        <v>34305609.409999996</v>
      </c>
      <c r="D88" s="45">
        <v>0</v>
      </c>
      <c r="E88" s="46">
        <v>0</v>
      </c>
      <c r="F88" s="46">
        <v>0</v>
      </c>
      <c r="G88" s="32">
        <f t="shared" si="5"/>
        <v>34305609.409999996</v>
      </c>
      <c r="H88" s="47">
        <v>24.847395663325244</v>
      </c>
      <c r="I88" s="41">
        <f t="shared" si="6"/>
        <v>4.0245666529792494E-2</v>
      </c>
      <c r="J88" s="35">
        <f t="shared" si="4"/>
        <v>1380652.1164161714</v>
      </c>
      <c r="K88" s="42">
        <v>1368960.55</v>
      </c>
      <c r="L88" s="48">
        <f t="shared" si="7"/>
        <v>-11691.566416171379</v>
      </c>
    </row>
    <row r="89" spans="1:12" ht="13" x14ac:dyDescent="0.3">
      <c r="A89" s="43">
        <v>1820</v>
      </c>
      <c r="B89" s="28" t="s">
        <v>50</v>
      </c>
      <c r="C89" s="44">
        <v>194208628.03</v>
      </c>
      <c r="D89" s="45">
        <v>616511.18999999948</v>
      </c>
      <c r="E89" s="46">
        <v>25606427.740000002</v>
      </c>
      <c r="F89" s="46">
        <v>1570619.4700000002</v>
      </c>
      <c r="G89" s="32">
        <f t="shared" si="5"/>
        <v>204824711.24000001</v>
      </c>
      <c r="H89" s="47">
        <v>18.366694721844926</v>
      </c>
      <c r="I89" s="41">
        <f t="shared" si="6"/>
        <v>5.444637781291279E-2</v>
      </c>
      <c r="J89" s="35">
        <f t="shared" si="4"/>
        <v>11151963.613593806</v>
      </c>
      <c r="K89" s="42">
        <v>10796034.460000001</v>
      </c>
      <c r="L89" s="48">
        <f t="shared" si="7"/>
        <v>-355929.15359380469</v>
      </c>
    </row>
    <row r="90" spans="1:12" ht="13" x14ac:dyDescent="0.3">
      <c r="A90" s="43">
        <v>1825</v>
      </c>
      <c r="B90" s="28" t="s">
        <v>51</v>
      </c>
      <c r="C90" s="44">
        <v>4413925.37</v>
      </c>
      <c r="D90" s="45">
        <v>0</v>
      </c>
      <c r="E90" s="46">
        <v>38657.47</v>
      </c>
      <c r="F90" s="46">
        <v>0</v>
      </c>
      <c r="G90" s="32">
        <f t="shared" si="5"/>
        <v>4433254.1050000004</v>
      </c>
      <c r="H90" s="47">
        <v>15.412494023623498</v>
      </c>
      <c r="I90" s="41">
        <f t="shared" si="6"/>
        <v>6.4882425807740798E-2</v>
      </c>
      <c r="J90" s="35">
        <f t="shared" si="4"/>
        <v>287640.28055452486</v>
      </c>
      <c r="K90" s="42">
        <v>288880.45</v>
      </c>
      <c r="L90" s="48">
        <f t="shared" si="7"/>
        <v>1240.169445475156</v>
      </c>
    </row>
    <row r="91" spans="1:12" ht="13" x14ac:dyDescent="0.3">
      <c r="A91" s="43">
        <v>1830</v>
      </c>
      <c r="B91" s="28" t="s">
        <v>52</v>
      </c>
      <c r="C91" s="44">
        <v>372204876.00999999</v>
      </c>
      <c r="D91" s="45">
        <v>319175.92000000004</v>
      </c>
      <c r="E91" s="46">
        <v>33663312.340000004</v>
      </c>
      <c r="F91" s="46">
        <v>2124095.2600000002</v>
      </c>
      <c r="G91" s="32">
        <f t="shared" si="5"/>
        <v>386593261</v>
      </c>
      <c r="H91" s="47">
        <v>29.772240143705385</v>
      </c>
      <c r="I91" s="41">
        <f t="shared" si="6"/>
        <v>3.3588335817969196E-2</v>
      </c>
      <c r="J91" s="35">
        <f t="shared" si="4"/>
        <v>12985024.275431814</v>
      </c>
      <c r="K91" s="42">
        <v>12948643.25</v>
      </c>
      <c r="L91" s="48">
        <f t="shared" si="7"/>
        <v>-36381.025431813672</v>
      </c>
    </row>
    <row r="92" spans="1:12" ht="13" x14ac:dyDescent="0.3">
      <c r="A92" s="43">
        <v>1835</v>
      </c>
      <c r="B92" s="28" t="s">
        <v>53</v>
      </c>
      <c r="C92" s="44">
        <v>422029716.14690977</v>
      </c>
      <c r="D92" s="45">
        <v>445415.36999999994</v>
      </c>
      <c r="E92" s="46">
        <v>48362224.280000001</v>
      </c>
      <c r="F92" s="46">
        <v>4014257.1</v>
      </c>
      <c r="G92" s="32">
        <f t="shared" si="5"/>
        <v>441751155.81690973</v>
      </c>
      <c r="H92" s="47">
        <v>33.776073062939503</v>
      </c>
      <c r="I92" s="41">
        <f t="shared" si="6"/>
        <v>2.9606757367458478E-2</v>
      </c>
      <c r="J92" s="35">
        <f t="shared" si="4"/>
        <v>13078819.28706559</v>
      </c>
      <c r="K92" s="42">
        <v>13118166.27</v>
      </c>
      <c r="L92" s="48">
        <f t="shared" si="7"/>
        <v>39346.982934409752</v>
      </c>
    </row>
    <row r="93" spans="1:12" ht="13" x14ac:dyDescent="0.3">
      <c r="A93" s="43">
        <v>1840</v>
      </c>
      <c r="B93" s="28" t="s">
        <v>54</v>
      </c>
      <c r="C93" s="44">
        <v>1151475657.47</v>
      </c>
      <c r="D93" s="45">
        <v>1025504.3300000001</v>
      </c>
      <c r="E93" s="46">
        <v>133016516.64999999</v>
      </c>
      <c r="F93" s="46">
        <v>442441.38999999996</v>
      </c>
      <c r="G93" s="32">
        <f t="shared" si="5"/>
        <v>1216515970.075</v>
      </c>
      <c r="H93" s="47">
        <v>22.212286062112266</v>
      </c>
      <c r="I93" s="41">
        <f t="shared" si="6"/>
        <v>4.5020129724770236E-2</v>
      </c>
      <c r="J93" s="35">
        <f t="shared" si="4"/>
        <v>54767706.785031207</v>
      </c>
      <c r="K93" s="42">
        <v>54133292.120000005</v>
      </c>
      <c r="L93" s="48">
        <f t="shared" si="7"/>
        <v>-634414.66503120214</v>
      </c>
    </row>
    <row r="94" spans="1:12" ht="13" x14ac:dyDescent="0.3">
      <c r="A94" s="43">
        <v>1845</v>
      </c>
      <c r="B94" s="28" t="s">
        <v>55</v>
      </c>
      <c r="C94" s="44">
        <v>943751585.20499945</v>
      </c>
      <c r="D94" s="45">
        <v>3456542.2099999995</v>
      </c>
      <c r="E94" s="46">
        <v>150312678.34999999</v>
      </c>
      <c r="F94" s="46">
        <v>9166838.9700000007</v>
      </c>
      <c r="G94" s="32">
        <f t="shared" si="5"/>
        <v>1006284543.1999993</v>
      </c>
      <c r="H94" s="47">
        <v>28.590601900390656</v>
      </c>
      <c r="I94" s="41">
        <f t="shared" si="6"/>
        <v>3.4976528423010786E-2</v>
      </c>
      <c r="J94" s="35">
        <f t="shared" si="4"/>
        <v>35196339.926871203</v>
      </c>
      <c r="K94" s="42">
        <v>35026388.5</v>
      </c>
      <c r="L94" s="48">
        <f t="shared" si="7"/>
        <v>-169951.42687120289</v>
      </c>
    </row>
    <row r="95" spans="1:12" ht="13" x14ac:dyDescent="0.3">
      <c r="A95" s="43">
        <v>1850</v>
      </c>
      <c r="B95" s="28" t="s">
        <v>56</v>
      </c>
      <c r="C95" s="44">
        <v>570038913.78999996</v>
      </c>
      <c r="D95" s="45">
        <v>2153193.540000001</v>
      </c>
      <c r="E95" s="46">
        <v>87980486.390000001</v>
      </c>
      <c r="F95" s="46">
        <v>4896950.75</v>
      </c>
      <c r="G95" s="32">
        <f t="shared" si="5"/>
        <v>606979012.69500005</v>
      </c>
      <c r="H95" s="47">
        <v>19.899950020191543</v>
      </c>
      <c r="I95" s="41">
        <f t="shared" si="6"/>
        <v>5.0251382490174447E-2</v>
      </c>
      <c r="J95" s="35">
        <f t="shared" si="4"/>
        <v>30501534.530444901</v>
      </c>
      <c r="K95" s="42">
        <v>30445698.239999998</v>
      </c>
      <c r="L95" s="48">
        <f t="shared" si="7"/>
        <v>-55836.290444903076</v>
      </c>
    </row>
    <row r="96" spans="1:12" ht="13" x14ac:dyDescent="0.3">
      <c r="A96" s="43">
        <v>1855</v>
      </c>
      <c r="B96" s="28" t="s">
        <v>57</v>
      </c>
      <c r="C96" s="44">
        <v>109597522.72999999</v>
      </c>
      <c r="D96" s="45">
        <v>417049.48</v>
      </c>
      <c r="E96" s="46">
        <v>5510126.7199999997</v>
      </c>
      <c r="F96" s="46">
        <v>1370313.44</v>
      </c>
      <c r="G96" s="32">
        <f t="shared" si="5"/>
        <v>110565223.16999999</v>
      </c>
      <c r="H96" s="47">
        <v>35.816753455562946</v>
      </c>
      <c r="I96" s="41">
        <f t="shared" si="6"/>
        <v>2.7919895119491438E-2</v>
      </c>
      <c r="J96" s="35">
        <f t="shared" si="4"/>
        <v>3086969.4347695643</v>
      </c>
      <c r="K96" s="42">
        <v>3126333.11</v>
      </c>
      <c r="L96" s="48">
        <f t="shared" si="7"/>
        <v>39363.675230435561</v>
      </c>
    </row>
    <row r="97" spans="1:12" ht="13" x14ac:dyDescent="0.3">
      <c r="A97" s="43">
        <v>1860</v>
      </c>
      <c r="B97" s="28" t="s">
        <v>58</v>
      </c>
      <c r="C97" s="44">
        <v>75848082.169999987</v>
      </c>
      <c r="D97" s="45">
        <v>2517.04</v>
      </c>
      <c r="E97" s="46">
        <v>8173603.830000001</v>
      </c>
      <c r="F97" s="46">
        <v>0</v>
      </c>
      <c r="G97" s="32">
        <f t="shared" si="5"/>
        <v>79932367.044999987</v>
      </c>
      <c r="H97" s="47">
        <v>14.112130071719411</v>
      </c>
      <c r="I97" s="41">
        <f t="shared" si="6"/>
        <v>7.0861024871361658E-2</v>
      </c>
      <c r="J97" s="35">
        <f t="shared" si="4"/>
        <v>5664089.4492025534</v>
      </c>
      <c r="K97" s="42">
        <v>5559605.8499999978</v>
      </c>
      <c r="L97" s="48">
        <f t="shared" si="7"/>
        <v>-104483.5992025556</v>
      </c>
    </row>
    <row r="98" spans="1:12" ht="13" x14ac:dyDescent="0.3">
      <c r="A98" s="43">
        <v>1860</v>
      </c>
      <c r="B98" s="28" t="s">
        <v>59</v>
      </c>
      <c r="C98" s="44">
        <v>76112482.310000002</v>
      </c>
      <c r="D98" s="45">
        <v>1422009.7800000003</v>
      </c>
      <c r="E98" s="46">
        <v>7302020.79</v>
      </c>
      <c r="F98" s="46">
        <v>521641.74000000005</v>
      </c>
      <c r="G98" s="32">
        <f t="shared" si="5"/>
        <v>77819841.185000002</v>
      </c>
      <c r="H98" s="47">
        <v>6.2399260574412851</v>
      </c>
      <c r="I98" s="41">
        <f t="shared" si="6"/>
        <v>0.16025830928035953</v>
      </c>
      <c r="J98" s="35">
        <f t="shared" si="4"/>
        <v>12471276.176774191</v>
      </c>
      <c r="K98" s="42">
        <v>12613775.02</v>
      </c>
      <c r="L98" s="48">
        <f t="shared" si="7"/>
        <v>142498.84322580881</v>
      </c>
    </row>
    <row r="99" spans="1:12" ht="13" x14ac:dyDescent="0.3">
      <c r="A99" s="43">
        <v>1905</v>
      </c>
      <c r="B99" s="28" t="s">
        <v>46</v>
      </c>
      <c r="C99" s="44">
        <v>17356056.739999998</v>
      </c>
      <c r="D99" s="45">
        <v>0</v>
      </c>
      <c r="E99" s="46">
        <v>0</v>
      </c>
      <c r="F99" s="46">
        <v>0</v>
      </c>
      <c r="G99" s="32">
        <f t="shared" si="5"/>
        <v>17356056.739999998</v>
      </c>
      <c r="H99" s="47">
        <v>0</v>
      </c>
      <c r="I99" s="41">
        <f t="shared" si="6"/>
        <v>0</v>
      </c>
      <c r="J99" s="35">
        <f t="shared" si="4"/>
        <v>0</v>
      </c>
      <c r="K99" s="42">
        <v>0</v>
      </c>
      <c r="L99" s="48">
        <f t="shared" si="7"/>
        <v>0</v>
      </c>
    </row>
    <row r="100" spans="1:12" ht="13" x14ac:dyDescent="0.3">
      <c r="A100" s="43">
        <v>1908</v>
      </c>
      <c r="B100" s="28" t="s">
        <v>60</v>
      </c>
      <c r="C100" s="44">
        <v>186975392.56000003</v>
      </c>
      <c r="D100" s="45">
        <v>160853.25999999998</v>
      </c>
      <c r="E100" s="46">
        <v>14510924.99</v>
      </c>
      <c r="F100" s="46">
        <v>42855.98</v>
      </c>
      <c r="G100" s="32">
        <f t="shared" si="5"/>
        <v>194027145.81500006</v>
      </c>
      <c r="H100" s="47">
        <v>16.427544982356196</v>
      </c>
      <c r="I100" s="41">
        <f t="shared" si="6"/>
        <v>6.0873368544967478E-2</v>
      </c>
      <c r="J100" s="35">
        <f t="shared" si="4"/>
        <v>11811085.954924643</v>
      </c>
      <c r="K100" s="42">
        <v>11713488.050000001</v>
      </c>
      <c r="L100" s="48">
        <f t="shared" si="7"/>
        <v>-97597.904924642295</v>
      </c>
    </row>
    <row r="101" spans="1:12" ht="13" x14ac:dyDescent="0.3">
      <c r="A101" s="43">
        <v>1910</v>
      </c>
      <c r="B101" s="28" t="s">
        <v>48</v>
      </c>
      <c r="C101" s="44">
        <v>190085.49</v>
      </c>
      <c r="D101" s="45">
        <v>0</v>
      </c>
      <c r="E101" s="46">
        <v>36269.46</v>
      </c>
      <c r="F101" s="46">
        <v>0</v>
      </c>
      <c r="G101" s="32">
        <f t="shared" si="5"/>
        <v>208220.22</v>
      </c>
      <c r="H101" s="47">
        <v>4.9215717180687237</v>
      </c>
      <c r="I101" s="41">
        <f t="shared" si="6"/>
        <v>0.20318712339976028</v>
      </c>
      <c r="J101" s="35">
        <f t="shared" si="4"/>
        <v>42307.667535465233</v>
      </c>
      <c r="K101" s="42">
        <v>41079.42</v>
      </c>
      <c r="L101" s="48">
        <f t="shared" si="7"/>
        <v>-1228.2475354652343</v>
      </c>
    </row>
    <row r="102" spans="1:12" ht="13" x14ac:dyDescent="0.3">
      <c r="A102" s="43">
        <v>1915</v>
      </c>
      <c r="B102" s="28" t="s">
        <v>61</v>
      </c>
      <c r="C102" s="44">
        <v>7982511.2200000007</v>
      </c>
      <c r="D102" s="45">
        <v>185443.78999999998</v>
      </c>
      <c r="E102" s="46">
        <v>531841.13</v>
      </c>
      <c r="F102" s="46">
        <v>0</v>
      </c>
      <c r="G102" s="32">
        <f t="shared" si="5"/>
        <v>8062987.995000001</v>
      </c>
      <c r="H102" s="47">
        <v>5.4374799317018621</v>
      </c>
      <c r="I102" s="41">
        <f t="shared" si="6"/>
        <v>0.1839087247328953</v>
      </c>
      <c r="J102" s="35">
        <f t="shared" si="4"/>
        <v>1482853.8396970944</v>
      </c>
      <c r="K102" s="42">
        <v>1501196.47</v>
      </c>
      <c r="L102" s="48">
        <f t="shared" si="7"/>
        <v>18342.630302905571</v>
      </c>
    </row>
    <row r="103" spans="1:12" ht="13" x14ac:dyDescent="0.3">
      <c r="A103" s="43">
        <v>1915</v>
      </c>
      <c r="B103" s="28" t="s">
        <v>62</v>
      </c>
      <c r="C103" s="44">
        <v>0</v>
      </c>
      <c r="D103" s="45">
        <v>0</v>
      </c>
      <c r="E103" s="46">
        <v>0</v>
      </c>
      <c r="F103" s="46">
        <v>0</v>
      </c>
      <c r="G103" s="32">
        <f t="shared" si="5"/>
        <v>0</v>
      </c>
      <c r="H103" s="47">
        <v>5.4374799317018621</v>
      </c>
      <c r="I103" s="41">
        <f t="shared" si="6"/>
        <v>0.1839087247328953</v>
      </c>
      <c r="J103" s="35">
        <f t="shared" si="4"/>
        <v>0</v>
      </c>
      <c r="K103" s="42">
        <v>0</v>
      </c>
      <c r="L103" s="48">
        <f t="shared" si="7"/>
        <v>0</v>
      </c>
    </row>
    <row r="104" spans="1:12" ht="13" x14ac:dyDescent="0.3">
      <c r="A104" s="43">
        <v>1920</v>
      </c>
      <c r="B104" s="28" t="s">
        <v>63</v>
      </c>
      <c r="C104" s="44">
        <v>0</v>
      </c>
      <c r="D104" s="45">
        <v>0</v>
      </c>
      <c r="E104" s="46">
        <v>0</v>
      </c>
      <c r="F104" s="46">
        <v>0</v>
      </c>
      <c r="G104" s="32">
        <f t="shared" si="5"/>
        <v>0</v>
      </c>
      <c r="H104" s="47">
        <v>2.9470102251252124</v>
      </c>
      <c r="I104" s="41">
        <f t="shared" si="6"/>
        <v>0.33932695294856402</v>
      </c>
      <c r="J104" s="35">
        <f t="shared" si="4"/>
        <v>0</v>
      </c>
      <c r="K104" s="42">
        <v>0</v>
      </c>
      <c r="L104" s="48">
        <f t="shared" si="7"/>
        <v>0</v>
      </c>
    </row>
    <row r="105" spans="1:12" ht="13" x14ac:dyDescent="0.3">
      <c r="A105" s="43">
        <v>1920</v>
      </c>
      <c r="B105" s="28" t="s">
        <v>64</v>
      </c>
      <c r="C105" s="44">
        <v>0</v>
      </c>
      <c r="D105" s="45">
        <v>0</v>
      </c>
      <c r="E105" s="46">
        <v>0</v>
      </c>
      <c r="F105" s="46">
        <v>0</v>
      </c>
      <c r="G105" s="32">
        <f t="shared" si="5"/>
        <v>0</v>
      </c>
      <c r="H105" s="47">
        <v>2.9470102251252124</v>
      </c>
      <c r="I105" s="41">
        <f t="shared" si="6"/>
        <v>0.33932695294856402</v>
      </c>
      <c r="J105" s="35">
        <f t="shared" si="4"/>
        <v>0</v>
      </c>
      <c r="K105" s="42">
        <v>0</v>
      </c>
      <c r="L105" s="48">
        <f t="shared" si="7"/>
        <v>0</v>
      </c>
    </row>
    <row r="106" spans="1:12" ht="13" x14ac:dyDescent="0.3">
      <c r="A106" s="43">
        <v>1920</v>
      </c>
      <c r="B106" s="28" t="s">
        <v>65</v>
      </c>
      <c r="C106" s="44">
        <v>32105060.934599981</v>
      </c>
      <c r="D106" s="45">
        <v>2270006.75</v>
      </c>
      <c r="E106" s="46">
        <v>15326731.460000001</v>
      </c>
      <c r="F106" s="46">
        <v>0</v>
      </c>
      <c r="G106" s="32">
        <f t="shared" si="5"/>
        <v>37498419.914599985</v>
      </c>
      <c r="H106" s="47">
        <v>2.9470102251252124</v>
      </c>
      <c r="I106" s="41">
        <f t="shared" si="6"/>
        <v>0.33932695294856402</v>
      </c>
      <c r="J106" s="35">
        <f t="shared" si="4"/>
        <v>12724224.570006965</v>
      </c>
      <c r="K106" s="42">
        <v>13055498.068600001</v>
      </c>
      <c r="L106" s="48">
        <f t="shared" si="7"/>
        <v>331273.49859303609</v>
      </c>
    </row>
    <row r="107" spans="1:12" ht="13" x14ac:dyDescent="0.3">
      <c r="A107" s="43">
        <v>1930</v>
      </c>
      <c r="B107" s="28" t="s">
        <v>66</v>
      </c>
      <c r="C107" s="44">
        <v>13424000.179999996</v>
      </c>
      <c r="D107" s="45">
        <v>211248.62000000002</v>
      </c>
      <c r="E107" s="46">
        <v>4119531.58</v>
      </c>
      <c r="F107" s="46">
        <v>54145.450000000186</v>
      </c>
      <c r="G107" s="32">
        <f t="shared" si="5"/>
        <v>15218371.899999999</v>
      </c>
      <c r="H107" s="47">
        <v>4.4478868095640482</v>
      </c>
      <c r="I107" s="41">
        <f t="shared" si="6"/>
        <v>0.22482586513886876</v>
      </c>
      <c r="J107" s="35">
        <f t="shared" si="4"/>
        <v>3421483.6284225499</v>
      </c>
      <c r="K107" s="42">
        <v>3340351.89</v>
      </c>
      <c r="L107" s="48">
        <f t="shared" si="7"/>
        <v>-81131.738422549795</v>
      </c>
    </row>
    <row r="108" spans="1:12" ht="13" x14ac:dyDescent="0.3">
      <c r="A108" s="43">
        <v>1935</v>
      </c>
      <c r="B108" s="28" t="s">
        <v>67</v>
      </c>
      <c r="C108" s="44">
        <v>0</v>
      </c>
      <c r="D108" s="45">
        <v>0</v>
      </c>
      <c r="E108" s="46">
        <v>0</v>
      </c>
      <c r="F108" s="46">
        <v>0</v>
      </c>
      <c r="G108" s="32">
        <f t="shared" si="5"/>
        <v>0</v>
      </c>
      <c r="H108" s="47">
        <v>0</v>
      </c>
      <c r="I108" s="41">
        <f t="shared" si="6"/>
        <v>0</v>
      </c>
      <c r="J108" s="35">
        <f t="shared" si="4"/>
        <v>0</v>
      </c>
      <c r="K108" s="42">
        <v>0</v>
      </c>
      <c r="L108" s="48">
        <f t="shared" si="7"/>
        <v>0</v>
      </c>
    </row>
    <row r="109" spans="1:12" ht="13" x14ac:dyDescent="0.3">
      <c r="A109" s="43">
        <v>1940</v>
      </c>
      <c r="B109" s="28" t="s">
        <v>68</v>
      </c>
      <c r="C109" s="44">
        <v>14172165.560000004</v>
      </c>
      <c r="D109" s="45">
        <v>97788.63</v>
      </c>
      <c r="E109" s="46">
        <v>2307608.1</v>
      </c>
      <c r="F109" s="46">
        <v>208.75999999999931</v>
      </c>
      <c r="G109" s="32">
        <f t="shared" si="5"/>
        <v>15227972.220000004</v>
      </c>
      <c r="H109" s="47">
        <v>6.0580360120460837</v>
      </c>
      <c r="I109" s="41">
        <f t="shared" si="6"/>
        <v>0.16506999925579066</v>
      </c>
      <c r="J109" s="35">
        <f t="shared" si="4"/>
        <v>2513681.3630226012</v>
      </c>
      <c r="K109" s="42">
        <v>2497314.1800000002</v>
      </c>
      <c r="L109" s="48">
        <f t="shared" si="7"/>
        <v>-16367.183022601064</v>
      </c>
    </row>
    <row r="110" spans="1:12" ht="13" x14ac:dyDescent="0.3">
      <c r="A110" s="43">
        <v>1945</v>
      </c>
      <c r="B110" s="28" t="s">
        <v>69</v>
      </c>
      <c r="C110" s="44">
        <v>41691.790000000037</v>
      </c>
      <c r="D110" s="45">
        <v>7372.25</v>
      </c>
      <c r="E110" s="46">
        <v>0</v>
      </c>
      <c r="F110" s="46">
        <v>0</v>
      </c>
      <c r="G110" s="32">
        <f t="shared" si="5"/>
        <v>34319.540000000037</v>
      </c>
      <c r="H110" s="47">
        <v>1.3865220713350379</v>
      </c>
      <c r="I110" s="41">
        <f t="shared" si="6"/>
        <v>0.72122905265917037</v>
      </c>
      <c r="J110" s="35">
        <f t="shared" si="4"/>
        <v>24752.249321898529</v>
      </c>
      <c r="K110" s="42">
        <v>26524.6</v>
      </c>
      <c r="L110" s="48">
        <f t="shared" si="7"/>
        <v>1772.3506781014694</v>
      </c>
    </row>
    <row r="111" spans="1:12" ht="13" x14ac:dyDescent="0.3">
      <c r="A111" s="43">
        <v>1950</v>
      </c>
      <c r="B111" s="28" t="s">
        <v>70</v>
      </c>
      <c r="C111" s="44">
        <v>611554.49000000011</v>
      </c>
      <c r="D111" s="45">
        <v>9561.17</v>
      </c>
      <c r="E111" s="46">
        <v>22270.5</v>
      </c>
      <c r="F111" s="46">
        <v>1466.6599999999889</v>
      </c>
      <c r="G111" s="32">
        <f t="shared" si="5"/>
        <v>611661.91</v>
      </c>
      <c r="H111" s="47">
        <v>5.0842800306309144</v>
      </c>
      <c r="I111" s="41">
        <f t="shared" si="6"/>
        <v>0.19668468179867521</v>
      </c>
      <c r="J111" s="35">
        <f t="shared" si="4"/>
        <v>120304.52813671992</v>
      </c>
      <c r="K111" s="42">
        <v>122716.98</v>
      </c>
      <c r="L111" s="48">
        <f t="shared" si="7"/>
        <v>2412.4518632800755</v>
      </c>
    </row>
    <row r="112" spans="1:12" ht="13" x14ac:dyDescent="0.3">
      <c r="A112" s="43">
        <v>1955</v>
      </c>
      <c r="B112" s="28" t="s">
        <v>71</v>
      </c>
      <c r="C112" s="44">
        <v>44688567.280000001</v>
      </c>
      <c r="D112" s="45">
        <v>831074.14</v>
      </c>
      <c r="E112" s="46">
        <v>13509826.6</v>
      </c>
      <c r="F112" s="46">
        <v>0</v>
      </c>
      <c r="G112" s="32">
        <f t="shared" si="5"/>
        <v>50612406.439999998</v>
      </c>
      <c r="H112" s="47">
        <v>6.9906340667896121</v>
      </c>
      <c r="I112" s="41">
        <f t="shared" si="6"/>
        <v>0.14304854043937124</v>
      </c>
      <c r="J112" s="35">
        <f t="shared" si="4"/>
        <v>7240030.8693662323</v>
      </c>
      <c r="K112" s="42">
        <v>6879644.7999999998</v>
      </c>
      <c r="L112" s="48">
        <f t="shared" si="7"/>
        <v>-360386.06936623249</v>
      </c>
    </row>
    <row r="113" spans="1:12" ht="13" x14ac:dyDescent="0.3">
      <c r="A113" s="43">
        <v>1955</v>
      </c>
      <c r="B113" s="28" t="s">
        <v>72</v>
      </c>
      <c r="C113" s="44">
        <v>0</v>
      </c>
      <c r="D113" s="45">
        <v>0</v>
      </c>
      <c r="E113" s="46">
        <v>0</v>
      </c>
      <c r="F113" s="46">
        <v>0</v>
      </c>
      <c r="G113" s="32">
        <f t="shared" si="5"/>
        <v>0</v>
      </c>
      <c r="H113" s="47">
        <v>6.9906340667896121</v>
      </c>
      <c r="I113" s="41">
        <f t="shared" si="6"/>
        <v>0.14304854043937124</v>
      </c>
      <c r="J113" s="35">
        <f t="shared" si="4"/>
        <v>0</v>
      </c>
      <c r="K113" s="42">
        <v>0</v>
      </c>
      <c r="L113" s="48">
        <f t="shared" si="7"/>
        <v>0</v>
      </c>
    </row>
    <row r="114" spans="1:12" ht="13" x14ac:dyDescent="0.3">
      <c r="A114" s="43">
        <v>1960</v>
      </c>
      <c r="B114" s="28" t="s">
        <v>73</v>
      </c>
      <c r="C114" s="44">
        <v>13693.869999999966</v>
      </c>
      <c r="D114" s="45">
        <v>11675.14</v>
      </c>
      <c r="E114" s="46">
        <v>0</v>
      </c>
      <c r="F114" s="46">
        <v>0</v>
      </c>
      <c r="G114" s="32">
        <f t="shared" si="5"/>
        <v>2018.7299999999668</v>
      </c>
      <c r="H114" s="47">
        <v>0.94845553211015732</v>
      </c>
      <c r="I114" s="41">
        <f t="shared" si="6"/>
        <v>1.0543456874305586</v>
      </c>
      <c r="J114" s="35">
        <f t="shared" si="4"/>
        <v>2128.4392695866563</v>
      </c>
      <c r="K114" s="42">
        <v>12065.86</v>
      </c>
      <c r="L114" s="48">
        <f t="shared" si="7"/>
        <v>9937.4207304133452</v>
      </c>
    </row>
    <row r="115" spans="1:12" ht="13" x14ac:dyDescent="0.3">
      <c r="A115" s="43">
        <v>1970</v>
      </c>
      <c r="B115" s="49" t="s">
        <v>74</v>
      </c>
      <c r="C115" s="44">
        <v>0</v>
      </c>
      <c r="D115" s="45">
        <v>0</v>
      </c>
      <c r="E115" s="46">
        <v>0</v>
      </c>
      <c r="F115" s="46">
        <v>0</v>
      </c>
      <c r="G115" s="32">
        <f t="shared" si="5"/>
        <v>0</v>
      </c>
      <c r="H115" s="47">
        <v>0</v>
      </c>
      <c r="I115" s="41">
        <f t="shared" si="6"/>
        <v>0</v>
      </c>
      <c r="J115" s="35">
        <f t="shared" si="4"/>
        <v>0</v>
      </c>
      <c r="K115" s="42">
        <v>0</v>
      </c>
      <c r="L115" s="48">
        <f t="shared" si="7"/>
        <v>0</v>
      </c>
    </row>
    <row r="116" spans="1:12" ht="13" x14ac:dyDescent="0.3">
      <c r="A116" s="43">
        <v>1975</v>
      </c>
      <c r="B116" s="28" t="s">
        <v>75</v>
      </c>
      <c r="C116" s="44">
        <v>0</v>
      </c>
      <c r="D116" s="45">
        <v>0</v>
      </c>
      <c r="E116" s="46">
        <v>0</v>
      </c>
      <c r="F116" s="46">
        <v>0</v>
      </c>
      <c r="G116" s="32">
        <f t="shared" si="5"/>
        <v>0</v>
      </c>
      <c r="H116" s="47">
        <v>0</v>
      </c>
      <c r="I116" s="41">
        <f t="shared" si="6"/>
        <v>0</v>
      </c>
      <c r="J116" s="35">
        <f t="shared" si="4"/>
        <v>0</v>
      </c>
      <c r="K116" s="42">
        <v>0</v>
      </c>
      <c r="L116" s="48">
        <f t="shared" si="7"/>
        <v>0</v>
      </c>
    </row>
    <row r="117" spans="1:12" ht="13" x14ac:dyDescent="0.3">
      <c r="A117" s="43">
        <v>1980</v>
      </c>
      <c r="B117" s="28" t="s">
        <v>76</v>
      </c>
      <c r="C117" s="44">
        <v>38904884.20000001</v>
      </c>
      <c r="D117" s="45">
        <v>195587.41</v>
      </c>
      <c r="E117" s="46">
        <v>10927073.185000002</v>
      </c>
      <c r="F117" s="46">
        <v>120979.65000000001</v>
      </c>
      <c r="G117" s="32">
        <f t="shared" si="5"/>
        <v>44051853.732500017</v>
      </c>
      <c r="H117" s="47">
        <v>10.604182883674863</v>
      </c>
      <c r="I117" s="41">
        <f t="shared" si="6"/>
        <v>9.4302409810330584E-2</v>
      </c>
      <c r="J117" s="35">
        <f t="shared" si="4"/>
        <v>4154195.9635869572</v>
      </c>
      <c r="K117" s="42">
        <v>4041830.7383999997</v>
      </c>
      <c r="L117" s="48">
        <f t="shared" si="7"/>
        <v>-112365.22518695751</v>
      </c>
    </row>
    <row r="118" spans="1:12" ht="13" x14ac:dyDescent="0.3">
      <c r="A118" s="43">
        <v>1985</v>
      </c>
      <c r="B118" s="28" t="s">
        <v>77</v>
      </c>
      <c r="C118" s="44">
        <v>0</v>
      </c>
      <c r="D118" s="45">
        <v>0</v>
      </c>
      <c r="E118" s="46">
        <v>0</v>
      </c>
      <c r="F118" s="46">
        <v>0</v>
      </c>
      <c r="G118" s="32">
        <f t="shared" si="5"/>
        <v>0</v>
      </c>
      <c r="H118" s="47">
        <v>0</v>
      </c>
      <c r="I118" s="41">
        <f t="shared" si="6"/>
        <v>0</v>
      </c>
      <c r="J118" s="35">
        <f t="shared" si="4"/>
        <v>0</v>
      </c>
      <c r="K118" s="42">
        <v>0</v>
      </c>
      <c r="L118" s="48">
        <f t="shared" si="7"/>
        <v>0</v>
      </c>
    </row>
    <row r="119" spans="1:12" ht="13" x14ac:dyDescent="0.3">
      <c r="A119" s="43">
        <v>1990</v>
      </c>
      <c r="B119" s="50" t="s">
        <v>78</v>
      </c>
      <c r="C119" s="44">
        <v>0</v>
      </c>
      <c r="D119" s="45">
        <v>0</v>
      </c>
      <c r="E119" s="46">
        <v>0</v>
      </c>
      <c r="F119" s="46">
        <v>0</v>
      </c>
      <c r="G119" s="32">
        <f t="shared" si="5"/>
        <v>0</v>
      </c>
      <c r="H119" s="47">
        <v>0</v>
      </c>
      <c r="I119" s="41">
        <f t="shared" si="6"/>
        <v>0</v>
      </c>
      <c r="J119" s="35">
        <f t="shared" si="4"/>
        <v>0</v>
      </c>
      <c r="K119" s="42">
        <v>0</v>
      </c>
      <c r="L119" s="48">
        <f t="shared" si="7"/>
        <v>0</v>
      </c>
    </row>
    <row r="120" spans="1:12" ht="13" x14ac:dyDescent="0.3">
      <c r="A120" s="43">
        <v>1995</v>
      </c>
      <c r="B120" s="28" t="s">
        <v>79</v>
      </c>
      <c r="C120" s="44">
        <v>0</v>
      </c>
      <c r="D120" s="45">
        <v>0</v>
      </c>
      <c r="E120" s="46">
        <v>0</v>
      </c>
      <c r="F120" s="46">
        <v>0</v>
      </c>
      <c r="G120" s="32">
        <f t="shared" si="5"/>
        <v>0</v>
      </c>
      <c r="H120" s="47">
        <v>0</v>
      </c>
      <c r="I120" s="51">
        <f t="shared" si="6"/>
        <v>0</v>
      </c>
      <c r="J120" s="52">
        <f t="shared" si="4"/>
        <v>0</v>
      </c>
      <c r="K120" s="42">
        <v>0</v>
      </c>
      <c r="L120" s="48">
        <f t="shared" si="7"/>
        <v>0</v>
      </c>
    </row>
    <row r="121" spans="1:12" ht="13" x14ac:dyDescent="0.3">
      <c r="A121" s="43">
        <v>2440</v>
      </c>
      <c r="B121" s="53" t="s">
        <v>80</v>
      </c>
      <c r="C121" s="44">
        <v>-304836667.16999996</v>
      </c>
      <c r="D121" s="45">
        <v>-294255.28999999998</v>
      </c>
      <c r="E121" s="46">
        <v>-125199494.14</v>
      </c>
      <c r="F121" s="46">
        <v>-282313.48</v>
      </c>
      <c r="G121" s="32">
        <f t="shared" si="5"/>
        <v>-366859845.46999991</v>
      </c>
      <c r="H121" s="47">
        <v>28.2209999603547</v>
      </c>
      <c r="I121" s="51">
        <f t="shared" si="6"/>
        <v>3.5434605485447558E-2</v>
      </c>
      <c r="J121" s="52">
        <f t="shared" si="4"/>
        <v>-12999533.892681703</v>
      </c>
      <c r="K121" s="42">
        <v>-12325004.529999999</v>
      </c>
      <c r="L121" s="48">
        <f t="shared" si="7"/>
        <v>674529.36268170364</v>
      </c>
    </row>
    <row r="122" spans="1:12" ht="13" x14ac:dyDescent="0.3">
      <c r="A122" s="43">
        <v>2005</v>
      </c>
      <c r="B122" s="28" t="s">
        <v>81</v>
      </c>
      <c r="C122" s="56">
        <v>6832339.6699999999</v>
      </c>
      <c r="D122" s="57">
        <v>0</v>
      </c>
      <c r="E122" s="58">
        <v>0</v>
      </c>
      <c r="F122" s="58">
        <v>0</v>
      </c>
      <c r="G122" s="32">
        <f>C122-D122+(E122*0.5)-F122</f>
        <v>6832339.6699999999</v>
      </c>
      <c r="H122" s="59">
        <v>53.354475868294713</v>
      </c>
      <c r="I122" s="60">
        <f>IF(H122=0,0,1/H122)</f>
        <v>1.8742570022962937E-2</v>
      </c>
      <c r="J122" s="61">
        <f>IF(H122=0,0,+G122/H122)</f>
        <v>128055.60468564249</v>
      </c>
      <c r="K122" s="62">
        <v>128055.6</v>
      </c>
      <c r="L122" s="63">
        <f>IF(ISERROR(+K122-J122), 0, +K122-J122)</f>
        <v>-4.6856424887664616E-3</v>
      </c>
    </row>
    <row r="123" spans="1:12" ht="13.5" thickBot="1" x14ac:dyDescent="0.35">
      <c r="A123" s="43">
        <v>1875</v>
      </c>
      <c r="B123" s="28" t="s">
        <v>82</v>
      </c>
      <c r="C123" s="56">
        <v>81860.130000000019</v>
      </c>
      <c r="D123" s="57">
        <v>0</v>
      </c>
      <c r="E123" s="58">
        <v>12.98</v>
      </c>
      <c r="F123" s="58">
        <v>0</v>
      </c>
      <c r="G123" s="32">
        <f t="shared" si="5"/>
        <v>81866.620000000024</v>
      </c>
      <c r="H123" s="59">
        <v>18.668366419989585</v>
      </c>
      <c r="I123" s="60">
        <f t="shared" si="6"/>
        <v>5.3566550896988335E-2</v>
      </c>
      <c r="J123" s="61">
        <f t="shared" si="4"/>
        <v>4385.3124669944045</v>
      </c>
      <c r="K123" s="62">
        <v>4384.95</v>
      </c>
      <c r="L123" s="63">
        <f t="shared" si="7"/>
        <v>-0.36246699440471275</v>
      </c>
    </row>
    <row r="124" spans="1:12" ht="13.5" thickBot="1" x14ac:dyDescent="0.35">
      <c r="A124" s="70"/>
      <c r="B124" s="65" t="s">
        <v>83</v>
      </c>
      <c r="C124" s="66">
        <f>SUM(C82:C123)</f>
        <v>4419150640.7147093</v>
      </c>
      <c r="D124" s="66">
        <f>SUM(D82:D123)</f>
        <v>16715408.839999996</v>
      </c>
      <c r="E124" s="66">
        <f>SUM(E82:E123)</f>
        <v>485220636.20500028</v>
      </c>
      <c r="F124" s="66">
        <f>SUM(F82:F123)</f>
        <v>24099404.530000001</v>
      </c>
      <c r="G124" s="66">
        <f>SUM(G83:G123)</f>
        <v>4459971015.1822081</v>
      </c>
      <c r="H124" s="66">
        <f>SUM(H82:H123)</f>
        <v>491.67209710491471</v>
      </c>
      <c r="I124" s="67"/>
      <c r="J124" s="66">
        <f>SUM(J82:J123)</f>
        <v>252487066.19306713</v>
      </c>
      <c r="K124" s="66">
        <f>SUM(K82:K123)</f>
        <v>252148463.41560003</v>
      </c>
      <c r="L124" s="68">
        <f>SUM(L82:L123)</f>
        <v>-338602.7774670783</v>
      </c>
    </row>
    <row r="125" spans="1:12" ht="26.5" customHeight="1" x14ac:dyDescent="0.25">
      <c r="A125" s="38"/>
      <c r="B125" s="38"/>
      <c r="C125" s="38"/>
      <c r="D125" s="38"/>
      <c r="E125" s="38"/>
      <c r="F125" s="38"/>
      <c r="G125" s="38"/>
      <c r="H125" s="38"/>
      <c r="I125" s="38"/>
      <c r="J125" s="38"/>
      <c r="K125" s="38"/>
      <c r="L125" s="38"/>
    </row>
    <row r="126" spans="1:12" ht="13.15" customHeight="1" x14ac:dyDescent="0.3">
      <c r="A126" s="74" t="s">
        <v>87</v>
      </c>
      <c r="B126" s="38"/>
      <c r="C126" s="38"/>
      <c r="D126" s="38"/>
      <c r="E126" s="38"/>
      <c r="F126" s="38"/>
      <c r="G126" s="38"/>
      <c r="H126" s="38"/>
      <c r="I126" s="38"/>
      <c r="J126" s="38"/>
      <c r="K126" s="38"/>
      <c r="L126" s="38"/>
    </row>
    <row r="127" spans="1:12" ht="13.15" customHeight="1" x14ac:dyDescent="0.25">
      <c r="A127" s="73">
        <v>5</v>
      </c>
      <c r="B127" s="72" t="s">
        <v>88</v>
      </c>
      <c r="C127" s="38"/>
      <c r="D127" s="38"/>
      <c r="E127" s="38"/>
      <c r="F127" s="38"/>
      <c r="G127" s="38"/>
      <c r="H127" s="38"/>
      <c r="I127" s="38"/>
      <c r="J127" s="38"/>
      <c r="K127" s="38"/>
      <c r="L127" s="38"/>
    </row>
    <row r="128" spans="1:12" ht="13.15" customHeight="1" x14ac:dyDescent="0.25">
      <c r="A128" s="38"/>
      <c r="B128" s="38"/>
      <c r="C128" s="38"/>
      <c r="D128" s="38"/>
      <c r="E128" s="38"/>
      <c r="F128" s="38"/>
      <c r="G128" s="38"/>
      <c r="H128" s="38"/>
      <c r="I128" s="38"/>
      <c r="J128" s="38"/>
      <c r="K128" s="38"/>
      <c r="L128" s="38"/>
    </row>
    <row r="129" spans="1:12" x14ac:dyDescent="0.25">
      <c r="A129" s="38"/>
      <c r="B129" s="38"/>
      <c r="C129" s="38"/>
      <c r="D129" s="38"/>
      <c r="E129" s="38"/>
      <c r="F129" s="38"/>
      <c r="G129" s="38"/>
      <c r="H129" s="38"/>
      <c r="I129" s="38"/>
      <c r="J129" s="38"/>
      <c r="K129" s="38"/>
      <c r="L129" s="38"/>
    </row>
    <row r="131" spans="1:12" ht="13" thickBot="1" x14ac:dyDescent="0.3"/>
    <row r="132" spans="1:12" ht="18" customHeight="1" thickBot="1" x14ac:dyDescent="0.45">
      <c r="A132" s="11"/>
      <c r="B132" s="11"/>
      <c r="C132" s="11"/>
      <c r="D132" s="11"/>
      <c r="E132" s="5" t="s">
        <v>18</v>
      </c>
      <c r="F132" s="12">
        <f>F77+1</f>
        <v>2022</v>
      </c>
      <c r="G132" s="11"/>
      <c r="H132" s="11"/>
      <c r="I132" s="11"/>
      <c r="J132" s="11"/>
      <c r="K132" s="11"/>
    </row>
    <row r="133" spans="1:12" ht="13.5" thickBot="1" x14ac:dyDescent="0.3">
      <c r="A133" s="13"/>
      <c r="B133" s="13"/>
      <c r="C133" s="13"/>
      <c r="D133" s="13"/>
      <c r="E133" s="13"/>
      <c r="F133" s="13"/>
      <c r="G133" s="13"/>
      <c r="H133" s="13"/>
      <c r="I133" s="13"/>
      <c r="J133" s="13"/>
      <c r="K133" s="13"/>
    </row>
    <row r="134" spans="1:12" ht="19" customHeight="1" thickBot="1" x14ac:dyDescent="0.45">
      <c r="A134" s="11"/>
      <c r="B134" s="11"/>
      <c r="C134" s="78" t="s">
        <v>19</v>
      </c>
      <c r="D134" s="79"/>
      <c r="E134" s="79"/>
      <c r="F134" s="79"/>
      <c r="G134" s="80" t="s">
        <v>20</v>
      </c>
      <c r="H134" s="81"/>
      <c r="I134" s="14" t="s">
        <v>21</v>
      </c>
      <c r="J134" s="11"/>
      <c r="K134" s="11"/>
    </row>
    <row r="135" spans="1:12" ht="64" customHeight="1" thickBot="1" x14ac:dyDescent="0.3">
      <c r="A135" s="84" t="s">
        <v>22</v>
      </c>
      <c r="B135" s="86" t="s">
        <v>23</v>
      </c>
      <c r="C135" s="15" t="s">
        <v>24</v>
      </c>
      <c r="D135" s="16" t="s">
        <v>25</v>
      </c>
      <c r="E135" s="17" t="s">
        <v>26</v>
      </c>
      <c r="F135" s="18" t="s">
        <v>27</v>
      </c>
      <c r="G135" s="18" t="s">
        <v>28</v>
      </c>
      <c r="H135" s="15" t="s">
        <v>29</v>
      </c>
      <c r="I135" s="19" t="s">
        <v>30</v>
      </c>
      <c r="J135" s="20" t="s">
        <v>31</v>
      </c>
      <c r="K135" s="17" t="s">
        <v>86</v>
      </c>
      <c r="L135" s="19" t="s">
        <v>32</v>
      </c>
    </row>
    <row r="136" spans="1:12" ht="13.5" thickBot="1" x14ac:dyDescent="0.35">
      <c r="A136" s="85"/>
      <c r="B136" s="87"/>
      <c r="C136" s="21" t="s">
        <v>33</v>
      </c>
      <c r="D136" s="22" t="s">
        <v>34</v>
      </c>
      <c r="E136" s="23" t="s">
        <v>35</v>
      </c>
      <c r="F136" s="23" t="s">
        <v>36</v>
      </c>
      <c r="G136" s="24" t="s">
        <v>37</v>
      </c>
      <c r="H136" s="25" t="s">
        <v>38</v>
      </c>
      <c r="I136" s="23" t="s">
        <v>39</v>
      </c>
      <c r="J136" s="21" t="s">
        <v>40</v>
      </c>
      <c r="K136" s="26" t="s">
        <v>41</v>
      </c>
      <c r="L136" s="24" t="s">
        <v>42</v>
      </c>
    </row>
    <row r="137" spans="1:12" ht="13" x14ac:dyDescent="0.3">
      <c r="A137" s="27">
        <v>1609</v>
      </c>
      <c r="B137" s="28" t="s">
        <v>43</v>
      </c>
      <c r="C137" s="29">
        <v>162524304.99000001</v>
      </c>
      <c r="D137" s="30">
        <v>0</v>
      </c>
      <c r="E137" s="30">
        <v>72757343.159999996</v>
      </c>
      <c r="F137" s="31">
        <v>0</v>
      </c>
      <c r="G137" s="32">
        <f>C137-D137+(E137*0.5)-F137</f>
        <v>198902976.56999999</v>
      </c>
      <c r="H137" s="33">
        <v>21.088080867606315</v>
      </c>
      <c r="I137" s="34">
        <f>IF(H137=0,0,1/H137)</f>
        <v>4.7420151993826688E-2</v>
      </c>
      <c r="J137" s="35">
        <f t="shared" ref="J137:J178" si="8">IF(H137=0,0,+G137/H137)</f>
        <v>9432009.3809739482</v>
      </c>
      <c r="K137" s="36">
        <v>10025988.529999999</v>
      </c>
      <c r="L137" s="37">
        <f>IF(ISERROR(+K137-J137), 0, +K137-J137)</f>
        <v>593979.14902605116</v>
      </c>
    </row>
    <row r="138" spans="1:12" ht="13" x14ac:dyDescent="0.3">
      <c r="A138" s="39">
        <v>1611</v>
      </c>
      <c r="B138" s="40" t="s">
        <v>44</v>
      </c>
      <c r="C138" s="29">
        <v>102918697.76959997</v>
      </c>
      <c r="D138" s="30">
        <v>3504463.0500000007</v>
      </c>
      <c r="E138" s="31">
        <v>29453809.02</v>
      </c>
      <c r="F138" s="31">
        <v>0</v>
      </c>
      <c r="G138" s="32">
        <f t="shared" ref="G138:G178" si="9">C138-D138+(E138*0.5)-F138</f>
        <v>114141139.22959998</v>
      </c>
      <c r="H138" s="33">
        <v>3.8631724169505266</v>
      </c>
      <c r="I138" s="41">
        <f>IF(H138=0,0,1/H138)</f>
        <v>0.25885461275615812</v>
      </c>
      <c r="J138" s="35">
        <f t="shared" si="8"/>
        <v>29545960.394824833</v>
      </c>
      <c r="K138" s="42">
        <v>30815280.778600004</v>
      </c>
      <c r="L138" s="37">
        <f>IF(ISERROR(+K138-J138), 0, +K138-J138)</f>
        <v>1269320.3837751709</v>
      </c>
    </row>
    <row r="139" spans="1:12" ht="13" x14ac:dyDescent="0.3">
      <c r="A139" s="43">
        <v>1612</v>
      </c>
      <c r="B139" s="28" t="s">
        <v>45</v>
      </c>
      <c r="C139" s="44">
        <v>0</v>
      </c>
      <c r="D139" s="45">
        <v>0</v>
      </c>
      <c r="E139" s="46">
        <v>0</v>
      </c>
      <c r="F139" s="46">
        <v>0</v>
      </c>
      <c r="G139" s="32">
        <f t="shared" si="9"/>
        <v>0</v>
      </c>
      <c r="H139" s="47">
        <v>0</v>
      </c>
      <c r="I139" s="41">
        <f t="shared" ref="I139:I178" si="10">IF(H139=0,0,1/H139)</f>
        <v>0</v>
      </c>
      <c r="J139" s="35">
        <f t="shared" si="8"/>
        <v>0</v>
      </c>
      <c r="K139" s="42">
        <v>0</v>
      </c>
      <c r="L139" s="48">
        <f t="shared" ref="L139:L178" si="11">IF(ISERROR(+K139-J139), 0, +K139-J139)</f>
        <v>0</v>
      </c>
    </row>
    <row r="140" spans="1:12" ht="13" x14ac:dyDescent="0.3">
      <c r="A140" s="43">
        <v>1805</v>
      </c>
      <c r="B140" s="28" t="s">
        <v>46</v>
      </c>
      <c r="C140" s="44">
        <v>6998948.9500000002</v>
      </c>
      <c r="D140" s="45">
        <v>0</v>
      </c>
      <c r="E140" s="46">
        <v>0</v>
      </c>
      <c r="F140" s="46">
        <v>0</v>
      </c>
      <c r="G140" s="32">
        <f t="shared" si="9"/>
        <v>6998948.9500000002</v>
      </c>
      <c r="H140" s="47">
        <v>0</v>
      </c>
      <c r="I140" s="41">
        <f t="shared" si="10"/>
        <v>0</v>
      </c>
      <c r="J140" s="35">
        <f t="shared" si="8"/>
        <v>0</v>
      </c>
      <c r="K140" s="42">
        <v>0</v>
      </c>
      <c r="L140" s="48">
        <f t="shared" si="11"/>
        <v>0</v>
      </c>
    </row>
    <row r="141" spans="1:12" ht="13" x14ac:dyDescent="0.3">
      <c r="A141" s="43">
        <v>1808</v>
      </c>
      <c r="B141" s="28" t="s">
        <v>47</v>
      </c>
      <c r="C141" s="44">
        <v>141602037.30000001</v>
      </c>
      <c r="D141" s="45">
        <v>19368.719999999965</v>
      </c>
      <c r="E141" s="46">
        <v>14775615.25</v>
      </c>
      <c r="F141" s="46">
        <v>1056.4000000000001</v>
      </c>
      <c r="G141" s="32">
        <f t="shared" si="9"/>
        <v>148969419.80500001</v>
      </c>
      <c r="H141" s="47">
        <v>32.215876884478263</v>
      </c>
      <c r="I141" s="41">
        <f t="shared" si="10"/>
        <v>3.1040595405360638E-2</v>
      </c>
      <c r="J141" s="35">
        <f t="shared" si="8"/>
        <v>4624099.4879383231</v>
      </c>
      <c r="K141" s="42">
        <v>4631087.3899999997</v>
      </c>
      <c r="L141" s="48">
        <f t="shared" si="11"/>
        <v>6987.9020616766065</v>
      </c>
    </row>
    <row r="142" spans="1:12" ht="13" x14ac:dyDescent="0.3">
      <c r="A142" s="43">
        <v>1810</v>
      </c>
      <c r="B142" s="28" t="s">
        <v>48</v>
      </c>
      <c r="C142" s="44">
        <v>0</v>
      </c>
      <c r="D142" s="45">
        <v>0</v>
      </c>
      <c r="E142" s="46">
        <v>0</v>
      </c>
      <c r="F142" s="46">
        <v>0</v>
      </c>
      <c r="G142" s="32">
        <f t="shared" si="9"/>
        <v>0</v>
      </c>
      <c r="H142" s="47">
        <v>0</v>
      </c>
      <c r="I142" s="41">
        <f t="shared" si="10"/>
        <v>0</v>
      </c>
      <c r="J142" s="35">
        <f t="shared" si="8"/>
        <v>0</v>
      </c>
      <c r="K142" s="42">
        <v>0</v>
      </c>
      <c r="L142" s="48">
        <f t="shared" si="11"/>
        <v>0</v>
      </c>
    </row>
    <row r="143" spans="1:12" ht="13" x14ac:dyDescent="0.3">
      <c r="A143" s="43">
        <v>1815</v>
      </c>
      <c r="B143" s="28" t="s">
        <v>49</v>
      </c>
      <c r="C143" s="44">
        <v>32936648.859999999</v>
      </c>
      <c r="D143" s="45">
        <v>0</v>
      </c>
      <c r="E143" s="46">
        <v>0</v>
      </c>
      <c r="F143" s="46">
        <v>779871.20000000019</v>
      </c>
      <c r="G143" s="32">
        <f t="shared" si="9"/>
        <v>32156777.66</v>
      </c>
      <c r="H143" s="47">
        <v>24.930681719445037</v>
      </c>
      <c r="I143" s="41">
        <f t="shared" si="10"/>
        <v>4.0111217625470541E-2</v>
      </c>
      <c r="J143" s="35">
        <f t="shared" si="8"/>
        <v>1289847.5068541295</v>
      </c>
      <c r="K143" s="42">
        <v>1296414.49</v>
      </c>
      <c r="L143" s="48">
        <f t="shared" si="11"/>
        <v>6566.9831458705012</v>
      </c>
    </row>
    <row r="144" spans="1:12" ht="13" x14ac:dyDescent="0.3">
      <c r="A144" s="43">
        <v>1820</v>
      </c>
      <c r="B144" s="28" t="s">
        <v>50</v>
      </c>
      <c r="C144" s="44">
        <v>207448401.84</v>
      </c>
      <c r="D144" s="45">
        <v>289302.59999999986</v>
      </c>
      <c r="E144" s="46">
        <v>26295321.850000001</v>
      </c>
      <c r="F144" s="46">
        <v>637106.6100000001</v>
      </c>
      <c r="G144" s="32">
        <f t="shared" si="9"/>
        <v>219669653.55500001</v>
      </c>
      <c r="H144" s="47">
        <v>18.736130574576737</v>
      </c>
      <c r="I144" s="41">
        <f t="shared" si="10"/>
        <v>5.3372813346898376E-2</v>
      </c>
      <c r="J144" s="35">
        <f t="shared" si="8"/>
        <v>11724387.417168846</v>
      </c>
      <c r="K144" s="42">
        <v>11418002.139999999</v>
      </c>
      <c r="L144" s="48">
        <f t="shared" si="11"/>
        <v>-306385.27716884762</v>
      </c>
    </row>
    <row r="145" spans="1:12" ht="13" x14ac:dyDescent="0.3">
      <c r="A145" s="43">
        <v>1825</v>
      </c>
      <c r="B145" s="28" t="s">
        <v>51</v>
      </c>
      <c r="C145" s="44">
        <v>4163702.3899999997</v>
      </c>
      <c r="D145" s="45">
        <v>0</v>
      </c>
      <c r="E145" s="46">
        <v>1152.47</v>
      </c>
      <c r="F145" s="46">
        <v>0</v>
      </c>
      <c r="G145" s="32">
        <f t="shared" si="9"/>
        <v>4164278.6249999995</v>
      </c>
      <c r="H145" s="47">
        <v>14.412167595340875</v>
      </c>
      <c r="I145" s="41">
        <f t="shared" si="10"/>
        <v>6.9385815380281671E-2</v>
      </c>
      <c r="J145" s="35">
        <f t="shared" si="8"/>
        <v>288941.86786630319</v>
      </c>
      <c r="K145" s="42">
        <v>288981.86</v>
      </c>
      <c r="L145" s="48">
        <f t="shared" si="11"/>
        <v>39.992133696796373</v>
      </c>
    </row>
    <row r="146" spans="1:12" ht="13" x14ac:dyDescent="0.3">
      <c r="A146" s="43">
        <v>1830</v>
      </c>
      <c r="B146" s="28" t="s">
        <v>52</v>
      </c>
      <c r="C146" s="44">
        <v>390795449.84000003</v>
      </c>
      <c r="D146" s="45">
        <v>486711.81999999995</v>
      </c>
      <c r="E146" s="46">
        <v>29572984.18</v>
      </c>
      <c r="F146" s="46">
        <v>1653037.9599999997</v>
      </c>
      <c r="G146" s="32">
        <f t="shared" si="9"/>
        <v>403442192.15000004</v>
      </c>
      <c r="H146" s="47">
        <v>29.315132694680628</v>
      </c>
      <c r="I146" s="41">
        <f t="shared" si="10"/>
        <v>3.4112074825486116E-2</v>
      </c>
      <c r="J146" s="35">
        <f t="shared" si="8"/>
        <v>13762250.246378949</v>
      </c>
      <c r="K146" s="42">
        <v>13739477.6</v>
      </c>
      <c r="L146" s="48">
        <f t="shared" si="11"/>
        <v>-22772.646378949285</v>
      </c>
    </row>
    <row r="147" spans="1:12" ht="13" x14ac:dyDescent="0.3">
      <c r="A147" s="43">
        <v>1835</v>
      </c>
      <c r="B147" s="28" t="s">
        <v>53</v>
      </c>
      <c r="C147" s="44">
        <v>453259517.0569098</v>
      </c>
      <c r="D147" s="45">
        <v>709530.05999999982</v>
      </c>
      <c r="E147" s="46">
        <v>48948272.119999997</v>
      </c>
      <c r="F147" s="46">
        <v>2830963.86</v>
      </c>
      <c r="G147" s="32">
        <f t="shared" si="9"/>
        <v>474193159.19690979</v>
      </c>
      <c r="H147" s="47">
        <v>33.178310724702833</v>
      </c>
      <c r="I147" s="41">
        <f t="shared" si="10"/>
        <v>3.0140172243774074E-2</v>
      </c>
      <c r="J147" s="35">
        <f t="shared" si="8"/>
        <v>14292263.495014241</v>
      </c>
      <c r="K147" s="42">
        <v>14236163.800000001</v>
      </c>
      <c r="L147" s="48">
        <f t="shared" si="11"/>
        <v>-56099.69501424022</v>
      </c>
    </row>
    <row r="148" spans="1:12" ht="13" x14ac:dyDescent="0.3">
      <c r="A148" s="43">
        <v>1840</v>
      </c>
      <c r="B148" s="28" t="s">
        <v>54</v>
      </c>
      <c r="C148" s="44">
        <v>1229916440.6100001</v>
      </c>
      <c r="D148" s="45">
        <v>1097391.1299999999</v>
      </c>
      <c r="E148" s="46">
        <v>138676795.16999999</v>
      </c>
      <c r="F148" s="46">
        <v>585265.31000000006</v>
      </c>
      <c r="G148" s="32">
        <f t="shared" si="9"/>
        <v>1297572181.7550001</v>
      </c>
      <c r="H148" s="47">
        <v>22.351364101145194</v>
      </c>
      <c r="I148" s="41">
        <f t="shared" si="10"/>
        <v>4.4739998662934585E-2</v>
      </c>
      <c r="J148" s="35">
        <f t="shared" si="8"/>
        <v>58053377.676779814</v>
      </c>
      <c r="K148" s="42">
        <v>56887064.969999999</v>
      </c>
      <c r="L148" s="48">
        <f t="shared" si="11"/>
        <v>-1166312.7067798153</v>
      </c>
    </row>
    <row r="149" spans="1:12" ht="13" x14ac:dyDescent="0.3">
      <c r="A149" s="43">
        <v>1845</v>
      </c>
      <c r="B149" s="28" t="s">
        <v>55</v>
      </c>
      <c r="C149" s="44">
        <v>1049871036.0849993</v>
      </c>
      <c r="D149" s="45">
        <v>5535612.8499999987</v>
      </c>
      <c r="E149" s="46">
        <v>169356110.68000001</v>
      </c>
      <c r="F149" s="46">
        <v>12232142.919999998</v>
      </c>
      <c r="G149" s="32">
        <f t="shared" si="9"/>
        <v>1116781335.6549993</v>
      </c>
      <c r="H149" s="47">
        <v>28.546133058986953</v>
      </c>
      <c r="I149" s="41">
        <f t="shared" si="10"/>
        <v>3.5031014461175083E-2</v>
      </c>
      <c r="J149" s="35">
        <f t="shared" si="8"/>
        <v>39121983.119300701</v>
      </c>
      <c r="K149" s="42">
        <v>38902594.090000004</v>
      </c>
      <c r="L149" s="48">
        <f t="shared" si="11"/>
        <v>-219389.02930069715</v>
      </c>
    </row>
    <row r="150" spans="1:12" ht="13" x14ac:dyDescent="0.3">
      <c r="A150" s="43">
        <v>1850</v>
      </c>
      <c r="B150" s="28" t="s">
        <v>56</v>
      </c>
      <c r="C150" s="44">
        <v>622676751.18999982</v>
      </c>
      <c r="D150" s="45">
        <v>1251361.1500000006</v>
      </c>
      <c r="E150" s="46">
        <v>78613287.270000011</v>
      </c>
      <c r="F150" s="46">
        <v>5813144.75</v>
      </c>
      <c r="G150" s="32">
        <f t="shared" si="9"/>
        <v>654918888.92499983</v>
      </c>
      <c r="H150" s="47">
        <v>19.689207609563148</v>
      </c>
      <c r="I150" s="41">
        <f t="shared" si="10"/>
        <v>5.078924555167446E-2</v>
      </c>
      <c r="J150" s="35">
        <f t="shared" si="8"/>
        <v>33262836.266041625</v>
      </c>
      <c r="K150" s="42">
        <v>33281634.360000003</v>
      </c>
      <c r="L150" s="48">
        <f t="shared" si="11"/>
        <v>18798.093958377838</v>
      </c>
    </row>
    <row r="151" spans="1:12" ht="13" x14ac:dyDescent="0.3">
      <c r="A151" s="43">
        <v>1855</v>
      </c>
      <c r="B151" s="28" t="s">
        <v>57</v>
      </c>
      <c r="C151" s="44">
        <v>110611002.90000001</v>
      </c>
      <c r="D151" s="45">
        <v>72805.75</v>
      </c>
      <c r="E151" s="46">
        <v>3941531.05</v>
      </c>
      <c r="F151" s="46">
        <v>439960.88999999996</v>
      </c>
      <c r="G151" s="32">
        <f t="shared" si="9"/>
        <v>112069001.78500001</v>
      </c>
      <c r="H151" s="47">
        <v>34.387018919719608</v>
      </c>
      <c r="I151" s="41">
        <f t="shared" si="10"/>
        <v>2.9080741262701874E-2</v>
      </c>
      <c r="J151" s="35">
        <f t="shared" si="8"/>
        <v>3259049.6444788598</v>
      </c>
      <c r="K151" s="42">
        <v>3268947.72</v>
      </c>
      <c r="L151" s="48">
        <f t="shared" si="11"/>
        <v>9898.0755211403593</v>
      </c>
    </row>
    <row r="152" spans="1:12" ht="13" x14ac:dyDescent="0.3">
      <c r="A152" s="43">
        <v>1860</v>
      </c>
      <c r="B152" s="28" t="s">
        <v>58</v>
      </c>
      <c r="C152" s="44">
        <v>78462080.149999991</v>
      </c>
      <c r="D152" s="45">
        <v>39307.64</v>
      </c>
      <c r="E152" s="46">
        <v>9208066.1900000013</v>
      </c>
      <c r="F152" s="46">
        <v>39640.290000000037</v>
      </c>
      <c r="G152" s="32">
        <f t="shared" si="9"/>
        <v>82987165.314999983</v>
      </c>
      <c r="H152" s="47">
        <v>13.412197208101553</v>
      </c>
      <c r="I152" s="41">
        <f t="shared" si="10"/>
        <v>7.4558999132219458E-2</v>
      </c>
      <c r="J152" s="35">
        <f t="shared" si="8"/>
        <v>6187439.9867064366</v>
      </c>
      <c r="K152" s="42">
        <v>6194857.4700000007</v>
      </c>
      <c r="L152" s="48">
        <f t="shared" si="11"/>
        <v>7417.4832935640588</v>
      </c>
    </row>
    <row r="153" spans="1:12" ht="13" x14ac:dyDescent="0.3">
      <c r="A153" s="43">
        <v>1860</v>
      </c>
      <c r="B153" s="28" t="s">
        <v>59</v>
      </c>
      <c r="C153" s="44">
        <v>70279086.339999989</v>
      </c>
      <c r="D153" s="45">
        <v>1242409.78</v>
      </c>
      <c r="E153" s="46">
        <v>8673877.7300000004</v>
      </c>
      <c r="F153" s="46">
        <v>813121.85999999987</v>
      </c>
      <c r="G153" s="32">
        <f t="shared" si="9"/>
        <v>72560493.564999983</v>
      </c>
      <c r="H153" s="47">
        <v>6.7975421693143536</v>
      </c>
      <c r="I153" s="41">
        <f t="shared" si="10"/>
        <v>0.14711199652636606</v>
      </c>
      <c r="J153" s="35">
        <f t="shared" si="8"/>
        <v>10674519.077285685</v>
      </c>
      <c r="K153" s="42">
        <v>10803408.6</v>
      </c>
      <c r="L153" s="48">
        <f t="shared" si="11"/>
        <v>128889.52271431498</v>
      </c>
    </row>
    <row r="154" spans="1:12" ht="13" x14ac:dyDescent="0.3">
      <c r="A154" s="43">
        <v>1905</v>
      </c>
      <c r="B154" s="28" t="s">
        <v>46</v>
      </c>
      <c r="C154" s="44">
        <v>17356056.739999998</v>
      </c>
      <c r="D154" s="45">
        <v>0</v>
      </c>
      <c r="E154" s="46">
        <v>0</v>
      </c>
      <c r="F154" s="46">
        <v>0</v>
      </c>
      <c r="G154" s="32">
        <f t="shared" si="9"/>
        <v>17356056.739999998</v>
      </c>
      <c r="H154" s="47">
        <v>0</v>
      </c>
      <c r="I154" s="41">
        <f t="shared" si="10"/>
        <v>0</v>
      </c>
      <c r="J154" s="35">
        <f t="shared" si="8"/>
        <v>0</v>
      </c>
      <c r="K154" s="42">
        <v>0</v>
      </c>
      <c r="L154" s="48">
        <f t="shared" si="11"/>
        <v>0</v>
      </c>
    </row>
    <row r="155" spans="1:12" ht="13" x14ac:dyDescent="0.3">
      <c r="A155" s="43">
        <v>1908</v>
      </c>
      <c r="B155" s="28" t="s">
        <v>60</v>
      </c>
      <c r="C155" s="44">
        <v>189729973.52000004</v>
      </c>
      <c r="D155" s="45">
        <v>157929.32</v>
      </c>
      <c r="E155" s="46">
        <v>7466810.4699999997</v>
      </c>
      <c r="F155" s="46">
        <v>5813.25</v>
      </c>
      <c r="G155" s="32">
        <f t="shared" si="9"/>
        <v>193299636.18500006</v>
      </c>
      <c r="H155" s="47">
        <v>15.993841513472116</v>
      </c>
      <c r="I155" s="41">
        <f t="shared" si="10"/>
        <v>6.2524065851075769E-2</v>
      </c>
      <c r="J155" s="35">
        <f t="shared" si="8"/>
        <v>12085879.181819933</v>
      </c>
      <c r="K155" s="42">
        <v>12016239.65</v>
      </c>
      <c r="L155" s="48">
        <f t="shared" si="11"/>
        <v>-69639.531819932163</v>
      </c>
    </row>
    <row r="156" spans="1:12" ht="13" x14ac:dyDescent="0.3">
      <c r="A156" s="43">
        <v>1910</v>
      </c>
      <c r="B156" s="28" t="s">
        <v>48</v>
      </c>
      <c r="C156" s="44">
        <v>185275.52999999991</v>
      </c>
      <c r="D156" s="45">
        <v>0</v>
      </c>
      <c r="E156" s="46">
        <v>0</v>
      </c>
      <c r="F156" s="46">
        <v>0</v>
      </c>
      <c r="G156" s="32">
        <f t="shared" si="9"/>
        <v>185275.52999999991</v>
      </c>
      <c r="H156" s="47">
        <v>4.035154681783184</v>
      </c>
      <c r="I156" s="41">
        <f t="shared" si="10"/>
        <v>0.24782197433831404</v>
      </c>
      <c r="J156" s="35">
        <f t="shared" si="8"/>
        <v>45915.347641177512</v>
      </c>
      <c r="K156" s="42">
        <v>45915.34</v>
      </c>
      <c r="L156" s="48">
        <f t="shared" si="11"/>
        <v>-7.6411775153246708E-3</v>
      </c>
    </row>
    <row r="157" spans="1:12" ht="13" x14ac:dyDescent="0.3">
      <c r="A157" s="43">
        <v>1915</v>
      </c>
      <c r="B157" s="28" t="s">
        <v>61</v>
      </c>
      <c r="C157" s="44">
        <v>7013155.879999999</v>
      </c>
      <c r="D157" s="45">
        <v>30307.009999999995</v>
      </c>
      <c r="E157" s="46">
        <v>179448.34</v>
      </c>
      <c r="F157" s="46">
        <v>0</v>
      </c>
      <c r="G157" s="32">
        <f t="shared" si="9"/>
        <v>7072573.0399999991</v>
      </c>
      <c r="H157" s="47">
        <v>5.4374002543019442</v>
      </c>
      <c r="I157" s="41">
        <f t="shared" si="10"/>
        <v>0.18391141965479244</v>
      </c>
      <c r="J157" s="35">
        <f t="shared" si="8"/>
        <v>1300726.948398611</v>
      </c>
      <c r="K157" s="42">
        <v>1309962.51</v>
      </c>
      <c r="L157" s="48">
        <f t="shared" si="11"/>
        <v>9235.5616013889667</v>
      </c>
    </row>
    <row r="158" spans="1:12" ht="13" x14ac:dyDescent="0.3">
      <c r="A158" s="43">
        <v>1915</v>
      </c>
      <c r="B158" s="28" t="s">
        <v>62</v>
      </c>
      <c r="C158" s="44">
        <v>0</v>
      </c>
      <c r="D158" s="45">
        <v>0</v>
      </c>
      <c r="E158" s="46">
        <v>0</v>
      </c>
      <c r="F158" s="46">
        <v>0</v>
      </c>
      <c r="G158" s="32">
        <f t="shared" si="9"/>
        <v>0</v>
      </c>
      <c r="H158" s="47">
        <v>5.4374002543019442</v>
      </c>
      <c r="I158" s="41">
        <f t="shared" si="10"/>
        <v>0.18391141965479244</v>
      </c>
      <c r="J158" s="35">
        <f t="shared" si="8"/>
        <v>0</v>
      </c>
      <c r="K158" s="42">
        <v>0</v>
      </c>
      <c r="L158" s="48">
        <f t="shared" si="11"/>
        <v>0</v>
      </c>
    </row>
    <row r="159" spans="1:12" ht="13" x14ac:dyDescent="0.3">
      <c r="A159" s="43">
        <v>1920</v>
      </c>
      <c r="B159" s="28" t="s">
        <v>63</v>
      </c>
      <c r="C159" s="44">
        <v>0</v>
      </c>
      <c r="D159" s="45">
        <v>0</v>
      </c>
      <c r="E159" s="46">
        <v>0</v>
      </c>
      <c r="F159" s="46">
        <v>0</v>
      </c>
      <c r="G159" s="32">
        <f t="shared" si="9"/>
        <v>0</v>
      </c>
      <c r="H159" s="47">
        <v>2.9891030926137456</v>
      </c>
      <c r="I159" s="41">
        <f t="shared" si="10"/>
        <v>0.33454851472706326</v>
      </c>
      <c r="J159" s="35">
        <f t="shared" si="8"/>
        <v>0</v>
      </c>
      <c r="K159" s="42">
        <v>0</v>
      </c>
      <c r="L159" s="48">
        <f t="shared" si="11"/>
        <v>0</v>
      </c>
    </row>
    <row r="160" spans="1:12" ht="13" x14ac:dyDescent="0.3">
      <c r="A160" s="43">
        <v>1920</v>
      </c>
      <c r="B160" s="28" t="s">
        <v>64</v>
      </c>
      <c r="C160" s="44">
        <v>0</v>
      </c>
      <c r="D160" s="45">
        <v>0</v>
      </c>
      <c r="E160" s="46">
        <v>0</v>
      </c>
      <c r="F160" s="46">
        <v>0</v>
      </c>
      <c r="G160" s="32">
        <f t="shared" si="9"/>
        <v>0</v>
      </c>
      <c r="H160" s="47">
        <v>2.9891030926137456</v>
      </c>
      <c r="I160" s="41">
        <f t="shared" si="10"/>
        <v>0.33454851472706326</v>
      </c>
      <c r="J160" s="35">
        <f t="shared" si="8"/>
        <v>0</v>
      </c>
      <c r="K160" s="42">
        <v>0</v>
      </c>
      <c r="L160" s="48">
        <f t="shared" si="11"/>
        <v>0</v>
      </c>
    </row>
    <row r="161" spans="1:12" ht="13" x14ac:dyDescent="0.3">
      <c r="A161" s="43">
        <v>1920</v>
      </c>
      <c r="B161" s="28" t="s">
        <v>65</v>
      </c>
      <c r="C161" s="44">
        <v>34376294.315999992</v>
      </c>
      <c r="D161" s="45">
        <v>871013.89</v>
      </c>
      <c r="E161" s="46">
        <v>11080324.149999999</v>
      </c>
      <c r="F161" s="46">
        <v>-2824.68</v>
      </c>
      <c r="G161" s="32">
        <f t="shared" si="9"/>
        <v>39048267.180999987</v>
      </c>
      <c r="H161" s="47">
        <v>2.9891030926137456</v>
      </c>
      <c r="I161" s="41">
        <f t="shared" si="10"/>
        <v>0.33454851472706326</v>
      </c>
      <c r="J161" s="35">
        <f t="shared" si="8"/>
        <v>13063539.788069075</v>
      </c>
      <c r="K161" s="42">
        <v>12786759.5504</v>
      </c>
      <c r="L161" s="48">
        <f t="shared" si="11"/>
        <v>-276780.23766907491</v>
      </c>
    </row>
    <row r="162" spans="1:12" ht="13" x14ac:dyDescent="0.3">
      <c r="A162" s="43">
        <v>1930</v>
      </c>
      <c r="B162" s="28" t="s">
        <v>66</v>
      </c>
      <c r="C162" s="44">
        <v>14149034.419999994</v>
      </c>
      <c r="D162" s="45">
        <v>303493.82000000007</v>
      </c>
      <c r="E162" s="46">
        <v>6238586.9900000002</v>
      </c>
      <c r="F162" s="46">
        <v>36828.709999999963</v>
      </c>
      <c r="G162" s="32">
        <f t="shared" si="9"/>
        <v>16928005.384999994</v>
      </c>
      <c r="H162" s="47">
        <v>4.4750006081451978</v>
      </c>
      <c r="I162" s="41">
        <f t="shared" si="10"/>
        <v>0.22346365678249167</v>
      </c>
      <c r="J162" s="35">
        <f t="shared" si="8"/>
        <v>3782793.9853658094</v>
      </c>
      <c r="K162" s="42">
        <v>3617009.02</v>
      </c>
      <c r="L162" s="48">
        <f t="shared" si="11"/>
        <v>-165784.96536580939</v>
      </c>
    </row>
    <row r="163" spans="1:12" ht="13" x14ac:dyDescent="0.3">
      <c r="A163" s="43">
        <v>1935</v>
      </c>
      <c r="B163" s="28" t="s">
        <v>67</v>
      </c>
      <c r="C163" s="44">
        <v>0</v>
      </c>
      <c r="D163" s="45">
        <v>0</v>
      </c>
      <c r="E163" s="46">
        <v>9345</v>
      </c>
      <c r="F163" s="46">
        <v>0</v>
      </c>
      <c r="G163" s="32">
        <f t="shared" si="9"/>
        <v>4672.5</v>
      </c>
      <c r="H163" s="47">
        <v>10</v>
      </c>
      <c r="I163" s="41">
        <f t="shared" si="10"/>
        <v>0.1</v>
      </c>
      <c r="J163" s="35">
        <f t="shared" si="8"/>
        <v>467.25</v>
      </c>
      <c r="K163" s="42">
        <v>77.88</v>
      </c>
      <c r="L163" s="48">
        <f t="shared" si="11"/>
        <v>-389.37</v>
      </c>
    </row>
    <row r="164" spans="1:12" ht="13" x14ac:dyDescent="0.3">
      <c r="A164" s="43">
        <v>1940</v>
      </c>
      <c r="B164" s="28" t="s">
        <v>68</v>
      </c>
      <c r="C164" s="44">
        <v>13982250.720000006</v>
      </c>
      <c r="D164" s="45">
        <v>60187.550000000025</v>
      </c>
      <c r="E164" s="46">
        <v>4175450.97</v>
      </c>
      <c r="F164" s="46">
        <v>0</v>
      </c>
      <c r="G164" s="32">
        <f t="shared" si="9"/>
        <v>16009788.655000005</v>
      </c>
      <c r="H164" s="47">
        <v>6.0125913888404581</v>
      </c>
      <c r="I164" s="41">
        <f t="shared" si="10"/>
        <v>0.16631763832413901</v>
      </c>
      <c r="J164" s="35">
        <f t="shared" si="8"/>
        <v>2662710.2391681951</v>
      </c>
      <c r="K164" s="42">
        <v>2605707.46</v>
      </c>
      <c r="L164" s="48">
        <f t="shared" si="11"/>
        <v>-57002.779168195091</v>
      </c>
    </row>
    <row r="165" spans="1:12" ht="13" x14ac:dyDescent="0.3">
      <c r="A165" s="43">
        <v>1945</v>
      </c>
      <c r="B165" s="28" t="s">
        <v>69</v>
      </c>
      <c r="C165" s="44">
        <v>15167.190000000061</v>
      </c>
      <c r="D165" s="45">
        <v>15167.19</v>
      </c>
      <c r="E165" s="46">
        <v>0</v>
      </c>
      <c r="F165" s="46">
        <v>0</v>
      </c>
      <c r="G165" s="32">
        <f t="shared" si="9"/>
        <v>6.0026650317013264E-11</v>
      </c>
      <c r="H165" s="47">
        <v>0.81590261610753267</v>
      </c>
      <c r="I165" s="41">
        <f t="shared" si="10"/>
        <v>1.2256364672180484</v>
      </c>
      <c r="J165" s="35">
        <f t="shared" si="8"/>
        <v>7.357085163347729E-11</v>
      </c>
      <c r="K165" s="42">
        <v>15167.19</v>
      </c>
      <c r="L165" s="48">
        <f t="shared" si="11"/>
        <v>15167.189999999928</v>
      </c>
    </row>
    <row r="166" spans="1:12" ht="13" x14ac:dyDescent="0.3">
      <c r="A166" s="43">
        <v>1950</v>
      </c>
      <c r="B166" s="28" t="s">
        <v>70</v>
      </c>
      <c r="C166" s="44">
        <v>509641.35000000009</v>
      </c>
      <c r="D166" s="45">
        <v>1728.88</v>
      </c>
      <c r="E166" s="46">
        <v>635230.68999999994</v>
      </c>
      <c r="F166" s="46">
        <v>0</v>
      </c>
      <c r="G166" s="32">
        <f t="shared" si="9"/>
        <v>825527.81500000006</v>
      </c>
      <c r="H166" s="47">
        <v>4.9078745301364792</v>
      </c>
      <c r="I166" s="41">
        <f t="shared" si="10"/>
        <v>0.20375419009992332</v>
      </c>
      <c r="J166" s="35">
        <f t="shared" si="8"/>
        <v>168204.75135028435</v>
      </c>
      <c r="K166" s="42">
        <v>131129.39000000001</v>
      </c>
      <c r="L166" s="48">
        <f t="shared" si="11"/>
        <v>-37075.361350284336</v>
      </c>
    </row>
    <row r="167" spans="1:12" ht="13" x14ac:dyDescent="0.3">
      <c r="A167" s="43">
        <v>1955</v>
      </c>
      <c r="B167" s="28" t="s">
        <v>71</v>
      </c>
      <c r="C167" s="44">
        <v>51318749.079999998</v>
      </c>
      <c r="D167" s="45">
        <v>91108.260000000009</v>
      </c>
      <c r="E167" s="46">
        <v>10366293.35</v>
      </c>
      <c r="F167" s="46">
        <v>0</v>
      </c>
      <c r="G167" s="32">
        <f t="shared" si="9"/>
        <v>56410787.494999997</v>
      </c>
      <c r="H167" s="47">
        <v>7.4493801557514727</v>
      </c>
      <c r="I167" s="41">
        <f t="shared" si="10"/>
        <v>0.13423935671049436</v>
      </c>
      <c r="J167" s="35">
        <f t="shared" si="8"/>
        <v>7572547.8248611996</v>
      </c>
      <c r="K167" s="42">
        <v>7301315.6299999999</v>
      </c>
      <c r="L167" s="48">
        <f t="shared" si="11"/>
        <v>-271232.19486119971</v>
      </c>
    </row>
    <row r="168" spans="1:12" ht="13" x14ac:dyDescent="0.3">
      <c r="A168" s="43">
        <v>1955</v>
      </c>
      <c r="B168" s="28" t="s">
        <v>72</v>
      </c>
      <c r="C168" s="44">
        <v>0</v>
      </c>
      <c r="D168" s="45">
        <v>0</v>
      </c>
      <c r="E168" s="46">
        <v>0</v>
      </c>
      <c r="F168" s="46">
        <v>0</v>
      </c>
      <c r="G168" s="32">
        <f t="shared" si="9"/>
        <v>0</v>
      </c>
      <c r="H168" s="47">
        <v>7.4493801557514727</v>
      </c>
      <c r="I168" s="41">
        <f t="shared" si="10"/>
        <v>0.13423935671049436</v>
      </c>
      <c r="J168" s="35">
        <f t="shared" si="8"/>
        <v>0</v>
      </c>
      <c r="K168" s="42">
        <v>0</v>
      </c>
      <c r="L168" s="48">
        <f t="shared" si="11"/>
        <v>0</v>
      </c>
    </row>
    <row r="169" spans="1:12" ht="13" x14ac:dyDescent="0.3">
      <c r="A169" s="43">
        <v>1960</v>
      </c>
      <c r="B169" s="28" t="s">
        <v>73</v>
      </c>
      <c r="C169" s="44">
        <v>1628.0099999999511</v>
      </c>
      <c r="D169" s="45">
        <v>0</v>
      </c>
      <c r="E169" s="46">
        <v>0</v>
      </c>
      <c r="F169" s="46">
        <v>0</v>
      </c>
      <c r="G169" s="32">
        <f t="shared" si="9"/>
        <v>1628.0099999999511</v>
      </c>
      <c r="H169" s="47">
        <v>4.166666666666667</v>
      </c>
      <c r="I169" s="41">
        <f t="shared" si="10"/>
        <v>0.24</v>
      </c>
      <c r="J169" s="35">
        <f t="shared" si="8"/>
        <v>390.72239999998823</v>
      </c>
      <c r="K169" s="42">
        <v>390.72</v>
      </c>
      <c r="L169" s="48">
        <f t="shared" si="11"/>
        <v>-2.3999999881993972E-3</v>
      </c>
    </row>
    <row r="170" spans="1:12" ht="13" x14ac:dyDescent="0.3">
      <c r="A170" s="43">
        <v>1970</v>
      </c>
      <c r="B170" s="49" t="s">
        <v>74</v>
      </c>
      <c r="C170" s="44">
        <v>0</v>
      </c>
      <c r="D170" s="45">
        <v>0</v>
      </c>
      <c r="E170" s="46">
        <v>0</v>
      </c>
      <c r="F170" s="46">
        <v>0</v>
      </c>
      <c r="G170" s="32">
        <f t="shared" si="9"/>
        <v>0</v>
      </c>
      <c r="H170" s="47">
        <v>0</v>
      </c>
      <c r="I170" s="41">
        <f t="shared" si="10"/>
        <v>0</v>
      </c>
      <c r="J170" s="35">
        <f t="shared" si="8"/>
        <v>0</v>
      </c>
      <c r="K170" s="42">
        <v>0</v>
      </c>
      <c r="L170" s="48">
        <f t="shared" si="11"/>
        <v>0</v>
      </c>
    </row>
    <row r="171" spans="1:12" ht="13" x14ac:dyDescent="0.3">
      <c r="A171" s="43">
        <v>1975</v>
      </c>
      <c r="B171" s="28" t="s">
        <v>75</v>
      </c>
      <c r="C171" s="44">
        <v>0</v>
      </c>
      <c r="D171" s="45">
        <v>0</v>
      </c>
      <c r="E171" s="46">
        <v>0</v>
      </c>
      <c r="F171" s="46">
        <v>0</v>
      </c>
      <c r="G171" s="32">
        <f t="shared" si="9"/>
        <v>0</v>
      </c>
      <c r="H171" s="47">
        <v>0</v>
      </c>
      <c r="I171" s="41">
        <f t="shared" si="10"/>
        <v>0</v>
      </c>
      <c r="J171" s="35">
        <f t="shared" si="8"/>
        <v>0</v>
      </c>
      <c r="K171" s="42">
        <v>0</v>
      </c>
      <c r="L171" s="48">
        <f t="shared" si="11"/>
        <v>0</v>
      </c>
    </row>
    <row r="172" spans="1:12" ht="13" x14ac:dyDescent="0.3">
      <c r="A172" s="43">
        <v>1980</v>
      </c>
      <c r="B172" s="28" t="s">
        <v>76</v>
      </c>
      <c r="C172" s="44">
        <v>45669146.996600002</v>
      </c>
      <c r="D172" s="45">
        <v>249759.98</v>
      </c>
      <c r="E172" s="46">
        <v>11528657.526399998</v>
      </c>
      <c r="F172" s="46">
        <v>101211.88999999998</v>
      </c>
      <c r="G172" s="32">
        <f t="shared" si="9"/>
        <v>51082503.889800005</v>
      </c>
      <c r="H172" s="47">
        <v>10.709413017344032</v>
      </c>
      <c r="I172" s="41">
        <f t="shared" si="10"/>
        <v>9.3375799250667357E-2</v>
      </c>
      <c r="J172" s="35">
        <f t="shared" si="8"/>
        <v>4769869.6284353994</v>
      </c>
      <c r="K172" s="42">
        <v>4641074.4327999996</v>
      </c>
      <c r="L172" s="48">
        <f t="shared" si="11"/>
        <v>-128795.19563539978</v>
      </c>
    </row>
    <row r="173" spans="1:12" ht="13" x14ac:dyDescent="0.3">
      <c r="A173" s="43">
        <v>1985</v>
      </c>
      <c r="B173" s="28" t="s">
        <v>77</v>
      </c>
      <c r="C173" s="44">
        <v>0</v>
      </c>
      <c r="D173" s="45">
        <v>0</v>
      </c>
      <c r="E173" s="46">
        <v>0</v>
      </c>
      <c r="F173" s="46">
        <v>0</v>
      </c>
      <c r="G173" s="32">
        <f t="shared" si="9"/>
        <v>0</v>
      </c>
      <c r="H173" s="47">
        <v>0</v>
      </c>
      <c r="I173" s="41">
        <f t="shared" si="10"/>
        <v>0</v>
      </c>
      <c r="J173" s="35">
        <f t="shared" si="8"/>
        <v>0</v>
      </c>
      <c r="K173" s="42">
        <v>0</v>
      </c>
      <c r="L173" s="48">
        <f t="shared" si="11"/>
        <v>0</v>
      </c>
    </row>
    <row r="174" spans="1:12" ht="13" x14ac:dyDescent="0.3">
      <c r="A174" s="43">
        <v>1990</v>
      </c>
      <c r="B174" s="50" t="s">
        <v>78</v>
      </c>
      <c r="C174" s="44">
        <v>0</v>
      </c>
      <c r="D174" s="45">
        <v>0</v>
      </c>
      <c r="E174" s="46">
        <v>0</v>
      </c>
      <c r="F174" s="46">
        <v>0</v>
      </c>
      <c r="G174" s="32">
        <f t="shared" si="9"/>
        <v>0</v>
      </c>
      <c r="H174" s="47">
        <v>0</v>
      </c>
      <c r="I174" s="41">
        <f t="shared" si="10"/>
        <v>0</v>
      </c>
      <c r="J174" s="35">
        <f t="shared" si="8"/>
        <v>0</v>
      </c>
      <c r="K174" s="42">
        <v>0</v>
      </c>
      <c r="L174" s="48">
        <f t="shared" si="11"/>
        <v>0</v>
      </c>
    </row>
    <row r="175" spans="1:12" ht="13" x14ac:dyDescent="0.3">
      <c r="A175" s="43">
        <v>1995</v>
      </c>
      <c r="B175" s="28" t="s">
        <v>79</v>
      </c>
      <c r="C175" s="44">
        <v>0</v>
      </c>
      <c r="D175" s="45">
        <v>0</v>
      </c>
      <c r="E175" s="46">
        <v>0</v>
      </c>
      <c r="F175" s="46">
        <v>0</v>
      </c>
      <c r="G175" s="32">
        <f t="shared" si="9"/>
        <v>0</v>
      </c>
      <c r="H175" s="47">
        <v>0</v>
      </c>
      <c r="I175" s="51">
        <f t="shared" si="10"/>
        <v>0</v>
      </c>
      <c r="J175" s="52">
        <f t="shared" si="8"/>
        <v>0</v>
      </c>
      <c r="K175" s="42">
        <v>0</v>
      </c>
      <c r="L175" s="48">
        <f t="shared" si="11"/>
        <v>0</v>
      </c>
    </row>
    <row r="176" spans="1:12" ht="13" x14ac:dyDescent="0.3">
      <c r="A176" s="43">
        <v>2440</v>
      </c>
      <c r="B176" s="53" t="s">
        <v>80</v>
      </c>
      <c r="C176" s="44">
        <v>-417428843.29999995</v>
      </c>
      <c r="D176" s="45">
        <v>-909801.67999999947</v>
      </c>
      <c r="E176" s="46">
        <v>-127521746.47000001</v>
      </c>
      <c r="F176" s="46">
        <v>-955000.49000000011</v>
      </c>
      <c r="G176" s="32">
        <f t="shared" si="9"/>
        <v>-479324914.36499995</v>
      </c>
      <c r="H176" s="47">
        <v>27.866215493726088</v>
      </c>
      <c r="I176" s="51">
        <f t="shared" si="10"/>
        <v>3.5885748469329966E-2</v>
      </c>
      <c r="J176" s="52">
        <f t="shared" si="8"/>
        <v>-17200933.311985515</v>
      </c>
      <c r="K176" s="42">
        <v>-16722502.189999999</v>
      </c>
      <c r="L176" s="48">
        <f t="shared" si="11"/>
        <v>478431.12198551558</v>
      </c>
    </row>
    <row r="177" spans="1:12" ht="13" x14ac:dyDescent="0.3">
      <c r="A177" s="43">
        <v>2005</v>
      </c>
      <c r="B177" s="28" t="s">
        <v>81</v>
      </c>
      <c r="C177" s="56">
        <v>6704284.0700000003</v>
      </c>
      <c r="D177" s="57">
        <v>0</v>
      </c>
      <c r="E177" s="58">
        <v>0</v>
      </c>
      <c r="F177" s="58">
        <v>0</v>
      </c>
      <c r="G177" s="32">
        <f>C177-D177+(E177*0.5)-F177</f>
        <v>6704284.0700000003</v>
      </c>
      <c r="H177" s="59">
        <v>52.354475868294713</v>
      </c>
      <c r="I177" s="60">
        <f>IF(H177=0,0,1/H177)</f>
        <v>1.9100563675121973E-2</v>
      </c>
      <c r="J177" s="61">
        <f>IF(H177=0,0,+G177/H177)</f>
        <v>128055.60477514092</v>
      </c>
      <c r="K177" s="62">
        <v>128055.6</v>
      </c>
      <c r="L177" s="63">
        <f>IF(ISERROR(+K177-J177), 0, +K177-J177)</f>
        <v>-4.7751409147167578E-3</v>
      </c>
    </row>
    <row r="178" spans="1:12" ht="13.5" thickBot="1" x14ac:dyDescent="0.35">
      <c r="A178" s="43">
        <v>1875</v>
      </c>
      <c r="B178" s="28" t="s">
        <v>82</v>
      </c>
      <c r="C178" s="56">
        <v>77488.160000000018</v>
      </c>
      <c r="D178" s="57">
        <v>0</v>
      </c>
      <c r="E178" s="58">
        <v>0</v>
      </c>
      <c r="F178" s="58">
        <v>0</v>
      </c>
      <c r="G178" s="32">
        <f t="shared" si="9"/>
        <v>77488.160000000018</v>
      </c>
      <c r="H178" s="59">
        <v>17.66837067793351</v>
      </c>
      <c r="I178" s="60">
        <f t="shared" si="10"/>
        <v>5.6598314481194699E-2</v>
      </c>
      <c r="J178" s="61">
        <f t="shared" si="8"/>
        <v>4385.6992482491332</v>
      </c>
      <c r="K178" s="62">
        <v>4385.7299999999996</v>
      </c>
      <c r="L178" s="63">
        <f t="shared" si="11"/>
        <v>3.075175086632953E-2</v>
      </c>
    </row>
    <row r="179" spans="1:12" ht="13.5" thickBot="1" x14ac:dyDescent="0.35">
      <c r="A179" s="70"/>
      <c r="B179" s="65" t="s">
        <v>83</v>
      </c>
      <c r="C179" s="66">
        <f>SUM(C137:C178)</f>
        <v>4628123408.9541082</v>
      </c>
      <c r="D179" s="66">
        <f>SUM(D137:D178)</f>
        <v>15119158.770000001</v>
      </c>
      <c r="E179" s="66">
        <f>SUM(E137:E178)</f>
        <v>554432567.1564002</v>
      </c>
      <c r="F179" s="66">
        <f>SUM(F137:F178)</f>
        <v>25011340.73</v>
      </c>
      <c r="G179" s="66">
        <f>SUM(G138:G178)</f>
        <v>4666306216.462307</v>
      </c>
      <c r="H179" s="66">
        <f>SUM(H137:H178)</f>
        <v>496.66939370501012</v>
      </c>
      <c r="I179" s="67"/>
      <c r="J179" s="66">
        <f>SUM(J137:J178)</f>
        <v>263903519.22716025</v>
      </c>
      <c r="K179" s="66">
        <f>SUM(K137:K178)</f>
        <v>263670591.71180004</v>
      </c>
      <c r="L179" s="68">
        <f>SUM(L137:L178)</f>
        <v>-232927.51536024472</v>
      </c>
    </row>
    <row r="180" spans="1:12" ht="26.5" customHeight="1" x14ac:dyDescent="0.25">
      <c r="A180" s="38"/>
      <c r="B180" s="38"/>
      <c r="C180" s="38"/>
      <c r="D180" s="38"/>
      <c r="E180" s="38"/>
      <c r="F180" s="38"/>
      <c r="G180" s="38"/>
      <c r="H180" s="38"/>
      <c r="I180" s="38"/>
      <c r="J180" s="38"/>
      <c r="K180" s="38"/>
      <c r="L180" s="38"/>
    </row>
    <row r="181" spans="1:12" ht="13.15" customHeight="1" x14ac:dyDescent="0.3">
      <c r="A181" s="74" t="s">
        <v>87</v>
      </c>
      <c r="B181" s="38"/>
      <c r="C181" s="38"/>
      <c r="D181" s="38"/>
      <c r="E181" s="38"/>
      <c r="F181" s="38"/>
      <c r="G181" s="38"/>
      <c r="H181" s="38"/>
      <c r="I181" s="38"/>
      <c r="J181" s="38"/>
      <c r="K181" s="38"/>
      <c r="L181" s="38"/>
    </row>
    <row r="182" spans="1:12" ht="13.15" customHeight="1" x14ac:dyDescent="0.25">
      <c r="A182" s="73">
        <v>5</v>
      </c>
      <c r="B182" s="72" t="s">
        <v>88</v>
      </c>
      <c r="C182" s="38"/>
      <c r="D182" s="38"/>
      <c r="E182" s="38"/>
      <c r="F182" s="38"/>
      <c r="G182" s="38"/>
      <c r="H182" s="38"/>
      <c r="I182" s="38"/>
      <c r="J182" s="38"/>
      <c r="K182" s="38"/>
      <c r="L182" s="38"/>
    </row>
    <row r="183" spans="1:12" ht="13.15" customHeight="1" x14ac:dyDescent="0.25">
      <c r="A183" s="38"/>
      <c r="B183" s="38"/>
      <c r="C183" s="38"/>
      <c r="D183" s="38"/>
      <c r="E183" s="38"/>
      <c r="F183" s="38"/>
      <c r="G183" s="38"/>
      <c r="H183" s="38"/>
      <c r="I183" s="38"/>
      <c r="J183" s="38"/>
      <c r="K183" s="38"/>
      <c r="L183" s="38"/>
    </row>
    <row r="184" spans="1:12" x14ac:dyDescent="0.25">
      <c r="A184" s="38"/>
      <c r="B184" s="38"/>
      <c r="C184" s="38"/>
      <c r="D184" s="38"/>
      <c r="E184" s="38"/>
      <c r="F184" s="38"/>
      <c r="G184" s="38"/>
      <c r="H184" s="38"/>
      <c r="I184" s="38"/>
      <c r="J184" s="38"/>
      <c r="K184" s="38"/>
      <c r="L184" s="38"/>
    </row>
    <row r="186" spans="1:12" ht="13" thickBot="1" x14ac:dyDescent="0.3"/>
    <row r="187" spans="1:12" ht="18" customHeight="1" thickBot="1" x14ac:dyDescent="0.45">
      <c r="A187" s="11"/>
      <c r="B187" s="11"/>
      <c r="C187" s="11"/>
      <c r="D187" s="11"/>
      <c r="E187" s="5" t="s">
        <v>18</v>
      </c>
      <c r="F187" s="12">
        <f>F132+1</f>
        <v>2023</v>
      </c>
      <c r="G187" s="11"/>
      <c r="H187" s="11"/>
      <c r="I187" s="11"/>
      <c r="J187" s="11"/>
      <c r="K187" s="11"/>
    </row>
    <row r="188" spans="1:12" ht="13.5" thickBot="1" x14ac:dyDescent="0.3">
      <c r="A188" s="13"/>
      <c r="B188" s="13"/>
      <c r="C188" s="13"/>
      <c r="D188" s="13"/>
      <c r="E188" s="13"/>
      <c r="F188" s="13"/>
      <c r="G188" s="13"/>
      <c r="H188" s="13"/>
      <c r="I188" s="13"/>
      <c r="J188" s="13"/>
      <c r="K188" s="13"/>
    </row>
    <row r="189" spans="1:12" ht="19" customHeight="1" thickBot="1" x14ac:dyDescent="0.45">
      <c r="A189" s="11"/>
      <c r="B189" s="11"/>
      <c r="C189" s="78" t="s">
        <v>19</v>
      </c>
      <c r="D189" s="79"/>
      <c r="E189" s="79"/>
      <c r="F189" s="79"/>
      <c r="G189" s="80" t="s">
        <v>20</v>
      </c>
      <c r="H189" s="81"/>
      <c r="I189" s="14" t="s">
        <v>21</v>
      </c>
      <c r="J189" s="11"/>
      <c r="K189" s="11"/>
    </row>
    <row r="190" spans="1:12" ht="64" customHeight="1" thickBot="1" x14ac:dyDescent="0.3">
      <c r="A190" s="84" t="s">
        <v>22</v>
      </c>
      <c r="B190" s="86" t="s">
        <v>23</v>
      </c>
      <c r="C190" s="15" t="s">
        <v>24</v>
      </c>
      <c r="D190" s="16" t="s">
        <v>25</v>
      </c>
      <c r="E190" s="17" t="s">
        <v>26</v>
      </c>
      <c r="F190" s="18" t="s">
        <v>27</v>
      </c>
      <c r="G190" s="18" t="s">
        <v>28</v>
      </c>
      <c r="H190" s="15" t="s">
        <v>29</v>
      </c>
      <c r="I190" s="19" t="s">
        <v>30</v>
      </c>
      <c r="J190" s="20" t="s">
        <v>31</v>
      </c>
      <c r="K190" s="17" t="s">
        <v>86</v>
      </c>
      <c r="L190" s="19" t="s">
        <v>32</v>
      </c>
    </row>
    <row r="191" spans="1:12" ht="13.5" thickBot="1" x14ac:dyDescent="0.35">
      <c r="A191" s="85"/>
      <c r="B191" s="87"/>
      <c r="C191" s="21" t="s">
        <v>33</v>
      </c>
      <c r="D191" s="22" t="s">
        <v>34</v>
      </c>
      <c r="E191" s="23" t="s">
        <v>35</v>
      </c>
      <c r="F191" s="23" t="s">
        <v>36</v>
      </c>
      <c r="G191" s="24" t="s">
        <v>37</v>
      </c>
      <c r="H191" s="25" t="s">
        <v>38</v>
      </c>
      <c r="I191" s="23" t="s">
        <v>39</v>
      </c>
      <c r="J191" s="21" t="s">
        <v>40</v>
      </c>
      <c r="K191" s="26" t="s">
        <v>41</v>
      </c>
      <c r="L191" s="24" t="s">
        <v>42</v>
      </c>
    </row>
    <row r="192" spans="1:12" ht="13" x14ac:dyDescent="0.3">
      <c r="A192" s="27">
        <v>1609</v>
      </c>
      <c r="B192" s="28" t="s">
        <v>43</v>
      </c>
      <c r="C192" s="29">
        <v>225255659.62</v>
      </c>
      <c r="D192" s="30">
        <v>0</v>
      </c>
      <c r="E192" s="30">
        <v>338052.27</v>
      </c>
      <c r="F192" s="31">
        <v>0</v>
      </c>
      <c r="G192" s="32">
        <f>C192-D192+(E192*0.5)-F192</f>
        <v>225424685.755</v>
      </c>
      <c r="H192" s="33">
        <v>20.338494781488581</v>
      </c>
      <c r="I192" s="34">
        <f>IF(H192=0,0,1/H192)</f>
        <v>4.9167847018362763E-2</v>
      </c>
      <c r="J192" s="35">
        <f t="shared" ref="J192:J233" si="12">IF(H192=0,0,+G192/H192)</f>
        <v>11083646.46336434</v>
      </c>
      <c r="K192" s="36">
        <v>11091957.130000001</v>
      </c>
      <c r="L192" s="37">
        <f>IF(ISERROR(+K192-J192), 0, +K192-J192)</f>
        <v>8310.6666356604546</v>
      </c>
    </row>
    <row r="193" spans="1:12" ht="13" x14ac:dyDescent="0.3">
      <c r="A193" s="39">
        <v>1611</v>
      </c>
      <c r="B193" s="40" t="s">
        <v>44</v>
      </c>
      <c r="C193" s="29">
        <v>101557226.01099996</v>
      </c>
      <c r="D193" s="30">
        <v>1083436.44</v>
      </c>
      <c r="E193" s="30">
        <v>32220841.359999999</v>
      </c>
      <c r="F193" s="31">
        <v>-0.32</v>
      </c>
      <c r="G193" s="32">
        <f t="shared" ref="G193:G233" si="13">C193-D193+(E193*0.5)-F193</f>
        <v>116584210.57099995</v>
      </c>
      <c r="H193" s="33">
        <v>3.8822321944587257</v>
      </c>
      <c r="I193" s="41">
        <f>IF(H193=0,0,1/H193)</f>
        <v>0.257583768798616</v>
      </c>
      <c r="J193" s="35">
        <f t="shared" si="12"/>
        <v>30030200.341289613</v>
      </c>
      <c r="K193" s="36">
        <v>31556270.899999999</v>
      </c>
      <c r="L193" s="37">
        <f>IF(ISERROR(+K193-J193), 0, +K193-J193)</f>
        <v>1526070.5587103851</v>
      </c>
    </row>
    <row r="194" spans="1:12" ht="13" x14ac:dyDescent="0.3">
      <c r="A194" s="43">
        <v>1612</v>
      </c>
      <c r="B194" s="28" t="s">
        <v>45</v>
      </c>
      <c r="C194" s="44">
        <v>0</v>
      </c>
      <c r="D194" s="45">
        <v>0</v>
      </c>
      <c r="E194" s="30">
        <v>0</v>
      </c>
      <c r="F194" s="46">
        <v>0</v>
      </c>
      <c r="G194" s="32">
        <f t="shared" si="13"/>
        <v>0</v>
      </c>
      <c r="H194" s="47">
        <v>0</v>
      </c>
      <c r="I194" s="41">
        <f t="shared" ref="I194:I233" si="14">IF(H194=0,0,1/H194)</f>
        <v>0</v>
      </c>
      <c r="J194" s="35">
        <f t="shared" si="12"/>
        <v>0</v>
      </c>
      <c r="K194" s="36">
        <v>0</v>
      </c>
      <c r="L194" s="48">
        <f t="shared" ref="L194:L233" si="15">IF(ISERROR(+K194-J194), 0, +K194-J194)</f>
        <v>0</v>
      </c>
    </row>
    <row r="195" spans="1:12" ht="13" x14ac:dyDescent="0.3">
      <c r="A195" s="43">
        <v>1805</v>
      </c>
      <c r="B195" s="28" t="s">
        <v>46</v>
      </c>
      <c r="C195" s="44">
        <v>6998948.9500000002</v>
      </c>
      <c r="D195" s="45">
        <v>0</v>
      </c>
      <c r="E195" s="30">
        <v>0</v>
      </c>
      <c r="F195" s="46">
        <v>-454415.71</v>
      </c>
      <c r="G195" s="32">
        <f t="shared" si="13"/>
        <v>7453364.6600000001</v>
      </c>
      <c r="H195" s="47">
        <v>0</v>
      </c>
      <c r="I195" s="41">
        <f t="shared" si="14"/>
        <v>0</v>
      </c>
      <c r="J195" s="35">
        <f t="shared" si="12"/>
        <v>0</v>
      </c>
      <c r="K195" s="36">
        <v>0</v>
      </c>
      <c r="L195" s="48">
        <f t="shared" si="15"/>
        <v>0</v>
      </c>
    </row>
    <row r="196" spans="1:12" ht="13" x14ac:dyDescent="0.3">
      <c r="A196" s="43">
        <v>1808</v>
      </c>
      <c r="B196" s="28" t="s">
        <v>47</v>
      </c>
      <c r="C196" s="44">
        <v>151745508.75999999</v>
      </c>
      <c r="D196" s="45">
        <v>0</v>
      </c>
      <c r="E196" s="30">
        <v>11006892.15</v>
      </c>
      <c r="F196" s="46">
        <v>214449.01</v>
      </c>
      <c r="G196" s="32">
        <f t="shared" si="13"/>
        <v>157034505.82499999</v>
      </c>
      <c r="H196" s="47">
        <v>15.853510820992287</v>
      </c>
      <c r="I196" s="41">
        <f t="shared" si="14"/>
        <v>6.3077510798167105E-2</v>
      </c>
      <c r="J196" s="35">
        <f t="shared" si="12"/>
        <v>9905345.7368612718</v>
      </c>
      <c r="K196" s="36">
        <v>9651109.6899999995</v>
      </c>
      <c r="L196" s="48">
        <f t="shared" si="15"/>
        <v>-254236.04686127231</v>
      </c>
    </row>
    <row r="197" spans="1:12" ht="13" x14ac:dyDescent="0.3">
      <c r="A197" s="43">
        <v>1810</v>
      </c>
      <c r="B197" s="28" t="s">
        <v>48</v>
      </c>
      <c r="C197" s="44">
        <v>0</v>
      </c>
      <c r="D197" s="45">
        <v>0</v>
      </c>
      <c r="E197" s="30">
        <v>0</v>
      </c>
      <c r="F197" s="46">
        <v>0</v>
      </c>
      <c r="G197" s="32">
        <f t="shared" si="13"/>
        <v>0</v>
      </c>
      <c r="H197" s="47">
        <v>0</v>
      </c>
      <c r="I197" s="41">
        <f t="shared" si="14"/>
        <v>0</v>
      </c>
      <c r="J197" s="35">
        <f t="shared" si="12"/>
        <v>0</v>
      </c>
      <c r="K197" s="36">
        <v>0</v>
      </c>
      <c r="L197" s="48">
        <f t="shared" si="15"/>
        <v>0</v>
      </c>
    </row>
    <row r="198" spans="1:12" ht="13" x14ac:dyDescent="0.3">
      <c r="A198" s="43">
        <v>1815</v>
      </c>
      <c r="B198" s="28" t="s">
        <v>49</v>
      </c>
      <c r="C198" s="44">
        <v>30860363.169999998</v>
      </c>
      <c r="D198" s="45">
        <v>0</v>
      </c>
      <c r="E198" s="30">
        <v>55621261.909999996</v>
      </c>
      <c r="F198" s="46">
        <v>-1323621.19</v>
      </c>
      <c r="G198" s="32">
        <f t="shared" si="13"/>
        <v>59994615.314999998</v>
      </c>
      <c r="H198" s="47">
        <v>40.988634671690171</v>
      </c>
      <c r="I198" s="41">
        <f t="shared" si="14"/>
        <v>2.4397006829082673E-2</v>
      </c>
      <c r="J198" s="35">
        <f t="shared" si="12"/>
        <v>1463689.0395482429</v>
      </c>
      <c r="K198" s="36">
        <v>1075169.4099999999</v>
      </c>
      <c r="L198" s="48">
        <f t="shared" si="15"/>
        <v>-388519.62954824301</v>
      </c>
    </row>
    <row r="199" spans="1:12" ht="13" x14ac:dyDescent="0.3">
      <c r="A199" s="43">
        <v>1820</v>
      </c>
      <c r="B199" s="28" t="s">
        <v>50</v>
      </c>
      <c r="C199" s="44">
        <v>221688614.94</v>
      </c>
      <c r="D199" s="45">
        <v>1752086.1299999997</v>
      </c>
      <c r="E199" s="30">
        <v>19433062.879999999</v>
      </c>
      <c r="F199" s="46">
        <v>1306612.8399999999</v>
      </c>
      <c r="G199" s="32">
        <f t="shared" si="13"/>
        <v>228346447.41</v>
      </c>
      <c r="H199" s="47">
        <v>26.382157265445894</v>
      </c>
      <c r="I199" s="41">
        <f t="shared" si="14"/>
        <v>3.7904405994492074E-2</v>
      </c>
      <c r="J199" s="35">
        <f t="shared" si="12"/>
        <v>8655336.4500285741</v>
      </c>
      <c r="K199" s="36">
        <v>8434832.2400000002</v>
      </c>
      <c r="L199" s="48">
        <f t="shared" si="15"/>
        <v>-220504.21002857387</v>
      </c>
    </row>
    <row r="200" spans="1:12" ht="13" x14ac:dyDescent="0.3">
      <c r="A200" s="43">
        <v>1825</v>
      </c>
      <c r="B200" s="28" t="s">
        <v>51</v>
      </c>
      <c r="C200" s="44">
        <v>3875872.9999999995</v>
      </c>
      <c r="D200" s="45">
        <v>0</v>
      </c>
      <c r="E200" s="30">
        <v>0</v>
      </c>
      <c r="F200" s="46">
        <v>0</v>
      </c>
      <c r="G200" s="32">
        <f t="shared" si="13"/>
        <v>3875872.9999999995</v>
      </c>
      <c r="H200" s="47">
        <v>13.412167439466067</v>
      </c>
      <c r="I200" s="41">
        <f t="shared" si="14"/>
        <v>7.4559164617751708E-2</v>
      </c>
      <c r="J200" s="35">
        <f t="shared" si="12"/>
        <v>288981.85304449918</v>
      </c>
      <c r="K200" s="36">
        <v>288981.84999999998</v>
      </c>
      <c r="L200" s="48">
        <f t="shared" si="15"/>
        <v>-3.0444992007687688E-3</v>
      </c>
    </row>
    <row r="201" spans="1:12" ht="13" x14ac:dyDescent="0.3">
      <c r="A201" s="43">
        <v>1830</v>
      </c>
      <c r="B201" s="28" t="s">
        <v>52</v>
      </c>
      <c r="C201" s="44">
        <v>404975918.46000004</v>
      </c>
      <c r="D201" s="45">
        <v>1904407.6199999999</v>
      </c>
      <c r="E201" s="30">
        <v>39203878.990000002</v>
      </c>
      <c r="F201" s="46">
        <v>6269143.3300000001</v>
      </c>
      <c r="G201" s="32">
        <f t="shared" si="13"/>
        <v>416404307.00500005</v>
      </c>
      <c r="H201" s="47">
        <v>35.40209919938102</v>
      </c>
      <c r="I201" s="41">
        <f t="shared" si="14"/>
        <v>2.8246912545160156E-2</v>
      </c>
      <c r="J201" s="35">
        <f t="shared" si="12"/>
        <v>11762136.043398257</v>
      </c>
      <c r="K201" s="36">
        <v>11810466.42</v>
      </c>
      <c r="L201" s="48">
        <f t="shared" si="15"/>
        <v>48330.376601742581</v>
      </c>
    </row>
    <row r="202" spans="1:12" ht="13" x14ac:dyDescent="0.3">
      <c r="A202" s="43">
        <v>1835</v>
      </c>
      <c r="B202" s="28" t="s">
        <v>53</v>
      </c>
      <c r="C202" s="44">
        <v>485140661.51690972</v>
      </c>
      <c r="D202" s="45">
        <v>1672333.4899999995</v>
      </c>
      <c r="E202" s="30">
        <v>44384674.289999999</v>
      </c>
      <c r="F202" s="46">
        <v>4228997.2</v>
      </c>
      <c r="G202" s="32">
        <f t="shared" si="13"/>
        <v>501431667.9719097</v>
      </c>
      <c r="H202" s="47">
        <v>35.878280903895778</v>
      </c>
      <c r="I202" s="41">
        <f t="shared" si="14"/>
        <v>2.787201545911908E-2</v>
      </c>
      <c r="J202" s="35">
        <f t="shared" si="12"/>
        <v>13975911.201404933</v>
      </c>
      <c r="K202" s="36">
        <v>14137184.960000001</v>
      </c>
      <c r="L202" s="48">
        <f t="shared" si="15"/>
        <v>161273.75859506801</v>
      </c>
    </row>
    <row r="203" spans="1:12" ht="13" x14ac:dyDescent="0.3">
      <c r="A203" s="43">
        <v>1840</v>
      </c>
      <c r="B203" s="28" t="s">
        <v>54</v>
      </c>
      <c r="C203" s="44">
        <v>1311120905.5</v>
      </c>
      <c r="D203" s="45">
        <v>606064.90000000026</v>
      </c>
      <c r="E203" s="30">
        <v>139689292.22999999</v>
      </c>
      <c r="F203" s="46">
        <v>1316382.5699999998</v>
      </c>
      <c r="G203" s="32">
        <f t="shared" si="13"/>
        <v>1379043104.145</v>
      </c>
      <c r="H203" s="47">
        <v>42.067329307711937</v>
      </c>
      <c r="I203" s="41">
        <f t="shared" si="14"/>
        <v>2.377141635698457E-2</v>
      </c>
      <c r="J203" s="35">
        <f t="shared" si="12"/>
        <v>32781807.802859232</v>
      </c>
      <c r="K203" s="36">
        <v>32321086.690000001</v>
      </c>
      <c r="L203" s="48">
        <f t="shared" si="15"/>
        <v>-460721.11285923049</v>
      </c>
    </row>
    <row r="204" spans="1:12" ht="13" x14ac:dyDescent="0.3">
      <c r="A204" s="43">
        <v>1845</v>
      </c>
      <c r="B204" s="28" t="s">
        <v>55</v>
      </c>
      <c r="C204" s="44">
        <v>1168092409.7549994</v>
      </c>
      <c r="D204" s="45">
        <v>7219333.2699999996</v>
      </c>
      <c r="E204" s="30">
        <v>154049530.26999998</v>
      </c>
      <c r="F204" s="46">
        <v>11525646.699999999</v>
      </c>
      <c r="G204" s="32">
        <f t="shared" si="13"/>
        <v>1226372194.9199994</v>
      </c>
      <c r="H204" s="47">
        <v>40.409786867656045</v>
      </c>
      <c r="I204" s="41">
        <f t="shared" si="14"/>
        <v>2.474648043245185E-2</v>
      </c>
      <c r="J204" s="35">
        <f t="shared" si="12"/>
        <v>30348395.524490789</v>
      </c>
      <c r="K204" s="36">
        <v>30486769.57</v>
      </c>
      <c r="L204" s="48">
        <f t="shared" si="15"/>
        <v>138374.04550921172</v>
      </c>
    </row>
    <row r="205" spans="1:12" ht="13" x14ac:dyDescent="0.3">
      <c r="A205" s="43">
        <v>1850</v>
      </c>
      <c r="B205" s="28" t="s">
        <v>56</v>
      </c>
      <c r="C205" s="44">
        <v>662195259.3499999</v>
      </c>
      <c r="D205" s="45">
        <v>5381652.790000001</v>
      </c>
      <c r="E205" s="30">
        <v>79928101.939999998</v>
      </c>
      <c r="F205" s="46">
        <v>-5171229.910000002</v>
      </c>
      <c r="G205" s="32">
        <f t="shared" si="13"/>
        <v>701948887.43999994</v>
      </c>
      <c r="H205" s="47">
        <v>24.156484598568159</v>
      </c>
      <c r="I205" s="41">
        <f t="shared" si="14"/>
        <v>4.1396751912290815E-2</v>
      </c>
      <c r="J205" s="35">
        <f t="shared" si="12"/>
        <v>29058403.948462225</v>
      </c>
      <c r="K205" s="36">
        <v>28700871.239999998</v>
      </c>
      <c r="L205" s="48">
        <f t="shared" si="15"/>
        <v>-357532.70846222714</v>
      </c>
    </row>
    <row r="206" spans="1:12" ht="13" x14ac:dyDescent="0.3">
      <c r="A206" s="43">
        <v>1855</v>
      </c>
      <c r="B206" s="28" t="s">
        <v>57</v>
      </c>
      <c r="C206" s="44">
        <v>110843625.34000003</v>
      </c>
      <c r="D206" s="45">
        <v>134942.94</v>
      </c>
      <c r="E206" s="30">
        <v>2423779</v>
      </c>
      <c r="F206" s="46">
        <v>11767528.77</v>
      </c>
      <c r="G206" s="32">
        <f t="shared" si="13"/>
        <v>100153043.13000004</v>
      </c>
      <c r="H206" s="47">
        <v>43.909293508950505</v>
      </c>
      <c r="I206" s="41">
        <f t="shared" si="14"/>
        <v>2.2774222040173778E-2</v>
      </c>
      <c r="J206" s="35">
        <f t="shared" si="12"/>
        <v>2280907.642241722</v>
      </c>
      <c r="K206" s="36">
        <v>2523229.2000000002</v>
      </c>
      <c r="L206" s="48">
        <f t="shared" si="15"/>
        <v>242321.55775827821</v>
      </c>
    </row>
    <row r="207" spans="1:12" ht="13" x14ac:dyDescent="0.3">
      <c r="A207" s="43">
        <v>1860</v>
      </c>
      <c r="B207" s="28" t="s">
        <v>58</v>
      </c>
      <c r="C207" s="44">
        <v>0</v>
      </c>
      <c r="D207" s="45"/>
      <c r="E207" s="30"/>
      <c r="F207" s="46">
        <v>0</v>
      </c>
      <c r="G207" s="32">
        <f t="shared" si="13"/>
        <v>0</v>
      </c>
      <c r="H207" s="47">
        <v>11.906676292414936</v>
      </c>
      <c r="I207" s="41">
        <f t="shared" si="14"/>
        <v>8.3986494252560051E-2</v>
      </c>
      <c r="J207" s="35">
        <f t="shared" si="12"/>
        <v>0</v>
      </c>
      <c r="K207" s="36"/>
      <c r="L207" s="48">
        <f t="shared" si="15"/>
        <v>0</v>
      </c>
    </row>
    <row r="208" spans="1:12" ht="13" x14ac:dyDescent="0.3">
      <c r="A208" s="43">
        <v>1860</v>
      </c>
      <c r="B208" s="28" t="s">
        <v>59</v>
      </c>
      <c r="C208" s="44">
        <v>148772082.19000003</v>
      </c>
      <c r="D208" s="45">
        <v>1288862.3600000003</v>
      </c>
      <c r="E208" s="30">
        <v>17962089.510000002</v>
      </c>
      <c r="F208" s="46">
        <v>798799.15</v>
      </c>
      <c r="G208" s="32">
        <f t="shared" si="13"/>
        <v>155665465.435</v>
      </c>
      <c r="H208" s="47">
        <v>7.7585999021858205</v>
      </c>
      <c r="I208" s="41">
        <f t="shared" si="14"/>
        <v>0.12888923421844078</v>
      </c>
      <c r="J208" s="35">
        <f t="shared" si="12"/>
        <v>20063602.634174313</v>
      </c>
      <c r="K208" s="36">
        <v>20470484.989999998</v>
      </c>
      <c r="L208" s="48">
        <f t="shared" si="15"/>
        <v>406882.35582568496</v>
      </c>
    </row>
    <row r="209" spans="1:12" ht="13" x14ac:dyDescent="0.3">
      <c r="A209" s="43">
        <v>1905</v>
      </c>
      <c r="B209" s="28" t="s">
        <v>46</v>
      </c>
      <c r="C209" s="44">
        <v>17356056.739999998</v>
      </c>
      <c r="D209" s="45">
        <v>0</v>
      </c>
      <c r="E209" s="30">
        <v>0</v>
      </c>
      <c r="F209" s="46">
        <v>0</v>
      </c>
      <c r="G209" s="32">
        <f t="shared" si="13"/>
        <v>17356056.739999998</v>
      </c>
      <c r="H209" s="47">
        <v>0</v>
      </c>
      <c r="I209" s="41">
        <f t="shared" si="14"/>
        <v>0</v>
      </c>
      <c r="J209" s="35">
        <f t="shared" si="12"/>
        <v>0</v>
      </c>
      <c r="K209" s="36">
        <v>0</v>
      </c>
      <c r="L209" s="48">
        <f t="shared" si="15"/>
        <v>0</v>
      </c>
    </row>
    <row r="210" spans="1:12" ht="13" x14ac:dyDescent="0.3">
      <c r="A210" s="43">
        <v>1908</v>
      </c>
      <c r="B210" s="28" t="s">
        <v>60</v>
      </c>
      <c r="C210" s="44">
        <v>185174731.09000006</v>
      </c>
      <c r="D210" s="45">
        <v>0</v>
      </c>
      <c r="E210" s="30">
        <v>36515990.670000002</v>
      </c>
      <c r="F210" s="46">
        <v>-192940.39</v>
      </c>
      <c r="G210" s="32">
        <f t="shared" si="13"/>
        <v>203625666.81500006</v>
      </c>
      <c r="H210" s="47">
        <v>13.941192086690156</v>
      </c>
      <c r="I210" s="41">
        <f t="shared" si="14"/>
        <v>7.1729877458234975E-2</v>
      </c>
      <c r="J210" s="35">
        <f t="shared" si="12"/>
        <v>14606044.127991337</v>
      </c>
      <c r="K210" s="36">
        <v>14460608.34</v>
      </c>
      <c r="L210" s="48">
        <f t="shared" si="15"/>
        <v>-145435.78799133748</v>
      </c>
    </row>
    <row r="211" spans="1:12" ht="13" x14ac:dyDescent="0.3">
      <c r="A211" s="43">
        <v>1910</v>
      </c>
      <c r="B211" s="28" t="s">
        <v>48</v>
      </c>
      <c r="C211" s="44">
        <v>139360.18999999994</v>
      </c>
      <c r="D211" s="45">
        <v>0</v>
      </c>
      <c r="E211" s="30">
        <v>0</v>
      </c>
      <c r="F211" s="46">
        <v>0</v>
      </c>
      <c r="G211" s="32">
        <f t="shared" si="13"/>
        <v>139360.18999999994</v>
      </c>
      <c r="H211" s="47">
        <v>3.0351546559774309</v>
      </c>
      <c r="I211" s="41">
        <f t="shared" si="14"/>
        <v>0.32947250250678362</v>
      </c>
      <c r="J211" s="35">
        <f t="shared" si="12"/>
        <v>45915.35054912082</v>
      </c>
      <c r="K211" s="36">
        <v>45915.35</v>
      </c>
      <c r="L211" s="48">
        <f t="shared" si="15"/>
        <v>-5.4912082123337314E-4</v>
      </c>
    </row>
    <row r="212" spans="1:12" ht="13" x14ac:dyDescent="0.3">
      <c r="A212" s="43">
        <v>1915</v>
      </c>
      <c r="B212" s="28" t="s">
        <v>61</v>
      </c>
      <c r="C212" s="44">
        <v>5882641.709999999</v>
      </c>
      <c r="D212" s="45">
        <v>0</v>
      </c>
      <c r="E212" s="30">
        <v>756058.69</v>
      </c>
      <c r="F212" s="46">
        <v>239506</v>
      </c>
      <c r="G212" s="32">
        <f t="shared" si="13"/>
        <v>6021165.0549999988</v>
      </c>
      <c r="H212" s="47">
        <v>10.073550234863173</v>
      </c>
      <c r="I212" s="41">
        <f t="shared" si="14"/>
        <v>9.9269867790914207E-2</v>
      </c>
      <c r="J212" s="35">
        <f t="shared" si="12"/>
        <v>597720.25895712257</v>
      </c>
      <c r="K212" s="36">
        <v>593418.59</v>
      </c>
      <c r="L212" s="48">
        <f t="shared" si="15"/>
        <v>-4301.6689571226016</v>
      </c>
    </row>
    <row r="213" spans="1:12" ht="13" x14ac:dyDescent="0.3">
      <c r="A213" s="43">
        <v>1915</v>
      </c>
      <c r="B213" s="28" t="s">
        <v>62</v>
      </c>
      <c r="C213" s="44">
        <v>0</v>
      </c>
      <c r="D213" s="45">
        <v>0</v>
      </c>
      <c r="E213" s="30"/>
      <c r="F213" s="46">
        <v>0</v>
      </c>
      <c r="G213" s="32">
        <f t="shared" si="13"/>
        <v>0</v>
      </c>
      <c r="H213" s="47">
        <v>10.073550234863173</v>
      </c>
      <c r="I213" s="41">
        <f t="shared" si="14"/>
        <v>9.9269867790914207E-2</v>
      </c>
      <c r="J213" s="35">
        <f t="shared" si="12"/>
        <v>0</v>
      </c>
      <c r="K213" s="36"/>
      <c r="L213" s="48">
        <f t="shared" si="15"/>
        <v>0</v>
      </c>
    </row>
    <row r="214" spans="1:12" ht="13" x14ac:dyDescent="0.3">
      <c r="A214" s="43">
        <v>1920</v>
      </c>
      <c r="B214" s="28" t="s">
        <v>63</v>
      </c>
      <c r="C214" s="44">
        <v>0</v>
      </c>
      <c r="D214" s="45">
        <v>0</v>
      </c>
      <c r="E214" s="30"/>
      <c r="F214" s="46">
        <v>0</v>
      </c>
      <c r="G214" s="32">
        <f t="shared" si="13"/>
        <v>0</v>
      </c>
      <c r="H214" s="47">
        <v>2.7116575159535858</v>
      </c>
      <c r="I214" s="41">
        <f t="shared" si="14"/>
        <v>0.36877813444974755</v>
      </c>
      <c r="J214" s="35">
        <f t="shared" si="12"/>
        <v>0</v>
      </c>
      <c r="K214" s="36"/>
      <c r="L214" s="48">
        <f t="shared" si="15"/>
        <v>0</v>
      </c>
    </row>
    <row r="215" spans="1:12" ht="13" x14ac:dyDescent="0.3">
      <c r="A215" s="43">
        <v>1920</v>
      </c>
      <c r="B215" s="28" t="s">
        <v>64</v>
      </c>
      <c r="C215" s="44">
        <v>0</v>
      </c>
      <c r="D215" s="45">
        <v>0</v>
      </c>
      <c r="E215" s="30"/>
      <c r="F215" s="46">
        <v>0</v>
      </c>
      <c r="G215" s="32">
        <f t="shared" si="13"/>
        <v>0</v>
      </c>
      <c r="H215" s="47">
        <v>2.7116575159535858</v>
      </c>
      <c r="I215" s="41">
        <f t="shared" si="14"/>
        <v>0.36877813444974755</v>
      </c>
      <c r="J215" s="35">
        <f t="shared" si="12"/>
        <v>0</v>
      </c>
      <c r="K215" s="36"/>
      <c r="L215" s="48">
        <f t="shared" si="15"/>
        <v>0</v>
      </c>
    </row>
    <row r="216" spans="1:12" ht="13" x14ac:dyDescent="0.3">
      <c r="A216" s="43">
        <v>1920</v>
      </c>
      <c r="B216" s="28" t="s">
        <v>65</v>
      </c>
      <c r="C216" s="44">
        <v>32672683.595599994</v>
      </c>
      <c r="D216" s="45">
        <v>1419202.09</v>
      </c>
      <c r="E216" s="30">
        <v>19211207.390000001</v>
      </c>
      <c r="F216" s="46">
        <v>0</v>
      </c>
      <c r="G216" s="32">
        <f t="shared" si="13"/>
        <v>40859085.200599998</v>
      </c>
      <c r="H216" s="47">
        <v>2.7116575159535858</v>
      </c>
      <c r="I216" s="41">
        <f t="shared" si="14"/>
        <v>0.36877813444974755</v>
      </c>
      <c r="J216" s="35">
        <f t="shared" si="12"/>
        <v>15067937.215600558</v>
      </c>
      <c r="K216" s="36">
        <v>14506385.870000001</v>
      </c>
      <c r="L216" s="48">
        <f t="shared" si="15"/>
        <v>-561551.34560055658</v>
      </c>
    </row>
    <row r="217" spans="1:12" ht="13" x14ac:dyDescent="0.3">
      <c r="A217" s="43">
        <v>1930</v>
      </c>
      <c r="B217" s="28" t="s">
        <v>66</v>
      </c>
      <c r="C217" s="44">
        <v>16733783.679999996</v>
      </c>
      <c r="D217" s="45">
        <v>0</v>
      </c>
      <c r="E217" s="30">
        <v>6007630</v>
      </c>
      <c r="F217" s="46">
        <v>0</v>
      </c>
      <c r="G217" s="32">
        <f t="shared" si="13"/>
        <v>19737598.679999996</v>
      </c>
      <c r="H217" s="47">
        <v>8.7170336744642913</v>
      </c>
      <c r="I217" s="41">
        <f t="shared" si="14"/>
        <v>0.11471792324600093</v>
      </c>
      <c r="J217" s="35">
        <f t="shared" si="12"/>
        <v>2264256.3304326087</v>
      </c>
      <c r="K217" s="36">
        <v>2124049.3299999996</v>
      </c>
      <c r="L217" s="48">
        <f t="shared" si="15"/>
        <v>-140207.00043260911</v>
      </c>
    </row>
    <row r="218" spans="1:12" ht="13" x14ac:dyDescent="0.3">
      <c r="A218" s="43">
        <v>1935</v>
      </c>
      <c r="B218" s="28" t="s">
        <v>67</v>
      </c>
      <c r="C218" s="44">
        <v>9267.119999999999</v>
      </c>
      <c r="D218" s="45">
        <v>0</v>
      </c>
      <c r="E218" s="30">
        <v>0</v>
      </c>
      <c r="F218" s="46">
        <v>0</v>
      </c>
      <c r="G218" s="32">
        <f t="shared" si="13"/>
        <v>9267.119999999999</v>
      </c>
      <c r="H218" s="47">
        <v>14.916666666666666</v>
      </c>
      <c r="I218" s="41">
        <f t="shared" si="14"/>
        <v>6.7039106145251395E-2</v>
      </c>
      <c r="J218" s="35">
        <f t="shared" si="12"/>
        <v>621.25944134078213</v>
      </c>
      <c r="K218" s="36">
        <v>621.26</v>
      </c>
      <c r="L218" s="48">
        <f t="shared" si="15"/>
        <v>5.5865921785880346E-4</v>
      </c>
    </row>
    <row r="219" spans="1:12" ht="13" x14ac:dyDescent="0.3">
      <c r="A219" s="43">
        <v>1940</v>
      </c>
      <c r="B219" s="28" t="s">
        <v>68</v>
      </c>
      <c r="C219" s="44">
        <v>15551994.230000004</v>
      </c>
      <c r="D219" s="45">
        <v>89023.14999999998</v>
      </c>
      <c r="E219" s="30">
        <v>4172633.77</v>
      </c>
      <c r="F219" s="46">
        <v>0</v>
      </c>
      <c r="G219" s="32">
        <f t="shared" si="13"/>
        <v>17549287.965000004</v>
      </c>
      <c r="H219" s="47">
        <v>6.0489383934317997</v>
      </c>
      <c r="I219" s="41">
        <f t="shared" si="14"/>
        <v>0.16531826495139104</v>
      </c>
      <c r="J219" s="35">
        <f t="shared" si="12"/>
        <v>2901217.8375061289</v>
      </c>
      <c r="K219" s="36">
        <v>2850010.94</v>
      </c>
      <c r="L219" s="48">
        <f t="shared" si="15"/>
        <v>-51206.897506128997</v>
      </c>
    </row>
    <row r="220" spans="1:12" ht="13" x14ac:dyDescent="0.3">
      <c r="A220" s="43">
        <v>1945</v>
      </c>
      <c r="B220" s="28" t="s">
        <v>69</v>
      </c>
      <c r="C220" s="44">
        <v>0</v>
      </c>
      <c r="D220" s="45">
        <v>0</v>
      </c>
      <c r="E220" s="30">
        <v>0</v>
      </c>
      <c r="F220" s="46">
        <v>0</v>
      </c>
      <c r="G220" s="32">
        <f t="shared" si="13"/>
        <v>0</v>
      </c>
      <c r="H220" s="47">
        <v>0</v>
      </c>
      <c r="I220" s="41">
        <f t="shared" si="14"/>
        <v>0</v>
      </c>
      <c r="J220" s="35">
        <f t="shared" si="12"/>
        <v>0</v>
      </c>
      <c r="K220" s="36">
        <v>0</v>
      </c>
      <c r="L220" s="48">
        <f t="shared" si="15"/>
        <v>0</v>
      </c>
    </row>
    <row r="221" spans="1:12" ht="13" x14ac:dyDescent="0.3">
      <c r="A221" s="43">
        <v>1950</v>
      </c>
      <c r="B221" s="28" t="s">
        <v>70</v>
      </c>
      <c r="C221" s="44">
        <v>1013742.65</v>
      </c>
      <c r="D221" s="45">
        <v>0</v>
      </c>
      <c r="E221" s="30">
        <v>37337</v>
      </c>
      <c r="F221" s="46">
        <v>0</v>
      </c>
      <c r="G221" s="32">
        <f t="shared" si="13"/>
        <v>1032411.15</v>
      </c>
      <c r="H221" s="47">
        <v>17.99155274233955</v>
      </c>
      <c r="I221" s="41">
        <f t="shared" si="14"/>
        <v>5.5581639579484345E-2</v>
      </c>
      <c r="J221" s="35">
        <f t="shared" si="12"/>
        <v>57383.104437140944</v>
      </c>
      <c r="K221" s="36">
        <v>57383.12</v>
      </c>
      <c r="L221" s="48">
        <f t="shared" si="15"/>
        <v>1.5562859058263712E-2</v>
      </c>
    </row>
    <row r="222" spans="1:12" ht="13" x14ac:dyDescent="0.3">
      <c r="A222" s="43">
        <v>1955</v>
      </c>
      <c r="B222" s="28" t="s">
        <v>71</v>
      </c>
      <c r="C222" s="44">
        <v>54383726.79999999</v>
      </c>
      <c r="D222" s="45">
        <v>60584.45</v>
      </c>
      <c r="E222" s="30">
        <v>23408310.48</v>
      </c>
      <c r="F222" s="46">
        <v>0</v>
      </c>
      <c r="G222" s="32">
        <f t="shared" si="13"/>
        <v>66027297.589999989</v>
      </c>
      <c r="H222" s="47">
        <v>8.3263358351971331</v>
      </c>
      <c r="I222" s="41">
        <f t="shared" si="14"/>
        <v>0.12010084865575496</v>
      </c>
      <c r="J222" s="35">
        <f t="shared" si="12"/>
        <v>7929934.4750050837</v>
      </c>
      <c r="K222" s="36">
        <v>7723559.2800000012</v>
      </c>
      <c r="L222" s="48">
        <f t="shared" si="15"/>
        <v>-206375.19500508253</v>
      </c>
    </row>
    <row r="223" spans="1:12" ht="13" x14ac:dyDescent="0.3">
      <c r="A223" s="43">
        <v>1955</v>
      </c>
      <c r="B223" s="28" t="s">
        <v>72</v>
      </c>
      <c r="C223" s="44">
        <v>0</v>
      </c>
      <c r="D223" s="45">
        <v>0</v>
      </c>
      <c r="E223" s="30"/>
      <c r="F223" s="46">
        <v>0</v>
      </c>
      <c r="G223" s="32">
        <f t="shared" si="13"/>
        <v>0</v>
      </c>
      <c r="H223" s="47">
        <v>8.3263358351971331</v>
      </c>
      <c r="I223" s="41">
        <f t="shared" si="14"/>
        <v>0.12010084865575496</v>
      </c>
      <c r="J223" s="35">
        <f t="shared" si="12"/>
        <v>0</v>
      </c>
      <c r="K223" s="36"/>
      <c r="L223" s="48">
        <f t="shared" si="15"/>
        <v>0</v>
      </c>
    </row>
    <row r="224" spans="1:12" ht="13" x14ac:dyDescent="0.3">
      <c r="A224" s="43">
        <v>1960</v>
      </c>
      <c r="B224" s="28" t="s">
        <v>73</v>
      </c>
      <c r="C224" s="44">
        <v>1237.289999999979</v>
      </c>
      <c r="D224" s="45">
        <v>0</v>
      </c>
      <c r="E224" s="30">
        <v>0</v>
      </c>
      <c r="F224" s="46">
        <v>0</v>
      </c>
      <c r="G224" s="32">
        <f t="shared" si="13"/>
        <v>1237.289999999979</v>
      </c>
      <c r="H224" s="47">
        <v>3.1666666666666665</v>
      </c>
      <c r="I224" s="41">
        <f t="shared" si="14"/>
        <v>0.31578947368421056</v>
      </c>
      <c r="J224" s="35">
        <f t="shared" si="12"/>
        <v>390.72315789473026</v>
      </c>
      <c r="K224" s="36">
        <v>390.72</v>
      </c>
      <c r="L224" s="48">
        <f t="shared" si="15"/>
        <v>-3.1578947302364213E-3</v>
      </c>
    </row>
    <row r="225" spans="1:12" ht="13" x14ac:dyDescent="0.3">
      <c r="A225" s="43">
        <v>1970</v>
      </c>
      <c r="B225" s="49" t="s">
        <v>74</v>
      </c>
      <c r="C225" s="44">
        <v>0</v>
      </c>
      <c r="D225" s="45">
        <v>0</v>
      </c>
      <c r="E225" s="30">
        <v>0</v>
      </c>
      <c r="F225" s="46">
        <v>0</v>
      </c>
      <c r="G225" s="32">
        <f t="shared" si="13"/>
        <v>0</v>
      </c>
      <c r="H225" s="47">
        <v>0</v>
      </c>
      <c r="I225" s="41">
        <f t="shared" si="14"/>
        <v>0</v>
      </c>
      <c r="J225" s="35">
        <f t="shared" si="12"/>
        <v>0</v>
      </c>
      <c r="K225" s="36">
        <v>0</v>
      </c>
      <c r="L225" s="48">
        <f t="shared" si="15"/>
        <v>0</v>
      </c>
    </row>
    <row r="226" spans="1:12" ht="13" x14ac:dyDescent="0.3">
      <c r="A226" s="43">
        <v>1975</v>
      </c>
      <c r="B226" s="28" t="s">
        <v>75</v>
      </c>
      <c r="C226" s="44">
        <v>0</v>
      </c>
      <c r="D226" s="45">
        <v>0</v>
      </c>
      <c r="E226" s="30">
        <v>0</v>
      </c>
      <c r="F226" s="46">
        <v>0</v>
      </c>
      <c r="G226" s="32">
        <f t="shared" si="13"/>
        <v>0</v>
      </c>
      <c r="H226" s="47">
        <v>0</v>
      </c>
      <c r="I226" s="41">
        <f t="shared" si="14"/>
        <v>0</v>
      </c>
      <c r="J226" s="35">
        <f t="shared" si="12"/>
        <v>0</v>
      </c>
      <c r="K226" s="36">
        <v>0</v>
      </c>
      <c r="L226" s="48">
        <f t="shared" si="15"/>
        <v>0</v>
      </c>
    </row>
    <row r="227" spans="1:12" ht="13" x14ac:dyDescent="0.3">
      <c r="A227" s="43">
        <v>1980</v>
      </c>
      <c r="B227" s="28" t="s">
        <v>76</v>
      </c>
      <c r="C227" s="44">
        <v>52455518.210199989</v>
      </c>
      <c r="D227" s="45">
        <v>50070.58</v>
      </c>
      <c r="E227" s="30">
        <v>4155901.24</v>
      </c>
      <c r="F227" s="46">
        <v>102010.21999999999</v>
      </c>
      <c r="G227" s="32">
        <f t="shared" si="13"/>
        <v>54381388.03019999</v>
      </c>
      <c r="H227" s="47">
        <v>16.180981020167152</v>
      </c>
      <c r="I227" s="41">
        <f t="shared" si="14"/>
        <v>6.1800950063142082E-2</v>
      </c>
      <c r="J227" s="35">
        <f t="shared" si="12"/>
        <v>3360821.4460187419</v>
      </c>
      <c r="K227" s="36">
        <v>3358502.96</v>
      </c>
      <c r="L227" s="48">
        <f t="shared" si="15"/>
        <v>-2318.486018741969</v>
      </c>
    </row>
    <row r="228" spans="1:12" ht="13" x14ac:dyDescent="0.3">
      <c r="A228" s="43">
        <v>1985</v>
      </c>
      <c r="B228" s="28" t="s">
        <v>77</v>
      </c>
      <c r="C228" s="44">
        <v>0</v>
      </c>
      <c r="D228" s="45">
        <v>0</v>
      </c>
      <c r="E228" s="30">
        <v>0</v>
      </c>
      <c r="F228" s="46">
        <v>0</v>
      </c>
      <c r="G228" s="32">
        <f t="shared" si="13"/>
        <v>0</v>
      </c>
      <c r="H228" s="47">
        <v>0</v>
      </c>
      <c r="I228" s="41">
        <f t="shared" si="14"/>
        <v>0</v>
      </c>
      <c r="J228" s="35">
        <f t="shared" si="12"/>
        <v>0</v>
      </c>
      <c r="K228" s="36">
        <v>0</v>
      </c>
      <c r="L228" s="48">
        <f t="shared" si="15"/>
        <v>0</v>
      </c>
    </row>
    <row r="229" spans="1:12" ht="13" x14ac:dyDescent="0.3">
      <c r="A229" s="43">
        <v>1990</v>
      </c>
      <c r="B229" s="50" t="s">
        <v>78</v>
      </c>
      <c r="C229" s="44">
        <v>0</v>
      </c>
      <c r="D229" s="45">
        <v>0</v>
      </c>
      <c r="E229" s="30">
        <v>0</v>
      </c>
      <c r="F229" s="46">
        <v>0</v>
      </c>
      <c r="G229" s="32">
        <f t="shared" si="13"/>
        <v>0</v>
      </c>
      <c r="H229" s="47">
        <v>0</v>
      </c>
      <c r="I229" s="41">
        <f t="shared" si="14"/>
        <v>0</v>
      </c>
      <c r="J229" s="35">
        <f t="shared" si="12"/>
        <v>0</v>
      </c>
      <c r="K229" s="36">
        <v>0</v>
      </c>
      <c r="L229" s="48">
        <f t="shared" si="15"/>
        <v>0</v>
      </c>
    </row>
    <row r="230" spans="1:12" ht="13" x14ac:dyDescent="0.3">
      <c r="A230" s="43">
        <v>1995</v>
      </c>
      <c r="B230" s="28" t="s">
        <v>79</v>
      </c>
      <c r="C230" s="44">
        <v>0</v>
      </c>
      <c r="D230" s="45">
        <v>0</v>
      </c>
      <c r="E230" s="30">
        <v>0</v>
      </c>
      <c r="F230" s="46">
        <v>0</v>
      </c>
      <c r="G230" s="32">
        <f t="shared" si="13"/>
        <v>0</v>
      </c>
      <c r="H230" s="47">
        <v>0</v>
      </c>
      <c r="I230" s="51">
        <f t="shared" si="14"/>
        <v>0</v>
      </c>
      <c r="J230" s="52">
        <f t="shared" si="12"/>
        <v>0</v>
      </c>
      <c r="K230" s="36">
        <v>0</v>
      </c>
      <c r="L230" s="48">
        <f t="shared" si="15"/>
        <v>0</v>
      </c>
    </row>
    <row r="231" spans="1:12" ht="13" x14ac:dyDescent="0.3">
      <c r="A231" s="43">
        <v>2440</v>
      </c>
      <c r="B231" s="53" t="s">
        <v>80</v>
      </c>
      <c r="C231" s="44">
        <v>-527273087.08999997</v>
      </c>
      <c r="D231" s="45">
        <v>-3319652.4400000004</v>
      </c>
      <c r="E231" s="30">
        <v>-96289047.340000004</v>
      </c>
      <c r="F231" s="46">
        <v>-2577409.37</v>
      </c>
      <c r="G231" s="32">
        <f t="shared" si="13"/>
        <v>-569520548.94999993</v>
      </c>
      <c r="H231" s="47">
        <v>36.129401147802191</v>
      </c>
      <c r="I231" s="51">
        <f t="shared" si="14"/>
        <v>2.7678288823805526E-2</v>
      </c>
      <c r="J231" s="52">
        <f t="shared" si="12"/>
        <v>-15763354.244930372</v>
      </c>
      <c r="K231" s="36">
        <v>-15745226.430000002</v>
      </c>
      <c r="L231" s="48">
        <f t="shared" si="15"/>
        <v>18127.814930370077</v>
      </c>
    </row>
    <row r="232" spans="1:12" ht="13" x14ac:dyDescent="0.3">
      <c r="A232" s="43">
        <v>2005</v>
      </c>
      <c r="B232" s="28" t="s">
        <v>81</v>
      </c>
      <c r="C232" s="56">
        <v>6576228.4700000007</v>
      </c>
      <c r="D232" s="57">
        <v>0</v>
      </c>
      <c r="E232" s="30">
        <v>0</v>
      </c>
      <c r="F232" s="58">
        <v>0</v>
      </c>
      <c r="G232" s="32">
        <f>C232-D232+(E232*0.5)-F232</f>
        <v>6576228.4700000007</v>
      </c>
      <c r="H232" s="59">
        <v>51.354475868294713</v>
      </c>
      <c r="I232" s="60">
        <f>IF(H232=0,0,1/H232)</f>
        <v>1.9472499389627324E-2</v>
      </c>
      <c r="J232" s="61">
        <f>IF(H232=0,0,+G232/H232)</f>
        <v>128055.60486812485</v>
      </c>
      <c r="K232" s="36">
        <v>128055.6</v>
      </c>
      <c r="L232" s="63">
        <f>IF(ISERROR(+K232-J232), 0, +K232-J232)</f>
        <v>-4.8681248445063829E-3</v>
      </c>
    </row>
    <row r="233" spans="1:12" ht="13.5" thickBot="1" x14ac:dyDescent="0.35">
      <c r="A233" s="43">
        <v>1875</v>
      </c>
      <c r="B233" s="28" t="s">
        <v>82</v>
      </c>
      <c r="C233" s="56">
        <v>73102.430000000008</v>
      </c>
      <c r="D233" s="57">
        <v>0</v>
      </c>
      <c r="E233" s="30">
        <v>0</v>
      </c>
      <c r="F233" s="58">
        <v>0</v>
      </c>
      <c r="G233" s="32">
        <f t="shared" si="13"/>
        <v>73102.430000000008</v>
      </c>
      <c r="H233" s="59">
        <v>21.668385842292317</v>
      </c>
      <c r="I233" s="60">
        <f t="shared" si="14"/>
        <v>4.6150184295140333E-2</v>
      </c>
      <c r="J233" s="61">
        <f t="shared" si="12"/>
        <v>3373.6906169225958</v>
      </c>
      <c r="K233" s="36">
        <v>3373.71</v>
      </c>
      <c r="L233" s="63">
        <f t="shared" si="15"/>
        <v>1.9383077404199867E-2</v>
      </c>
    </row>
    <row r="234" spans="1:12" ht="13.5" thickBot="1" x14ac:dyDescent="0.35">
      <c r="A234" s="70"/>
      <c r="B234" s="71" t="s">
        <v>83</v>
      </c>
      <c r="C234" s="66">
        <f>SUM(C192:C233)</f>
        <v>4893874043.678709</v>
      </c>
      <c r="D234" s="66">
        <f>SUM(D192:D233)</f>
        <v>19342347.769999996</v>
      </c>
      <c r="E234" s="66">
        <f>SUM(E192:E233)</f>
        <v>594237478.69999993</v>
      </c>
      <c r="F234" s="66">
        <f>SUM(F192:F233)</f>
        <v>28049458.899999991</v>
      </c>
      <c r="G234" s="66">
        <f>SUM(G193:G233)</f>
        <v>4918176290.6037102</v>
      </c>
      <c r="H234" s="66">
        <f>SUM(H192:H233)</f>
        <v>600.43094120708008</v>
      </c>
      <c r="I234" s="67"/>
      <c r="J234" s="66">
        <f>SUM(J192:J233)</f>
        <v>232898681.86081979</v>
      </c>
      <c r="K234" s="66">
        <f>SUM(K192:K233)</f>
        <v>232655462.93000001</v>
      </c>
      <c r="L234" s="68">
        <f>SUM(L192:L233)</f>
        <v>-243218.9308197689</v>
      </c>
    </row>
    <row r="235" spans="1:12" ht="26.5" customHeight="1" x14ac:dyDescent="0.25">
      <c r="A235" s="38"/>
      <c r="B235" s="38"/>
      <c r="C235" s="38"/>
      <c r="D235" s="38"/>
      <c r="E235" s="38"/>
      <c r="F235" s="38"/>
      <c r="G235" s="38"/>
      <c r="H235" s="38"/>
      <c r="I235" s="38"/>
      <c r="J235" s="38"/>
      <c r="K235" s="38"/>
      <c r="L235" s="38"/>
    </row>
    <row r="236" spans="1:12" ht="13.15" customHeight="1" x14ac:dyDescent="0.3">
      <c r="A236" s="74" t="s">
        <v>87</v>
      </c>
      <c r="B236" s="38"/>
      <c r="C236" s="38"/>
      <c r="D236" s="38"/>
      <c r="E236" s="38"/>
      <c r="F236" s="38"/>
      <c r="G236" s="38"/>
      <c r="H236" s="38"/>
      <c r="I236" s="38"/>
      <c r="J236" s="38"/>
      <c r="K236" s="38"/>
      <c r="L236" s="38"/>
    </row>
    <row r="237" spans="1:12" ht="13.15" customHeight="1" x14ac:dyDescent="0.25">
      <c r="A237" s="73">
        <v>5</v>
      </c>
      <c r="B237" s="72" t="s">
        <v>88</v>
      </c>
      <c r="C237" s="38"/>
      <c r="D237" s="38"/>
      <c r="E237" s="38"/>
      <c r="F237" s="38"/>
      <c r="G237" s="38"/>
      <c r="H237" s="38"/>
      <c r="I237" s="38"/>
      <c r="J237" s="38"/>
      <c r="K237" s="38"/>
      <c r="L237" s="38"/>
    </row>
    <row r="238" spans="1:12" ht="13.15" customHeight="1" x14ac:dyDescent="0.25">
      <c r="A238" s="38"/>
      <c r="B238" s="38"/>
      <c r="C238" s="38"/>
      <c r="D238" s="38"/>
      <c r="E238" s="38"/>
      <c r="F238" s="38"/>
      <c r="G238" s="38"/>
      <c r="H238" s="38"/>
      <c r="I238" s="38"/>
      <c r="J238" s="38"/>
      <c r="K238" s="38"/>
      <c r="L238" s="38"/>
    </row>
    <row r="239" spans="1:12" x14ac:dyDescent="0.25">
      <c r="A239" s="38"/>
      <c r="B239" s="38"/>
      <c r="C239" s="38"/>
      <c r="D239" s="38"/>
      <c r="E239" s="38"/>
      <c r="F239" s="38"/>
      <c r="G239" s="38"/>
      <c r="H239" s="38"/>
      <c r="I239" s="38"/>
      <c r="J239" s="38"/>
      <c r="K239" s="38"/>
      <c r="L239" s="38"/>
    </row>
    <row r="241" spans="1:12" ht="13" thickBot="1" x14ac:dyDescent="0.3"/>
    <row r="242" spans="1:12" ht="18" customHeight="1" thickBot="1" x14ac:dyDescent="0.45">
      <c r="A242" s="11"/>
      <c r="B242" s="11"/>
      <c r="C242" s="11"/>
      <c r="D242" s="11"/>
      <c r="E242" s="5" t="s">
        <v>18</v>
      </c>
      <c r="F242" s="12">
        <f>F187+1</f>
        <v>2024</v>
      </c>
      <c r="G242" s="11"/>
      <c r="H242" s="11"/>
      <c r="I242" s="11"/>
      <c r="J242" s="11"/>
      <c r="K242" s="11"/>
    </row>
    <row r="243" spans="1:12" ht="13.5" thickBot="1" x14ac:dyDescent="0.3">
      <c r="A243" s="13"/>
      <c r="B243" s="13"/>
      <c r="C243" s="13"/>
      <c r="D243" s="13"/>
      <c r="E243" s="13"/>
      <c r="F243" s="13"/>
      <c r="G243" s="13"/>
      <c r="H243" s="13"/>
      <c r="I243" s="13"/>
      <c r="J243" s="13"/>
      <c r="K243" s="13"/>
    </row>
    <row r="244" spans="1:12" ht="19" customHeight="1" thickBot="1" x14ac:dyDescent="0.45">
      <c r="A244" s="11"/>
      <c r="B244" s="11"/>
      <c r="C244" s="78" t="s">
        <v>19</v>
      </c>
      <c r="D244" s="79"/>
      <c r="E244" s="79"/>
      <c r="F244" s="79"/>
      <c r="G244" s="80" t="s">
        <v>20</v>
      </c>
      <c r="H244" s="81"/>
      <c r="I244" s="14" t="s">
        <v>21</v>
      </c>
      <c r="J244" s="11"/>
      <c r="K244" s="11"/>
    </row>
    <row r="245" spans="1:12" ht="64" customHeight="1" thickBot="1" x14ac:dyDescent="0.3">
      <c r="A245" s="84" t="s">
        <v>22</v>
      </c>
      <c r="B245" s="86" t="s">
        <v>23</v>
      </c>
      <c r="C245" s="15" t="s">
        <v>24</v>
      </c>
      <c r="D245" s="16" t="s">
        <v>25</v>
      </c>
      <c r="E245" s="17" t="s">
        <v>26</v>
      </c>
      <c r="F245" s="18" t="s">
        <v>27</v>
      </c>
      <c r="G245" s="18" t="s">
        <v>28</v>
      </c>
      <c r="H245" s="15" t="s">
        <v>29</v>
      </c>
      <c r="I245" s="19" t="s">
        <v>30</v>
      </c>
      <c r="J245" s="20" t="s">
        <v>31</v>
      </c>
      <c r="K245" s="17" t="s">
        <v>86</v>
      </c>
      <c r="L245" s="19" t="s">
        <v>32</v>
      </c>
    </row>
    <row r="246" spans="1:12" ht="13.5" thickBot="1" x14ac:dyDescent="0.35">
      <c r="A246" s="85"/>
      <c r="B246" s="87"/>
      <c r="C246" s="21" t="s">
        <v>33</v>
      </c>
      <c r="D246" s="22" t="s">
        <v>34</v>
      </c>
      <c r="E246" s="23" t="s">
        <v>35</v>
      </c>
      <c r="F246" s="23" t="s">
        <v>36</v>
      </c>
      <c r="G246" s="24" t="s">
        <v>37</v>
      </c>
      <c r="H246" s="25" t="s">
        <v>38</v>
      </c>
      <c r="I246" s="23" t="s">
        <v>39</v>
      </c>
      <c r="J246" s="21" t="s">
        <v>40</v>
      </c>
      <c r="K246" s="26" t="s">
        <v>41</v>
      </c>
      <c r="L246" s="24" t="s">
        <v>42</v>
      </c>
    </row>
    <row r="247" spans="1:12" ht="13" x14ac:dyDescent="0.3">
      <c r="A247" s="27">
        <v>1609</v>
      </c>
      <c r="B247" s="28" t="s">
        <v>43</v>
      </c>
      <c r="C247" s="29">
        <v>214501754.76000002</v>
      </c>
      <c r="D247" s="30">
        <v>0</v>
      </c>
      <c r="E247" s="30">
        <v>5417355.7574631833</v>
      </c>
      <c r="F247" s="46">
        <v>0</v>
      </c>
      <c r="G247" s="32">
        <f>C247-D247+(E247*0.5)-F247</f>
        <v>217210432.6387316</v>
      </c>
      <c r="H247" s="33">
        <v>19.398638931037041</v>
      </c>
      <c r="I247" s="34">
        <f>IF(H247=0,0,1/H247)</f>
        <v>5.1550008408066207E-2</v>
      </c>
      <c r="J247" s="35">
        <f t="shared" ref="J247:J288" si="16">IF(H247=0,0,+G247/H247)</f>
        <v>11197199.628846314</v>
      </c>
      <c r="K247" s="42">
        <v>11211056.044418328</v>
      </c>
      <c r="L247" s="37">
        <f>IF(ISERROR(+K247-J247), 0, +K247-J247)</f>
        <v>13856.415572013706</v>
      </c>
    </row>
    <row r="248" spans="1:12" ht="13" x14ac:dyDescent="0.3">
      <c r="A248" s="39">
        <v>1611</v>
      </c>
      <c r="B248" s="40" t="s">
        <v>44</v>
      </c>
      <c r="C248" s="29">
        <v>102221796.79099996</v>
      </c>
      <c r="D248" s="30">
        <v>4196993.53</v>
      </c>
      <c r="E248" s="30">
        <v>69765182.644914106</v>
      </c>
      <c r="F248" s="46">
        <v>0</v>
      </c>
      <c r="G248" s="32">
        <f t="shared" ref="G248:G288" si="17">C248-D248+(E248*0.5)-F248</f>
        <v>132907394.58345702</v>
      </c>
      <c r="H248" s="33">
        <v>3.4942630563760191</v>
      </c>
      <c r="I248" s="41">
        <f>IF(H248=0,0,1/H248)</f>
        <v>0.28618337654209786</v>
      </c>
      <c r="J248" s="35">
        <f t="shared" si="16"/>
        <v>38035886.949306659</v>
      </c>
      <c r="K248" s="42">
        <v>36289823.571813509</v>
      </c>
      <c r="L248" s="37">
        <f>IF(ISERROR(+K248-J248), 0, +K248-J248)</f>
        <v>-1746063.3774931505</v>
      </c>
    </row>
    <row r="249" spans="1:12" ht="13" x14ac:dyDescent="0.3">
      <c r="A249" s="43">
        <v>1612</v>
      </c>
      <c r="B249" s="28" t="s">
        <v>45</v>
      </c>
      <c r="C249" s="29">
        <v>0</v>
      </c>
      <c r="D249" s="45">
        <v>0</v>
      </c>
      <c r="E249" s="30">
        <v>0</v>
      </c>
      <c r="F249" s="46">
        <v>0</v>
      </c>
      <c r="G249" s="32">
        <f t="shared" si="17"/>
        <v>0</v>
      </c>
      <c r="H249" s="47">
        <v>0</v>
      </c>
      <c r="I249" s="41">
        <f t="shared" ref="I249:I288" si="18">IF(H249=0,0,1/H249)</f>
        <v>0</v>
      </c>
      <c r="J249" s="35">
        <f t="shared" si="16"/>
        <v>0</v>
      </c>
      <c r="K249" s="42">
        <v>0</v>
      </c>
      <c r="L249" s="48">
        <f t="shared" ref="L249:L288" si="19">IF(ISERROR(+K249-J249), 0, +K249-J249)</f>
        <v>0</v>
      </c>
    </row>
    <row r="250" spans="1:12" ht="13" x14ac:dyDescent="0.3">
      <c r="A250" s="43">
        <v>1805</v>
      </c>
      <c r="B250" s="28" t="s">
        <v>46</v>
      </c>
      <c r="C250" s="29">
        <v>7453364.6600000001</v>
      </c>
      <c r="D250" s="45">
        <v>0</v>
      </c>
      <c r="E250" s="30">
        <v>0</v>
      </c>
      <c r="F250" s="46">
        <v>0</v>
      </c>
      <c r="G250" s="32">
        <f t="shared" si="17"/>
        <v>7453364.6600000001</v>
      </c>
      <c r="H250" s="47">
        <v>0</v>
      </c>
      <c r="I250" s="41">
        <f t="shared" si="18"/>
        <v>0</v>
      </c>
      <c r="J250" s="35">
        <f t="shared" si="16"/>
        <v>0</v>
      </c>
      <c r="K250" s="42">
        <v>0</v>
      </c>
      <c r="L250" s="48">
        <f t="shared" si="19"/>
        <v>0</v>
      </c>
    </row>
    <row r="251" spans="1:12" ht="13" x14ac:dyDescent="0.3">
      <c r="A251" s="43">
        <v>1808</v>
      </c>
      <c r="B251" s="28" t="s">
        <v>47</v>
      </c>
      <c r="C251" s="29">
        <v>152886842.21000001</v>
      </c>
      <c r="D251" s="45">
        <v>380869.26999999996</v>
      </c>
      <c r="E251" s="30">
        <v>6640071.8439458888</v>
      </c>
      <c r="F251" s="46">
        <v>0</v>
      </c>
      <c r="G251" s="32">
        <f t="shared" si="17"/>
        <v>155826008.86197293</v>
      </c>
      <c r="H251" s="47">
        <v>22.902608187418785</v>
      </c>
      <c r="I251" s="41">
        <f t="shared" si="18"/>
        <v>4.3663149271764401E-2</v>
      </c>
      <c r="J251" s="35">
        <f t="shared" si="16"/>
        <v>6803854.2853636071</v>
      </c>
      <c r="K251" s="42">
        <v>6747000.0191785991</v>
      </c>
      <c r="L251" s="48">
        <f t="shared" si="19"/>
        <v>-56854.266185007989</v>
      </c>
    </row>
    <row r="252" spans="1:12" ht="13" x14ac:dyDescent="0.3">
      <c r="A252" s="43">
        <v>1810</v>
      </c>
      <c r="B252" s="28" t="s">
        <v>48</v>
      </c>
      <c r="C252" s="29">
        <v>0</v>
      </c>
      <c r="D252" s="45">
        <v>0</v>
      </c>
      <c r="E252" s="30">
        <v>0</v>
      </c>
      <c r="F252" s="46">
        <v>0</v>
      </c>
      <c r="G252" s="32">
        <f t="shared" si="17"/>
        <v>0</v>
      </c>
      <c r="H252" s="47">
        <v>0</v>
      </c>
      <c r="I252" s="41">
        <f t="shared" si="18"/>
        <v>0</v>
      </c>
      <c r="J252" s="35">
        <f t="shared" si="16"/>
        <v>0</v>
      </c>
      <c r="K252" s="42">
        <v>0</v>
      </c>
      <c r="L252" s="48">
        <f t="shared" si="19"/>
        <v>0</v>
      </c>
    </row>
    <row r="253" spans="1:12" ht="13" x14ac:dyDescent="0.3">
      <c r="A253" s="43">
        <v>1815</v>
      </c>
      <c r="B253" s="28" t="s">
        <v>49</v>
      </c>
      <c r="C253" s="29">
        <v>85406455.669999987</v>
      </c>
      <c r="D253" s="45">
        <v>0</v>
      </c>
      <c r="E253" s="30">
        <v>5608742.260278523</v>
      </c>
      <c r="F253" s="46">
        <v>370979.64799749205</v>
      </c>
      <c r="G253" s="32">
        <f t="shared" si="17"/>
        <v>87839847.15214175</v>
      </c>
      <c r="H253" s="47">
        <v>42.378122470137825</v>
      </c>
      <c r="I253" s="41">
        <f t="shared" si="18"/>
        <v>2.3597081270050606E-2</v>
      </c>
      <c r="J253" s="35">
        <f t="shared" si="16"/>
        <v>2072764.0119979121</v>
      </c>
      <c r="K253" s="42">
        <v>2045846.4474866865</v>
      </c>
      <c r="L253" s="48">
        <f t="shared" si="19"/>
        <v>-26917.564511225559</v>
      </c>
    </row>
    <row r="254" spans="1:12" ht="13" x14ac:dyDescent="0.3">
      <c r="A254" s="43">
        <v>1820</v>
      </c>
      <c r="B254" s="28" t="s">
        <v>50</v>
      </c>
      <c r="C254" s="29">
        <v>231380232.74000001</v>
      </c>
      <c r="D254" s="45">
        <v>45888.859999999993</v>
      </c>
      <c r="E254" s="30">
        <v>13722698.309879573</v>
      </c>
      <c r="F254" s="46">
        <v>756161.32803056028</v>
      </c>
      <c r="G254" s="32">
        <f t="shared" si="17"/>
        <v>237439531.70690924</v>
      </c>
      <c r="H254" s="47">
        <v>25.602772987523203</v>
      </c>
      <c r="I254" s="41">
        <f t="shared" si="18"/>
        <v>3.905826921510893E-2</v>
      </c>
      <c r="J254" s="35">
        <f t="shared" si="16"/>
        <v>9273977.1517178547</v>
      </c>
      <c r="K254" s="42">
        <v>9068813.5201594681</v>
      </c>
      <c r="L254" s="48">
        <f t="shared" si="19"/>
        <v>-205163.63155838661</v>
      </c>
    </row>
    <row r="255" spans="1:12" ht="13" x14ac:dyDescent="0.3">
      <c r="A255" s="43">
        <v>1825</v>
      </c>
      <c r="B255" s="28" t="s">
        <v>51</v>
      </c>
      <c r="C255" s="29">
        <v>3586891.1499999994</v>
      </c>
      <c r="D255" s="45">
        <v>0</v>
      </c>
      <c r="E255" s="30">
        <v>300587.1359246808</v>
      </c>
      <c r="F255" s="46">
        <v>0</v>
      </c>
      <c r="G255" s="32">
        <f t="shared" si="17"/>
        <v>3737184.71796234</v>
      </c>
      <c r="H255" s="47">
        <v>12.382864441935123</v>
      </c>
      <c r="I255" s="41">
        <f t="shared" si="18"/>
        <v>8.0756759043041401E-2</v>
      </c>
      <c r="J255" s="35">
        <f t="shared" si="16"/>
        <v>301802.92576782132</v>
      </c>
      <c r="K255" s="42">
        <v>290234.17526226514</v>
      </c>
      <c r="L255" s="48">
        <f t="shared" si="19"/>
        <v>-11568.750505556178</v>
      </c>
    </row>
    <row r="256" spans="1:12" ht="13" x14ac:dyDescent="0.3">
      <c r="A256" s="43">
        <v>1830</v>
      </c>
      <c r="B256" s="28" t="s">
        <v>52</v>
      </c>
      <c r="C256" s="29">
        <v>426100187.70000005</v>
      </c>
      <c r="D256" s="45">
        <v>63493.390000000007</v>
      </c>
      <c r="E256" s="30">
        <v>51768892.938094474</v>
      </c>
      <c r="F256" s="46">
        <v>2723981.287303423</v>
      </c>
      <c r="G256" s="32">
        <f t="shared" si="17"/>
        <v>449197159.49174386</v>
      </c>
      <c r="H256" s="47">
        <v>35.451262856977444</v>
      </c>
      <c r="I256" s="41">
        <f t="shared" si="18"/>
        <v>2.820773984933465E-2</v>
      </c>
      <c r="J256" s="35">
        <f t="shared" si="16"/>
        <v>12670836.616003197</v>
      </c>
      <c r="K256" s="42">
        <v>12436986.113810388</v>
      </c>
      <c r="L256" s="48">
        <f t="shared" si="19"/>
        <v>-233850.50219280832</v>
      </c>
    </row>
    <row r="257" spans="1:12" ht="13" x14ac:dyDescent="0.3">
      <c r="A257" s="43">
        <v>1835</v>
      </c>
      <c r="B257" s="28" t="s">
        <v>53</v>
      </c>
      <c r="C257" s="29">
        <v>511159153.64690959</v>
      </c>
      <c r="D257" s="45">
        <v>147853.09</v>
      </c>
      <c r="E257" s="30">
        <v>67371628.113730013</v>
      </c>
      <c r="F257" s="46">
        <v>4074617.5606669914</v>
      </c>
      <c r="G257" s="32">
        <f t="shared" si="17"/>
        <v>540622497.05310762</v>
      </c>
      <c r="H257" s="47">
        <v>35.942182837535491</v>
      </c>
      <c r="I257" s="41">
        <f t="shared" si="18"/>
        <v>2.7822461549432392E-2</v>
      </c>
      <c r="J257" s="35">
        <f t="shared" si="16"/>
        <v>15041448.637018213</v>
      </c>
      <c r="K257" s="42">
        <v>14818313.66273067</v>
      </c>
      <c r="L257" s="48">
        <f t="shared" si="19"/>
        <v>-223134.97428754345</v>
      </c>
    </row>
    <row r="258" spans="1:12" ht="13" x14ac:dyDescent="0.3">
      <c r="A258" s="43">
        <v>1840</v>
      </c>
      <c r="B258" s="28" t="s">
        <v>54</v>
      </c>
      <c r="C258" s="29">
        <v>1417172728.47</v>
      </c>
      <c r="D258" s="45">
        <v>230492.18</v>
      </c>
      <c r="E258" s="30">
        <v>183132997.51015428</v>
      </c>
      <c r="F258" s="46">
        <v>520051.01158008853</v>
      </c>
      <c r="G258" s="32">
        <f t="shared" si="17"/>
        <v>1507988684.0334971</v>
      </c>
      <c r="H258" s="47">
        <v>41.991866221331378</v>
      </c>
      <c r="I258" s="41">
        <f t="shared" si="18"/>
        <v>2.3814135688306506E-2</v>
      </c>
      <c r="J258" s="35">
        <f t="shared" si="16"/>
        <v>35911447.138004467</v>
      </c>
      <c r="K258" s="42">
        <v>35667223.056466579</v>
      </c>
      <c r="L258" s="48">
        <f>IF(ISERROR(+K258-J258), 0, +K258-J258)</f>
        <v>-244224.08153788745</v>
      </c>
    </row>
    <row r="259" spans="1:12" ht="13" x14ac:dyDescent="0.3">
      <c r="A259" s="43">
        <v>1845</v>
      </c>
      <c r="B259" s="28" t="s">
        <v>55</v>
      </c>
      <c r="C259" s="29">
        <v>1281453144.9449995</v>
      </c>
      <c r="D259" s="45">
        <v>744589.4</v>
      </c>
      <c r="E259" s="30">
        <v>204477154.81647331</v>
      </c>
      <c r="F259" s="46">
        <v>14976431.139215529</v>
      </c>
      <c r="G259" s="32">
        <f t="shared" si="17"/>
        <v>1367970701.8140206</v>
      </c>
      <c r="H259" s="47">
        <v>41.110623620625638</v>
      </c>
      <c r="I259" s="41">
        <f t="shared" si="18"/>
        <v>2.4324612762582597E-2</v>
      </c>
      <c r="J259" s="35">
        <f t="shared" si="16"/>
        <v>33275357.592184398</v>
      </c>
      <c r="K259" s="42">
        <v>32597273.569365874</v>
      </c>
      <c r="L259" s="48">
        <f t="shared" si="19"/>
        <v>-678084.02281852439</v>
      </c>
    </row>
    <row r="260" spans="1:12" ht="13" x14ac:dyDescent="0.3">
      <c r="A260" s="43">
        <v>1850</v>
      </c>
      <c r="B260" s="28" t="s">
        <v>56</v>
      </c>
      <c r="C260" s="29">
        <v>708050902.81999981</v>
      </c>
      <c r="D260" s="45">
        <v>320563.18</v>
      </c>
      <c r="E260" s="30">
        <v>102063311.36861198</v>
      </c>
      <c r="F260" s="46">
        <v>7749966.3298729472</v>
      </c>
      <c r="G260" s="32">
        <f t="shared" si="17"/>
        <v>751012028.99443293</v>
      </c>
      <c r="H260" s="47">
        <v>24.342904226997486</v>
      </c>
      <c r="I260" s="41">
        <f t="shared" si="18"/>
        <v>4.1079732749839705E-2</v>
      </c>
      <c r="J260" s="35">
        <f t="shared" si="16"/>
        <v>30851373.443006173</v>
      </c>
      <c r="K260" s="42">
        <v>30215188.535494063</v>
      </c>
      <c r="L260" s="48">
        <f t="shared" si="19"/>
        <v>-636184.90751210973</v>
      </c>
    </row>
    <row r="261" spans="1:12" ht="13" x14ac:dyDescent="0.3">
      <c r="A261" s="43">
        <v>1855</v>
      </c>
      <c r="B261" s="28" t="s">
        <v>57</v>
      </c>
      <c r="C261" s="29">
        <v>109519463.51000004</v>
      </c>
      <c r="D261" s="45">
        <v>2518.1099999999997</v>
      </c>
      <c r="E261" s="30">
        <v>5381149.9822594738</v>
      </c>
      <c r="F261" s="46">
        <v>1110411.9300642326</v>
      </c>
      <c r="G261" s="32">
        <f t="shared" si="17"/>
        <v>111097108.46106555</v>
      </c>
      <c r="H261" s="47">
        <v>44.270763125364098</v>
      </c>
      <c r="I261" s="41">
        <f t="shared" si="18"/>
        <v>2.2588271116272419E-2</v>
      </c>
      <c r="J261" s="35">
        <f t="shared" si="16"/>
        <v>2509491.6061524712</v>
      </c>
      <c r="K261" s="42">
        <v>2481911.5221775835</v>
      </c>
      <c r="L261" s="48">
        <f t="shared" si="19"/>
        <v>-27580.083974887617</v>
      </c>
    </row>
    <row r="262" spans="1:12" ht="13" x14ac:dyDescent="0.3">
      <c r="A262" s="43">
        <v>1860</v>
      </c>
      <c r="B262" s="28" t="s">
        <v>58</v>
      </c>
      <c r="C262" s="29">
        <v>0</v>
      </c>
      <c r="D262" s="45">
        <v>0</v>
      </c>
      <c r="E262" s="30">
        <v>0</v>
      </c>
      <c r="F262" s="46">
        <v>0</v>
      </c>
      <c r="G262" s="32">
        <f t="shared" si="17"/>
        <v>0</v>
      </c>
      <c r="H262" s="47">
        <v>9.0136966092122144</v>
      </c>
      <c r="I262" s="41">
        <f t="shared" si="18"/>
        <v>0.11094227411403841</v>
      </c>
      <c r="J262" s="35">
        <f t="shared" si="16"/>
        <v>0</v>
      </c>
      <c r="K262" s="42">
        <v>0</v>
      </c>
      <c r="L262" s="48">
        <f t="shared" si="19"/>
        <v>0</v>
      </c>
    </row>
    <row r="263" spans="1:12" ht="13" x14ac:dyDescent="0.3">
      <c r="A263" s="43">
        <v>1860</v>
      </c>
      <c r="B263" s="28" t="s">
        <v>59</v>
      </c>
      <c r="C263" s="29">
        <v>145464887.56</v>
      </c>
      <c r="D263" s="45">
        <v>668545.17999999993</v>
      </c>
      <c r="E263" s="30">
        <v>32241434.548547257</v>
      </c>
      <c r="F263" s="46">
        <v>3239162.6693841745</v>
      </c>
      <c r="G263" s="32">
        <f t="shared" si="17"/>
        <v>157677896.98488945</v>
      </c>
      <c r="H263" s="47">
        <v>9.0136966092122144</v>
      </c>
      <c r="I263" s="41">
        <f t="shared" si="18"/>
        <v>0.11094227411403841</v>
      </c>
      <c r="J263" s="35">
        <f t="shared" si="16"/>
        <v>17493144.469022714</v>
      </c>
      <c r="K263" s="42">
        <v>16864568.538009875</v>
      </c>
      <c r="L263" s="48">
        <f t="shared" si="19"/>
        <v>-628575.93101283908</v>
      </c>
    </row>
    <row r="264" spans="1:12" ht="13" x14ac:dyDescent="0.3">
      <c r="A264" s="43">
        <v>1905</v>
      </c>
      <c r="B264" s="28" t="s">
        <v>46</v>
      </c>
      <c r="C264" s="29">
        <v>17356056.739999998</v>
      </c>
      <c r="D264" s="45">
        <v>0</v>
      </c>
      <c r="E264" s="30">
        <v>0</v>
      </c>
      <c r="F264" s="46">
        <v>0</v>
      </c>
      <c r="G264" s="32">
        <f t="shared" si="17"/>
        <v>17356056.739999998</v>
      </c>
      <c r="H264" s="47">
        <v>0</v>
      </c>
      <c r="I264" s="41">
        <f t="shared" si="18"/>
        <v>0</v>
      </c>
      <c r="J264" s="35">
        <f t="shared" si="16"/>
        <v>0</v>
      </c>
      <c r="K264" s="42">
        <v>0</v>
      </c>
      <c r="L264" s="48">
        <f t="shared" si="19"/>
        <v>0</v>
      </c>
    </row>
    <row r="265" spans="1:12" ht="13" x14ac:dyDescent="0.3">
      <c r="A265" s="43">
        <v>1908</v>
      </c>
      <c r="B265" s="28" t="s">
        <v>60</v>
      </c>
      <c r="C265" s="29">
        <v>207423053.81000006</v>
      </c>
      <c r="D265" s="45">
        <v>17460.850000000002</v>
      </c>
      <c r="E265" s="30">
        <v>17254859.656643957</v>
      </c>
      <c r="F265" s="46">
        <v>0</v>
      </c>
      <c r="G265" s="32">
        <f t="shared" si="17"/>
        <v>216033022.78832203</v>
      </c>
      <c r="H265" s="47">
        <v>13.846945400569298</v>
      </c>
      <c r="I265" s="41">
        <f t="shared" si="18"/>
        <v>7.221809367132237E-2</v>
      </c>
      <c r="J265" s="35">
        <f t="shared" si="16"/>
        <v>15601493.075825959</v>
      </c>
      <c r="K265" s="42">
        <v>15563502.767730024</v>
      </c>
      <c r="L265" s="48">
        <f t="shared" si="19"/>
        <v>-37990.308095935732</v>
      </c>
    </row>
    <row r="266" spans="1:12" ht="13" x14ac:dyDescent="0.3">
      <c r="A266" s="43">
        <v>1910</v>
      </c>
      <c r="B266" s="28" t="s">
        <v>48</v>
      </c>
      <c r="C266" s="29">
        <v>93444.839999999967</v>
      </c>
      <c r="D266" s="45">
        <v>0</v>
      </c>
      <c r="E266" s="30">
        <v>9016.604014446335</v>
      </c>
      <c r="F266" s="46">
        <v>0</v>
      </c>
      <c r="G266" s="32">
        <f t="shared" si="17"/>
        <v>97953.142007223141</v>
      </c>
      <c r="H266" s="47">
        <v>2.0960864226780869</v>
      </c>
      <c r="I266" s="41">
        <f t="shared" si="18"/>
        <v>0.47707956560414122</v>
      </c>
      <c r="J266" s="35">
        <f t="shared" si="16"/>
        <v>46731.442438366772</v>
      </c>
      <c r="K266" s="42">
        <v>46754.554833823036</v>
      </c>
      <c r="L266" s="48">
        <f t="shared" si="19"/>
        <v>23.112395456264494</v>
      </c>
    </row>
    <row r="267" spans="1:12" ht="13" x14ac:dyDescent="0.3">
      <c r="A267" s="43">
        <v>1915</v>
      </c>
      <c r="B267" s="28" t="s">
        <v>61</v>
      </c>
      <c r="C267" s="29">
        <v>5805775.8100000024</v>
      </c>
      <c r="D267" s="45">
        <v>0</v>
      </c>
      <c r="E267" s="30">
        <v>1463977.623844052</v>
      </c>
      <c r="F267" s="46">
        <v>0</v>
      </c>
      <c r="G267" s="32">
        <f t="shared" si="17"/>
        <v>6537764.6219220283</v>
      </c>
      <c r="H267" s="47">
        <v>9.7792264826794888</v>
      </c>
      <c r="I267" s="41">
        <f t="shared" si="18"/>
        <v>0.10225757648328869</v>
      </c>
      <c r="J267" s="35">
        <f t="shared" si="16"/>
        <v>668535.9658559307</v>
      </c>
      <c r="K267" s="42">
        <v>653026.28354054899</v>
      </c>
      <c r="L267" s="48">
        <f t="shared" si="19"/>
        <v>-15509.682315381709</v>
      </c>
    </row>
    <row r="268" spans="1:12" ht="13" x14ac:dyDescent="0.3">
      <c r="A268" s="43">
        <v>1915</v>
      </c>
      <c r="B268" s="28" t="s">
        <v>62</v>
      </c>
      <c r="C268" s="29">
        <v>0</v>
      </c>
      <c r="D268" s="45">
        <v>0</v>
      </c>
      <c r="E268" s="30">
        <v>0</v>
      </c>
      <c r="F268" s="46">
        <v>0</v>
      </c>
      <c r="G268" s="32">
        <f t="shared" si="17"/>
        <v>0</v>
      </c>
      <c r="H268" s="47">
        <v>9.7792264826794888</v>
      </c>
      <c r="I268" s="41">
        <f t="shared" si="18"/>
        <v>0.10225757648328869</v>
      </c>
      <c r="J268" s="35">
        <f t="shared" si="16"/>
        <v>0</v>
      </c>
      <c r="K268" s="42">
        <v>0</v>
      </c>
      <c r="L268" s="48">
        <f t="shared" si="19"/>
        <v>0</v>
      </c>
    </row>
    <row r="269" spans="1:12" ht="13" x14ac:dyDescent="0.3">
      <c r="A269" s="43">
        <v>1920</v>
      </c>
      <c r="B269" s="28" t="s">
        <v>63</v>
      </c>
      <c r="C269" s="29">
        <v>0</v>
      </c>
      <c r="D269" s="45">
        <v>0</v>
      </c>
      <c r="E269" s="30">
        <v>0</v>
      </c>
      <c r="F269" s="46">
        <v>0</v>
      </c>
      <c r="G269" s="32">
        <f t="shared" si="17"/>
        <v>0</v>
      </c>
      <c r="H269" s="47">
        <v>2.6466570188729821</v>
      </c>
      <c r="I269" s="41">
        <f t="shared" si="18"/>
        <v>0.37783513045669476</v>
      </c>
      <c r="J269" s="35">
        <f t="shared" si="16"/>
        <v>0</v>
      </c>
      <c r="K269" s="42">
        <v>0</v>
      </c>
      <c r="L269" s="48">
        <f t="shared" si="19"/>
        <v>0</v>
      </c>
    </row>
    <row r="270" spans="1:12" ht="13" x14ac:dyDescent="0.3">
      <c r="A270" s="43">
        <v>1920</v>
      </c>
      <c r="B270" s="28" t="s">
        <v>64</v>
      </c>
      <c r="C270" s="29">
        <v>0</v>
      </c>
      <c r="D270" s="45">
        <v>0</v>
      </c>
      <c r="E270" s="30">
        <v>0</v>
      </c>
      <c r="F270" s="46">
        <v>0</v>
      </c>
      <c r="G270" s="32">
        <f t="shared" si="17"/>
        <v>0</v>
      </c>
      <c r="H270" s="47">
        <v>2.6466570188729821</v>
      </c>
      <c r="I270" s="41">
        <f t="shared" si="18"/>
        <v>0.37783513045669476</v>
      </c>
      <c r="J270" s="35">
        <f t="shared" si="16"/>
        <v>0</v>
      </c>
      <c r="K270" s="42">
        <v>0</v>
      </c>
      <c r="L270" s="48">
        <f t="shared" si="19"/>
        <v>0</v>
      </c>
    </row>
    <row r="271" spans="1:12" ht="13" x14ac:dyDescent="0.3">
      <c r="A271" s="43">
        <v>1920</v>
      </c>
      <c r="B271" s="28" t="s">
        <v>65</v>
      </c>
      <c r="C271" s="29">
        <v>37377505.12560001</v>
      </c>
      <c r="D271" s="45">
        <v>2267560.8299999991</v>
      </c>
      <c r="E271" s="30">
        <v>11547935.995313451</v>
      </c>
      <c r="F271" s="46">
        <v>0</v>
      </c>
      <c r="G271" s="32">
        <f t="shared" si="17"/>
        <v>40883912.293256737</v>
      </c>
      <c r="H271" s="47">
        <v>2.6466570188729821</v>
      </c>
      <c r="I271" s="41">
        <f t="shared" si="18"/>
        <v>0.37783513045669476</v>
      </c>
      <c r="J271" s="35">
        <f t="shared" si="16"/>
        <v>15447378.334902726</v>
      </c>
      <c r="K271" s="42">
        <v>15698903.036963226</v>
      </c>
      <c r="L271" s="48">
        <f t="shared" si="19"/>
        <v>251524.70206050016</v>
      </c>
    </row>
    <row r="272" spans="1:12" ht="13" x14ac:dyDescent="0.3">
      <c r="A272" s="43">
        <v>1930</v>
      </c>
      <c r="B272" s="28" t="s">
        <v>66</v>
      </c>
      <c r="C272" s="29">
        <v>20617364.350000001</v>
      </c>
      <c r="D272" s="45">
        <v>0</v>
      </c>
      <c r="E272" s="30">
        <v>11359842.006394455</v>
      </c>
      <c r="F272" s="46">
        <v>0</v>
      </c>
      <c r="G272" s="32">
        <f t="shared" si="17"/>
        <v>26297285.353197228</v>
      </c>
      <c r="H272" s="47">
        <v>8.5036483333803634</v>
      </c>
      <c r="I272" s="41">
        <f t="shared" si="18"/>
        <v>0.11759658452414869</v>
      </c>
      <c r="J272" s="35">
        <f t="shared" si="16"/>
        <v>3092470.9397929152</v>
      </c>
      <c r="K272" s="42">
        <v>2888252.8460620679</v>
      </c>
      <c r="L272" s="48">
        <f t="shared" si="19"/>
        <v>-204218.09373084735</v>
      </c>
    </row>
    <row r="273" spans="1:12" ht="13" x14ac:dyDescent="0.3">
      <c r="A273" s="43">
        <v>1935</v>
      </c>
      <c r="B273" s="28" t="s">
        <v>67</v>
      </c>
      <c r="C273" s="29">
        <v>8645.86</v>
      </c>
      <c r="D273" s="45">
        <v>0</v>
      </c>
      <c r="E273" s="30">
        <v>872.34456276561423</v>
      </c>
      <c r="F273" s="46">
        <v>0</v>
      </c>
      <c r="G273" s="32">
        <f t="shared" si="17"/>
        <v>9082.0322813828079</v>
      </c>
      <c r="H273" s="47">
        <v>13.954442209840305</v>
      </c>
      <c r="I273" s="41">
        <f t="shared" si="18"/>
        <v>7.1661767984880567E-2</v>
      </c>
      <c r="J273" s="35">
        <f t="shared" si="16"/>
        <v>650.83449017965029</v>
      </c>
      <c r="K273" s="42">
        <v>643.70585060044334</v>
      </c>
      <c r="L273" s="48">
        <f t="shared" si="19"/>
        <v>-7.128639579206947</v>
      </c>
    </row>
    <row r="274" spans="1:12" ht="13" x14ac:dyDescent="0.3">
      <c r="A274" s="43">
        <v>1940</v>
      </c>
      <c r="B274" s="28" t="s">
        <v>68</v>
      </c>
      <c r="C274" s="29">
        <v>16874617.060000006</v>
      </c>
      <c r="D274" s="45">
        <v>78876.490000000005</v>
      </c>
      <c r="E274" s="30">
        <v>3078392.1667885818</v>
      </c>
      <c r="F274" s="46">
        <v>0</v>
      </c>
      <c r="G274" s="32">
        <f t="shared" si="17"/>
        <v>18334936.653394297</v>
      </c>
      <c r="H274" s="47">
        <v>5.9529597010135156</v>
      </c>
      <c r="I274" s="41">
        <f t="shared" si="18"/>
        <v>0.16798366698664968</v>
      </c>
      <c r="J274" s="35">
        <f t="shared" si="16"/>
        <v>3079969.8930051047</v>
      </c>
      <c r="K274" s="42">
        <v>2985500.5868071229</v>
      </c>
      <c r="L274" s="48">
        <f t="shared" si="19"/>
        <v>-94469.306197981816</v>
      </c>
    </row>
    <row r="275" spans="1:12" ht="13" x14ac:dyDescent="0.3">
      <c r="A275" s="43">
        <v>1945</v>
      </c>
      <c r="B275" s="28" t="s">
        <v>69</v>
      </c>
      <c r="C275" s="29">
        <v>0</v>
      </c>
      <c r="D275" s="45">
        <v>0</v>
      </c>
      <c r="E275" s="30">
        <v>0</v>
      </c>
      <c r="F275" s="46">
        <v>0</v>
      </c>
      <c r="G275" s="32">
        <f t="shared" si="17"/>
        <v>0</v>
      </c>
      <c r="H275" s="47">
        <v>0</v>
      </c>
      <c r="I275" s="41">
        <f t="shared" si="18"/>
        <v>0</v>
      </c>
      <c r="J275" s="35">
        <f t="shared" si="16"/>
        <v>0</v>
      </c>
      <c r="K275" s="42">
        <v>0</v>
      </c>
      <c r="L275" s="48">
        <f t="shared" si="19"/>
        <v>0</v>
      </c>
    </row>
    <row r="276" spans="1:12" ht="13" x14ac:dyDescent="0.3">
      <c r="A276" s="43">
        <v>1950</v>
      </c>
      <c r="B276" s="28" t="s">
        <v>70</v>
      </c>
      <c r="C276" s="29">
        <v>993696.53</v>
      </c>
      <c r="D276" s="45">
        <v>0</v>
      </c>
      <c r="E276" s="30">
        <v>604302.24849782046</v>
      </c>
      <c r="F276" s="46">
        <v>0</v>
      </c>
      <c r="G276" s="32">
        <f t="shared" si="17"/>
        <v>1295847.6542489103</v>
      </c>
      <c r="H276" s="47">
        <v>17.59725301675536</v>
      </c>
      <c r="I276" s="41">
        <f t="shared" si="18"/>
        <v>5.6827051304419063E-2</v>
      </c>
      <c r="J276" s="35">
        <f t="shared" si="16"/>
        <v>73639.201130713918</v>
      </c>
      <c r="K276" s="42">
        <v>71848.632504316862</v>
      </c>
      <c r="L276" s="48">
        <f t="shared" si="19"/>
        <v>-1790.5686263970565</v>
      </c>
    </row>
    <row r="277" spans="1:12" ht="13" x14ac:dyDescent="0.3">
      <c r="A277" s="43">
        <v>1955</v>
      </c>
      <c r="B277" s="28" t="s">
        <v>71</v>
      </c>
      <c r="C277" s="29">
        <v>70068478</v>
      </c>
      <c r="D277" s="45">
        <v>244062.51</v>
      </c>
      <c r="E277" s="30">
        <v>8192681.267320306</v>
      </c>
      <c r="F277" s="46">
        <v>0</v>
      </c>
      <c r="G277" s="32">
        <f t="shared" si="17"/>
        <v>73920756.123660147</v>
      </c>
      <c r="H277" s="47">
        <v>8.6370641874216165</v>
      </c>
      <c r="I277" s="41">
        <f t="shared" si="18"/>
        <v>0.11578008201633215</v>
      </c>
      <c r="J277" s="35">
        <f t="shared" si="16"/>
        <v>8558551.2067066599</v>
      </c>
      <c r="K277" s="42">
        <v>8392552.4531944469</v>
      </c>
      <c r="L277" s="48">
        <f t="shared" si="19"/>
        <v>-165998.75351221301</v>
      </c>
    </row>
    <row r="278" spans="1:12" ht="13" x14ac:dyDescent="0.3">
      <c r="A278" s="43">
        <v>1955</v>
      </c>
      <c r="B278" s="28" t="s">
        <v>72</v>
      </c>
      <c r="C278" s="29">
        <v>0</v>
      </c>
      <c r="D278" s="45">
        <v>0</v>
      </c>
      <c r="E278" s="30">
        <v>0</v>
      </c>
      <c r="F278" s="46">
        <v>0</v>
      </c>
      <c r="G278" s="32">
        <f t="shared" si="17"/>
        <v>0</v>
      </c>
      <c r="H278" s="47">
        <v>8.6370641874216165</v>
      </c>
      <c r="I278" s="41">
        <f t="shared" si="18"/>
        <v>0.11578008201633215</v>
      </c>
      <c r="J278" s="35">
        <f t="shared" si="16"/>
        <v>0</v>
      </c>
      <c r="K278" s="42">
        <v>0</v>
      </c>
      <c r="L278" s="48">
        <f t="shared" si="19"/>
        <v>0</v>
      </c>
    </row>
    <row r="279" spans="1:12" ht="13" x14ac:dyDescent="0.3">
      <c r="A279" s="43">
        <v>1960</v>
      </c>
      <c r="B279" s="28" t="s">
        <v>73</v>
      </c>
      <c r="C279" s="29">
        <v>846.57000000000698</v>
      </c>
      <c r="D279" s="45">
        <v>0</v>
      </c>
      <c r="E279" s="30">
        <v>0</v>
      </c>
      <c r="F279" s="46">
        <v>0</v>
      </c>
      <c r="G279" s="32">
        <f t="shared" si="17"/>
        <v>846.57000000000698</v>
      </c>
      <c r="H279" s="47">
        <v>2.1666666666666665</v>
      </c>
      <c r="I279" s="41">
        <f t="shared" si="18"/>
        <v>0.46153846153846156</v>
      </c>
      <c r="J279" s="35">
        <f t="shared" si="16"/>
        <v>390.72461538461863</v>
      </c>
      <c r="K279" s="42">
        <v>390.72</v>
      </c>
      <c r="L279" s="48">
        <f t="shared" si="19"/>
        <v>-4.6153846186030023E-3</v>
      </c>
    </row>
    <row r="280" spans="1:12" ht="13" x14ac:dyDescent="0.3">
      <c r="A280" s="43">
        <v>1970</v>
      </c>
      <c r="B280" s="49" t="s">
        <v>74</v>
      </c>
      <c r="C280" s="29">
        <v>0</v>
      </c>
      <c r="D280" s="45">
        <v>0</v>
      </c>
      <c r="E280" s="30">
        <v>0</v>
      </c>
      <c r="F280" s="46">
        <v>0</v>
      </c>
      <c r="G280" s="32">
        <f t="shared" si="17"/>
        <v>0</v>
      </c>
      <c r="H280" s="47">
        <v>0</v>
      </c>
      <c r="I280" s="41">
        <f t="shared" si="18"/>
        <v>0</v>
      </c>
      <c r="J280" s="35">
        <f t="shared" si="16"/>
        <v>0</v>
      </c>
      <c r="K280" s="42">
        <v>0</v>
      </c>
      <c r="L280" s="48">
        <f t="shared" si="19"/>
        <v>0</v>
      </c>
    </row>
    <row r="281" spans="1:12" ht="13" x14ac:dyDescent="0.3">
      <c r="A281" s="43">
        <v>1975</v>
      </c>
      <c r="B281" s="28" t="s">
        <v>75</v>
      </c>
      <c r="C281" s="29">
        <v>0</v>
      </c>
      <c r="D281" s="45">
        <v>0</v>
      </c>
      <c r="E281" s="30">
        <v>0</v>
      </c>
      <c r="F281" s="46">
        <v>0</v>
      </c>
      <c r="G281" s="32">
        <f t="shared" si="17"/>
        <v>0</v>
      </c>
      <c r="H281" s="47">
        <v>0</v>
      </c>
      <c r="I281" s="41">
        <f t="shared" si="18"/>
        <v>0</v>
      </c>
      <c r="J281" s="35">
        <f t="shared" si="16"/>
        <v>0</v>
      </c>
      <c r="K281" s="42">
        <v>0</v>
      </c>
      <c r="L281" s="48">
        <f t="shared" si="19"/>
        <v>0</v>
      </c>
    </row>
    <row r="282" spans="1:12" ht="13" x14ac:dyDescent="0.3">
      <c r="A282" s="43">
        <v>1980</v>
      </c>
      <c r="B282" s="28" t="s">
        <v>76</v>
      </c>
      <c r="C282" s="29">
        <v>53150906.270199984</v>
      </c>
      <c r="D282" s="45">
        <v>9539.1299999999992</v>
      </c>
      <c r="E282" s="30">
        <v>15156185.133701988</v>
      </c>
      <c r="F282" s="46">
        <v>149198.05616757507</v>
      </c>
      <c r="G282" s="32">
        <f t="shared" si="17"/>
        <v>60570261.650883406</v>
      </c>
      <c r="H282" s="47">
        <v>15.792520114326175</v>
      </c>
      <c r="I282" s="41">
        <f t="shared" si="18"/>
        <v>6.3321116120843221E-2</v>
      </c>
      <c r="J282" s="35">
        <f t="shared" si="16"/>
        <v>3835376.5714654452</v>
      </c>
      <c r="K282" s="42">
        <v>3733388.3413155656</v>
      </c>
      <c r="L282" s="48">
        <f t="shared" si="19"/>
        <v>-101988.23014987959</v>
      </c>
    </row>
    <row r="283" spans="1:12" ht="13" x14ac:dyDescent="0.3">
      <c r="A283" s="43">
        <v>1985</v>
      </c>
      <c r="B283" s="28" t="s">
        <v>77</v>
      </c>
      <c r="C283" s="29">
        <v>0</v>
      </c>
      <c r="D283" s="45">
        <v>0</v>
      </c>
      <c r="E283" s="30">
        <v>0</v>
      </c>
      <c r="F283" s="46">
        <v>0</v>
      </c>
      <c r="G283" s="32">
        <f t="shared" si="17"/>
        <v>0</v>
      </c>
      <c r="H283" s="47">
        <v>0</v>
      </c>
      <c r="I283" s="41">
        <f t="shared" si="18"/>
        <v>0</v>
      </c>
      <c r="J283" s="35">
        <f t="shared" si="16"/>
        <v>0</v>
      </c>
      <c r="K283" s="42">
        <v>0</v>
      </c>
      <c r="L283" s="48">
        <f t="shared" si="19"/>
        <v>0</v>
      </c>
    </row>
    <row r="284" spans="1:12" ht="13" x14ac:dyDescent="0.3">
      <c r="A284" s="43">
        <v>1990</v>
      </c>
      <c r="B284" s="50" t="s">
        <v>78</v>
      </c>
      <c r="C284" s="29">
        <v>0</v>
      </c>
      <c r="D284" s="45">
        <v>0</v>
      </c>
      <c r="E284" s="30">
        <v>0</v>
      </c>
      <c r="F284" s="46">
        <v>0</v>
      </c>
      <c r="G284" s="32">
        <f t="shared" si="17"/>
        <v>0</v>
      </c>
      <c r="H284" s="47">
        <v>0</v>
      </c>
      <c r="I284" s="41">
        <f t="shared" si="18"/>
        <v>0</v>
      </c>
      <c r="J284" s="35">
        <f t="shared" si="16"/>
        <v>0</v>
      </c>
      <c r="K284" s="42">
        <v>0</v>
      </c>
      <c r="L284" s="48">
        <f t="shared" si="19"/>
        <v>0</v>
      </c>
    </row>
    <row r="285" spans="1:12" ht="13" x14ac:dyDescent="0.3">
      <c r="A285" s="43">
        <v>1995</v>
      </c>
      <c r="B285" s="28" t="s">
        <v>79</v>
      </c>
      <c r="C285" s="29">
        <v>0</v>
      </c>
      <c r="D285" s="45">
        <v>0</v>
      </c>
      <c r="E285" s="30">
        <v>0</v>
      </c>
      <c r="F285" s="46">
        <v>0</v>
      </c>
      <c r="G285" s="32">
        <f t="shared" si="17"/>
        <v>0</v>
      </c>
      <c r="H285" s="47">
        <v>0</v>
      </c>
      <c r="I285" s="51">
        <f t="shared" si="18"/>
        <v>0</v>
      </c>
      <c r="J285" s="52">
        <f t="shared" si="16"/>
        <v>0</v>
      </c>
      <c r="K285" s="42">
        <v>0</v>
      </c>
      <c r="L285" s="48">
        <f t="shared" si="19"/>
        <v>0</v>
      </c>
    </row>
    <row r="286" spans="1:12" ht="13" x14ac:dyDescent="0.3">
      <c r="A286" s="43">
        <v>2440</v>
      </c>
      <c r="B286" s="53" t="s">
        <v>80</v>
      </c>
      <c r="C286" s="29">
        <v>-605239498.63000011</v>
      </c>
      <c r="D286" s="45">
        <v>-639255.87</v>
      </c>
      <c r="E286" s="30">
        <v>-204851732.60231033</v>
      </c>
      <c r="F286" s="46">
        <v>-949325.71129197627</v>
      </c>
      <c r="G286" s="32">
        <f t="shared" si="17"/>
        <v>-706076783.34986329</v>
      </c>
      <c r="H286" s="47">
        <v>38.048579663197003</v>
      </c>
      <c r="I286" s="51">
        <f t="shared" si="18"/>
        <v>2.6282190001622147E-2</v>
      </c>
      <c r="J286" s="52">
        <f t="shared" si="16"/>
        <v>-18557244.175735302</v>
      </c>
      <c r="K286" s="42">
        <v>-17911384.626121853</v>
      </c>
      <c r="L286" s="48">
        <f t="shared" si="19"/>
        <v>645859.54961344972</v>
      </c>
    </row>
    <row r="287" spans="1:12" ht="13" x14ac:dyDescent="0.3">
      <c r="A287" s="43">
        <v>2005</v>
      </c>
      <c r="B287" s="28" t="s">
        <v>81</v>
      </c>
      <c r="C287" s="29">
        <v>6448172.8700000001</v>
      </c>
      <c r="D287" s="57">
        <v>0</v>
      </c>
      <c r="E287" s="30">
        <v>0</v>
      </c>
      <c r="F287" s="58">
        <v>0</v>
      </c>
      <c r="G287" s="32">
        <f t="shared" si="17"/>
        <v>6448172.8700000001</v>
      </c>
      <c r="H287" s="59">
        <v>50.354475868294713</v>
      </c>
      <c r="I287" s="51">
        <f t="shared" si="18"/>
        <v>1.9859207801418938E-2</v>
      </c>
      <c r="J287" s="52">
        <f t="shared" si="16"/>
        <v>128055.60496480194</v>
      </c>
      <c r="K287" s="42">
        <v>128055.6</v>
      </c>
      <c r="L287" s="48">
        <f t="shared" si="19"/>
        <v>-4.9648019339656457E-3</v>
      </c>
    </row>
    <row r="288" spans="1:12" ht="13.5" thickBot="1" x14ac:dyDescent="0.35">
      <c r="A288" s="43">
        <v>1875</v>
      </c>
      <c r="B288" s="28" t="s">
        <v>82</v>
      </c>
      <c r="C288" s="29">
        <v>69728.720000000016</v>
      </c>
      <c r="D288" s="57">
        <v>0</v>
      </c>
      <c r="E288" s="30">
        <v>0</v>
      </c>
      <c r="F288" s="58">
        <v>0</v>
      </c>
      <c r="G288" s="32">
        <f t="shared" si="17"/>
        <v>69728.720000000016</v>
      </c>
      <c r="H288" s="59">
        <v>20.71722687497541</v>
      </c>
      <c r="I288" s="60">
        <f t="shared" si="18"/>
        <v>4.8269008493984883E-2</v>
      </c>
      <c r="J288" s="61">
        <f t="shared" si="16"/>
        <v>3365.7361779546945</v>
      </c>
      <c r="K288" s="42">
        <v>3373.71</v>
      </c>
      <c r="L288" s="48">
        <f t="shared" si="19"/>
        <v>7.9738220453054964</v>
      </c>
    </row>
    <row r="289" spans="1:12" ht="13.5" thickBot="1" x14ac:dyDescent="0.35">
      <c r="A289" s="70"/>
      <c r="B289" s="71" t="s">
        <v>84</v>
      </c>
      <c r="C289" s="66">
        <f>SUM(C247:C288)</f>
        <v>5227406600.5587101</v>
      </c>
      <c r="D289" s="66">
        <f>SUM(D247:D288)</f>
        <v>8780050.129999999</v>
      </c>
      <c r="E289" s="66">
        <f>SUM(E247:E288)</f>
        <v>611707539.67504823</v>
      </c>
      <c r="F289" s="66">
        <f>SUM(F247:F288)</f>
        <v>34721635.248991035</v>
      </c>
      <c r="G289" s="66">
        <f>SUM(G248:G288)</f>
        <v>5272548252.3785095</v>
      </c>
      <c r="H289" s="66">
        <f>SUM(H247:H288)</f>
        <v>601.09962285020197</v>
      </c>
      <c r="I289" s="67"/>
      <c r="J289" s="66">
        <f>SUM(J247:J288)</f>
        <v>247417949.81002864</v>
      </c>
      <c r="K289" s="66">
        <f>SUM(K247:K288)</f>
        <v>242989047.38905379</v>
      </c>
      <c r="L289" s="68">
        <f>SUM(L247:L288)</f>
        <v>-4428902.4209748637</v>
      </c>
    </row>
    <row r="290" spans="1:12" x14ac:dyDescent="0.25">
      <c r="A290" s="69"/>
      <c r="B290" s="69"/>
      <c r="C290" s="69"/>
      <c r="D290" s="69"/>
      <c r="E290" s="69"/>
      <c r="F290" s="69"/>
      <c r="G290" s="69"/>
      <c r="H290" s="69"/>
      <c r="I290" s="69"/>
      <c r="J290" s="69"/>
      <c r="K290" s="69"/>
      <c r="L290" s="69"/>
    </row>
    <row r="291" spans="1:12" ht="12.75" customHeight="1" x14ac:dyDescent="0.3">
      <c r="A291" s="74" t="s">
        <v>87</v>
      </c>
      <c r="B291" s="38"/>
      <c r="C291" s="69"/>
      <c r="D291" s="69"/>
      <c r="E291" s="69"/>
      <c r="F291" s="69"/>
      <c r="G291" s="69"/>
      <c r="H291" s="69"/>
      <c r="I291" s="69"/>
      <c r="J291" s="69"/>
      <c r="K291" s="69"/>
      <c r="L291" s="69"/>
    </row>
    <row r="292" spans="1:12" x14ac:dyDescent="0.25">
      <c r="A292" s="73">
        <v>5</v>
      </c>
      <c r="B292" s="72" t="s">
        <v>88</v>
      </c>
      <c r="C292" s="69"/>
      <c r="D292" s="69"/>
      <c r="E292" s="69"/>
      <c r="F292" s="69"/>
      <c r="G292" s="69"/>
      <c r="H292" s="69"/>
      <c r="I292" s="69"/>
      <c r="J292" s="69"/>
      <c r="K292" s="69"/>
      <c r="L292" s="69"/>
    </row>
    <row r="293" spans="1:12" x14ac:dyDescent="0.25">
      <c r="A293" s="69"/>
      <c r="B293" s="69"/>
      <c r="C293" s="69"/>
      <c r="D293" s="69"/>
      <c r="E293" s="69"/>
      <c r="F293" s="69"/>
      <c r="G293" s="69"/>
      <c r="H293" s="69"/>
      <c r="I293" s="69"/>
      <c r="J293" s="69"/>
      <c r="K293" s="69"/>
      <c r="L293" s="69"/>
    </row>
    <row r="294" spans="1:12" x14ac:dyDescent="0.25">
      <c r="A294" s="69"/>
      <c r="B294" s="69"/>
      <c r="C294" s="69"/>
      <c r="D294" s="69"/>
      <c r="E294" s="69"/>
      <c r="F294" s="69"/>
      <c r="G294" s="69"/>
      <c r="H294" s="69"/>
      <c r="I294" s="69"/>
      <c r="J294" s="69"/>
      <c r="K294" s="69"/>
      <c r="L294" s="69"/>
    </row>
    <row r="296" spans="1:12" ht="13" thickBot="1" x14ac:dyDescent="0.3"/>
    <row r="297" spans="1:12" ht="18" customHeight="1" thickBot="1" x14ac:dyDescent="0.45">
      <c r="A297" s="11"/>
      <c r="B297" s="11"/>
      <c r="C297" s="11"/>
      <c r="D297" s="11"/>
      <c r="E297" s="5" t="s">
        <v>18</v>
      </c>
      <c r="F297" s="12">
        <f>F242+1</f>
        <v>2025</v>
      </c>
      <c r="G297" s="11"/>
      <c r="H297" s="11"/>
      <c r="I297" s="11"/>
      <c r="J297" s="11"/>
      <c r="K297" s="11"/>
    </row>
    <row r="298" spans="1:12" ht="13.5" thickBot="1" x14ac:dyDescent="0.3">
      <c r="A298" s="13"/>
      <c r="B298" s="13"/>
      <c r="C298" s="13"/>
      <c r="D298" s="13"/>
      <c r="E298" s="13"/>
      <c r="F298" s="13"/>
      <c r="G298" s="13"/>
      <c r="H298" s="13"/>
      <c r="I298" s="13"/>
      <c r="J298" s="13"/>
      <c r="K298" s="13"/>
    </row>
    <row r="299" spans="1:12" ht="19" customHeight="1" thickBot="1" x14ac:dyDescent="0.45">
      <c r="A299" s="11"/>
      <c r="B299" s="11"/>
      <c r="C299" s="78" t="s">
        <v>19</v>
      </c>
      <c r="D299" s="79"/>
      <c r="E299" s="79"/>
      <c r="F299" s="79"/>
      <c r="G299" s="80" t="s">
        <v>20</v>
      </c>
      <c r="H299" s="81"/>
      <c r="I299" s="14" t="s">
        <v>21</v>
      </c>
      <c r="J299" s="11"/>
      <c r="K299" s="11"/>
    </row>
    <row r="300" spans="1:12" ht="64" customHeight="1" thickBot="1" x14ac:dyDescent="0.3">
      <c r="A300" s="84" t="s">
        <v>22</v>
      </c>
      <c r="B300" s="86" t="s">
        <v>23</v>
      </c>
      <c r="C300" s="15" t="s">
        <v>24</v>
      </c>
      <c r="D300" s="16" t="s">
        <v>25</v>
      </c>
      <c r="E300" s="17" t="s">
        <v>26</v>
      </c>
      <c r="F300" s="18" t="s">
        <v>27</v>
      </c>
      <c r="G300" s="18" t="s">
        <v>28</v>
      </c>
      <c r="H300" s="15" t="s">
        <v>29</v>
      </c>
      <c r="I300" s="19" t="s">
        <v>30</v>
      </c>
      <c r="J300" s="20" t="s">
        <v>31</v>
      </c>
      <c r="K300" s="17" t="s">
        <v>86</v>
      </c>
      <c r="L300" s="19" t="s">
        <v>32</v>
      </c>
    </row>
    <row r="301" spans="1:12" ht="13.5" thickBot="1" x14ac:dyDescent="0.35">
      <c r="A301" s="85"/>
      <c r="B301" s="87"/>
      <c r="C301" s="21" t="s">
        <v>33</v>
      </c>
      <c r="D301" s="22" t="s">
        <v>34</v>
      </c>
      <c r="E301" s="23" t="s">
        <v>35</v>
      </c>
      <c r="F301" s="23" t="s">
        <v>36</v>
      </c>
      <c r="G301" s="24" t="s">
        <v>37</v>
      </c>
      <c r="H301" s="25" t="s">
        <v>38</v>
      </c>
      <c r="I301" s="23" t="s">
        <v>39</v>
      </c>
      <c r="J301" s="21" t="s">
        <v>40</v>
      </c>
      <c r="K301" s="26" t="s">
        <v>41</v>
      </c>
      <c r="L301" s="24" t="s">
        <v>42</v>
      </c>
    </row>
    <row r="302" spans="1:12" ht="13" x14ac:dyDescent="0.3">
      <c r="A302" s="27">
        <v>1609</v>
      </c>
      <c r="B302" s="28" t="s">
        <v>43</v>
      </c>
      <c r="C302" s="29">
        <v>208708054.47304484</v>
      </c>
      <c r="D302" s="30">
        <v>0</v>
      </c>
      <c r="E302" s="30">
        <v>7837290.1132137012</v>
      </c>
      <c r="F302" s="58">
        <v>0</v>
      </c>
      <c r="G302" s="32">
        <f>C302-D302+(E302*0.5)-F302</f>
        <v>212626699.5296517</v>
      </c>
      <c r="H302" s="33">
        <v>18.543124635517227</v>
      </c>
      <c r="I302" s="34">
        <f>IF(H302=0,0,1/H302)</f>
        <v>5.3928343774630884E-2</v>
      </c>
      <c r="J302" s="35">
        <f t="shared" ref="J302:J341" si="20">IF(H302=0,0,+G302/H302)</f>
        <v>11466605.747900203</v>
      </c>
      <c r="K302" s="36">
        <v>11460261.082657084</v>
      </c>
      <c r="L302" s="37">
        <f>IF(ISERROR(+K302-J302), 0, +K302-J302)</f>
        <v>-6344.6652431190014</v>
      </c>
    </row>
    <row r="303" spans="1:12" ht="13" x14ac:dyDescent="0.3">
      <c r="A303" s="39">
        <v>1611</v>
      </c>
      <c r="B303" s="40" t="s">
        <v>44</v>
      </c>
      <c r="C303" s="29">
        <v>135697155.86410058</v>
      </c>
      <c r="D303" s="30">
        <v>4193869.9599999995</v>
      </c>
      <c r="E303" s="30">
        <v>35921344.694754206</v>
      </c>
      <c r="F303" s="58">
        <v>0</v>
      </c>
      <c r="G303" s="32">
        <f t="shared" ref="G303:G341" si="21">C303-D303+(E303*0.5)-F303</f>
        <v>149463958.25147769</v>
      </c>
      <c r="H303" s="33">
        <v>3.2979226947339355</v>
      </c>
      <c r="I303" s="41">
        <f>IF(H303=0,0,1/H303)</f>
        <v>0.30322117665061776</v>
      </c>
      <c r="J303" s="35">
        <f t="shared" si="20"/>
        <v>45320637.287871875</v>
      </c>
      <c r="K303" s="36">
        <v>38731519.728486836</v>
      </c>
      <c r="L303" s="37">
        <f>IF(ISERROR(+K303-J303), 0, +K303-J303)</f>
        <v>-6589117.5593850389</v>
      </c>
    </row>
    <row r="304" spans="1:12" ht="13" x14ac:dyDescent="0.3">
      <c r="A304" s="43">
        <v>1612</v>
      </c>
      <c r="B304" s="28" t="s">
        <v>45</v>
      </c>
      <c r="C304" s="29">
        <v>0</v>
      </c>
      <c r="D304" s="45">
        <v>0</v>
      </c>
      <c r="E304" s="30">
        <v>0</v>
      </c>
      <c r="F304" s="58">
        <v>0</v>
      </c>
      <c r="G304" s="32">
        <f t="shared" si="21"/>
        <v>0</v>
      </c>
      <c r="H304" s="47">
        <v>0</v>
      </c>
      <c r="I304" s="41">
        <f t="shared" ref="I304:I341" si="22">IF(H304=0,0,1/H304)</f>
        <v>0</v>
      </c>
      <c r="J304" s="35">
        <f t="shared" si="20"/>
        <v>0</v>
      </c>
      <c r="K304" s="36">
        <v>0</v>
      </c>
      <c r="L304" s="48">
        <f t="shared" ref="L304:L341" si="23">IF(ISERROR(+K304-J304), 0, +K304-J304)</f>
        <v>0</v>
      </c>
    </row>
    <row r="305" spans="1:12" ht="13" x14ac:dyDescent="0.3">
      <c r="A305" s="43">
        <v>1805</v>
      </c>
      <c r="B305" s="28" t="s">
        <v>46</v>
      </c>
      <c r="C305" s="29">
        <v>7453364.6600000001</v>
      </c>
      <c r="D305" s="45">
        <v>0</v>
      </c>
      <c r="E305" s="30">
        <v>0</v>
      </c>
      <c r="F305" s="58">
        <v>0</v>
      </c>
      <c r="G305" s="32">
        <f t="shared" si="21"/>
        <v>7453364.6600000001</v>
      </c>
      <c r="H305" s="47">
        <v>0</v>
      </c>
      <c r="I305" s="41">
        <f t="shared" si="22"/>
        <v>0</v>
      </c>
      <c r="J305" s="35">
        <f t="shared" si="20"/>
        <v>0</v>
      </c>
      <c r="K305" s="36">
        <v>0</v>
      </c>
      <c r="L305" s="48">
        <f t="shared" si="23"/>
        <v>0</v>
      </c>
    </row>
    <row r="306" spans="1:12" ht="13" x14ac:dyDescent="0.3">
      <c r="A306" s="43">
        <v>1808</v>
      </c>
      <c r="B306" s="28" t="s">
        <v>47</v>
      </c>
      <c r="C306" s="29">
        <v>152779914.0347673</v>
      </c>
      <c r="D306" s="45">
        <v>156966.97000000015</v>
      </c>
      <c r="E306" s="30">
        <v>6250866.0026106359</v>
      </c>
      <c r="F306" s="58">
        <v>0</v>
      </c>
      <c r="G306" s="32">
        <f t="shared" si="21"/>
        <v>155748380.06607261</v>
      </c>
      <c r="H306" s="47">
        <v>23.259658576286927</v>
      </c>
      <c r="I306" s="41">
        <f t="shared" si="22"/>
        <v>4.299289246745408E-2</v>
      </c>
      <c r="J306" s="35">
        <f t="shared" si="20"/>
        <v>6696073.3561608288</v>
      </c>
      <c r="K306" s="36">
        <v>6605756.034649455</v>
      </c>
      <c r="L306" s="48">
        <f t="shared" si="23"/>
        <v>-90317.321511373855</v>
      </c>
    </row>
    <row r="307" spans="1:12" ht="13" x14ac:dyDescent="0.3">
      <c r="A307" s="43">
        <v>1810</v>
      </c>
      <c r="B307" s="28" t="s">
        <v>48</v>
      </c>
      <c r="C307" s="29">
        <v>0</v>
      </c>
      <c r="D307" s="45">
        <v>0</v>
      </c>
      <c r="E307" s="30">
        <v>0</v>
      </c>
      <c r="F307" s="58">
        <v>0</v>
      </c>
      <c r="G307" s="32">
        <f t="shared" si="21"/>
        <v>0</v>
      </c>
      <c r="H307" s="47">
        <v>0</v>
      </c>
      <c r="I307" s="41">
        <f t="shared" si="22"/>
        <v>0</v>
      </c>
      <c r="J307" s="35">
        <f t="shared" si="20"/>
        <v>0</v>
      </c>
      <c r="K307" s="36">
        <v>0</v>
      </c>
      <c r="L307" s="48">
        <f t="shared" si="23"/>
        <v>0</v>
      </c>
    </row>
    <row r="308" spans="1:12" ht="13" x14ac:dyDescent="0.3">
      <c r="A308" s="43">
        <v>1815</v>
      </c>
      <c r="B308" s="28" t="s">
        <v>49</v>
      </c>
      <c r="C308" s="29">
        <v>88598371.834794343</v>
      </c>
      <c r="D308" s="45">
        <v>0</v>
      </c>
      <c r="E308" s="30">
        <v>69857.730326001212</v>
      </c>
      <c r="F308" s="58">
        <v>524299.89520574198</v>
      </c>
      <c r="G308" s="32">
        <f t="shared" si="21"/>
        <v>88109000.804751605</v>
      </c>
      <c r="H308" s="47">
        <v>41.515867551356244</v>
      </c>
      <c r="I308" s="41">
        <f t="shared" si="22"/>
        <v>2.4087175795205848E-2</v>
      </c>
      <c r="J308" s="35">
        <f t="shared" si="20"/>
        <v>2122296.9915239853</v>
      </c>
      <c r="K308" s="36">
        <v>2093447.26962344</v>
      </c>
      <c r="L308" s="48">
        <f t="shared" si="23"/>
        <v>-28849.721900545293</v>
      </c>
    </row>
    <row r="309" spans="1:12" ht="13" x14ac:dyDescent="0.3">
      <c r="A309" s="43">
        <v>1820</v>
      </c>
      <c r="B309" s="28" t="s">
        <v>50</v>
      </c>
      <c r="C309" s="29">
        <v>235277956.20168954</v>
      </c>
      <c r="D309" s="45">
        <v>20116.439999999999</v>
      </c>
      <c r="E309" s="30">
        <v>31248319.269684382</v>
      </c>
      <c r="F309" s="58">
        <v>1068671.3063238915</v>
      </c>
      <c r="G309" s="32">
        <f t="shared" si="21"/>
        <v>249813328.09020784</v>
      </c>
      <c r="H309" s="47">
        <v>24.852227317580248</v>
      </c>
      <c r="I309" s="41">
        <f t="shared" si="22"/>
        <v>4.0237842154799898E-2</v>
      </c>
      <c r="J309" s="35">
        <f t="shared" si="20"/>
        <v>10051949.263859022</v>
      </c>
      <c r="K309" s="36">
        <v>9518861.5892690308</v>
      </c>
      <c r="L309" s="48">
        <f t="shared" si="23"/>
        <v>-533087.67458999157</v>
      </c>
    </row>
    <row r="310" spans="1:12" ht="13" x14ac:dyDescent="0.3">
      <c r="A310" s="43">
        <v>1825</v>
      </c>
      <c r="B310" s="28" t="s">
        <v>51</v>
      </c>
      <c r="C310" s="29">
        <v>3597244.1106624156</v>
      </c>
      <c r="D310" s="45">
        <v>0</v>
      </c>
      <c r="E310" s="30">
        <v>0</v>
      </c>
      <c r="F310" s="58">
        <v>0</v>
      </c>
      <c r="G310" s="32">
        <f t="shared" si="21"/>
        <v>3597244.1106624156</v>
      </c>
      <c r="H310" s="47">
        <v>11.166312862732054</v>
      </c>
      <c r="I310" s="41">
        <f t="shared" si="22"/>
        <v>8.9555076263135497E-2</v>
      </c>
      <c r="J310" s="35">
        <f t="shared" si="20"/>
        <v>322151.47066748765</v>
      </c>
      <c r="K310" s="36">
        <v>304009.63314718241</v>
      </c>
      <c r="L310" s="48">
        <f t="shared" si="23"/>
        <v>-18141.837520305242</v>
      </c>
    </row>
    <row r="311" spans="1:12" ht="13" x14ac:dyDescent="0.3">
      <c r="A311" s="43">
        <v>1830</v>
      </c>
      <c r="B311" s="28" t="s">
        <v>52</v>
      </c>
      <c r="C311" s="29">
        <v>462708113.23698068</v>
      </c>
      <c r="D311" s="45">
        <v>16199.959999999994</v>
      </c>
      <c r="E311" s="30">
        <v>43819916.103383154</v>
      </c>
      <c r="F311" s="58">
        <v>2558669.592573273</v>
      </c>
      <c r="G311" s="32">
        <f t="shared" si="21"/>
        <v>482043201.736099</v>
      </c>
      <c r="H311" s="47">
        <v>35.458536701082195</v>
      </c>
      <c r="I311" s="41">
        <f t="shared" si="22"/>
        <v>2.8201953409134336E-2</v>
      </c>
      <c r="J311" s="35">
        <f t="shared" si="20"/>
        <v>13594559.916551407</v>
      </c>
      <c r="K311" s="36">
        <v>12983493.526737293</v>
      </c>
      <c r="L311" s="48">
        <f t="shared" si="23"/>
        <v>-611066.3898141142</v>
      </c>
    </row>
    <row r="312" spans="1:12" ht="13" x14ac:dyDescent="0.3">
      <c r="A312" s="43">
        <v>1835</v>
      </c>
      <c r="B312" s="28" t="s">
        <v>53</v>
      </c>
      <c r="C312" s="29">
        <v>559637850.53724194</v>
      </c>
      <c r="D312" s="45">
        <v>78670.249999999985</v>
      </c>
      <c r="E312" s="30">
        <v>59957075.187787734</v>
      </c>
      <c r="F312" s="58">
        <v>3937361.1909956466</v>
      </c>
      <c r="G312" s="32">
        <f t="shared" si="21"/>
        <v>585600356.69014013</v>
      </c>
      <c r="H312" s="47">
        <v>36.259544886615494</v>
      </c>
      <c r="I312" s="41">
        <f t="shared" si="22"/>
        <v>2.7578945161254094E-2</v>
      </c>
      <c r="J312" s="35">
        <f t="shared" si="20"/>
        <v>16150240.123568211</v>
      </c>
      <c r="K312" s="36">
        <v>15437986.646061275</v>
      </c>
      <c r="L312" s="48">
        <f t="shared" si="23"/>
        <v>-712253.4775069356</v>
      </c>
    </row>
    <row r="313" spans="1:12" ht="13" x14ac:dyDescent="0.3">
      <c r="A313" s="43">
        <v>1840</v>
      </c>
      <c r="B313" s="28" t="s">
        <v>54</v>
      </c>
      <c r="C313" s="29">
        <v>1564118451.9121075</v>
      </c>
      <c r="D313" s="45">
        <v>119860.26000000002</v>
      </c>
      <c r="E313" s="30">
        <v>162658583.55697399</v>
      </c>
      <c r="F313" s="58">
        <v>493696.30463529058</v>
      </c>
      <c r="G313" s="32">
        <f t="shared" si="21"/>
        <v>1644834187.1259592</v>
      </c>
      <c r="H313" s="47">
        <v>42.168970135595337</v>
      </c>
      <c r="I313" s="41">
        <f t="shared" si="22"/>
        <v>2.3714119571440231E-2</v>
      </c>
      <c r="J313" s="35">
        <f t="shared" si="20"/>
        <v>39005794.588697694</v>
      </c>
      <c r="K313" s="36">
        <v>39135261.971680954</v>
      </c>
      <c r="L313" s="48">
        <f t="shared" si="23"/>
        <v>129467.38298325986</v>
      </c>
    </row>
    <row r="314" spans="1:12" ht="13" x14ac:dyDescent="0.3">
      <c r="A314" s="43">
        <v>1845</v>
      </c>
      <c r="B314" s="28" t="s">
        <v>55</v>
      </c>
      <c r="C314" s="29">
        <v>1438356595.0528913</v>
      </c>
      <c r="D314" s="45">
        <v>524183.68000000011</v>
      </c>
      <c r="E314" s="30">
        <v>190436995.83003858</v>
      </c>
      <c r="F314" s="58">
        <v>14198018.53647784</v>
      </c>
      <c r="G314" s="32">
        <f t="shared" si="21"/>
        <v>1518852890.7514327</v>
      </c>
      <c r="H314" s="47">
        <v>42.357421514808799</v>
      </c>
      <c r="I314" s="41">
        <f t="shared" si="22"/>
        <v>2.3608613655823805E-2</v>
      </c>
      <c r="J314" s="35">
        <f t="shared" si="20"/>
        <v>35858011.097781733</v>
      </c>
      <c r="K314" s="36">
        <v>34296174.467872389</v>
      </c>
      <c r="L314" s="48">
        <f t="shared" si="23"/>
        <v>-1561836.629909344</v>
      </c>
    </row>
    <row r="315" spans="1:12" ht="13" x14ac:dyDescent="0.3">
      <c r="A315" s="43">
        <v>1850</v>
      </c>
      <c r="B315" s="28" t="s">
        <v>56</v>
      </c>
      <c r="C315" s="29">
        <v>772149059.32324469</v>
      </c>
      <c r="D315" s="45">
        <v>185904.45</v>
      </c>
      <c r="E315" s="30">
        <v>93762659.351937562</v>
      </c>
      <c r="F315" s="58">
        <v>7025200.4093862148</v>
      </c>
      <c r="G315" s="32">
        <f t="shared" si="21"/>
        <v>811819284.13982725</v>
      </c>
      <c r="H315" s="47">
        <v>24.268769903516773</v>
      </c>
      <c r="I315" s="41">
        <f t="shared" si="22"/>
        <v>4.1205219876228279E-2</v>
      </c>
      <c r="J315" s="35">
        <f t="shared" si="20"/>
        <v>33451192.102743823</v>
      </c>
      <c r="K315" s="36">
        <v>31811832.152133636</v>
      </c>
      <c r="L315" s="48">
        <f t="shared" si="23"/>
        <v>-1639359.9506101869</v>
      </c>
    </row>
    <row r="316" spans="1:12" ht="13" x14ac:dyDescent="0.3">
      <c r="A316" s="43">
        <v>1855</v>
      </c>
      <c r="B316" s="28" t="s">
        <v>57</v>
      </c>
      <c r="C316" s="29">
        <v>111308290.04001768</v>
      </c>
      <c r="D316" s="45">
        <v>0</v>
      </c>
      <c r="E316" s="30">
        <v>4844452.7924744431</v>
      </c>
      <c r="F316" s="58">
        <v>1052428.0268103518</v>
      </c>
      <c r="G316" s="32">
        <f t="shared" si="21"/>
        <v>112678088.40944456</v>
      </c>
      <c r="H316" s="47">
        <v>43.628243389683881</v>
      </c>
      <c r="I316" s="41">
        <f t="shared" si="22"/>
        <v>2.2920931999670081E-2</v>
      </c>
      <c r="J316" s="35">
        <f t="shared" si="20"/>
        <v>2582686.8022856922</v>
      </c>
      <c r="K316" s="36">
        <v>2486517.8104424658</v>
      </c>
      <c r="L316" s="48">
        <f t="shared" si="23"/>
        <v>-96168.991843226366</v>
      </c>
    </row>
    <row r="317" spans="1:12" ht="13" x14ac:dyDescent="0.3">
      <c r="A317" s="43">
        <v>1860</v>
      </c>
      <c r="B317" s="28" t="s">
        <v>58</v>
      </c>
      <c r="C317" s="29">
        <v>0</v>
      </c>
      <c r="D317" s="45">
        <v>0</v>
      </c>
      <c r="E317" s="30">
        <v>0</v>
      </c>
      <c r="F317" s="58">
        <v>0</v>
      </c>
      <c r="G317" s="32">
        <f t="shared" si="21"/>
        <v>0</v>
      </c>
      <c r="H317" s="47">
        <v>9.2478812766093288</v>
      </c>
      <c r="I317" s="41">
        <f t="shared" si="22"/>
        <v>0.10813287607068449</v>
      </c>
      <c r="J317" s="35">
        <f t="shared" si="20"/>
        <v>0</v>
      </c>
      <c r="K317" s="36">
        <v>0</v>
      </c>
      <c r="L317" s="48">
        <f t="shared" si="23"/>
        <v>0</v>
      </c>
    </row>
    <row r="318" spans="1:12" ht="13" x14ac:dyDescent="0.3">
      <c r="A318" s="43">
        <v>1860</v>
      </c>
      <c r="B318" s="28" t="s">
        <v>59</v>
      </c>
      <c r="C318" s="29">
        <v>157602590.90115324</v>
      </c>
      <c r="D318" s="45">
        <v>580375.5700000003</v>
      </c>
      <c r="E318" s="30">
        <v>50585433.251467094</v>
      </c>
      <c r="F318" s="58">
        <v>3896543.1726715202</v>
      </c>
      <c r="G318" s="32">
        <f t="shared" si="21"/>
        <v>178418388.78421527</v>
      </c>
      <c r="H318" s="47">
        <v>9.2478812766093288</v>
      </c>
      <c r="I318" s="41">
        <f t="shared" si="22"/>
        <v>0.10813287607068449</v>
      </c>
      <c r="J318" s="35">
        <f t="shared" si="20"/>
        <v>19292893.523134753</v>
      </c>
      <c r="K318" s="36">
        <v>16772791.307440894</v>
      </c>
      <c r="L318" s="48">
        <f t="shared" si="23"/>
        <v>-2520102.2156938594</v>
      </c>
    </row>
    <row r="319" spans="1:12" ht="13" x14ac:dyDescent="0.3">
      <c r="A319" s="43">
        <v>1905</v>
      </c>
      <c r="B319" s="28" t="s">
        <v>46</v>
      </c>
      <c r="C319" s="29">
        <v>17356056.739999998</v>
      </c>
      <c r="D319" s="45">
        <v>0</v>
      </c>
      <c r="E319" s="30">
        <v>0</v>
      </c>
      <c r="F319" s="58">
        <v>0</v>
      </c>
      <c r="G319" s="32">
        <f t="shared" si="21"/>
        <v>17356056.739999998</v>
      </c>
      <c r="H319" s="47">
        <v>0</v>
      </c>
      <c r="I319" s="41">
        <f t="shared" si="22"/>
        <v>0</v>
      </c>
      <c r="J319" s="35">
        <f t="shared" si="20"/>
        <v>0</v>
      </c>
      <c r="K319" s="36">
        <v>0</v>
      </c>
      <c r="L319" s="48">
        <f t="shared" si="23"/>
        <v>0</v>
      </c>
    </row>
    <row r="320" spans="1:12" ht="13" x14ac:dyDescent="0.3">
      <c r="A320" s="43">
        <v>1908</v>
      </c>
      <c r="B320" s="28" t="s">
        <v>60</v>
      </c>
      <c r="C320" s="29">
        <v>209114410.69891405</v>
      </c>
      <c r="D320" s="45">
        <v>833754.74</v>
      </c>
      <c r="E320" s="30">
        <v>10037028.561426757</v>
      </c>
      <c r="F320" s="58">
        <v>0</v>
      </c>
      <c r="G320" s="32">
        <f t="shared" si="21"/>
        <v>213299170.23962742</v>
      </c>
      <c r="H320" s="47">
        <v>13.668515734524789</v>
      </c>
      <c r="I320" s="41">
        <f t="shared" si="22"/>
        <v>7.3160833218645513E-2</v>
      </c>
      <c r="J320" s="35">
        <f t="shared" si="20"/>
        <v>15605145.019576857</v>
      </c>
      <c r="K320" s="36">
        <v>16336763.033125434</v>
      </c>
      <c r="L320" s="48">
        <f t="shared" si="23"/>
        <v>731618.0135485772</v>
      </c>
    </row>
    <row r="321" spans="1:12" ht="13" x14ac:dyDescent="0.3">
      <c r="A321" s="43">
        <v>1910</v>
      </c>
      <c r="B321" s="28" t="s">
        <v>48</v>
      </c>
      <c r="C321" s="29">
        <v>55706.889180623344</v>
      </c>
      <c r="D321" s="45">
        <v>35439.67</v>
      </c>
      <c r="E321" s="30">
        <v>7373.7820939141748</v>
      </c>
      <c r="F321" s="58">
        <v>0</v>
      </c>
      <c r="G321" s="32">
        <f t="shared" si="21"/>
        <v>23954.110227580433</v>
      </c>
      <c r="H321" s="47">
        <v>1.2997188255344398</v>
      </c>
      <c r="I321" s="41">
        <f t="shared" si="22"/>
        <v>0.76939718064697837</v>
      </c>
      <c r="J321" s="35">
        <f t="shared" si="20"/>
        <v>18430.224874007334</v>
      </c>
      <c r="K321" s="36">
        <v>45605.84986733718</v>
      </c>
      <c r="L321" s="48">
        <f t="shared" si="23"/>
        <v>27175.624993329846</v>
      </c>
    </row>
    <row r="322" spans="1:12" ht="13" x14ac:dyDescent="0.3">
      <c r="A322" s="43">
        <v>1915</v>
      </c>
      <c r="B322" s="28" t="s">
        <v>61</v>
      </c>
      <c r="C322" s="29">
        <v>6616727.1503035072</v>
      </c>
      <c r="D322" s="45">
        <v>0</v>
      </c>
      <c r="E322" s="30">
        <v>1196437.2261106777</v>
      </c>
      <c r="F322" s="58">
        <v>0</v>
      </c>
      <c r="G322" s="32">
        <f t="shared" si="21"/>
        <v>7214945.7633588463</v>
      </c>
      <c r="H322" s="47">
        <v>9.7331596302669805</v>
      </c>
      <c r="I322" s="41">
        <f t="shared" si="22"/>
        <v>0.10274155957437739</v>
      </c>
      <c r="J322" s="35">
        <f t="shared" si="20"/>
        <v>741274.77997203462</v>
      </c>
      <c r="K322" s="36">
        <v>765320.48002072703</v>
      </c>
      <c r="L322" s="48">
        <f t="shared" si="23"/>
        <v>24045.700048692408</v>
      </c>
    </row>
    <row r="323" spans="1:12" ht="13" x14ac:dyDescent="0.3">
      <c r="A323" s="43">
        <v>1915</v>
      </c>
      <c r="B323" s="28" t="s">
        <v>62</v>
      </c>
      <c r="C323" s="29">
        <v>0</v>
      </c>
      <c r="D323" s="45">
        <v>0</v>
      </c>
      <c r="E323" s="30">
        <v>0</v>
      </c>
      <c r="F323" s="58">
        <v>0</v>
      </c>
      <c r="G323" s="32">
        <f t="shared" si="21"/>
        <v>0</v>
      </c>
      <c r="H323" s="47">
        <v>9.7331596302669805</v>
      </c>
      <c r="I323" s="41">
        <f t="shared" si="22"/>
        <v>0.10274155957437739</v>
      </c>
      <c r="J323" s="35">
        <f t="shared" si="20"/>
        <v>0</v>
      </c>
      <c r="K323" s="36">
        <v>0</v>
      </c>
      <c r="L323" s="48">
        <f t="shared" si="23"/>
        <v>0</v>
      </c>
    </row>
    <row r="324" spans="1:12" ht="13" x14ac:dyDescent="0.3">
      <c r="A324" s="43">
        <v>1920</v>
      </c>
      <c r="B324" s="28" t="s">
        <v>63</v>
      </c>
      <c r="C324" s="29">
        <v>0</v>
      </c>
      <c r="D324" s="45">
        <v>0</v>
      </c>
      <c r="E324" s="30">
        <v>0</v>
      </c>
      <c r="F324" s="58">
        <v>0</v>
      </c>
      <c r="G324" s="32">
        <f t="shared" si="21"/>
        <v>0</v>
      </c>
      <c r="H324" s="47">
        <v>2.5582588036425853</v>
      </c>
      <c r="I324" s="41">
        <f t="shared" si="22"/>
        <v>0.39089086630959569</v>
      </c>
      <c r="J324" s="35">
        <f t="shared" si="20"/>
        <v>0</v>
      </c>
      <c r="K324" s="36">
        <v>0</v>
      </c>
      <c r="L324" s="48">
        <f t="shared" si="23"/>
        <v>0</v>
      </c>
    </row>
    <row r="325" spans="1:12" ht="13" x14ac:dyDescent="0.3">
      <c r="A325" s="43">
        <v>1920</v>
      </c>
      <c r="B325" s="28" t="s">
        <v>64</v>
      </c>
      <c r="C325" s="29">
        <v>0</v>
      </c>
      <c r="D325" s="45">
        <v>0</v>
      </c>
      <c r="E325" s="30">
        <v>0</v>
      </c>
      <c r="F325" s="58">
        <v>0</v>
      </c>
      <c r="G325" s="32">
        <f t="shared" si="21"/>
        <v>0</v>
      </c>
      <c r="H325" s="47">
        <v>2.5582588036425853</v>
      </c>
      <c r="I325" s="41">
        <f t="shared" si="22"/>
        <v>0.39089086630959569</v>
      </c>
      <c r="J325" s="35">
        <f t="shared" si="20"/>
        <v>0</v>
      </c>
      <c r="K325" s="36">
        <v>0</v>
      </c>
      <c r="L325" s="48">
        <f t="shared" si="23"/>
        <v>0</v>
      </c>
    </row>
    <row r="326" spans="1:12" ht="13" x14ac:dyDescent="0.3">
      <c r="A326" s="43">
        <v>1920</v>
      </c>
      <c r="B326" s="28" t="s">
        <v>65</v>
      </c>
      <c r="C326" s="29">
        <v>33226538.083950222</v>
      </c>
      <c r="D326" s="45">
        <v>2645743.5</v>
      </c>
      <c r="E326" s="30">
        <v>17590712.208025549</v>
      </c>
      <c r="F326" s="58">
        <v>0</v>
      </c>
      <c r="G326" s="32">
        <f t="shared" si="21"/>
        <v>39376150.687962994</v>
      </c>
      <c r="H326" s="47">
        <v>2.5582588036425853</v>
      </c>
      <c r="I326" s="41">
        <f t="shared" si="22"/>
        <v>0.39089086630959569</v>
      </c>
      <c r="J326" s="35">
        <f t="shared" si="20"/>
        <v>15391777.654355036</v>
      </c>
      <c r="K326" s="36">
        <v>14752608.898395531</v>
      </c>
      <c r="L326" s="48">
        <f t="shared" si="23"/>
        <v>-639168.75595950522</v>
      </c>
    </row>
    <row r="327" spans="1:12" ht="13" x14ac:dyDescent="0.3">
      <c r="A327" s="43">
        <v>1930</v>
      </c>
      <c r="B327" s="28" t="s">
        <v>66</v>
      </c>
      <c r="C327" s="29">
        <v>29088953.510332387</v>
      </c>
      <c r="D327" s="45">
        <v>0</v>
      </c>
      <c r="E327" s="30">
        <v>8277733.3836410604</v>
      </c>
      <c r="F327" s="58">
        <v>0</v>
      </c>
      <c r="G327" s="32">
        <f t="shared" si="21"/>
        <v>33227820.202152915</v>
      </c>
      <c r="H327" s="47">
        <v>8.2930829306134441</v>
      </c>
      <c r="I327" s="41">
        <f t="shared" si="22"/>
        <v>0.12058241891065105</v>
      </c>
      <c r="J327" s="35">
        <f t="shared" si="20"/>
        <v>4006690.9351037969</v>
      </c>
      <c r="K327" s="36">
        <v>3888417.2178074522</v>
      </c>
      <c r="L327" s="48">
        <f t="shared" si="23"/>
        <v>-118273.71729634469</v>
      </c>
    </row>
    <row r="328" spans="1:12" ht="13" x14ac:dyDescent="0.3">
      <c r="A328" s="43">
        <v>1935</v>
      </c>
      <c r="B328" s="28" t="s">
        <v>67</v>
      </c>
      <c r="C328" s="29">
        <v>8874.4987121651702</v>
      </c>
      <c r="D328" s="45">
        <v>0</v>
      </c>
      <c r="E328" s="30">
        <v>831.10311022108124</v>
      </c>
      <c r="F328" s="58">
        <v>0</v>
      </c>
      <c r="G328" s="32">
        <f t="shared" si="21"/>
        <v>9290.0502672757102</v>
      </c>
      <c r="H328" s="47">
        <v>13.106833898774436</v>
      </c>
      <c r="I328" s="41">
        <f t="shared" si="22"/>
        <v>7.629607636162275E-2</v>
      </c>
      <c r="J328" s="35">
        <f t="shared" si="20"/>
        <v>708.79438459538142</v>
      </c>
      <c r="K328" s="36">
        <v>698.70314617950908</v>
      </c>
      <c r="L328" s="48">
        <f t="shared" si="23"/>
        <v>-10.09123841587234</v>
      </c>
    </row>
    <row r="329" spans="1:12" ht="13" x14ac:dyDescent="0.3">
      <c r="A329" s="43">
        <v>1940</v>
      </c>
      <c r="B329" s="28" t="s">
        <v>68</v>
      </c>
      <c r="C329" s="29">
        <v>16967508.63998146</v>
      </c>
      <c r="D329" s="45">
        <v>74371.569999999978</v>
      </c>
      <c r="E329" s="30">
        <v>2784267.7978830924</v>
      </c>
      <c r="F329" s="58">
        <v>0</v>
      </c>
      <c r="G329" s="32">
        <f t="shared" si="21"/>
        <v>18285270.968923006</v>
      </c>
      <c r="H329" s="47">
        <v>5.6578124585212803</v>
      </c>
      <c r="I329" s="41">
        <f t="shared" si="22"/>
        <v>0.17674675633581516</v>
      </c>
      <c r="J329" s="35">
        <f t="shared" si="20"/>
        <v>3231862.3324785894</v>
      </c>
      <c r="K329" s="36">
        <v>3029277.369917966</v>
      </c>
      <c r="L329" s="48">
        <f t="shared" si="23"/>
        <v>-202584.96256062342</v>
      </c>
    </row>
    <row r="330" spans="1:12" ht="13" x14ac:dyDescent="0.3">
      <c r="A330" s="43">
        <v>1945</v>
      </c>
      <c r="B330" s="28" t="s">
        <v>69</v>
      </c>
      <c r="C330" s="29">
        <v>0</v>
      </c>
      <c r="D330" s="45">
        <v>0</v>
      </c>
      <c r="E330" s="30">
        <v>0</v>
      </c>
      <c r="F330" s="58">
        <v>0</v>
      </c>
      <c r="G330" s="32">
        <f t="shared" si="21"/>
        <v>0</v>
      </c>
      <c r="H330" s="47">
        <v>0</v>
      </c>
      <c r="I330" s="41">
        <f t="shared" si="22"/>
        <v>0</v>
      </c>
      <c r="J330" s="35">
        <f t="shared" si="20"/>
        <v>0</v>
      </c>
      <c r="K330" s="36">
        <v>0</v>
      </c>
      <c r="L330" s="48">
        <f t="shared" si="23"/>
        <v>0</v>
      </c>
    </row>
    <row r="331" spans="1:12" ht="13" x14ac:dyDescent="0.3">
      <c r="A331" s="43">
        <v>1950</v>
      </c>
      <c r="B331" s="28" t="s">
        <v>70</v>
      </c>
      <c r="C331" s="29">
        <v>1526150.1459935037</v>
      </c>
      <c r="D331" s="45">
        <v>0</v>
      </c>
      <c r="E331" s="30">
        <v>332027.89547434519</v>
      </c>
      <c r="F331" s="58">
        <v>0</v>
      </c>
      <c r="G331" s="32">
        <f t="shared" si="21"/>
        <v>1692164.0937306765</v>
      </c>
      <c r="H331" s="47">
        <v>17.707913649107766</v>
      </c>
      <c r="I331" s="41">
        <f t="shared" si="22"/>
        <v>5.6471926609512585E-2</v>
      </c>
      <c r="J331" s="35">
        <f t="shared" si="20"/>
        <v>95559.766512411137</v>
      </c>
      <c r="K331" s="36">
        <v>108538.70234075593</v>
      </c>
      <c r="L331" s="48">
        <f t="shared" si="23"/>
        <v>12978.935828344795</v>
      </c>
    </row>
    <row r="332" spans="1:12" ht="13" x14ac:dyDescent="0.3">
      <c r="A332" s="43">
        <v>1955</v>
      </c>
      <c r="B332" s="28" t="s">
        <v>71</v>
      </c>
      <c r="C332" s="29">
        <v>69868606.814125851</v>
      </c>
      <c r="D332" s="45">
        <v>8555.2099999999991</v>
      </c>
      <c r="E332" s="30">
        <v>7538028.4394425955</v>
      </c>
      <c r="F332" s="58">
        <v>0</v>
      </c>
      <c r="G332" s="32">
        <f t="shared" si="21"/>
        <v>73629065.82384716</v>
      </c>
      <c r="H332" s="47">
        <v>8.0384903132625105</v>
      </c>
      <c r="I332" s="41">
        <f t="shared" si="22"/>
        <v>0.1244014685630863</v>
      </c>
      <c r="J332" s="35">
        <f t="shared" si="20"/>
        <v>9159563.9174147341</v>
      </c>
      <c r="K332" s="36">
        <v>8758525.807453312</v>
      </c>
      <c r="L332" s="48">
        <f t="shared" si="23"/>
        <v>-401038.10996142216</v>
      </c>
    </row>
    <row r="333" spans="1:12" ht="13" x14ac:dyDescent="0.3">
      <c r="A333" s="43">
        <v>1955</v>
      </c>
      <c r="B333" s="28" t="s">
        <v>72</v>
      </c>
      <c r="C333" s="29">
        <v>0</v>
      </c>
      <c r="D333" s="45">
        <v>0</v>
      </c>
      <c r="E333" s="30">
        <v>0</v>
      </c>
      <c r="F333" s="58">
        <v>0</v>
      </c>
      <c r="G333" s="32">
        <f t="shared" si="21"/>
        <v>0</v>
      </c>
      <c r="H333" s="47">
        <v>8.0384903132625105</v>
      </c>
      <c r="I333" s="41">
        <f t="shared" si="22"/>
        <v>0.1244014685630863</v>
      </c>
      <c r="J333" s="35">
        <f t="shared" si="20"/>
        <v>0</v>
      </c>
      <c r="K333" s="36">
        <v>0</v>
      </c>
      <c r="L333" s="48">
        <f t="shared" si="23"/>
        <v>0</v>
      </c>
    </row>
    <row r="334" spans="1:12" ht="13" x14ac:dyDescent="0.3">
      <c r="A334" s="43">
        <v>1960</v>
      </c>
      <c r="B334" s="28" t="s">
        <v>73</v>
      </c>
      <c r="C334" s="29">
        <v>455.85000000003492</v>
      </c>
      <c r="D334" s="45">
        <v>0</v>
      </c>
      <c r="E334" s="30">
        <v>0</v>
      </c>
      <c r="F334" s="58">
        <v>0</v>
      </c>
      <c r="G334" s="32">
        <f t="shared" si="21"/>
        <v>455.85000000003492</v>
      </c>
      <c r="H334" s="47">
        <v>1.1666666666666665</v>
      </c>
      <c r="I334" s="41">
        <f t="shared" si="22"/>
        <v>0.85714285714285721</v>
      </c>
      <c r="J334" s="35">
        <f t="shared" si="20"/>
        <v>390.72857142860141</v>
      </c>
      <c r="K334" s="36">
        <v>390.73</v>
      </c>
      <c r="L334" s="48">
        <f t="shared" si="23"/>
        <v>1.4285713986055271E-3</v>
      </c>
    </row>
    <row r="335" spans="1:12" ht="13" x14ac:dyDescent="0.3">
      <c r="A335" s="43">
        <v>1970</v>
      </c>
      <c r="B335" s="49" t="s">
        <v>74</v>
      </c>
      <c r="C335" s="29">
        <v>0</v>
      </c>
      <c r="D335" s="45">
        <v>0</v>
      </c>
      <c r="E335" s="30">
        <v>0</v>
      </c>
      <c r="F335" s="58">
        <v>0</v>
      </c>
      <c r="G335" s="32">
        <f t="shared" si="21"/>
        <v>0</v>
      </c>
      <c r="H335" s="47">
        <v>0</v>
      </c>
      <c r="I335" s="41">
        <f t="shared" si="22"/>
        <v>0</v>
      </c>
      <c r="J335" s="35">
        <f t="shared" si="20"/>
        <v>0</v>
      </c>
      <c r="K335" s="36">
        <v>0</v>
      </c>
      <c r="L335" s="48">
        <f t="shared" si="23"/>
        <v>0</v>
      </c>
    </row>
    <row r="336" spans="1:12" ht="13" x14ac:dyDescent="0.3">
      <c r="A336" s="43">
        <v>1975</v>
      </c>
      <c r="B336" s="28" t="s">
        <v>75</v>
      </c>
      <c r="C336" s="29">
        <v>0</v>
      </c>
      <c r="D336" s="45">
        <v>0</v>
      </c>
      <c r="E336" s="30">
        <v>0</v>
      </c>
      <c r="F336" s="58">
        <v>0</v>
      </c>
      <c r="G336" s="32">
        <f t="shared" si="21"/>
        <v>0</v>
      </c>
      <c r="H336" s="47">
        <v>0</v>
      </c>
      <c r="I336" s="41">
        <f t="shared" si="22"/>
        <v>0</v>
      </c>
      <c r="J336" s="35">
        <f t="shared" si="20"/>
        <v>0</v>
      </c>
      <c r="K336" s="36">
        <v>0</v>
      </c>
      <c r="L336" s="48">
        <f t="shared" si="23"/>
        <v>0</v>
      </c>
    </row>
    <row r="337" spans="1:12" ht="13" x14ac:dyDescent="0.3">
      <c r="A337" s="43">
        <v>1980</v>
      </c>
      <c r="B337" s="28" t="s">
        <v>76</v>
      </c>
      <c r="C337" s="29">
        <v>64424505.006418824</v>
      </c>
      <c r="D337" s="45">
        <v>0</v>
      </c>
      <c r="E337" s="30">
        <v>13324639.843249941</v>
      </c>
      <c r="F337" s="58">
        <v>141410.15146821504</v>
      </c>
      <c r="G337" s="32">
        <f t="shared" si="21"/>
        <v>70945414.77657558</v>
      </c>
      <c r="H337" s="47">
        <v>15.622352601256285</v>
      </c>
      <c r="I337" s="41">
        <f t="shared" si="22"/>
        <v>6.4010845582859535E-2</v>
      </c>
      <c r="J337" s="35">
        <f t="shared" si="20"/>
        <v>4541275.9900753004</v>
      </c>
      <c r="K337" s="36">
        <v>4362245.5370311495</v>
      </c>
      <c r="L337" s="48">
        <f t="shared" si="23"/>
        <v>-179030.45304415096</v>
      </c>
    </row>
    <row r="338" spans="1:12" ht="13" x14ac:dyDescent="0.3">
      <c r="A338" s="43">
        <v>1985</v>
      </c>
      <c r="B338" s="28" t="s">
        <v>77</v>
      </c>
      <c r="C338" s="29">
        <v>0</v>
      </c>
      <c r="D338" s="45">
        <v>0</v>
      </c>
      <c r="E338" s="30">
        <v>0</v>
      </c>
      <c r="F338" s="58">
        <v>0</v>
      </c>
      <c r="G338" s="32">
        <f t="shared" si="21"/>
        <v>0</v>
      </c>
      <c r="H338" s="47">
        <v>0</v>
      </c>
      <c r="I338" s="41">
        <f t="shared" si="22"/>
        <v>0</v>
      </c>
      <c r="J338" s="35">
        <f t="shared" si="20"/>
        <v>0</v>
      </c>
      <c r="K338" s="36">
        <v>0</v>
      </c>
      <c r="L338" s="48">
        <f t="shared" si="23"/>
        <v>0</v>
      </c>
    </row>
    <row r="339" spans="1:12" ht="13" x14ac:dyDescent="0.3">
      <c r="A339" s="43">
        <v>1990</v>
      </c>
      <c r="B339" s="50" t="s">
        <v>78</v>
      </c>
      <c r="C339" s="29">
        <v>0</v>
      </c>
      <c r="D339" s="45">
        <v>0</v>
      </c>
      <c r="E339" s="30">
        <v>0</v>
      </c>
      <c r="F339" s="58">
        <v>0</v>
      </c>
      <c r="G339" s="32">
        <f t="shared" si="21"/>
        <v>0</v>
      </c>
      <c r="H339" s="47">
        <v>0</v>
      </c>
      <c r="I339" s="41">
        <f t="shared" si="22"/>
        <v>0</v>
      </c>
      <c r="J339" s="35">
        <f t="shared" si="20"/>
        <v>0</v>
      </c>
      <c r="K339" s="36">
        <v>0</v>
      </c>
      <c r="L339" s="48">
        <f t="shared" si="23"/>
        <v>0</v>
      </c>
    </row>
    <row r="340" spans="1:12" ht="13" x14ac:dyDescent="0.3">
      <c r="A340" s="43">
        <v>1995</v>
      </c>
      <c r="B340" s="28" t="s">
        <v>79</v>
      </c>
      <c r="C340" s="29">
        <v>0</v>
      </c>
      <c r="D340" s="45">
        <v>0</v>
      </c>
      <c r="E340" s="30">
        <v>0</v>
      </c>
      <c r="F340" s="58">
        <v>0</v>
      </c>
      <c r="G340" s="32">
        <f t="shared" si="21"/>
        <v>0</v>
      </c>
      <c r="H340" s="47">
        <v>0</v>
      </c>
      <c r="I340" s="51">
        <f t="shared" si="22"/>
        <v>0</v>
      </c>
      <c r="J340" s="52">
        <f t="shared" si="20"/>
        <v>0</v>
      </c>
      <c r="K340" s="36">
        <v>0</v>
      </c>
      <c r="L340" s="48">
        <f t="shared" si="23"/>
        <v>0</v>
      </c>
    </row>
    <row r="341" spans="1:12" ht="13" x14ac:dyDescent="0.3">
      <c r="A341" s="43">
        <v>2440</v>
      </c>
      <c r="B341" s="53" t="s">
        <v>80</v>
      </c>
      <c r="C341" s="29">
        <v>-791230520.89489663</v>
      </c>
      <c r="D341" s="45">
        <v>-460701.70999999996</v>
      </c>
      <c r="E341" s="30">
        <v>-132159228.89123517</v>
      </c>
      <c r="F341" s="58">
        <v>-928709.30822461937</v>
      </c>
      <c r="G341" s="32">
        <f t="shared" si="21"/>
        <v>-855920724.32228947</v>
      </c>
      <c r="H341" s="47">
        <v>40.49695248987048</v>
      </c>
      <c r="I341" s="51">
        <f t="shared" si="22"/>
        <v>2.4693216119166753E-2</v>
      </c>
      <c r="J341" s="52">
        <f t="shared" si="20"/>
        <v>-21135435.426564042</v>
      </c>
      <c r="K341" s="36">
        <v>-20080771.242997397</v>
      </c>
      <c r="L341" s="48">
        <f t="shared" si="23"/>
        <v>1054664.1835666448</v>
      </c>
    </row>
    <row r="342" spans="1:12" ht="13" x14ac:dyDescent="0.3">
      <c r="A342" s="43">
        <v>2005</v>
      </c>
      <c r="B342" s="28" t="s">
        <v>81</v>
      </c>
      <c r="C342" s="29">
        <v>6320117.2699999996</v>
      </c>
      <c r="D342" s="57">
        <v>0</v>
      </c>
      <c r="E342" s="30">
        <v>0</v>
      </c>
      <c r="F342" s="58">
        <v>0</v>
      </c>
      <c r="G342" s="32">
        <f>C342-D342+(E342*0.5)-F342</f>
        <v>6320117.2699999996</v>
      </c>
      <c r="H342" s="59">
        <v>49.35447949467364</v>
      </c>
      <c r="I342" s="51">
        <f>IF(H342=0,0,1/H342)</f>
        <v>2.0261585376620588E-2</v>
      </c>
      <c r="J342" s="52">
        <f>IF(H342=0,0,+G342/H342)</f>
        <v>128055.5956563592</v>
      </c>
      <c r="K342" s="36">
        <v>128055.59</v>
      </c>
      <c r="L342" s="48">
        <f>IF(ISERROR(+K342-J342), 0, +K342-J342)</f>
        <v>-5.6563592079328373E-3</v>
      </c>
    </row>
    <row r="343" spans="1:12" ht="13.5" thickBot="1" x14ac:dyDescent="0.35">
      <c r="A343" s="43">
        <v>1875</v>
      </c>
      <c r="B343" s="28" t="s">
        <v>82</v>
      </c>
      <c r="C343" s="29">
        <v>66355.010000000009</v>
      </c>
      <c r="D343" s="57">
        <v>0</v>
      </c>
      <c r="E343" s="30">
        <v>0</v>
      </c>
      <c r="F343" s="58">
        <v>0</v>
      </c>
      <c r="G343" s="32">
        <f>C343-D343+(E343*0.5)-F343</f>
        <v>66355.010000000009</v>
      </c>
      <c r="H343" s="59">
        <v>20.138066475995799</v>
      </c>
      <c r="I343" s="51">
        <f>IF(H343=0,0,1/H343)</f>
        <v>4.9657200267561999E-2</v>
      </c>
      <c r="J343" s="52">
        <f>IF(H343=0,0,+G343/H343)</f>
        <v>3295.0040203260796</v>
      </c>
      <c r="K343" s="36">
        <v>3373.71</v>
      </c>
      <c r="L343" s="48">
        <f>IF(ISERROR(+K343-J343), 0, +K343-J343)</f>
        <v>78.70597967392041</v>
      </c>
    </row>
    <row r="344" spans="1:12" ht="13.5" thickBot="1" x14ac:dyDescent="0.35">
      <c r="A344" s="70"/>
      <c r="B344" s="71" t="s">
        <v>84</v>
      </c>
      <c r="C344" s="66">
        <f t="shared" ref="C344:H344" si="24">SUM(C302:C343)</f>
        <v>5561403457.5957136</v>
      </c>
      <c r="D344" s="66">
        <f t="shared" si="24"/>
        <v>9013310.5199999996</v>
      </c>
      <c r="E344" s="66">
        <f t="shared" si="24"/>
        <v>616322645.23387432</v>
      </c>
      <c r="F344" s="66">
        <f t="shared" si="24"/>
        <v>33967589.278323367</v>
      </c>
      <c r="G344" s="66">
        <f t="shared" si="24"/>
        <v>5826583880.4143267</v>
      </c>
      <c r="H344" s="66">
        <f t="shared" si="24"/>
        <v>595.00283424625354</v>
      </c>
      <c r="I344" s="67"/>
      <c r="J344" s="66">
        <f>SUM(J302:J343)</f>
        <v>267703687.58917817</v>
      </c>
      <c r="K344" s="66">
        <f>SUM(K302:K343)</f>
        <v>253736963.60631049</v>
      </c>
      <c r="L344" s="68">
        <f>SUM(L302:L343)</f>
        <v>-13966723.982867774</v>
      </c>
    </row>
    <row r="345" spans="1:12" x14ac:dyDescent="0.25">
      <c r="A345" s="69"/>
      <c r="B345" s="69"/>
      <c r="C345" s="69"/>
      <c r="D345" s="69"/>
      <c r="E345" s="69"/>
      <c r="F345" s="69"/>
      <c r="G345" s="69"/>
      <c r="H345" s="69"/>
      <c r="I345" s="69"/>
      <c r="J345" s="69"/>
      <c r="K345" s="69"/>
      <c r="L345" s="69"/>
    </row>
    <row r="346" spans="1:12" ht="12.75" customHeight="1" x14ac:dyDescent="0.3">
      <c r="A346" s="74" t="s">
        <v>87</v>
      </c>
      <c r="B346" s="38"/>
      <c r="C346" s="69"/>
      <c r="D346" s="69"/>
      <c r="E346" s="69"/>
      <c r="F346" s="69"/>
      <c r="G346" s="69"/>
      <c r="H346" s="69"/>
      <c r="I346" s="69"/>
      <c r="J346" s="69"/>
      <c r="K346" s="69"/>
      <c r="L346" s="69"/>
    </row>
    <row r="347" spans="1:12" x14ac:dyDescent="0.25">
      <c r="A347" s="73">
        <v>5</v>
      </c>
      <c r="B347" s="72" t="s">
        <v>88</v>
      </c>
      <c r="C347" s="69"/>
      <c r="D347" s="69"/>
      <c r="E347" s="69"/>
      <c r="F347" s="69"/>
      <c r="G347" s="69"/>
      <c r="H347" s="69"/>
      <c r="I347" s="69"/>
      <c r="J347" s="69"/>
      <c r="K347" s="69"/>
      <c r="L347" s="69"/>
    </row>
    <row r="348" spans="1:12" x14ac:dyDescent="0.25">
      <c r="A348" s="69"/>
      <c r="B348" s="69"/>
      <c r="C348" s="69"/>
      <c r="D348" s="69"/>
      <c r="E348" s="69"/>
      <c r="F348" s="69"/>
      <c r="G348" s="69"/>
      <c r="H348" s="69"/>
      <c r="I348" s="69"/>
      <c r="J348" s="69"/>
      <c r="K348" s="69"/>
      <c r="L348" s="69"/>
    </row>
  </sheetData>
  <mergeCells count="37">
    <mergeCell ref="A245:A246"/>
    <mergeCell ref="B245:B246"/>
    <mergeCell ref="C299:F299"/>
    <mergeCell ref="G299:H299"/>
    <mergeCell ref="A300:A301"/>
    <mergeCell ref="B300:B301"/>
    <mergeCell ref="C189:F189"/>
    <mergeCell ref="G189:H189"/>
    <mergeCell ref="A190:A191"/>
    <mergeCell ref="B190:B191"/>
    <mergeCell ref="C244:F244"/>
    <mergeCell ref="G244:H244"/>
    <mergeCell ref="A80:A81"/>
    <mergeCell ref="B80:B81"/>
    <mergeCell ref="C134:F134"/>
    <mergeCell ref="G134:H134"/>
    <mergeCell ref="A135:A136"/>
    <mergeCell ref="B135:B136"/>
    <mergeCell ref="C79:F79"/>
    <mergeCell ref="G79:H79"/>
    <mergeCell ref="A9:K9"/>
    <mergeCell ref="A10:K10"/>
    <mergeCell ref="B14:K14"/>
    <mergeCell ref="B15:K15"/>
    <mergeCell ref="B18:K18"/>
    <mergeCell ref="B19:K19"/>
    <mergeCell ref="B21:K21"/>
    <mergeCell ref="C25:F25"/>
    <mergeCell ref="G25:H25"/>
    <mergeCell ref="A26:A27"/>
    <mergeCell ref="B26:B27"/>
    <mergeCell ref="J7:K7"/>
    <mergeCell ref="J1:K1"/>
    <mergeCell ref="J2:K2"/>
    <mergeCell ref="J3:K3"/>
    <mergeCell ref="J4:K4"/>
    <mergeCell ref="J5:K5"/>
  </mergeCells>
  <dataValidations count="1">
    <dataValidation allowBlank="1" showInputMessage="1" showErrorMessage="1" promptTitle="Date Format" prompt="E.g:  &quot;August 1, 2011&quot;" sqref="J7 K65386 K130922 K196458 K261994 K327530 K393066 K458602 K524138 K589674 K655210 K720746 K786282 K851818 K917354 K982890" xr:uid="{BBBEA152-54A7-4E33-B060-C7FE9CE38829}"/>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469900</xdr:colOff>
                    <xdr:row>0</xdr:row>
                    <xdr:rowOff>0</xdr:rowOff>
                  </from>
                  <to>
                    <xdr:col>7</xdr:col>
                    <xdr:colOff>514350</xdr:colOff>
                    <xdr:row>0</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2355850</xdr:colOff>
                    <xdr:row>0</xdr:row>
                    <xdr:rowOff>0</xdr:rowOff>
                  </from>
                  <to>
                    <xdr:col>8</xdr:col>
                    <xdr:colOff>0</xdr:colOff>
                    <xdr:row>0</xdr:row>
                    <xdr:rowOff>152400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469900</xdr:colOff>
                    <xdr:row>0</xdr:row>
                    <xdr:rowOff>0</xdr:rowOff>
                  </from>
                  <to>
                    <xdr:col>7</xdr:col>
                    <xdr:colOff>514350</xdr:colOff>
                    <xdr:row>0</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469900</xdr:colOff>
                    <xdr:row>23</xdr:row>
                    <xdr:rowOff>0</xdr:rowOff>
                  </from>
                  <to>
                    <xdr:col>1</xdr:col>
                    <xdr:colOff>514350</xdr:colOff>
                    <xdr:row>23</xdr:row>
                    <xdr:rowOff>38100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469900</xdr:colOff>
                    <xdr:row>23</xdr:row>
                    <xdr:rowOff>0</xdr:rowOff>
                  </from>
                  <to>
                    <xdr:col>1</xdr:col>
                    <xdr:colOff>514350</xdr:colOff>
                    <xdr:row>23</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469900</xdr:colOff>
                    <xdr:row>77</xdr:row>
                    <xdr:rowOff>0</xdr:rowOff>
                  </from>
                  <to>
                    <xdr:col>1</xdr:col>
                    <xdr:colOff>514350</xdr:colOff>
                    <xdr:row>77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469900</xdr:colOff>
                    <xdr:row>77</xdr:row>
                    <xdr:rowOff>0</xdr:rowOff>
                  </from>
                  <to>
                    <xdr:col>1</xdr:col>
                    <xdr:colOff>514350</xdr:colOff>
                    <xdr:row>77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469900</xdr:colOff>
                    <xdr:row>132</xdr:row>
                    <xdr:rowOff>0</xdr:rowOff>
                  </from>
                  <to>
                    <xdr:col>1</xdr:col>
                    <xdr:colOff>514350</xdr:colOff>
                    <xdr:row>132</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469900</xdr:colOff>
                    <xdr:row>132</xdr:row>
                    <xdr:rowOff>0</xdr:rowOff>
                  </from>
                  <to>
                    <xdr:col>1</xdr:col>
                    <xdr:colOff>514350</xdr:colOff>
                    <xdr:row>132</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xdr:col>
                    <xdr:colOff>469900</xdr:colOff>
                    <xdr:row>187</xdr:row>
                    <xdr:rowOff>0</xdr:rowOff>
                  </from>
                  <to>
                    <xdr:col>1</xdr:col>
                    <xdr:colOff>514350</xdr:colOff>
                    <xdr:row>187</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469900</xdr:colOff>
                    <xdr:row>187</xdr:row>
                    <xdr:rowOff>0</xdr:rowOff>
                  </from>
                  <to>
                    <xdr:col>1</xdr:col>
                    <xdr:colOff>514350</xdr:colOff>
                    <xdr:row>187</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xdr:col>
                    <xdr:colOff>469900</xdr:colOff>
                    <xdr:row>242</xdr:row>
                    <xdr:rowOff>0</xdr:rowOff>
                  </from>
                  <to>
                    <xdr:col>1</xdr:col>
                    <xdr:colOff>514350</xdr:colOff>
                    <xdr:row>242</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xdr:col>
                    <xdr:colOff>469900</xdr:colOff>
                    <xdr:row>242</xdr:row>
                    <xdr:rowOff>0</xdr:rowOff>
                  </from>
                  <to>
                    <xdr:col>1</xdr:col>
                    <xdr:colOff>514350</xdr:colOff>
                    <xdr:row>242</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xdr:col>
                    <xdr:colOff>469900</xdr:colOff>
                    <xdr:row>297</xdr:row>
                    <xdr:rowOff>0</xdr:rowOff>
                  </from>
                  <to>
                    <xdr:col>1</xdr:col>
                    <xdr:colOff>514350</xdr:colOff>
                    <xdr:row>297</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xdr:col>
                    <xdr:colOff>469900</xdr:colOff>
                    <xdr:row>297</xdr:row>
                    <xdr:rowOff>0</xdr:rowOff>
                  </from>
                  <to>
                    <xdr:col>1</xdr:col>
                    <xdr:colOff>514350</xdr:colOff>
                    <xdr:row>297</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xdr:col>
                    <xdr:colOff>469900</xdr:colOff>
                    <xdr:row>348</xdr:row>
                    <xdr:rowOff>0</xdr:rowOff>
                  </from>
                  <to>
                    <xdr:col>1</xdr:col>
                    <xdr:colOff>514350</xdr:colOff>
                    <xdr:row>348</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2BC2B17DA609645B55856B502DCD708" ma:contentTypeVersion="0" ma:contentTypeDescription="Create a new document." ma:contentTypeScope="" ma:versionID="7501e697027496ec5616b7535dce6192">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EF642B-1E10-4846-A1F7-6389CA5ABADB}">
  <ds:schemaRefs>
    <ds:schemaRef ds:uri="http://purl.org/dc/dcmitype/"/>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3EF64CC2-980C-4210-BA0F-034FE6D361B6}">
  <ds:schemaRefs>
    <ds:schemaRef ds:uri="http://schemas.microsoft.com/sharepoint/v3/contenttype/forms"/>
  </ds:schemaRefs>
</ds:datastoreItem>
</file>

<file path=customXml/itemProps3.xml><?xml version="1.0" encoding="utf-8"?>
<ds:datastoreItem xmlns:ds="http://schemas.openxmlformats.org/officeDocument/2006/customXml" ds:itemID="{145D5364-8A47-48A9-B737-F4299CE333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App.2-C_DepExp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THESL_2A_T02_S01_AppB-Appendix 2C - Depreciation and Amortization Expense_20240724_Update</dc:title>
  <dc:creator>Mark Lai</dc:creator>
  <cp:lastModifiedBy>Lisa Phin</cp:lastModifiedBy>
  <dcterms:created xsi:type="dcterms:W3CDTF">2024-07-02T14:58:13Z</dcterms:created>
  <dcterms:modified xsi:type="dcterms:W3CDTF">2024-08-14T20:26:48Z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f3ae17-4131-4cab-af65-6307e1627001_Enabled">
    <vt:lpwstr>true</vt:lpwstr>
  </property>
  <property fmtid="{D5CDD505-2E9C-101B-9397-08002B2CF9AE}" pid="3" name="MSIP_Label_84f3ae17-4131-4cab-af65-6307e1627001_SetDate">
    <vt:lpwstr>2024-07-02T15:04:45Z</vt:lpwstr>
  </property>
  <property fmtid="{D5CDD505-2E9C-101B-9397-08002B2CF9AE}" pid="4" name="MSIP_Label_84f3ae17-4131-4cab-af65-6307e1627001_Method">
    <vt:lpwstr>Privileged</vt:lpwstr>
  </property>
  <property fmtid="{D5CDD505-2E9C-101B-9397-08002B2CF9AE}" pid="5" name="MSIP_Label_84f3ae17-4131-4cab-af65-6307e1627001_Name">
    <vt:lpwstr>Confidential - Anyone (not protected)</vt:lpwstr>
  </property>
  <property fmtid="{D5CDD505-2E9C-101B-9397-08002B2CF9AE}" pid="6" name="MSIP_Label_84f3ae17-4131-4cab-af65-6307e1627001_SiteId">
    <vt:lpwstr>cecf09d6-44f1-4c40-95a1-cbafb9319d75</vt:lpwstr>
  </property>
  <property fmtid="{D5CDD505-2E9C-101B-9397-08002B2CF9AE}" pid="7" name="MSIP_Label_84f3ae17-4131-4cab-af65-6307e1627001_ActionId">
    <vt:lpwstr>cc407684-3789-426e-9d88-49d99c6491c4</vt:lpwstr>
  </property>
  <property fmtid="{D5CDD505-2E9C-101B-9397-08002B2CF9AE}" pid="8" name="MSIP_Label_84f3ae17-4131-4cab-af65-6307e1627001_ContentBits">
    <vt:lpwstr>0</vt:lpwstr>
  </property>
  <property fmtid="{D5CDD505-2E9C-101B-9397-08002B2CF9AE}" pid="9" name="ContentTypeId">
    <vt:lpwstr>0x010100E2BC2B17DA609645B55856B502DCD708</vt:lpwstr>
  </property>
</Properties>
</file>