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https://myhydro.torontohydro.com/divisions/regulatorylegal/2025RateApp/2025RateAppSettlement/Settlement Agreement/Final Settlement Submission/a) Settlement Proposal Schedules/"/>
    </mc:Choice>
  </mc:AlternateContent>
  <xr:revisionPtr revIDLastSave="0" documentId="13_ncr:1_{E174254C-B8F7-4728-8A0C-5D9483C8B9D2}" xr6:coauthVersionLast="47" xr6:coauthVersionMax="47" xr10:uidLastSave="{00000000-0000-0000-0000-000000000000}"/>
  <bookViews>
    <workbookView xWindow="-110" yWindow="-110" windowWidth="19420" windowHeight="10420" tabRatio="751" xr2:uid="{00000000-000D-0000-FFFF-FFFF00000000}"/>
  </bookViews>
  <sheets>
    <sheet name="App.2-FA Proposed REG Inves Cx" sheetId="2" r:id="rId1"/>
    <sheet name="App.2-FA Proposed REG ISA" sheetId="3" r:id="rId2"/>
    <sheet name="GPMC Fixed Asset Continuity" sheetId="15" r:id="rId3"/>
    <sheet name="App.2-FB Calc of REG Consol" sheetId="11" r:id="rId4"/>
    <sheet name="Account Level&gt;" sheetId="12" r:id="rId5"/>
    <sheet name="App.2-FB Calc of REG 1980" sheetId="4" r:id="rId6"/>
    <sheet name="App.2-FB Calc of REG 1920" sheetId="13" r:id="rId7"/>
    <sheet name="App.2-FB Calc of REG 1611" sheetId="14" r:id="rId8"/>
  </sheets>
  <externalReferences>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s>
  <definedNames>
    <definedName name="_Key1" hidden="1">#REF!</definedName>
    <definedName name="_Order1" hidden="1">0</definedName>
    <definedName name="_Parse_Out" hidden="1">#REF!</definedName>
    <definedName name="_Sort" hidden="1">#REF!</definedName>
    <definedName name="_V1" hidden="1">{#N/A,#N/A,FALSE,"Aging Summary";#N/A,#N/A,FALSE,"Ratio Analysis";#N/A,#N/A,FALSE,"Test 120 Day Accts";#N/A,#N/A,FALSE,"Tickmarks"}</definedName>
    <definedName name="a" hidden="1">{#N/A,#N/A,FALSE,"Aging Summary";#N/A,#N/A,FALSE,"Ratio Analysis";#N/A,#N/A,FALSE,"Test 120 Day Accts";#N/A,#N/A,FALSE,"Tickmarks"}</definedName>
    <definedName name="aa" hidden="1">{#N/A,#N/A,FALSE,"Aging Summary";#N/A,#N/A,FALSE,"Ratio Analysis";#N/A,#N/A,FALSE,"Test 120 Day Accts";#N/A,#N/A,FALSE,"Tickmarks"}</definedName>
    <definedName name="aaaaaaaa" hidden="1">{#N/A,#N/A,FALSE,"Aging Summary";#N/A,#N/A,FALSE,"Ratio Analysis";#N/A,#N/A,FALSE,"Test 120 Day Accts";#N/A,#N/A,FALSE,"Tickmarks"}</definedName>
    <definedName name="ab" hidden="1">{#N/A,#N/A,FALSE,"Aging Summary";#N/A,#N/A,FALSE,"Ratio Analysis";#N/A,#N/A,FALSE,"Test 120 Day Accts";#N/A,#N/A,FALSE,"Tickmarks"}</definedName>
    <definedName name="abc" hidden="1">{#N/A,#N/A,FALSE,"Aging Summary";#N/A,#N/A,FALSE,"Ratio Analysis";#N/A,#N/A,FALSE,"Test 120 Day Accts";#N/A,#N/A,FALSE,"Tickmarks"}</definedName>
    <definedName name="adf" hidden="1">{#N/A,#N/A,FALSE,"Aging Summary";#N/A,#N/A,FALSE,"Ratio Analysis";#N/A,#N/A,FALSE,"Test 120 Day Accts";#N/A,#N/A,FALSE,"Tickmarks"}</definedName>
    <definedName name="analysis" hidden="1">{"yr1_capex",#N/A,FALSE,"Cap Adds Effect";"yr2_capex",#N/A,FALSE,"Cap Adds Effect";"yr3_capex",#N/A,FALSE,"Cap Adds Effect";"yr4_capex",#N/A,FALSE,"Cap Adds Effect";"yr5_capex",#N/A,FALSE,"Cap Adds Effect";"yr6_capex",#N/A,FALSE,"Cap Adds Effect";"yr7_capex",#N/A,FALSE,"Cap Adds Effect";"yr8_capex",#N/A,FALSE,"Cap Adds Effect";"yr9_capex",#N/A,FALSE,"Cap Adds Effect";"yr10_capex",#N/A,FALSE,"Cap Adds Effect"}</definedName>
    <definedName name="analysis10" hidden="1">{"yr1_AOA",#N/A,FALSE,"AOA Effect";"yr2_AOA",#N/A,FALSE,"AOA Effect";"yr3_AOA",#N/A,FALSE,"AOA Effect";"yr4_AOA",#N/A,FALSE,"AOA Effect";"yr5_AOA",#N/A,FALSE,"AOA Effect";"yr6_AOA",#N/A,FALSE,"AOA Effect";"yr7_AOA",#N/A,FALSE,"AOA Effect";"yr8_AOA",#N/A,FALSE,"AOA Effect";"yr9_AOA",#N/A,FALSE,"AOA Effect";"yr10_AOA",#N/A,FALSE,"AOA Effect"}</definedName>
    <definedName name="analysis2" hidden="1">{"yr1_accdepr",#N/A,FALSE,"Accumulated Depr";"yr2_accdepr",#N/A,FALSE,"Accumulated Depr";"yr3_accdepr",#N/A,FALSE,"Accumulated Depr";"yr4_accdepr",#N/A,FALSE,"Accumulated Depr";"yr5_accdepr",#N/A,FALSE,"Accumulated Depr";"yr6_accdepr",#N/A,FALSE,"Accumulated Depr";"yr7_accdepr",#N/A,FALSE,"Accumulated Depr";"yr8_accdepr",#N/A,FALSE,"Accumulated Depr";"yr9_accdepr",#N/A,FALSE,"Accumulated Depr";"yr10_accdepr",#N/A,FALSE,"Accumulated Depr"}</definedName>
    <definedName name="analysis3" hidden="1">{"yr1_depr",#N/A,FALSE,"AOA Effect";"yr2_depr",#N/A,FALSE,"AOA Effect";"yr3_depr",#N/A,FALSE,"AOA Effect";"yr4_depr",#N/A,FALSE,"AOA Effect";"yr5_depr",#N/A,FALSE,"AOA Effect";"yr6_depr",#N/A,FALSE,"AOA Effect";"yr7_depr",#N/A,FALSE,"AOA Effect";"yr8_depr",#N/A,FALSE,"AOA Effect";"yr9_depr",#N/A,FALSE,"AOA Effect";"yr10_depr",#N/A,FALSE,"AOA Effect"}</definedName>
    <definedName name="ApprovedYr">'[1]Z1.ModelVariables'!$C$12</definedName>
    <definedName name="AS2DocOpenMode" hidden="1">"AS2DocumentEdit"</definedName>
    <definedName name="AS2HasNoAutoHeaderFooter" hidden="1">" "</definedName>
    <definedName name="azad" hidden="1">{#N/A,#N/A,FALSE,"Aging Summary";#N/A,#N/A,FALSE,"Ratio Analysis";#N/A,#N/A,FALSE,"Test 120 Day Accts";#N/A,#N/A,FALSE,"Tickmarks"}</definedName>
    <definedName name="BI_LDCLIST">'[2]3. Rate Class Selection'!$B$19:$B$21</definedName>
    <definedName name="Bridge_Year">'[3]0.1 LDC Info'!$E$23</definedName>
    <definedName name="BridgeYear">'[4]LDC Info'!$E$26</definedName>
    <definedName name="Cash">#REF!</definedName>
    <definedName name="contactf">#REF!</definedName>
    <definedName name="CRLF">'[1]Z1.ModelVariables'!$C$10</definedName>
    <definedName name="Crystal_1_1_WEBI_DataGrid" hidden="1">[5]summary!#REF!</definedName>
    <definedName name="Crystal_1_1_WEBI_HHeading" hidden="1">[5]summary!#REF!</definedName>
    <definedName name="Crystal_1_1_WEBI_Table" hidden="1">[5]summary!#REF!</definedName>
    <definedName name="Crystal_10_1_WEBI_DataGrid" hidden="1">#REF!</definedName>
    <definedName name="Crystal_10_1_WEBI_HHeading" hidden="1">#REF!</definedName>
    <definedName name="Crystal_10_1_WEBI_Table" hidden="1">#REF!</definedName>
    <definedName name="Crystal_12_1_WEBI_DataGrid" hidden="1">#REF!</definedName>
    <definedName name="Crystal_12_1_WEBI_HHeading" hidden="1">#REF!</definedName>
    <definedName name="Crystal_12_1_WEBI_Table" hidden="1">#REF!</definedName>
    <definedName name="Crystal_14_1_WEBI_DataGrid" hidden="1">#REF!</definedName>
    <definedName name="Crystal_14_1_WEBI_HHeading" hidden="1">#REF!</definedName>
    <definedName name="Crystal_14_1_WEBI_Table" hidden="1">#REF!</definedName>
    <definedName name="Crystal_16_1_WEBI_DataGrid" hidden="1">#REF!</definedName>
    <definedName name="Crystal_16_1_WEBI_HHeading" hidden="1">#REF!</definedName>
    <definedName name="Crystal_16_1_WEBI_Table" hidden="1">#REF!</definedName>
    <definedName name="Crystal_18_1_WEBI_DataGrid" hidden="1">#REF!</definedName>
    <definedName name="Crystal_18_1_WEBI_HHeading" hidden="1">#REF!</definedName>
    <definedName name="Crystal_18_1_WEBI_Table" hidden="1">#REF!</definedName>
    <definedName name="Crystal_2_1_WEBI_DataGrid" hidden="1">#REF!</definedName>
    <definedName name="Crystal_2_1_WEBI_HHeading" hidden="1">#REF!</definedName>
    <definedName name="Crystal_2_1_WEBI_Table" hidden="1">#REF!</definedName>
    <definedName name="Crystal_4_1_WEBI_DataGrid" hidden="1">#REF!</definedName>
    <definedName name="Crystal_4_1_WEBI_HHeading" hidden="1">#REF!</definedName>
    <definedName name="Crystal_4_1_WEBI_Table" hidden="1">#REF!</definedName>
    <definedName name="Crystal_5_1_WEBI_DataGrid" hidden="1">#REF!</definedName>
    <definedName name="Crystal_5_1_WEBI_HHeading" hidden="1">#REF!</definedName>
    <definedName name="Crystal_5_1_WEBI_Table" hidden="1">#REF!</definedName>
    <definedName name="Crystal_6_1_WEBI_DataGrid" hidden="1">#REF!</definedName>
    <definedName name="Crystal_6_1_WEBI_HHeading" hidden="1">#REF!</definedName>
    <definedName name="Crystal_6_1_WEBI_Table" hidden="1">#REF!</definedName>
    <definedName name="Crystal_8_1_WEBI_DataGrid" hidden="1">#REF!</definedName>
    <definedName name="Crystal_8_1_WEBI_HHeading" hidden="1">#REF!</definedName>
    <definedName name="Crystal_8_1_WEBI_Table" hidden="1">#REF!</definedName>
    <definedName name="Crystal_9_1_WEBI_DataGrid" hidden="1">#REF!</definedName>
    <definedName name="Crystal_9_1_WEBI_HHeading" hidden="1">#REF!</definedName>
    <definedName name="Crystal_9_1_WEBI_Table" hidden="1">#REF!</definedName>
    <definedName name="CustomerAdministration">[6]lists!$Z$1:$Z$36</definedName>
    <definedName name="dd" hidden="1">{#N/A,#N/A,FALSE,"Aging Summary";#N/A,#N/A,FALSE,"Ratio Analysis";#N/A,#N/A,FALSE,"Test 120 Day Accts";#N/A,#N/A,FALSE,"Tickmarks"}</definedName>
    <definedName name="e" hidden="1">{#N/A,#N/A,FALSE,"Aging Summary";#N/A,#N/A,FALSE,"Ratio Analysis";#N/A,#N/A,FALSE,"Test 120 Day Accts";#N/A,#N/A,FALSE,"Tickmarks"}</definedName>
    <definedName name="EBNUMBER">'[4]LDC Info'!$E$16</definedName>
    <definedName name="EPMWorkbookOptions_2" hidden="1">"73ImntHK7EFLONWYoC7fE37y7nXi63fxHS3iv392AQAA"</definedName>
    <definedName name="etet" hidden="1">#REF!</definedName>
    <definedName name="ff" hidden="1">{"yr1_capex",#N/A,FALSE,"Cap Adds Effect";"yr2_capex",#N/A,FALSE,"Cap Adds Effect";"yr3_capex",#N/A,FALSE,"Cap Adds Effect";"yr4_capex",#N/A,FALSE,"Cap Adds Effect";"yr5_capex",#N/A,FALSE,"Cap Adds Effect";"yr6_capex",#N/A,FALSE,"Cap Adds Effect";"yr7_capex",#N/A,FALSE,"Cap Adds Effect";"yr8_capex",#N/A,FALSE,"Cap Adds Effect";"yr9_capex",#N/A,FALSE,"Cap Adds Effect";"yr10_capex",#N/A,FALSE,"Cap Adds Effect"}</definedName>
    <definedName name="Fixed_Charges">[6]lists!$I$1:$I$212</definedName>
    <definedName name="gap" hidden="1">{"yr1_AOA",#N/A,FALSE,"AOA Effect";"yr2_AOA",#N/A,FALSE,"AOA Effect";"yr3_AOA",#N/A,FALSE,"AOA Effect";"yr4_AOA",#N/A,FALSE,"AOA Effect";"yr5_AOA",#N/A,FALSE,"AOA Effect";"yr6_AOA",#N/A,FALSE,"AOA Effect";"yr7_AOA",#N/A,FALSE,"AOA Effect";"yr8_AOA",#N/A,FALSE,"AOA Effect";"yr9_AOA",#N/A,FALSE,"AOA Effect";"yr10_AOA",#N/A,FALSE,"AOA Effect"}</definedName>
    <definedName name="ggggggg" hidden="1">{#N/A,#N/A,FALSE,"Aging Summary";#N/A,#N/A,FALSE,"Ratio Analysis";#N/A,#N/A,FALSE,"Test 120 Day Accts";#N/A,#N/A,FALSE,"Tickmarks"}</definedName>
    <definedName name="gggj" hidden="1">{#N/A,#N/A,FALSE,"Aging Summary";#N/A,#N/A,FALSE,"Ratio Analysis";#N/A,#N/A,FALSE,"Test 120 Day Accts";#N/A,#N/A,FALSE,"Tickmarks"}</definedName>
    <definedName name="hgjgjgjg" hidden="1">{#N/A,#N/A,TRUE,"Appendix A";#N/A,#N/A,TRUE,"Co-branded Mass Market ";#N/A,#N/A,TRUE,"SMART Meter Pilot";#N/A,#N/A,TRUE,"Design Advisory Program";#N/A,#N/A,TRUE,"Residential Load Control ";#N/A,#N/A,TRUE,"TAPS Program";#N/A,#N/A,TRUE,"Refrigerator Buy-Back Program";#N/A,#N/A,TRUE,"Social Housing Program";#N/A,#N/A,TRUE,"SMART Meters CI&amp;I";#N/A,#N/A,TRUE,"LED Retrofits for Traffic Light";#N/A,#N/A,TRUE,"Leveraging Energy Conservation ";#N/A,#N/A,TRUE,"Commercial Load Control";#N/A,#N/A,TRUE,"Energy Audits &amp; Feasibility ";#N/A,#N/A,TRUE,"Design Advisory Program CI&amp;I ";#N/A,#N/A,TRUE,"Distribution Loss Reduction";#N/A,#N/A,TRUE,"Load Displacement";#N/A,#N/A,TRUE,"Stand-by Generators ";#N/A,#N/A,TRUE,"Reporting and Program Support"}</definedName>
    <definedName name="hgjhjhgjh" hidden="1">{#N/A,#N/A,FALSE,"Aging Summary";#N/A,#N/A,FALSE,"Ratio Analysis";#N/A,#N/A,FALSE,"Test 120 Day Accts";#N/A,#N/A,FALSE,"Tickmarks"}</definedName>
    <definedName name="histdate">[7]Financials!$E$76</definedName>
    <definedName name="hjhgjhgjg" hidden="1">{#N/A,#N/A,TRUE,"summary ";#N/A,#N/A,TRUE,"Summary for SSM";#N/A,#N/A,TRUE,"Cost Reconciliation";#N/A,#N/A,TRUE,"summary support costs";#N/A,#N/A,TRUE,"Home Depot";#N/A,#N/A,TRUE,"SLED and CFL exchange";#N/A,#N/A,TRUE,"Loblaws";#N/A,#N/A,TRUE,"45_47 Sheppard ave";#N/A,#N/A,TRUE,"Green House";#N/A,#N/A,TRUE,"NYGH";#N/A,#N/A,TRUE,"Enbridge Gas Fired";#N/A,#N/A,TRUE,"5800 Yonge";#N/A,#N/A,TRUE,"OPG"}</definedName>
    <definedName name="hkjhk" hidden="1">{#N/A,#N/A,FALSE,"Aging Summary";#N/A,#N/A,FALSE,"Ratio Analysis";#N/A,#N/A,FALSE,"Test 120 Day Accts";#N/A,#N/A,FALSE,"Tickmarks"}</definedName>
    <definedName name="Incr2000">#REF!</definedName>
    <definedName name="IQ_1_4_FAMILY_JUNIOR_LIENS_CHARGE_OFFS_FDIC" hidden="1">"c6605"</definedName>
    <definedName name="IQ_1_4_FAMILY_JUNIOR_LIENS_NET_CHARGE_OFFS_FDIC" hidden="1">"c6643"</definedName>
    <definedName name="IQ_1_4_FAMILY_JUNIOR_LIENS_RECOVERIES_FDIC" hidden="1">"c6624"</definedName>
    <definedName name="IQ_1_4_FAMILY_SENIOR_LIENS_CHARGE_OFFS_FDIC" hidden="1">"c6604"</definedName>
    <definedName name="IQ_1_4_FAMILY_SENIOR_LIENS_NET_CHARGE_OFFS_FDIC" hidden="1">"c6642"</definedName>
    <definedName name="IQ_1_4_FAMILY_SENIOR_LIENS_RECOVERIES_FDIC" hidden="1">"c6623"</definedName>
    <definedName name="IQ_1_4_HOME_EQUITY_NET_LOANS_FDIC" hidden="1">"c6441"</definedName>
    <definedName name="IQ_1_4_RESIDENTIAL_FIRST_LIENS_NET_LOANS_FDIC" hidden="1">"c6439"</definedName>
    <definedName name="IQ_1_4_RESIDENTIAL_JUNIOR_LIENS_NET_LOANS_FDIC" hidden="1">"c6440"</definedName>
    <definedName name="IQ_1_4_RESIDENTIAL_LOANS_FDIC" hidden="1">"c6310"</definedName>
    <definedName name="IQ_30YR_FIXED_MORTGAGE" hidden="1">"c6811"</definedName>
    <definedName name="IQ_30YR_FIXED_MORTGAGE_FC" hidden="1">"c7691"</definedName>
    <definedName name="IQ_30YR_FIXED_MORTGAGE_POP" hidden="1">"c7031"</definedName>
    <definedName name="IQ_30YR_FIXED_MORTGAGE_POP_FC" hidden="1">"c7911"</definedName>
    <definedName name="IQ_30YR_FIXED_MORTGAGE_YOY" hidden="1">"c7251"</definedName>
    <definedName name="IQ_30YR_FIXED_MORTGAGE_YOY_FC" hidden="1">"c8131"</definedName>
    <definedName name="IQ_ACCOUNT_CHANGE" hidden="1">"c1449"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T_RECV_10YR_ANN_CAGR" hidden="1">"c6159"</definedName>
    <definedName name="IQ_ACCT_RECV_10YR_ANN_GROWTH" hidden="1">"c1924"</definedName>
    <definedName name="IQ_ACCT_RECV_1YR_ANN_GROWTH" hidden="1">"c1919"</definedName>
    <definedName name="IQ_ACCT_RECV_2YR_ANN_CAGR" hidden="1">"c6155"</definedName>
    <definedName name="IQ_ACCT_RECV_2YR_ANN_GROWTH" hidden="1">"c1920"</definedName>
    <definedName name="IQ_ACCT_RECV_3YR_ANN_CAGR" hidden="1">"c6156"</definedName>
    <definedName name="IQ_ACCT_RECV_3YR_ANN_GROWTH" hidden="1">"c1921"</definedName>
    <definedName name="IQ_ACCT_RECV_5YR_ANN_CAGR" hidden="1">"c6157"</definedName>
    <definedName name="IQ_ACCT_RECV_5YR_ANN_GROWTH" hidden="1">"c1922"</definedName>
    <definedName name="IQ_ACCT_RECV_7YR_ANN_CAGR" hidden="1">"c6158"</definedName>
    <definedName name="IQ_ACCT_RECV_7YR_ANN_GROWTH" hidden="1">"c1923"</definedName>
    <definedName name="IQ_ACCUM_DEP" hidden="1">"c1340"</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"c2125"</definedName>
    <definedName name="IQ_ACQ_COSTS_CAPITALIZED" hidden="1">"c5"</definedName>
    <definedName name="IQ_ACQUIRE_REAL_ESTATE_CF" hidden="1">"c6"</definedName>
    <definedName name="IQ_ACQUIRED_BY_REPORTING_BANK_FDIC" hidden="1">"c6535"</definedName>
    <definedName name="IQ_ACQUISITION_RE_ASSETS" hidden="1">"c1628"</definedName>
    <definedName name="IQ_ACTUAL_PRODUCTION_ALUM" hidden="1">"c9247"</definedName>
    <definedName name="IQ_ACTUAL_PRODUCTION_CATHODE_COP" hidden="1">"c9192"</definedName>
    <definedName name="IQ_ACTUAL_PRODUCTION_COAL" hidden="1">"c9821"</definedName>
    <definedName name="IQ_ACTUAL_PRODUCTION_COP" hidden="1">"c9191"</definedName>
    <definedName name="IQ_ACTUAL_PRODUCTION_DIAM" hidden="1">"c9671"</definedName>
    <definedName name="IQ_ACTUAL_PRODUCTION_GOLD" hidden="1">"c9032"</definedName>
    <definedName name="IQ_ACTUAL_PRODUCTION_IRON" hidden="1">"c9406"</definedName>
    <definedName name="IQ_ACTUAL_PRODUCTION_LEAD" hidden="1">"c9459"</definedName>
    <definedName name="IQ_ACTUAL_PRODUCTION_MANG" hidden="1">"c9512"</definedName>
    <definedName name="IQ_ACTUAL_PRODUCTION_MET_COAL" hidden="1">"c9761"</definedName>
    <definedName name="IQ_ACTUAL_PRODUCTION_MOLYB" hidden="1">"c9724"</definedName>
    <definedName name="IQ_ACTUAL_PRODUCTION_NICK" hidden="1">"c9300"</definedName>
    <definedName name="IQ_ACTUAL_PRODUCTION_PLAT" hidden="1">"c9138"</definedName>
    <definedName name="IQ_ACTUAL_PRODUCTION_SILVER" hidden="1">"c9085"</definedName>
    <definedName name="IQ_ACTUAL_PRODUCTION_STEAM" hidden="1">"c9791"</definedName>
    <definedName name="IQ_ACTUAL_PRODUCTION_TITAN" hidden="1">"c9565"</definedName>
    <definedName name="IQ_ACTUAL_PRODUCTION_URAN" hidden="1">"c9618"</definedName>
    <definedName name="IQ_ACTUAL_PRODUCTION_ZINC" hidden="1">"c9353"</definedName>
    <definedName name="IQ_AD" hidden="1">"c7"</definedName>
    <definedName name="IQ_ADD_PAID_IN" hidden="1">"c1344"</definedName>
    <definedName name="IQ_ADDIN" hidden="1">"AUTO"</definedName>
    <definedName name="IQ_ADDITIONAL_NON_INT_INC_FDIC" hidden="1">"c6574"</definedName>
    <definedName name="IQ_ADJ_AVG_BANK_ASSETS" hidden="1">"c2671"</definedName>
    <definedName name="IQ_ADJUSTABLE_RATE_LOANS_FDIC" hidden="1">"c6375"</definedName>
    <definedName name="IQ_ADJUSTED_NAV_COVERED" hidden="1">"c9963"</definedName>
    <definedName name="IQ_ADJUSTED_NAV_GROUP" hidden="1">"c9949"</definedName>
    <definedName name="IQ_ADMIN_RATIO" hidden="1">"c2784"</definedName>
    <definedName name="IQ_ADVERTISING" hidden="1">"c2246"</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 hidden="1">"c6195"</definedName>
    <definedName name="IQ_AE_REIT" hidden="1">"c13"</definedName>
    <definedName name="IQ_AE_UTI" hidden="1">"c14"</definedName>
    <definedName name="IQ_AFFO" hidden="1">"c8756"</definedName>
    <definedName name="IQ_AFFO_PER_SHARE_BASIC" hidden="1">"c8869"</definedName>
    <definedName name="IQ_AFFO_PER_SHARE_DILUTED" hidden="1">"c8870"</definedName>
    <definedName name="IQ_AFTER_TAX_INCOME_FDIC" hidden="1">"c6583"</definedName>
    <definedName name="IQ_AGRICULTURAL_PRODUCTION_CHARGE_OFFS_FDIC" hidden="1">"c6597"</definedName>
    <definedName name="IQ_AGRICULTURAL_PRODUCTION_CHARGE_OFFS_LESS_THAN_300M_FDIC" hidden="1">"c6655"</definedName>
    <definedName name="IQ_AGRICULTURAL_PRODUCTION_NET_CHARGE_OFFS_FDIC" hidden="1">"c6635"</definedName>
    <definedName name="IQ_AGRICULTURAL_PRODUCTION_NET_CHARGE_OFFS_LESS_THAN_300M_FDIC" hidden="1">"c6657"</definedName>
    <definedName name="IQ_AGRICULTURAL_PRODUCTION_RECOVERIES_FDIC" hidden="1">"c6616"</definedName>
    <definedName name="IQ_AGRICULTURAL_PRODUCTION_RECOVERIES_LESS_THAN_300M_FDIC" hidden="1">"c6656"</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AVG_PSGR_FARE" hidden="1">"c10029"</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NUMBER_HRS_FLOWN" hidden="1">"c10037"</definedName>
    <definedName name="IQ_AIR_NUMBER_OPERATING_AIRCRAFT_AVG" hidden="1">"c10035"</definedName>
    <definedName name="IQ_AIR_NUMBER_TRIPS_FLOWN" hidden="1">"c10030"</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EX_PER_ASK_EXCL_FUEL" hidden="1">"c10034"</definedName>
    <definedName name="IQ_AIR_OPEX_PER_ASM_EXCL_FUEL" hidden="1">"c10033"</definedName>
    <definedName name="IQ_AIR_OPTIONS" hidden="1">"c2837"</definedName>
    <definedName name="IQ_AIR_ORDERS" hidden="1">"c2836"</definedName>
    <definedName name="IQ_AIR_OWNED" hidden="1">"c2832"</definedName>
    <definedName name="IQ_AIR_PERCENTAGE_SALES_VIA_INTERNET" hidden="1">"c10036"</definedName>
    <definedName name="IQ_AIR_PSGR_HAUL_AVG_LENGTH_KM" hidden="1">"c10032"</definedName>
    <definedName name="IQ_AIR_PSGR_HAUL_AVG_LENGTH_MILES" hidden="1">"c10031"</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ANCE_10YR_ANN_CAGR" hidden="1">"c6035"</definedName>
    <definedName name="IQ_ALLOWANCE_10YR_ANN_GROWTH" hidden="1">"c18"</definedName>
    <definedName name="IQ_ALLOWANCE_1YR_ANN_GROWTH" hidden="1">"c19"</definedName>
    <definedName name="IQ_ALLOWANCE_2YR_ANN_CAGR" hidden="1">"c6036"</definedName>
    <definedName name="IQ_ALLOWANCE_2YR_ANN_GROWTH" hidden="1">"c20"</definedName>
    <definedName name="IQ_ALLOWANCE_3YR_ANN_CAGR" hidden="1">"c6037"</definedName>
    <definedName name="IQ_ALLOWANCE_3YR_ANN_GROWTH" hidden="1">"c21"</definedName>
    <definedName name="IQ_ALLOWANCE_5YR_ANN_CAGR" hidden="1">"c6038"</definedName>
    <definedName name="IQ_ALLOWANCE_5YR_ANN_GROWTH" hidden="1">"c22"</definedName>
    <definedName name="IQ_ALLOWANCE_7YR_ANN_CAGR" hidden="1">"c6039"</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ENDED_BALANCE_PREVIOUS_YR_FDIC" hidden="1">"c6499"</definedName>
    <definedName name="IQ_AMORT_EXPENSE_FDIC" hidden="1">"c6677"</definedName>
    <definedName name="IQ_AMORTIZATION" hidden="1">"c1591"</definedName>
    <definedName name="IQ_AMORTIZED_COST_FDIC" hidden="1">"c6426"</definedName>
    <definedName name="IQ_ANNU_DISTRIBUTION_UNIT" hidden="1">"c3004"</definedName>
    <definedName name="IQ_ANNUAL_PREMIUM_EQUIVALENT_NEW_BUSINESS" hidden="1">"c9972"</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 hidden="1">"c6196"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 hidden="1">"c6197"</definedName>
    <definedName name="IQ_AR_REIT" hidden="1">"c43"</definedName>
    <definedName name="IQ_AR_TURNS" hidden="1">"c44"</definedName>
    <definedName name="IQ_AR_UTI" hidden="1">"c45"</definedName>
    <definedName name="IQ_ARPU" hidden="1">"c2126"</definedName>
    <definedName name="IQ_ASSET_BACKED_FDIC" hidden="1">"c6301"</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 hidden="1">"c6198"</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 hidden="1">"c6199"</definedName>
    <definedName name="IQ_ASSET_WRITEDOWN_REIT" hidden="1">"c60"</definedName>
    <definedName name="IQ_ASSET_WRITEDOWN_UTI" hidden="1">"c61"</definedName>
    <definedName name="IQ_ASSETS_AP" hidden="1">"c8883"</definedName>
    <definedName name="IQ_ASSETS_AP_ABS" hidden="1">"c8902"</definedName>
    <definedName name="IQ_ASSETS_CAP_LEASE_DEPR" hidden="1">"c2068"</definedName>
    <definedName name="IQ_ASSETS_CAP_LEASE_GROSS" hidden="1">"c2069"</definedName>
    <definedName name="IQ_ASSETS_HELD_FDIC" hidden="1">"c6305"</definedName>
    <definedName name="IQ_ASSETS_NAME_AP" hidden="1">"c8921"</definedName>
    <definedName name="IQ_ASSETS_NAME_AP_ABS" hidden="1">"c8940"</definedName>
    <definedName name="IQ_ASSETS_OPER_LEASE_DEPR" hidden="1">"c2070"</definedName>
    <definedName name="IQ_ASSETS_OPER_LEASE_GROSS" hidden="1">"c2071"</definedName>
    <definedName name="IQ_ASSETS_PER_EMPLOYEE_FDIC" hidden="1">"c6737"</definedName>
    <definedName name="IQ_ASSETS_SOLD_1_4_FAMILY_LOANS_FDIC" hidden="1">"c6686"</definedName>
    <definedName name="IQ_ASSETS_SOLD_AUTO_LOANS_FDIC" hidden="1">"c6680"</definedName>
    <definedName name="IQ_ASSETS_SOLD_CL_LOANS_FDIC" hidden="1">"c6681"</definedName>
    <definedName name="IQ_ASSETS_SOLD_CREDIT_CARDS_RECEIVABLES_FDIC" hidden="1">"c6683"</definedName>
    <definedName name="IQ_ASSETS_SOLD_HOME_EQUITY_LINES_FDIC" hidden="1">"c6684"</definedName>
    <definedName name="IQ_ASSETS_SOLD_OTHER_CONSUMER_LOANS_FDIC" hidden="1">"c6682"</definedName>
    <definedName name="IQ_ASSETS_SOLD_OTHER_LOANS_FDIC" hidden="1">"c6685"</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PC_EARNED" hidden="1">"c2746"</definedName>
    <definedName name="IQ_ASSUMED_WRITTEN" hidden="1">"c2725"</definedName>
    <definedName name="IQ_AUDITOR_NAME" hidden="1">"c1539"</definedName>
    <definedName name="IQ_AUDITOR_OPINION" hidden="1">"c1540"</definedName>
    <definedName name="IQ_AUM" hidden="1">"c10043"</definedName>
    <definedName name="IQ_AUM_EQUITY_FUNDS" hidden="1">"c10039"</definedName>
    <definedName name="IQ_AUM_FIXED_INCOME_FUNDS" hidden="1">"c10040"</definedName>
    <definedName name="IQ_AUM_MONEY_MARKET_FUNDS" hidden="1">"c10041"</definedName>
    <definedName name="IQ_AUM_OTHER" hidden="1">"c10042"</definedName>
    <definedName name="IQ_AUTO_REGIST_NEW" hidden="1">"c6923"</definedName>
    <definedName name="IQ_AUTO_REGIST_NEW_APR" hidden="1">"c7583"</definedName>
    <definedName name="IQ_AUTO_REGIST_NEW_APR_FC" hidden="1">"c8463"</definedName>
    <definedName name="IQ_AUTO_REGIST_NEW_FC" hidden="1">"c7803"</definedName>
    <definedName name="IQ_AUTO_REGIST_NEW_POP" hidden="1">"c7143"</definedName>
    <definedName name="IQ_AUTO_REGIST_NEW_POP_FC" hidden="1">"c8023"</definedName>
    <definedName name="IQ_AUTO_REGIST_NEW_YOY" hidden="1">"c7363"</definedName>
    <definedName name="IQ_AUTO_REGIST_NEW_YOY_FC" hidden="1">"c8243"</definedName>
    <definedName name="IQ_AUTO_SALES_DOM" hidden="1">"c6852"</definedName>
    <definedName name="IQ_AUTO_SALES_DOM_APR" hidden="1">"c7512"</definedName>
    <definedName name="IQ_AUTO_SALES_DOM_APR_FC" hidden="1">"c8392"</definedName>
    <definedName name="IQ_AUTO_SALES_DOM_FC" hidden="1">"c7732"</definedName>
    <definedName name="IQ_AUTO_SALES_DOM_POP" hidden="1">"c7072"</definedName>
    <definedName name="IQ_AUTO_SALES_DOM_POP_FC" hidden="1">"c7952"</definedName>
    <definedName name="IQ_AUTO_SALES_DOM_YOY" hidden="1">"c7292"</definedName>
    <definedName name="IQ_AUTO_SALES_DOM_YOY_FC" hidden="1">"c8172"</definedName>
    <definedName name="IQ_AUTO_SALES_FOREIGN" hidden="1">"c6873"</definedName>
    <definedName name="IQ_AUTO_SALES_FOREIGN_APR" hidden="1">"c7533"</definedName>
    <definedName name="IQ_AUTO_SALES_FOREIGN_APR_FC" hidden="1">"c8413"</definedName>
    <definedName name="IQ_AUTO_SALES_FOREIGN_FC" hidden="1">"c7753"</definedName>
    <definedName name="IQ_AUTO_SALES_FOREIGN_POP" hidden="1">"c7093"</definedName>
    <definedName name="IQ_AUTO_SALES_FOREIGN_POP_FC" hidden="1">"c7973"</definedName>
    <definedName name="IQ_AUTO_SALES_FOREIGN_YOY" hidden="1">"c7313"</definedName>
    <definedName name="IQ_AUTO_SALES_FOREIGN_YOY_FC" hidden="1">"c8193"</definedName>
    <definedName name="IQ_AUTO_WRITTEN" hidden="1">"c62"</definedName>
    <definedName name="IQ_AVAILABLE_FOR_SALE_FDIC" hidden="1">"c6409"</definedName>
    <definedName name="IQ_AVERAGE_ASSETS_FDIC" hidden="1">"c6362"</definedName>
    <definedName name="IQ_AVERAGE_ASSETS_QUART_FDIC" hidden="1">"c6363"</definedName>
    <definedName name="IQ_AVERAGE_EARNING_ASSETS_FDIC" hidden="1">"c6748"</definedName>
    <definedName name="IQ_AVERAGE_EQUITY_FDIC" hidden="1">"c6749"</definedName>
    <definedName name="IQ_AVERAGE_LOANS_FDIC" hidden="1">"c6750"</definedName>
    <definedName name="IQ_AVG_BANK_ASSETS" hidden="1">"c2072"</definedName>
    <definedName name="IQ_AVG_BANK_LOANS" hidden="1">"c2073"</definedName>
    <definedName name="IQ_AVG_BROKER_REC" hidden="1">"c63"</definedName>
    <definedName name="IQ_AVG_BROKER_REC_CIQ" hidden="1">"c3612"</definedName>
    <definedName name="IQ_AVG_BROKER_REC_NO" hidden="1">"c64"</definedName>
    <definedName name="IQ_AVG_BROKER_REC_NO_CIQ" hidden="1">"c4657"</definedName>
    <definedName name="IQ_AVG_BROKER_REC_NO_REUT" hidden="1">"c5315"</definedName>
    <definedName name="IQ_AVG_BROKER_REC_REUT" hidden="1">"c3630"</definedName>
    <definedName name="IQ_AVG_CALORIFIC_VALUE_COAL" hidden="1">"c9828"</definedName>
    <definedName name="IQ_AVG_CALORIFIC_VALUE_MET_COAL" hidden="1">"c9764"</definedName>
    <definedName name="IQ_AVG_CALORIFIC_VALUE_STEAM" hidden="1">"c9794"</definedName>
    <definedName name="IQ_AVG_DAILY_VOL" hidden="1">"c65"</definedName>
    <definedName name="IQ_AVG_EMPLOYEES" hidden="1">"c6019"</definedName>
    <definedName name="IQ_AVG_GRADE_ALUM" hidden="1">"c9254"</definedName>
    <definedName name="IQ_AVG_GRADE_COP" hidden="1">"c9201"</definedName>
    <definedName name="IQ_AVG_GRADE_DIAM" hidden="1">"c9678"</definedName>
    <definedName name="IQ_AVG_GRADE_GOLD" hidden="1">"c9039"</definedName>
    <definedName name="IQ_AVG_GRADE_IRON" hidden="1">"c9413"</definedName>
    <definedName name="IQ_AVG_GRADE_LEAD" hidden="1">"c9466"</definedName>
    <definedName name="IQ_AVG_GRADE_MANG" hidden="1">"c9519"</definedName>
    <definedName name="IQ_AVG_GRADE_MOLYB" hidden="1">"c9731"</definedName>
    <definedName name="IQ_AVG_GRADE_NICK" hidden="1">"c9307"</definedName>
    <definedName name="IQ_AVG_GRADE_PLAT" hidden="1">"c9145"</definedName>
    <definedName name="IQ_AVG_GRADE_SILVER" hidden="1">"c9092"</definedName>
    <definedName name="IQ_AVG_GRADE_TITAN" hidden="1">"c9572"</definedName>
    <definedName name="IQ_AVG_GRADE_URAN" hidden="1">"c9625"</definedName>
    <definedName name="IQ_AVG_GRADE_ZINC" hidden="1">"c9360"</definedName>
    <definedName name="IQ_AVG_INDUSTRY_REC" hidden="1">"c4455"</definedName>
    <definedName name="IQ_AVG_INDUSTRY_REC_CIQ" hidden="1">"c4984"</definedName>
    <definedName name="IQ_AVG_INT_BEAR_LIAB" hidden="1">"c66"</definedName>
    <definedName name="IQ_AVG_INT_BEAR_LIAB_10YR_ANN_CAGR" hidden="1">"c6040"</definedName>
    <definedName name="IQ_AVG_INT_BEAR_LIAB_10YR_ANN_GROWTH" hidden="1">"c67"</definedName>
    <definedName name="IQ_AVG_INT_BEAR_LIAB_1YR_ANN_GROWTH" hidden="1">"c68"</definedName>
    <definedName name="IQ_AVG_INT_BEAR_LIAB_2YR_ANN_CAGR" hidden="1">"c6041"</definedName>
    <definedName name="IQ_AVG_INT_BEAR_LIAB_2YR_ANN_GROWTH" hidden="1">"c69"</definedName>
    <definedName name="IQ_AVG_INT_BEAR_LIAB_3YR_ANN_CAGR" hidden="1">"c6042"</definedName>
    <definedName name="IQ_AVG_INT_BEAR_LIAB_3YR_ANN_GROWTH" hidden="1">"c70"</definedName>
    <definedName name="IQ_AVG_INT_BEAR_LIAB_5YR_ANN_CAGR" hidden="1">"c6043"</definedName>
    <definedName name="IQ_AVG_INT_BEAR_LIAB_5YR_ANN_GROWTH" hidden="1">"c71"</definedName>
    <definedName name="IQ_AVG_INT_BEAR_LIAB_7YR_ANN_CAGR" hidden="1">"c6044"</definedName>
    <definedName name="IQ_AVG_INT_BEAR_LIAB_7YR_ANN_GROWTH" hidden="1">"c72"</definedName>
    <definedName name="IQ_AVG_INT_EARN_ASSETS" hidden="1">"c73"</definedName>
    <definedName name="IQ_AVG_INT_EARN_ASSETS_10YR_ANN_CAGR" hidden="1">"c6045"</definedName>
    <definedName name="IQ_AVG_INT_EARN_ASSETS_10YR_ANN_GROWTH" hidden="1">"c74"</definedName>
    <definedName name="IQ_AVG_INT_EARN_ASSETS_1YR_ANN_GROWTH" hidden="1">"c75"</definedName>
    <definedName name="IQ_AVG_INT_EARN_ASSETS_2YR_ANN_CAGR" hidden="1">"c6046"</definedName>
    <definedName name="IQ_AVG_INT_EARN_ASSETS_2YR_ANN_GROWTH" hidden="1">"c76"</definedName>
    <definedName name="IQ_AVG_INT_EARN_ASSETS_3YR_ANN_CAGR" hidden="1">"c6047"</definedName>
    <definedName name="IQ_AVG_INT_EARN_ASSETS_3YR_ANN_GROWTH" hidden="1">"c77"</definedName>
    <definedName name="IQ_AVG_INT_EARN_ASSETS_5YR_ANN_CAGR" hidden="1">"c6048"</definedName>
    <definedName name="IQ_AVG_INT_EARN_ASSETS_5YR_ANN_GROWTH" hidden="1">"c78"</definedName>
    <definedName name="IQ_AVG_INT_EARN_ASSETS_7YR_ANN_CAGR" hidden="1">"c6049"</definedName>
    <definedName name="IQ_AVG_INT_EARN_ASSETS_7YR_ANN_GROWTH" hidden="1">"c79"</definedName>
    <definedName name="IQ_AVG_MKTCAP" hidden="1">"c80"</definedName>
    <definedName name="IQ_AVG_PRICE" hidden="1">"c81"</definedName>
    <definedName name="IQ_AVG_PRODUCTION_PER_MINE_ALUM" hidden="1">"c9249"</definedName>
    <definedName name="IQ_AVG_PRODUCTION_PER_MINE_COAL" hidden="1">"c9823"</definedName>
    <definedName name="IQ_AVG_PRODUCTION_PER_MINE_COP" hidden="1">"c9194"</definedName>
    <definedName name="IQ_AVG_PRODUCTION_PER_MINE_DIAM" hidden="1">"c9673"</definedName>
    <definedName name="IQ_AVG_PRODUCTION_PER_MINE_GOLD" hidden="1">"c9034"</definedName>
    <definedName name="IQ_AVG_PRODUCTION_PER_MINE_IRON" hidden="1">"c9408"</definedName>
    <definedName name="IQ_AVG_PRODUCTION_PER_MINE_LEAD" hidden="1">"c9461"</definedName>
    <definedName name="IQ_AVG_PRODUCTION_PER_MINE_MANG" hidden="1">"c9514"</definedName>
    <definedName name="IQ_AVG_PRODUCTION_PER_MINE_MOLYB" hidden="1">"c9726"</definedName>
    <definedName name="IQ_AVG_PRODUCTION_PER_MINE_NICK" hidden="1">"c9302"</definedName>
    <definedName name="IQ_AVG_PRODUCTION_PER_MINE_PLAT" hidden="1">"c9140"</definedName>
    <definedName name="IQ_AVG_PRODUCTION_PER_MINE_SILVER" hidden="1">"c9087"</definedName>
    <definedName name="IQ_AVG_PRODUCTION_PER_MINE_TITAN" hidden="1">"c9567"</definedName>
    <definedName name="IQ_AVG_PRODUCTION_PER_MINE_URAN" hidden="1">"c9620"</definedName>
    <definedName name="IQ_AVG_PRODUCTION_PER_MINE_ZINC" hidden="1">"c9355"</definedName>
    <definedName name="IQ_AVG_REAL_PRICE_POST_TREAT_REFINING_ALUM" hidden="1">"c9259"</definedName>
    <definedName name="IQ_AVG_REAL_PRICE_POST_TREAT_REFINING_COP" hidden="1">"c9206"</definedName>
    <definedName name="IQ_AVG_REAL_PRICE_POST_TREAT_REFINING_DIAM" hidden="1">"c9683"</definedName>
    <definedName name="IQ_AVG_REAL_PRICE_POST_TREAT_REFINING_GOLD" hidden="1">"c9044"</definedName>
    <definedName name="IQ_AVG_REAL_PRICE_POST_TREAT_REFINING_IRON" hidden="1">"c9418"</definedName>
    <definedName name="IQ_AVG_REAL_PRICE_POST_TREAT_REFINING_LEAD" hidden="1">"c9471"</definedName>
    <definedName name="IQ_AVG_REAL_PRICE_POST_TREAT_REFINING_MANG" hidden="1">"c9524"</definedName>
    <definedName name="IQ_AVG_REAL_PRICE_POST_TREAT_REFINING_MOLYB" hidden="1">"c9736"</definedName>
    <definedName name="IQ_AVG_REAL_PRICE_POST_TREAT_REFINING_NICK" hidden="1">"c9311"</definedName>
    <definedName name="IQ_AVG_REAL_PRICE_POST_TREAT_REFINING_PLAT" hidden="1">"c9150"</definedName>
    <definedName name="IQ_AVG_REAL_PRICE_POST_TREAT_REFINING_SILVER" hidden="1">"c9097"</definedName>
    <definedName name="IQ_AVG_REAL_PRICE_POST_TREAT_REFINING_TITAN" hidden="1">"c9577"</definedName>
    <definedName name="IQ_AVG_REAL_PRICE_POST_TREAT_REFINING_URAN" hidden="1">"c9630"</definedName>
    <definedName name="IQ_AVG_REAL_PRICE_POST_TREAT_REFINING_ZINC" hidden="1">"c9365"</definedName>
    <definedName name="IQ_AVG_REAL_PRICE_PRE_TREAT_REFINING_ALUM" hidden="1">"c9258"</definedName>
    <definedName name="IQ_AVG_REAL_PRICE_PRE_TREAT_REFINING_COP" hidden="1">"c9205"</definedName>
    <definedName name="IQ_AVG_REAL_PRICE_PRE_TREAT_REFINING_DIAM" hidden="1">"c9682"</definedName>
    <definedName name="IQ_AVG_REAL_PRICE_PRE_TREAT_REFINING_GOLD" hidden="1">"c9043"</definedName>
    <definedName name="IQ_AVG_REAL_PRICE_PRE_TREAT_REFINING_IRON" hidden="1">"c9417"</definedName>
    <definedName name="IQ_AVG_REAL_PRICE_PRE_TREAT_REFINING_LEAD" hidden="1">"c9470"</definedName>
    <definedName name="IQ_AVG_REAL_PRICE_PRE_TREAT_REFINING_MANG" hidden="1">"c9523"</definedName>
    <definedName name="IQ_AVG_REAL_PRICE_PRE_TREAT_REFINING_MOLYB" hidden="1">"c9735"</definedName>
    <definedName name="IQ_AVG_REAL_PRICE_PRE_TREAT_REFINING_NICK" hidden="1">"c9312"</definedName>
    <definedName name="IQ_AVG_REAL_PRICE_PRE_TREAT_REFINING_PLAT" hidden="1">"c9149"</definedName>
    <definedName name="IQ_AVG_REAL_PRICE_PRE_TREAT_REFINING_SILVER" hidden="1">"c9096"</definedName>
    <definedName name="IQ_AVG_REAL_PRICE_PRE_TREAT_REFINING_TITAN" hidden="1">"c9576"</definedName>
    <definedName name="IQ_AVG_REAL_PRICE_PRE_TREAT_REFINING_URAN" hidden="1">"c9629"</definedName>
    <definedName name="IQ_AVG_REAL_PRICE_PRE_TREAT_REFINING_ZINC" hidden="1">"c9364"</definedName>
    <definedName name="IQ_AVG_REALIZED_PRICE_AFTER_HEDGING_ALUM" hidden="1">"c9257"</definedName>
    <definedName name="IQ_AVG_REALIZED_PRICE_AFTER_HEDGING_COAL" hidden="1">"c9830"</definedName>
    <definedName name="IQ_AVG_REALIZED_PRICE_AFTER_HEDGING_COP" hidden="1">"c9204"</definedName>
    <definedName name="IQ_AVG_REALIZED_PRICE_AFTER_HEDGING_DIAM" hidden="1">"c9681"</definedName>
    <definedName name="IQ_AVG_REALIZED_PRICE_AFTER_HEDGING_GOLD" hidden="1">"c9042"</definedName>
    <definedName name="IQ_AVG_REALIZED_PRICE_AFTER_HEDGING_IRON" hidden="1">"c9416"</definedName>
    <definedName name="IQ_AVG_REALIZED_PRICE_AFTER_HEDGING_LEAD" hidden="1">"c9469"</definedName>
    <definedName name="IQ_AVG_REALIZED_PRICE_AFTER_HEDGING_MANG" hidden="1">"c9522"</definedName>
    <definedName name="IQ_AVG_REALIZED_PRICE_AFTER_HEDGING_MET_COAL" hidden="1">"c9766"</definedName>
    <definedName name="IQ_AVG_REALIZED_PRICE_AFTER_HEDGING_MOLYB" hidden="1">"c9734"</definedName>
    <definedName name="IQ_AVG_REALIZED_PRICE_AFTER_HEDGING_NICK" hidden="1">"c9310"</definedName>
    <definedName name="IQ_AVG_REALIZED_PRICE_AFTER_HEDGING_PLAT" hidden="1">"c9148"</definedName>
    <definedName name="IQ_AVG_REALIZED_PRICE_AFTER_HEDGING_SILVER" hidden="1">"c9095"</definedName>
    <definedName name="IQ_AVG_REALIZED_PRICE_AFTER_HEDGING_STEAM" hidden="1">"c9796"</definedName>
    <definedName name="IQ_AVG_REALIZED_PRICE_AFTER_HEDGING_TITAN" hidden="1">"c9575"</definedName>
    <definedName name="IQ_AVG_REALIZED_PRICE_AFTER_HEDGING_URAN" hidden="1">"c9628"</definedName>
    <definedName name="IQ_AVG_REALIZED_PRICE_AFTER_HEDGING_ZINC" hidden="1">"c9363"</definedName>
    <definedName name="IQ_AVG_REALIZED_PRICE_BEFORE_HEDGING_ALUM" hidden="1">"c9256"</definedName>
    <definedName name="IQ_AVG_REALIZED_PRICE_BEFORE_HEDGING_COAL" hidden="1">"c9829"</definedName>
    <definedName name="IQ_AVG_REALIZED_PRICE_BEFORE_HEDGING_COP" hidden="1">"c9203"</definedName>
    <definedName name="IQ_AVG_REALIZED_PRICE_BEFORE_HEDGING_DIAM" hidden="1">"c9680"</definedName>
    <definedName name="IQ_AVG_REALIZED_PRICE_BEFORE_HEDGING_GOLD" hidden="1">"c9041"</definedName>
    <definedName name="IQ_AVG_REALIZED_PRICE_BEFORE_HEDGING_IRON" hidden="1">"c9415"</definedName>
    <definedName name="IQ_AVG_REALIZED_PRICE_BEFORE_HEDGING_LEAD" hidden="1">"c9468"</definedName>
    <definedName name="IQ_AVG_REALIZED_PRICE_BEFORE_HEDGING_MANG" hidden="1">"c9521"</definedName>
    <definedName name="IQ_AVG_REALIZED_PRICE_BEFORE_HEDGING_MET_COAL" hidden="1">"c9765"</definedName>
    <definedName name="IQ_AVG_REALIZED_PRICE_BEFORE_HEDGING_MOLYB" hidden="1">"c9733"</definedName>
    <definedName name="IQ_AVG_REALIZED_PRICE_BEFORE_HEDGING_NICK" hidden="1">"c9309"</definedName>
    <definedName name="IQ_AVG_REALIZED_PRICE_BEFORE_HEDGING_PLAT" hidden="1">"c9147"</definedName>
    <definedName name="IQ_AVG_REALIZED_PRICE_BEFORE_HEDGING_SILVER" hidden="1">"c9094"</definedName>
    <definedName name="IQ_AVG_REALIZED_PRICE_BEFORE_HEDGING_STEAM" hidden="1">"c9795"</definedName>
    <definedName name="IQ_AVG_REALIZED_PRICE_BEFORE_HEDGING_TITAN" hidden="1">"c9574"</definedName>
    <definedName name="IQ_AVG_REALIZED_PRICE_BEFORE_HEDGING_URAN" hidden="1">"c9627"</definedName>
    <definedName name="IQ_AVG_REALIZED_PRICE_BEFORE_HEDGING_ZINC" hidden="1">"c9362"</definedName>
    <definedName name="IQ_AVG_SHAREOUTSTANDING" hidden="1">"c83"</definedName>
    <definedName name="IQ_AVG_TEMP_EMPLOYEES" hidden="1">"c6020"</definedName>
    <definedName name="IQ_AVG_TEV" hidden="1">"c84"</definedName>
    <definedName name="IQ_AVG_VOLUME" hidden="1">"c1346"</definedName>
    <definedName name="IQ_AVG_WAGES" hidden="1">"c6812"</definedName>
    <definedName name="IQ_AVG_WAGES_APR" hidden="1">"c7472"</definedName>
    <definedName name="IQ_AVG_WAGES_APR_FC" hidden="1">"c8352"</definedName>
    <definedName name="IQ_AVG_WAGES_FC" hidden="1">"c7692"</definedName>
    <definedName name="IQ_AVG_WAGES_POP" hidden="1">"c7032"</definedName>
    <definedName name="IQ_AVG_WAGES_POP_FC" hidden="1">"c7912"</definedName>
    <definedName name="IQ_AVG_WAGES_YOY" hidden="1">"c7252"</definedName>
    <definedName name="IQ_AVG_WAGES_YOY_FC" hidden="1">"c8132"</definedName>
    <definedName name="IQ_BALANCE_GOODS_APR_FC_UNUSED_UNUSED_UNUSED" hidden="1">"c8353"</definedName>
    <definedName name="IQ_BALANCE_GOODS_APR_UNUSED_UNUSED_UNUSED" hidden="1">"c7473"</definedName>
    <definedName name="IQ_BALANCE_GOODS_FC_UNUSED_UNUSED_UNUSED" hidden="1">"c7693"</definedName>
    <definedName name="IQ_BALANCE_GOODS_POP_FC_UNUSED_UNUSED_UNUSED" hidden="1">"c7913"</definedName>
    <definedName name="IQ_BALANCE_GOODS_POP_UNUSED_UNUSED_UNUSED" hidden="1">"c7033"</definedName>
    <definedName name="IQ_BALANCE_GOODS_REAL" hidden="1">"c6952"</definedName>
    <definedName name="IQ_BALANCE_GOODS_REAL_APR" hidden="1">"c7612"</definedName>
    <definedName name="IQ_BALANCE_GOODS_REAL_APR_FC" hidden="1">"c8492"</definedName>
    <definedName name="IQ_BALANCE_GOODS_REAL_FC" hidden="1">"c7832"</definedName>
    <definedName name="IQ_BALANCE_GOODS_REAL_POP" hidden="1">"c7172"</definedName>
    <definedName name="IQ_BALANCE_GOODS_REAL_POP_FC" hidden="1">"c8052"</definedName>
    <definedName name="IQ_BALANCE_GOODS_REAL_SAAR" hidden="1">"c6953"</definedName>
    <definedName name="IQ_BALANCE_GOODS_REAL_SAAR_APR" hidden="1">"c7613"</definedName>
    <definedName name="IQ_BALANCE_GOODS_REAL_SAAR_APR_FC" hidden="1">"c8493"</definedName>
    <definedName name="IQ_BALANCE_GOODS_REAL_SAAR_FC" hidden="1">"c7833"</definedName>
    <definedName name="IQ_BALANCE_GOODS_REAL_SAAR_POP" hidden="1">"c7173"</definedName>
    <definedName name="IQ_BALANCE_GOODS_REAL_SAAR_POP_FC" hidden="1">"c8053"</definedName>
    <definedName name="IQ_BALANCE_GOODS_REAL_SAAR_USD_APR_FC" hidden="1">"c11893"</definedName>
    <definedName name="IQ_BALANCE_GOODS_REAL_SAAR_USD_FC" hidden="1">"c11890"</definedName>
    <definedName name="IQ_BALANCE_GOODS_REAL_SAAR_USD_POP_FC" hidden="1">"c11891"</definedName>
    <definedName name="IQ_BALANCE_GOODS_REAL_SAAR_USD_YOY_FC" hidden="1">"c11892"</definedName>
    <definedName name="IQ_BALANCE_GOODS_REAL_SAAR_YOY" hidden="1">"c7393"</definedName>
    <definedName name="IQ_BALANCE_GOODS_REAL_SAAR_YOY_FC" hidden="1">"c8273"</definedName>
    <definedName name="IQ_BALANCE_GOODS_REAL_USD_APR_FC" hidden="1">"c11889"</definedName>
    <definedName name="IQ_BALANCE_GOODS_REAL_USD_FC" hidden="1">"c11886"</definedName>
    <definedName name="IQ_BALANCE_GOODS_REAL_USD_POP_FC" hidden="1">"c11887"</definedName>
    <definedName name="IQ_BALANCE_GOODS_REAL_USD_YOY_FC" hidden="1">"c11888"</definedName>
    <definedName name="IQ_BALANCE_GOODS_REAL_YOY" hidden="1">"c7392"</definedName>
    <definedName name="IQ_BALANCE_GOODS_REAL_YOY_FC" hidden="1">"c8272"</definedName>
    <definedName name="IQ_BALANCE_GOODS_SAAR" hidden="1">"c6814"</definedName>
    <definedName name="IQ_BALANCE_GOODS_SAAR_APR" hidden="1">"c7474"</definedName>
    <definedName name="IQ_BALANCE_GOODS_SAAR_APR_FC" hidden="1">"c8354"</definedName>
    <definedName name="IQ_BALANCE_GOODS_SAAR_FC" hidden="1">"c7694"</definedName>
    <definedName name="IQ_BALANCE_GOODS_SAAR_POP" hidden="1">"c7034"</definedName>
    <definedName name="IQ_BALANCE_GOODS_SAAR_POP_FC" hidden="1">"c7914"</definedName>
    <definedName name="IQ_BALANCE_GOODS_SAAR_USD_APR_FC" hidden="1">"c11762"</definedName>
    <definedName name="IQ_BALANCE_GOODS_SAAR_USD_FC" hidden="1">"c11759"</definedName>
    <definedName name="IQ_BALANCE_GOODS_SAAR_USD_POP_FC" hidden="1">"c11760"</definedName>
    <definedName name="IQ_BALANCE_GOODS_SAAR_USD_YOY_FC" hidden="1">"c11761"</definedName>
    <definedName name="IQ_BALANCE_GOODS_SAAR_YOY" hidden="1">"c7254"</definedName>
    <definedName name="IQ_BALANCE_GOODS_SAAR_YOY_FC" hidden="1">"c8134"</definedName>
    <definedName name="IQ_BALANCE_GOODS_UNUSED_UNUSED_UNUSED" hidden="1">"c6813"</definedName>
    <definedName name="IQ_BALANCE_GOODS_USD_APR_FC" hidden="1">"c11758"</definedName>
    <definedName name="IQ_BALANCE_GOODS_USD_FC" hidden="1">"c11755"</definedName>
    <definedName name="IQ_BALANCE_GOODS_USD_POP_FC" hidden="1">"c11756"</definedName>
    <definedName name="IQ_BALANCE_GOODS_USD_YOY_FC" hidden="1">"c11757"</definedName>
    <definedName name="IQ_BALANCE_GOODS_YOY_FC_UNUSED_UNUSED_UNUSED" hidden="1">"c8133"</definedName>
    <definedName name="IQ_BALANCE_GOODS_YOY_UNUSED_UNUSED_UNUSED" hidden="1">"c7253"</definedName>
    <definedName name="IQ_BALANCE_SERV_APR_FC_UNUSED_UNUSED_UNUSED" hidden="1">"c8355"</definedName>
    <definedName name="IQ_BALANCE_SERV_APR_UNUSED_UNUSED_UNUSED" hidden="1">"c7475"</definedName>
    <definedName name="IQ_BALANCE_SERV_FC_UNUSED_UNUSED_UNUSED" hidden="1">"c7695"</definedName>
    <definedName name="IQ_BALANCE_SERV_POP_FC_UNUSED_UNUSED_UNUSED" hidden="1">"c7915"</definedName>
    <definedName name="IQ_BALANCE_SERV_POP_UNUSED_UNUSED_UNUSED" hidden="1">"c7035"</definedName>
    <definedName name="IQ_BALANCE_SERV_SAAR" hidden="1">"c6816"</definedName>
    <definedName name="IQ_BALANCE_SERV_SAAR_APR" hidden="1">"c7476"</definedName>
    <definedName name="IQ_BALANCE_SERV_SAAR_APR_FC" hidden="1">"c8356"</definedName>
    <definedName name="IQ_BALANCE_SERV_SAAR_FC" hidden="1">"c7696"</definedName>
    <definedName name="IQ_BALANCE_SERV_SAAR_POP" hidden="1">"c7036"</definedName>
    <definedName name="IQ_BALANCE_SERV_SAAR_POP_FC" hidden="1">"c7916"</definedName>
    <definedName name="IQ_BALANCE_SERV_SAAR_YOY" hidden="1">"c7256"</definedName>
    <definedName name="IQ_BALANCE_SERV_SAAR_YOY_FC" hidden="1">"c8136"</definedName>
    <definedName name="IQ_BALANCE_SERV_UNUSED_UNUSED_UNUSED" hidden="1">"c6815"</definedName>
    <definedName name="IQ_BALANCE_SERV_USD_APR_FC" hidden="1">"c11766"</definedName>
    <definedName name="IQ_BALANCE_SERV_USD_FC" hidden="1">"c11763"</definedName>
    <definedName name="IQ_BALANCE_SERV_USD_POP_FC" hidden="1">"c11764"</definedName>
    <definedName name="IQ_BALANCE_SERV_USD_YOY_FC" hidden="1">"c11765"</definedName>
    <definedName name="IQ_BALANCE_SERV_YOY_FC_UNUSED_UNUSED_UNUSED" hidden="1">"c8135"</definedName>
    <definedName name="IQ_BALANCE_SERV_YOY_UNUSED_UNUSED_UNUSED" hidden="1">"c7255"</definedName>
    <definedName name="IQ_BALANCE_SERVICES_REAL" hidden="1">"c6954"</definedName>
    <definedName name="IQ_BALANCE_SERVICES_REAL_APR" hidden="1">"c7614"</definedName>
    <definedName name="IQ_BALANCE_SERVICES_REAL_APR_FC" hidden="1">"c8494"</definedName>
    <definedName name="IQ_BALANCE_SERVICES_REAL_FC" hidden="1">"c7834"</definedName>
    <definedName name="IQ_BALANCE_SERVICES_REAL_POP" hidden="1">"c7174"</definedName>
    <definedName name="IQ_BALANCE_SERVICES_REAL_POP_FC" hidden="1">"c8054"</definedName>
    <definedName name="IQ_BALANCE_SERVICES_REAL_SAAR" hidden="1">"c6955"</definedName>
    <definedName name="IQ_BALANCE_SERVICES_REAL_SAAR_APR" hidden="1">"c7615"</definedName>
    <definedName name="IQ_BALANCE_SERVICES_REAL_SAAR_APR_FC" hidden="1">"c8495"</definedName>
    <definedName name="IQ_BALANCE_SERVICES_REAL_SAAR_FC" hidden="1">"c7835"</definedName>
    <definedName name="IQ_BALANCE_SERVICES_REAL_SAAR_POP" hidden="1">"c7175"</definedName>
    <definedName name="IQ_BALANCE_SERVICES_REAL_SAAR_POP_FC" hidden="1">"c8055"</definedName>
    <definedName name="IQ_BALANCE_SERVICES_REAL_SAAR_YOY" hidden="1">"c7395"</definedName>
    <definedName name="IQ_BALANCE_SERVICES_REAL_SAAR_YOY_FC" hidden="1">"c8275"</definedName>
    <definedName name="IQ_BALANCE_SERVICES_REAL_USD_APR_FC" hidden="1">"c11897"</definedName>
    <definedName name="IQ_BALANCE_SERVICES_REAL_USD_FC" hidden="1">"c11894"</definedName>
    <definedName name="IQ_BALANCE_SERVICES_REAL_USD_POP_FC" hidden="1">"c11895"</definedName>
    <definedName name="IQ_BALANCE_SERVICES_REAL_USD_YOY_FC" hidden="1">"c11896"</definedName>
    <definedName name="IQ_BALANCE_SERVICES_REAL_YOY" hidden="1">"c7394"</definedName>
    <definedName name="IQ_BALANCE_SERVICES_REAL_YOY_FC" hidden="1">"c8274"</definedName>
    <definedName name="IQ_BALANCE_TRADE_APR_FC_UNUSED_UNUSED_UNUSED" hidden="1">"c8357"</definedName>
    <definedName name="IQ_BALANCE_TRADE_APR_UNUSED_UNUSED_UNUSED" hidden="1">"c7477"</definedName>
    <definedName name="IQ_BALANCE_TRADE_FC_UNUSED_UNUSED_UNUSED" hidden="1">"c7697"</definedName>
    <definedName name="IQ_BALANCE_TRADE_POP_FC_UNUSED_UNUSED_UNUSED" hidden="1">"c7917"</definedName>
    <definedName name="IQ_BALANCE_TRADE_POP_UNUSED_UNUSED_UNUSED" hidden="1">"c7037"</definedName>
    <definedName name="IQ_BALANCE_TRADE_REAL" hidden="1">"c6956"</definedName>
    <definedName name="IQ_BALANCE_TRADE_REAL_APR" hidden="1">"c7616"</definedName>
    <definedName name="IQ_BALANCE_TRADE_REAL_APR_FC" hidden="1">"c8496"</definedName>
    <definedName name="IQ_BALANCE_TRADE_REAL_FC" hidden="1">"c7836"</definedName>
    <definedName name="IQ_BALANCE_TRADE_REAL_POP" hidden="1">"c7176"</definedName>
    <definedName name="IQ_BALANCE_TRADE_REAL_POP_FC" hidden="1">"c8056"</definedName>
    <definedName name="IQ_BALANCE_TRADE_REAL_SAAR" hidden="1">"c6957"</definedName>
    <definedName name="IQ_BALANCE_TRADE_REAL_SAAR_APR" hidden="1">"c7617"</definedName>
    <definedName name="IQ_BALANCE_TRADE_REAL_SAAR_APR_FC" hidden="1">"c8497"</definedName>
    <definedName name="IQ_BALANCE_TRADE_REAL_SAAR_FC" hidden="1">"c7837"</definedName>
    <definedName name="IQ_BALANCE_TRADE_REAL_SAAR_POP" hidden="1">"c7177"</definedName>
    <definedName name="IQ_BALANCE_TRADE_REAL_SAAR_POP_FC" hidden="1">"c8057"</definedName>
    <definedName name="IQ_BALANCE_TRADE_REAL_SAAR_USD_APR_FC" hidden="1">"c11905"</definedName>
    <definedName name="IQ_BALANCE_TRADE_REAL_SAAR_USD_FC" hidden="1">"c11902"</definedName>
    <definedName name="IQ_BALANCE_TRADE_REAL_SAAR_USD_POP_FC" hidden="1">"c11903"</definedName>
    <definedName name="IQ_BALANCE_TRADE_REAL_SAAR_USD_YOY_FC" hidden="1">"c11904"</definedName>
    <definedName name="IQ_BALANCE_TRADE_REAL_SAAR_YOY" hidden="1">"c7397"</definedName>
    <definedName name="IQ_BALANCE_TRADE_REAL_SAAR_YOY_FC" hidden="1">"c8277"</definedName>
    <definedName name="IQ_BALANCE_TRADE_REAL_USD_APR_FC" hidden="1">"c11901"</definedName>
    <definedName name="IQ_BALANCE_TRADE_REAL_USD_FC" hidden="1">"c11898"</definedName>
    <definedName name="IQ_BALANCE_TRADE_REAL_USD_POP_FC" hidden="1">"c11899"</definedName>
    <definedName name="IQ_BALANCE_TRADE_REAL_USD_YOY_FC" hidden="1">"c11900"</definedName>
    <definedName name="IQ_BALANCE_TRADE_REAL_YOY" hidden="1">"c7396"</definedName>
    <definedName name="IQ_BALANCE_TRADE_REAL_YOY_FC" hidden="1">"c8276"</definedName>
    <definedName name="IQ_BALANCE_TRADE_SAAR" hidden="1">"c6818"</definedName>
    <definedName name="IQ_BALANCE_TRADE_SAAR_APR" hidden="1">"c7478"</definedName>
    <definedName name="IQ_BALANCE_TRADE_SAAR_APR_FC" hidden="1">"c8358"</definedName>
    <definedName name="IQ_BALANCE_TRADE_SAAR_FC" hidden="1">"c7698"</definedName>
    <definedName name="IQ_BALANCE_TRADE_SAAR_POP" hidden="1">"c7038"</definedName>
    <definedName name="IQ_BALANCE_TRADE_SAAR_POP_FC" hidden="1">"c7918"</definedName>
    <definedName name="IQ_BALANCE_TRADE_SAAR_USD_APR_FC" hidden="1">"c11774"</definedName>
    <definedName name="IQ_BALANCE_TRADE_SAAR_USD_FC" hidden="1">"c11771"</definedName>
    <definedName name="IQ_BALANCE_TRADE_SAAR_USD_POP_FC" hidden="1">"c11772"</definedName>
    <definedName name="IQ_BALANCE_TRADE_SAAR_USD_YOY_FC" hidden="1">"c11773"</definedName>
    <definedName name="IQ_BALANCE_TRADE_SAAR_YOY" hidden="1">"c7258"</definedName>
    <definedName name="IQ_BALANCE_TRADE_SAAR_YOY_FC" hidden="1">"c8138"</definedName>
    <definedName name="IQ_BALANCE_TRADE_UNUSED_UNUSED_UNUSED" hidden="1">"c6817"</definedName>
    <definedName name="IQ_BALANCE_TRADE_USD_APR_FC" hidden="1">"c11770"</definedName>
    <definedName name="IQ_BALANCE_TRADE_USD_FC" hidden="1">"c11767"</definedName>
    <definedName name="IQ_BALANCE_TRADE_USD_POP_FC" hidden="1">"c11768"</definedName>
    <definedName name="IQ_BALANCE_TRADE_USD_YOY_FC" hidden="1">"c11769"</definedName>
    <definedName name="IQ_BALANCE_TRADE_YOY_FC_UNUSED_UNUSED_UNUSED" hidden="1">"c8137"</definedName>
    <definedName name="IQ_BALANCE_TRADE_YOY_UNUSED_UNUSED_UNUSED" hidden="1">"c7257"</definedName>
    <definedName name="IQ_BALANCES_DUE_DEPOSITORY_INSTITUTIONS_FDIC" hidden="1">"c6389"</definedName>
    <definedName name="IQ_BALANCES_DUE_FOREIGN_FDIC" hidden="1">"c6391"</definedName>
    <definedName name="IQ_BALANCES_DUE_FRB_FDIC" hidden="1">"c6393"</definedName>
    <definedName name="IQ_BANK_BENEFICIARY_FDIC" hidden="1">"c6505"</definedName>
    <definedName name="IQ_BANK_DEBT" hidden="1">"c2544"</definedName>
    <definedName name="IQ_BANK_DEBT_PCT" hidden="1">"c2545"</definedName>
    <definedName name="IQ_BANK_GUARANTOR_FDIC" hidden="1">"c6506"</definedName>
    <definedName name="IQ_BANK_PREMISES_FDIC" hidden="1">"c6329"</definedName>
    <definedName name="IQ_BANK_SECURITIZATION_1_4_FAMILY_LOANS_FDIC" hidden="1">"c6721"</definedName>
    <definedName name="IQ_BANK_SECURITIZATION_AUTO_LOANS_FDIC" hidden="1">"c6715"</definedName>
    <definedName name="IQ_BANK_SECURITIZATION_CL_LOANS_FDIC" hidden="1">"c6716"</definedName>
    <definedName name="IQ_BANK_SECURITIZATION_CREDIT_CARDS_RECEIVABLES_FDIC" hidden="1">"c6718"</definedName>
    <definedName name="IQ_BANK_SECURITIZATION_HOME_EQUITY_LINES_FDIC" hidden="1">"c6719"</definedName>
    <definedName name="IQ_BANK_SECURITIZATION_OTHER_CONSUMER_LOANS_FDIC" hidden="1">"c6717"</definedName>
    <definedName name="IQ_BANK_SECURITIZATION_OTHER_LOANS_FDIC" hidden="1">"c6720"</definedName>
    <definedName name="IQ_BANKS_FOREIGN_COUNTRIES_TOTAL_DEPOSITS_FDIC" hidden="1">"c6475"</definedName>
    <definedName name="IQ_BASIC_EPS_EXCL" hidden="1">"c85"</definedName>
    <definedName name="IQ_BASIC_EPS_INCL" hidden="1">"c86"</definedName>
    <definedName name="IQ_BASIC_NORMAL_EPS" hidden="1">"c1592"</definedName>
    <definedName name="IQ_BASIC_WEIGHT" hidden="1">"c87"</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"c11749"</definedName>
    <definedName name="IQ_BOARD_MEMBER" hidden="1">"c96"</definedName>
    <definedName name="IQ_BOARD_MEMBER_BACKGROUND" hidden="1">"c2101"</definedName>
    <definedName name="IQ_BOARD_MEMBER_TITLE" hidden="1">"c97"</definedName>
    <definedName name="IQ_BROK_COMISSION" hidden="1">"c98"</definedName>
    <definedName name="IQ_BROK_COMMISSION" hidden="1">"c3514"</definedName>
    <definedName name="IQ_BROKERED_DEPOSITS_FDIC" hidden="1">"c6486"</definedName>
    <definedName name="IQ_BUDGET_BALANCE_APR_FC_UNUSED_UNUSED_UNUSED" hidden="1">"c8359"</definedName>
    <definedName name="IQ_BUDGET_BALANCE_APR_UNUSED_UNUSED_UNUSED" hidden="1">"c7479"</definedName>
    <definedName name="IQ_BUDGET_BALANCE_FC_UNUSED_UNUSED_UNUSED" hidden="1">"c7699"</definedName>
    <definedName name="IQ_BUDGET_BALANCE_POP_FC_UNUSED_UNUSED_UNUSED" hidden="1">"c7919"</definedName>
    <definedName name="IQ_BUDGET_BALANCE_POP_UNUSED_UNUSED_UNUSED" hidden="1">"c7039"</definedName>
    <definedName name="IQ_BUDGET_BALANCE_SAAR" hidden="1">"c6820"</definedName>
    <definedName name="IQ_BUDGET_BALANCE_SAAR_APR" hidden="1">"c7480"</definedName>
    <definedName name="IQ_BUDGET_BALANCE_SAAR_APR_FC" hidden="1">"c8360"</definedName>
    <definedName name="IQ_BUDGET_BALANCE_SAAR_FC" hidden="1">"c7700"</definedName>
    <definedName name="IQ_BUDGET_BALANCE_SAAR_POP" hidden="1">"c7040"</definedName>
    <definedName name="IQ_BUDGET_BALANCE_SAAR_POP_FC" hidden="1">"c7920"</definedName>
    <definedName name="IQ_BUDGET_BALANCE_SAAR_YOY" hidden="1">"c7260"</definedName>
    <definedName name="IQ_BUDGET_BALANCE_SAAR_YOY_FC" hidden="1">"c8140"</definedName>
    <definedName name="IQ_BUDGET_BALANCE_UNUSED_UNUSED_UNUSED" hidden="1">"c6819"</definedName>
    <definedName name="IQ_BUDGET_BALANCE_YOY_FC_UNUSED_UNUSED_UNUSED" hidden="1">"c8139"</definedName>
    <definedName name="IQ_BUDGET_BALANCE_YOY_UNUSED_UNUSED_UNUSED" hidden="1">"c7259"</definedName>
    <definedName name="IQ_BUDGET_RECEIPTS_APR_FC_UNUSED_UNUSED_UNUSED" hidden="1">"c8361"</definedName>
    <definedName name="IQ_BUDGET_RECEIPTS_APR_UNUSED_UNUSED_UNUSED" hidden="1">"c7481"</definedName>
    <definedName name="IQ_BUDGET_RECEIPTS_FC_UNUSED_UNUSED_UNUSED" hidden="1">"c7701"</definedName>
    <definedName name="IQ_BUDGET_RECEIPTS_POP_FC_UNUSED_UNUSED_UNUSED" hidden="1">"c7921"</definedName>
    <definedName name="IQ_BUDGET_RECEIPTS_POP_UNUSED_UNUSED_UNUSED" hidden="1">"c7041"</definedName>
    <definedName name="IQ_BUDGET_RECEIPTS_UNUSED_UNUSED_UNUSED" hidden="1">"c6821"</definedName>
    <definedName name="IQ_BUDGET_RECEIPTS_YOY_FC_UNUSED_UNUSED_UNUSED" hidden="1">"c8141"</definedName>
    <definedName name="IQ_BUDGET_RECEIPTS_YOY_UNUSED_UNUSED_UNUSED" hidden="1">"c7261"</definedName>
    <definedName name="IQ_BUDGET_SPENDING" hidden="1">"c6822"</definedName>
    <definedName name="IQ_BUDGET_SPENDING_APR" hidden="1">"c7482"</definedName>
    <definedName name="IQ_BUDGET_SPENDING_APR_FC" hidden="1">"c8362"</definedName>
    <definedName name="IQ_BUDGET_SPENDING_FC" hidden="1">"c7702"</definedName>
    <definedName name="IQ_BUDGET_SPENDING_POP" hidden="1">"c7042"</definedName>
    <definedName name="IQ_BUDGET_SPENDING_POP_FC" hidden="1">"c7922"</definedName>
    <definedName name="IQ_BUDGET_SPENDING_REAL" hidden="1">"c6958"</definedName>
    <definedName name="IQ_BUDGET_SPENDING_REAL_APR" hidden="1">"c7618"</definedName>
    <definedName name="IQ_BUDGET_SPENDING_REAL_APR_FC" hidden="1">"c8498"</definedName>
    <definedName name="IQ_BUDGET_SPENDING_REAL_FC" hidden="1">"c7838"</definedName>
    <definedName name="IQ_BUDGET_SPENDING_REAL_POP" hidden="1">"c7178"</definedName>
    <definedName name="IQ_BUDGET_SPENDING_REAL_POP_FC" hidden="1">"c8058"</definedName>
    <definedName name="IQ_BUDGET_SPENDING_REAL_SAAR" hidden="1">"c6959"</definedName>
    <definedName name="IQ_BUDGET_SPENDING_REAL_SAAR_APR" hidden="1">"c7619"</definedName>
    <definedName name="IQ_BUDGET_SPENDING_REAL_SAAR_APR_FC" hidden="1">"c8499"</definedName>
    <definedName name="IQ_BUDGET_SPENDING_REAL_SAAR_FC" hidden="1">"c7839"</definedName>
    <definedName name="IQ_BUDGET_SPENDING_REAL_SAAR_POP" hidden="1">"c7179"</definedName>
    <definedName name="IQ_BUDGET_SPENDING_REAL_SAAR_POP_FC" hidden="1">"c8059"</definedName>
    <definedName name="IQ_BUDGET_SPENDING_REAL_SAAR_USD" hidden="1">"c11906"</definedName>
    <definedName name="IQ_BUDGET_SPENDING_REAL_SAAR_USD_APR" hidden="1">"c11909"</definedName>
    <definedName name="IQ_BUDGET_SPENDING_REAL_SAAR_USD_POP" hidden="1">"c11907"</definedName>
    <definedName name="IQ_BUDGET_SPENDING_REAL_SAAR_USD_YOY" hidden="1">"c11908"</definedName>
    <definedName name="IQ_BUDGET_SPENDING_REAL_SAAR_YOY" hidden="1">"c7399"</definedName>
    <definedName name="IQ_BUDGET_SPENDING_REAL_SAAR_YOY_FC" hidden="1">"c8279"</definedName>
    <definedName name="IQ_BUDGET_SPENDING_REAL_YOY" hidden="1">"c7398"</definedName>
    <definedName name="IQ_BUDGET_SPENDING_REAL_YOY_FC" hidden="1">"c8278"</definedName>
    <definedName name="IQ_BUDGET_SPENDING_SAAR" hidden="1">"c6823"</definedName>
    <definedName name="IQ_BUDGET_SPENDING_SAAR_APR" hidden="1">"c7483"</definedName>
    <definedName name="IQ_BUDGET_SPENDING_SAAR_APR_FC" hidden="1">"c8363"</definedName>
    <definedName name="IQ_BUDGET_SPENDING_SAAR_FC" hidden="1">"c7703"</definedName>
    <definedName name="IQ_BUDGET_SPENDING_SAAR_POP" hidden="1">"c7043"</definedName>
    <definedName name="IQ_BUDGET_SPENDING_SAAR_POP_FC" hidden="1">"c7923"</definedName>
    <definedName name="IQ_BUDGET_SPENDING_SAAR_USD_APR_FC" hidden="1">"c11782"</definedName>
    <definedName name="IQ_BUDGET_SPENDING_SAAR_USD_FC" hidden="1">"c11779"</definedName>
    <definedName name="IQ_BUDGET_SPENDING_SAAR_USD_POP_FC" hidden="1">"c11780"</definedName>
    <definedName name="IQ_BUDGET_SPENDING_SAAR_USD_YOY_FC" hidden="1">"c11781"</definedName>
    <definedName name="IQ_BUDGET_SPENDING_SAAR_YOY" hidden="1">"c7263"</definedName>
    <definedName name="IQ_BUDGET_SPENDING_SAAR_YOY_FC" hidden="1">"c8143"</definedName>
    <definedName name="IQ_BUDGET_SPENDING_USD_APR_FC" hidden="1">"c11778"</definedName>
    <definedName name="IQ_BUDGET_SPENDING_USD_FC" hidden="1">"c11775"</definedName>
    <definedName name="IQ_BUDGET_SPENDING_USD_POP_FC" hidden="1">"c11776"</definedName>
    <definedName name="IQ_BUDGET_SPENDING_USD_YOY_FC" hidden="1">"c11777"</definedName>
    <definedName name="IQ_BUDGET_SPENDING_YOY" hidden="1">"c7262"</definedName>
    <definedName name="IQ_BUDGET_SPENDING_YOY_FC" hidden="1">"c8142"</definedName>
    <definedName name="IQ_BUILDINGS" hidden="1">"c99"</definedName>
    <definedName name="IQ_BUS_SEG_ASSETS" hidden="1">"c4067"</definedName>
    <definedName name="IQ_BUS_SEG_ASSETS_ABS" hidden="1">"c4089"</definedName>
    <definedName name="IQ_BUS_SEG_ASSETS_TOTAL" hidden="1">"c4112"</definedName>
    <definedName name="IQ_BUS_SEG_CAPEX" hidden="1">"c4079"</definedName>
    <definedName name="IQ_BUS_SEG_CAPEX_ABS" hidden="1">"c4101"</definedName>
    <definedName name="IQ_BUS_SEG_CAPEX_TOTAL" hidden="1">"c4116"</definedName>
    <definedName name="IQ_BUS_SEG_DA" hidden="1">"c4078"</definedName>
    <definedName name="IQ_BUS_SEG_DA_ABS" hidden="1">"c4100"</definedName>
    <definedName name="IQ_BUS_SEG_DA_TOTAL" hidden="1">"c4115"</definedName>
    <definedName name="IQ_BUS_SEG_EARNINGS_OP" hidden="1">"c4063"</definedName>
    <definedName name="IQ_BUS_SEG_EARNINGS_OP_ABS" hidden="1">"c4085"</definedName>
    <definedName name="IQ_BUS_SEG_EARNINGS_OP_TOTAL" hidden="1">"c4108"</definedName>
    <definedName name="IQ_BUS_SEG_EBT" hidden="1">"c4064"</definedName>
    <definedName name="IQ_BUS_SEG_EBT_ABS" hidden="1">"c4086"</definedName>
    <definedName name="IQ_BUS_SEG_EBT_TOTAL" hidden="1">"c4110"</definedName>
    <definedName name="IQ_BUS_SEG_GP" hidden="1">"c4066"</definedName>
    <definedName name="IQ_BUS_SEG_GP_ABS" hidden="1">"c4088"</definedName>
    <definedName name="IQ_BUS_SEG_GP_TOTAL" hidden="1">"c4109"</definedName>
    <definedName name="IQ_BUS_SEG_INC_TAX" hidden="1">"c4077"</definedName>
    <definedName name="IQ_BUS_SEG_INC_TAX_ABS" hidden="1">"c4099"</definedName>
    <definedName name="IQ_BUS_SEG_INC_TAX_TOTAL" hidden="1">"c4114"</definedName>
    <definedName name="IQ_BUS_SEG_INTEREST_EXP" hidden="1">"c4076"</definedName>
    <definedName name="IQ_BUS_SEG_INTEREST_EXP_ABS" hidden="1">"c4098"</definedName>
    <definedName name="IQ_BUS_SEG_INTEREST_EXP_TOTAL" hidden="1">"c4113"</definedName>
    <definedName name="IQ_BUS_SEG_NAME" hidden="1">"c5482"</definedName>
    <definedName name="IQ_BUS_SEG_NAME_ABS" hidden="1">"c5483"</definedName>
    <definedName name="IQ_BUS_SEG_NI" hidden="1">"c4065"</definedName>
    <definedName name="IQ_BUS_SEG_NI_ABS" hidden="1">"c4087"</definedName>
    <definedName name="IQ_BUS_SEG_NI_TOTAL" hidden="1">"c4111"</definedName>
    <definedName name="IQ_BUS_SEG_OPER_INC" hidden="1">"c4062"</definedName>
    <definedName name="IQ_BUS_SEG_OPER_INC_ABS" hidden="1">"c4084"</definedName>
    <definedName name="IQ_BUS_SEG_OPER_INC_TOTAL" hidden="1">"c4107"</definedName>
    <definedName name="IQ_BUS_SEG_REV" hidden="1">"c4068"</definedName>
    <definedName name="IQ_BUS_SEG_REV_ABS" hidden="1">"c4090"</definedName>
    <definedName name="IQ_BUS_SEG_REV_TOTAL" hidden="1">"c4106"</definedName>
    <definedName name="IQ_BUSINESS_DESCRIPTION" hidden="1">"c322"</definedName>
    <definedName name="IQ_BV_ACT_OR_EST_CIQ" hidden="1">"c5068"</definedName>
    <definedName name="IQ_BV_OVER_SHARES" hidden="1">"c1349"</definedName>
    <definedName name="IQ_BV_SHARE" hidden="1">"c100"</definedName>
    <definedName name="IQ_CA_AP" hidden="1">"c8881"</definedName>
    <definedName name="IQ_CA_AP_ABS" hidden="1">"c8900"</definedName>
    <definedName name="IQ_CA_NAME_AP" hidden="1">"c8919"</definedName>
    <definedName name="IQ_CA_NAME_AP_ABS" hidden="1">"c8938"</definedName>
    <definedName name="IQ_CABLE_ARPU" hidden="1">"c2869"</definedName>
    <definedName name="IQ_CABLE_ARPU_ANALOG" hidden="1">"c2864"</definedName>
    <definedName name="IQ_CABLE_ARPU_BASIC" hidden="1">"c2866"</definedName>
    <definedName name="IQ_CABLE_ARPU_BBAND" hidden="1">"c2867"</definedName>
    <definedName name="IQ_CABLE_ARPU_DIG" hidden="1">"c2865"</definedName>
    <definedName name="IQ_CABLE_ARPU_PHONE" hidden="1">"c2868"</definedName>
    <definedName name="IQ_CABLE_BASIC_PENETRATION" hidden="1">"c2850"</definedName>
    <definedName name="IQ_CABLE_BBAND_PENETRATION" hidden="1">"c2852"</definedName>
    <definedName name="IQ_CABLE_BBAND_PENETRATION_THP" hidden="1">"c2851"</definedName>
    <definedName name="IQ_CABLE_CHURN" hidden="1">"c2874"</definedName>
    <definedName name="IQ_CABLE_CHURN_BASIC" hidden="1">"c2871"</definedName>
    <definedName name="IQ_CABLE_CHURN_BBAND" hidden="1">"c2872"</definedName>
    <definedName name="IQ_CABLE_CHURN_DIG" hidden="1">"c2870"</definedName>
    <definedName name="IQ_CABLE_CHURN_PHONE" hidden="1">"c2873"</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"c2848"</definedName>
    <definedName name="IQ_CABLE_OTHER_REV" hidden="1">"c2882"</definedName>
    <definedName name="IQ_CABLE_PHONE_PENETRATION" hidden="1">"c2853"</definedName>
    <definedName name="IQ_CABLE_PROGRAMMING_COSTS" hidden="1">"c2884"</definedName>
    <definedName name="IQ_CABLE_REV_ADVERT" hidden="1">"c2880"</definedName>
    <definedName name="IQ_CABLE_REV_ANALOG" hidden="1">"c2875"</definedName>
    <definedName name="IQ_CABLE_REV_BASIC" hidden="1">"c2877"</definedName>
    <definedName name="IQ_CABLE_REV_BBAND" hidden="1">"c2878"</definedName>
    <definedName name="IQ_CABLE_REV_COMMERCIAL" hidden="1">"c2881"</definedName>
    <definedName name="IQ_CABLE_REV_DIG" hidden="1">"c2876"</definedName>
    <definedName name="IQ_CABLE_REV_PHONE" hidden="1">"c2879"</definedName>
    <definedName name="IQ_CABLE_RGU" hidden="1">"c2863"</definedName>
    <definedName name="IQ_CABLE_SUBS_ANALOG" hidden="1">"c2855"</definedName>
    <definedName name="IQ_CABLE_SUBS_BASIC" hidden="1">"c2857"</definedName>
    <definedName name="IQ_CABLE_SUBS_BBAND" hidden="1">"c2858"</definedName>
    <definedName name="IQ_CABLE_SUBS_BUNDLED" hidden="1">"c2861"</definedName>
    <definedName name="IQ_CABLE_SUBS_DIG" hidden="1">"c2856"</definedName>
    <definedName name="IQ_CABLE_SUBS_NON_VIDEO" hidden="1">"c2860"</definedName>
    <definedName name="IQ_CABLE_SUBS_PHONE" hidden="1">"c2859"</definedName>
    <definedName name="IQ_CABLE_SUBS_TOTAL" hidden="1">"c2862"</definedName>
    <definedName name="IQ_CABLE_THP" hidden="1">"c2847"</definedName>
    <definedName name="IQ_CABLE_TOTAL_PENETRATION" hidden="1">"c2854"</definedName>
    <definedName name="IQ_CABLE_TOTAL_REV" hidden="1">"c2883"</definedName>
    <definedName name="IQ_CAL_Q" hidden="1">"c101"</definedName>
    <definedName name="IQ_CAL_Q_EST" hidden="1">"c6796"</definedName>
    <definedName name="IQ_CAL_Q_EST_CIQ" hidden="1">"c6808"</definedName>
    <definedName name="IQ_CAL_Q_EST_REUT" hidden="1">"c6800"</definedName>
    <definedName name="IQ_CAL_Y" hidden="1">"c102"</definedName>
    <definedName name="IQ_CAL_Y_EST" hidden="1">"c6797"</definedName>
    <definedName name="IQ_CAL_Y_EST_CIQ" hidden="1">"c6809"</definedName>
    <definedName name="IQ_CAL_Y_EST_REUT" hidden="1">"c6801"</definedName>
    <definedName name="IQ_CALC_TYPE_BS" hidden="1">"c3086"</definedName>
    <definedName name="IQ_CALC_TYPE_CF" hidden="1">"c3085"</definedName>
    <definedName name="IQ_CALC_TYPE_IS" hidden="1">"c3084"</definedName>
    <definedName name="IQ_CAP_LOSS_CF_1YR" hidden="1">"c3474"</definedName>
    <definedName name="IQ_CAP_LOSS_CF_2YR" hidden="1">"c3475"</definedName>
    <definedName name="IQ_CAP_LOSS_CF_3YR" hidden="1">"c3476"</definedName>
    <definedName name="IQ_CAP_LOSS_CF_4YR" hidden="1">"c3477"</definedName>
    <definedName name="IQ_CAP_LOSS_CF_5YR" hidden="1">"c3478"</definedName>
    <definedName name="IQ_CAP_LOSS_CF_AFTER_FIVE" hidden="1">"c3479"</definedName>
    <definedName name="IQ_CAP_LOSS_CF_MAX_YEAR" hidden="1">"c3482"</definedName>
    <definedName name="IQ_CAP_LOSS_CF_NO_EXP" hidden="1">"c3480"</definedName>
    <definedName name="IQ_CAP_LOSS_CF_TOTAL" hidden="1">"c3481"</definedName>
    <definedName name="IQ_CAP_UTIL_RATE" hidden="1">"c6824"</definedName>
    <definedName name="IQ_CAP_UTIL_RATE_POP" hidden="1">"c7044"</definedName>
    <definedName name="IQ_CAP_UTIL_RATE_YOY" hidden="1">"c7264"</definedName>
    <definedName name="IQ_CAPEX" hidden="1">"c103"</definedName>
    <definedName name="IQ_CAPEX_10YR_ANN_CAGR" hidden="1">"c6050"</definedName>
    <definedName name="IQ_CAPEX_10YR_ANN_GROWTH" hidden="1">"c104"</definedName>
    <definedName name="IQ_CAPEX_1YR_ANN_GROWTH" hidden="1">"c105"</definedName>
    <definedName name="IQ_CAPEX_2YR_ANN_CAGR" hidden="1">"c6051"</definedName>
    <definedName name="IQ_CAPEX_2YR_ANN_GROWTH" hidden="1">"c106"</definedName>
    <definedName name="IQ_CAPEX_3YR_ANN_CAGR" hidden="1">"c6052"</definedName>
    <definedName name="IQ_CAPEX_3YR_ANN_GROWTH" hidden="1">"c107"</definedName>
    <definedName name="IQ_CAPEX_5YR_ANN_CAGR" hidden="1">"c6053"</definedName>
    <definedName name="IQ_CAPEX_5YR_ANN_GROWTH" hidden="1">"c108"</definedName>
    <definedName name="IQ_CAPEX_7YR_ANN_CAGR" hidden="1">"c6054"</definedName>
    <definedName name="IQ_CAPEX_7YR_ANN_GROWTH" hidden="1">"c109"</definedName>
    <definedName name="IQ_CAPEX_BNK" hidden="1">"c110"</definedName>
    <definedName name="IQ_CAPEX_BR" hidden="1">"c111"</definedName>
    <definedName name="IQ_CAPEX_FIN" hidden="1">"c112"</definedName>
    <definedName name="IQ_CAPEX_INS" hidden="1">"c113"</definedName>
    <definedName name="IQ_CAPEX_UTI" hidden="1">"c114"</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_RAISED_PERIOD_COVERED" hidden="1">"c9959"</definedName>
    <definedName name="IQ_CAPITAL_RAISED_PERIOD_GROUP" hidden="1">"c9945"</definedName>
    <definedName name="IQ_CAPITALIZED_INTEREST" hidden="1">"c2076"</definedName>
    <definedName name="IQ_CAPITALIZED_INTEREST_BOP" hidden="1">"c3459"</definedName>
    <definedName name="IQ_CAPITALIZED_INTEREST_EOP" hidden="1">"c3464"</definedName>
    <definedName name="IQ_CAPITALIZED_INTEREST_EXP" hidden="1">"c3461"</definedName>
    <definedName name="IQ_CAPITALIZED_INTEREST_OTHER_ADJ" hidden="1">"c3463"</definedName>
    <definedName name="IQ_CAPITALIZED_INTEREST_WRITE_OFF" hidden="1">"c3462"</definedName>
    <definedName name="IQ_CASH" hidden="1">"c1458"</definedName>
    <definedName name="IQ_CASH_ACQUIRE_CF" hidden="1">"c116"</definedName>
    <definedName name="IQ_CASH_CONVERSION" hidden="1">"c117"</definedName>
    <definedName name="IQ_CASH_COST_ALUM" hidden="1">"c9252"</definedName>
    <definedName name="IQ_CASH_COST_COAL" hidden="1">"c9825"</definedName>
    <definedName name="IQ_CASH_COST_COP" hidden="1">"c9199"</definedName>
    <definedName name="IQ_CASH_COST_DIAM" hidden="1">"c9676"</definedName>
    <definedName name="IQ_CASH_COST_GOLD" hidden="1">"c9037"</definedName>
    <definedName name="IQ_CASH_COST_IRON" hidden="1">"c9411"</definedName>
    <definedName name="IQ_CASH_COST_LEAD" hidden="1">"c9464"</definedName>
    <definedName name="IQ_CASH_COST_MANG" hidden="1">"c9517"</definedName>
    <definedName name="IQ_CASH_COST_MET_COAL" hidden="1">"c9762"</definedName>
    <definedName name="IQ_CASH_COST_MOLYB" hidden="1">"c9729"</definedName>
    <definedName name="IQ_CASH_COST_NICK" hidden="1">"c9305"</definedName>
    <definedName name="IQ_CASH_COST_PLAT" hidden="1">"c9143"</definedName>
    <definedName name="IQ_CASH_COST_SILVER" hidden="1">"c9090"</definedName>
    <definedName name="IQ_CASH_COST_STEAM" hidden="1">"c9792"</definedName>
    <definedName name="IQ_CASH_COST_TITAN" hidden="1">"c9570"</definedName>
    <definedName name="IQ_CASH_COST_URAN" hidden="1">"c9623"</definedName>
    <definedName name="IQ_CASH_COST_ZINC" hidden="1">"c9358"</definedName>
    <definedName name="IQ_CASH_DIVIDENDS_NET_INCOME_FDIC" hidden="1">"c6738"</definedName>
    <definedName name="IQ_CASH_DUE_BANKS" hidden="1">"c1351"</definedName>
    <definedName name="IQ_CASH_EQUIV" hidden="1">"c118"</definedName>
    <definedName name="IQ_CASH_FINAN" hidden="1">"c119"</definedName>
    <definedName name="IQ_CASH_FINAN_AP" hidden="1">"c8890"</definedName>
    <definedName name="IQ_CASH_FINAN_AP_ABS" hidden="1">"c8909"</definedName>
    <definedName name="IQ_CASH_FINAN_NAME_AP" hidden="1">"c8928"</definedName>
    <definedName name="IQ_CASH_FINAN_NAME_AP_ABS" hidden="1">"c8947"</definedName>
    <definedName name="IQ_CASH_FINAN_SUBTOTAL_AP" hidden="1">"c10111"</definedName>
    <definedName name="IQ_CASH_FLOW_ACT_OR_EST" hidden="1">"c4154"</definedName>
    <definedName name="IQ_CASH_FLOW_ACT_OR_EST_CIQ" hidden="1">"c4566"</definedName>
    <definedName name="IQ_CASH_IN_PROCESS_FDIC" hidden="1">"c6386"</definedName>
    <definedName name="IQ_CASH_INTEREST" hidden="1">"c120"</definedName>
    <definedName name="IQ_CASH_INTEREST_FINAN" hidden="1">"c6295"</definedName>
    <definedName name="IQ_CASH_INTEREST_INVEST" hidden="1">"c6294"</definedName>
    <definedName name="IQ_CASH_INTEREST_OPER" hidden="1">"c6293"</definedName>
    <definedName name="IQ_CASH_INVEST" hidden="1">"c121"</definedName>
    <definedName name="IQ_CASH_INVEST_AP" hidden="1">"c8889"</definedName>
    <definedName name="IQ_CASH_INVEST_AP_ABS" hidden="1">"c8908"</definedName>
    <definedName name="IQ_CASH_INVEST_NAME_AP" hidden="1">"c8927"</definedName>
    <definedName name="IQ_CASH_INVEST_NAME_AP_ABS" hidden="1">"c8946"</definedName>
    <definedName name="IQ_CASH_INVEST_SUBTOTAL_AP" hidden="1">"c8991"</definedName>
    <definedName name="IQ_CASH_OPER" hidden="1">"c122"</definedName>
    <definedName name="IQ_CASH_OPER_ACT_OR_EST" hidden="1">"c4164"</definedName>
    <definedName name="IQ_CASH_OPER_ACT_OR_EST_CIQ" hidden="1">"c4576"</definedName>
    <definedName name="IQ_CASH_OPER_AP" hidden="1">"c8888"</definedName>
    <definedName name="IQ_CASH_OPER_AP_ABS" hidden="1">"c8907"</definedName>
    <definedName name="IQ_CASH_OPER_NAME_AP" hidden="1">"c8926"</definedName>
    <definedName name="IQ_CASH_OPER_NAME_AP_ABS" hidden="1">"c8945"</definedName>
    <definedName name="IQ_CASH_OPER_SUBTOTAL_AP" hidden="1">"c8990"</definedName>
    <definedName name="IQ_CASH_OTHER_ADJ_AP" hidden="1">"c8891"</definedName>
    <definedName name="IQ_CASH_OTHER_ADJ_AP_ABS" hidden="1">"c8910"</definedName>
    <definedName name="IQ_CASH_OTHER_ADJ_NAME_AP" hidden="1">"c8929"</definedName>
    <definedName name="IQ_CASH_OTHER_ADJ_NAME_AP_ABS" hidden="1">"c8948"</definedName>
    <definedName name="IQ_CASH_SEGREG" hidden="1">"c123"</definedName>
    <definedName name="IQ_CASH_SHARE" hidden="1">"c1911"</definedName>
    <definedName name="IQ_CASH_ST" hidden="1">"c1355"</definedName>
    <definedName name="IQ_CASH_ST_INVEST" hidden="1">"c124"</definedName>
    <definedName name="IQ_CASH_TAXES" hidden="1">"c125"</definedName>
    <definedName name="IQ_CASH_TAXES_FINAN" hidden="1">"c6292"</definedName>
    <definedName name="IQ_CASH_TAXES_INVEST" hidden="1">"c6291"</definedName>
    <definedName name="IQ_CASH_TAXES_OPER" hidden="1">"c6290"</definedName>
    <definedName name="IQ_CCE_FDIC" hidden="1">"c6296"</definedName>
    <definedName name="IQ_CEDED_AH_EARNED" hidden="1">"c2743"</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PC_EARNED" hidden="1">"c2748"</definedName>
    <definedName name="IQ_CEDED_WRITTEN" hidden="1">"c2727"</definedName>
    <definedName name="IQ_CFO_10YR_ANN_CAGR" hidden="1">"c6055"</definedName>
    <definedName name="IQ_CFO_10YR_ANN_GROWTH" hidden="1">"c126"</definedName>
    <definedName name="IQ_CFO_1YR_ANN_GROWTH" hidden="1">"c127"</definedName>
    <definedName name="IQ_CFO_2YR_ANN_CAGR" hidden="1">"c6056"</definedName>
    <definedName name="IQ_CFO_2YR_ANN_GROWTH" hidden="1">"c128"</definedName>
    <definedName name="IQ_CFO_3YR_ANN_CAGR" hidden="1">"c6057"</definedName>
    <definedName name="IQ_CFO_3YR_ANN_GROWTH" hidden="1">"c129"</definedName>
    <definedName name="IQ_CFO_5YR_ANN_CAGR" hidden="1">"c6058"</definedName>
    <definedName name="IQ_CFO_5YR_ANN_GROWTH" hidden="1">"c130"</definedName>
    <definedName name="IQ_CFO_7YR_ANN_CAGR" hidden="1">"c6059"</definedName>
    <definedName name="IQ_CFO_7YR_ANN_GROWTH" hidden="1">"c131"</definedName>
    <definedName name="IQ_CFO_CURRENT_LIAB" hidden="1">"c132"</definedName>
    <definedName name="IQ_CH" hidden="1">110000</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 hidden="1">"c6200"</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 hidden="1">"c6201"</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 hidden="1">"c6826"</definedName>
    <definedName name="IQ_CHANGE_INVENT_APR" hidden="1">"c7486"</definedName>
    <definedName name="IQ_CHANGE_INVENT_POP" hidden="1">"c7046"</definedName>
    <definedName name="IQ_CHANGE_INVENT_REAL_APR_FC_UNUSED_UNUSED_UNUSED" hidden="1">"c8500"</definedName>
    <definedName name="IQ_CHANGE_INVENT_REAL_APR_UNUSED_UNUSED_UNUSED" hidden="1">"c7620"</definedName>
    <definedName name="IQ_CHANGE_INVENT_REAL_FC_UNUSED_UNUSED_UNUSED" hidden="1">"c7840"</definedName>
    <definedName name="IQ_CHANGE_INVENT_REAL_POP_FC_UNUSED_UNUSED_UNUSED" hidden="1">"c8060"</definedName>
    <definedName name="IQ_CHANGE_INVENT_REAL_POP_UNUSED_UNUSED_UNUSED" hidden="1">"c7180"</definedName>
    <definedName name="IQ_CHANGE_INVENT_REAL_SAAR" hidden="1">"c6962"</definedName>
    <definedName name="IQ_CHANGE_INVENT_REAL_SAAR_APR" hidden="1">"c7622"</definedName>
    <definedName name="IQ_CHANGE_INVENT_REAL_SAAR_APR_FC" hidden="1">"c8502"</definedName>
    <definedName name="IQ_CHANGE_INVENT_REAL_SAAR_FC" hidden="1">"c7842"</definedName>
    <definedName name="IQ_CHANGE_INVENT_REAL_SAAR_POP" hidden="1">"c7182"</definedName>
    <definedName name="IQ_CHANGE_INVENT_REAL_SAAR_POP_FC" hidden="1">"c8062"</definedName>
    <definedName name="IQ_CHANGE_INVENT_REAL_SAAR_USD_APR_FC" hidden="1">"c11917"</definedName>
    <definedName name="IQ_CHANGE_INVENT_REAL_SAAR_USD_FC" hidden="1">"c11914"</definedName>
    <definedName name="IQ_CHANGE_INVENT_REAL_SAAR_USD_POP_FC" hidden="1">"c11915"</definedName>
    <definedName name="IQ_CHANGE_INVENT_REAL_SAAR_USD_YOY_FC" hidden="1">"c11916"</definedName>
    <definedName name="IQ_CHANGE_INVENT_REAL_SAAR_YOY" hidden="1">"c7402"</definedName>
    <definedName name="IQ_CHANGE_INVENT_REAL_SAAR_YOY_FC" hidden="1">"c8282"</definedName>
    <definedName name="IQ_CHANGE_INVENT_REAL_UNUSED_UNUSED_UNUSED" hidden="1">"c6960"</definedName>
    <definedName name="IQ_CHANGE_INVENT_REAL_USD_APR_FC" hidden="1">"c11913"</definedName>
    <definedName name="IQ_CHANGE_INVENT_REAL_USD_FC" hidden="1">"c11910"</definedName>
    <definedName name="IQ_CHANGE_INVENT_REAL_USD_POP_FC" hidden="1">"c11911"</definedName>
    <definedName name="IQ_CHANGE_INVENT_REAL_USD_YOY_FC" hidden="1">"c11912"</definedName>
    <definedName name="IQ_CHANGE_INVENT_REAL_YOY_FC_UNUSED_UNUSED_UNUSED" hidden="1">"c8280"</definedName>
    <definedName name="IQ_CHANGE_INVENT_REAL_YOY_UNUSED_UNUSED_UNUSED" hidden="1">"c7400"</definedName>
    <definedName name="IQ_CHANGE_INVENT_SAAR" hidden="1">"c6827"</definedName>
    <definedName name="IQ_CHANGE_INVENT_SAAR_APR" hidden="1">"c7487"</definedName>
    <definedName name="IQ_CHANGE_INVENT_SAAR_APR_FC" hidden="1">"c8367"</definedName>
    <definedName name="IQ_CHANGE_INVENT_SAAR_FC" hidden="1">"c7707"</definedName>
    <definedName name="IQ_CHANGE_INVENT_SAAR_POP" hidden="1">"c7047"</definedName>
    <definedName name="IQ_CHANGE_INVENT_SAAR_POP_FC" hidden="1">"c7927"</definedName>
    <definedName name="IQ_CHANGE_INVENT_SAAR_YOY" hidden="1">"c7267"</definedName>
    <definedName name="IQ_CHANGE_INVENT_SAAR_YOY_FC" hidden="1">"c8147"</definedName>
    <definedName name="IQ_CHANGE_INVENT_YOY" hidden="1">"c7266"</definedName>
    <definedName name="IQ_CHANGE_INVENTORY" hidden="1">"c151"</definedName>
    <definedName name="IQ_CHANGE_NET_OPER_ASSETS" hidden="1">"c3592"</definedName>
    <definedName name="IQ_CHANGE_NET_WORKING_CAPITAL" hidden="1">"c1909"</definedName>
    <definedName name="IQ_CHANGE_OTHER_NET_OPER_ASSETS" hidden="1">"c3593"</definedName>
    <definedName name="IQ_CHANGE_OTHER_NET_OPER_ASSETS_BNK" hidden="1">"c3594"</definedName>
    <definedName name="IQ_CHANGE_OTHER_NET_OPER_ASSETS_BR" hidden="1">"c3595"</definedName>
    <definedName name="IQ_CHANGE_OTHER_NET_OPER_ASSETS_FIN" hidden="1">"c3596"</definedName>
    <definedName name="IQ_CHANGE_OTHER_NET_OPER_ASSETS_INS" hidden="1">"c3597"</definedName>
    <definedName name="IQ_CHANGE_OTHER_NET_OPER_ASSETS_RE" hidden="1">"c6285"</definedName>
    <definedName name="IQ_CHANGE_OTHER_NET_OPER_ASSETS_REIT" hidden="1">"c3598"</definedName>
    <definedName name="IQ_CHANGE_OTHER_NET_OPER_ASSETS_UTI" hidden="1">"c3599"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PRIVATE_INVENT" hidden="1">"c6828"</definedName>
    <definedName name="IQ_CHANGE_PRIVATE_INVENT_APR" hidden="1">"c7488"</definedName>
    <definedName name="IQ_CHANGE_PRIVATE_INVENT_APR_FC" hidden="1">"c8368"</definedName>
    <definedName name="IQ_CHANGE_PRIVATE_INVENT_FC" hidden="1">"c7708"</definedName>
    <definedName name="IQ_CHANGE_PRIVATE_INVENT_POP" hidden="1">"c7048"</definedName>
    <definedName name="IQ_CHANGE_PRIVATE_INVENT_POP_FC" hidden="1">"c7928"</definedName>
    <definedName name="IQ_CHANGE_PRIVATE_INVENT_YOY" hidden="1">"c7268"</definedName>
    <definedName name="IQ_CHANGE_PRIVATE_INVENT_YOY_FC" hidden="1">"c8148"</definedName>
    <definedName name="IQ_CHANGE_TRADING_ASSETS" hidden="1">"c159"</definedName>
    <definedName name="IQ_CHANGE_UNEARN_REV" hidden="1">"c160"</definedName>
    <definedName name="IQ_CHANGE_WORK_CAP" hidden="1">"c161"</definedName>
    <definedName name="IQ_CHANGES_WORK_CAP" hidden="1">"c1357"</definedName>
    <definedName name="IQ_CHARGE_OFFS_1_4_FAMILY_FDIC" hidden="1">"c6756"</definedName>
    <definedName name="IQ_CHARGE_OFFS_1_4_FAMILY_LOANS_FDIC" hidden="1">"c6714"</definedName>
    <definedName name="IQ_CHARGE_OFFS_AUTO_LOANS_FDIC" hidden="1">"c6708"</definedName>
    <definedName name="IQ_CHARGE_OFFS_CL_LOANS_FDIC" hidden="1">"c6709"</definedName>
    <definedName name="IQ_CHARGE_OFFS_COMMERCIAL_INDUSTRIAL_FDIC" hidden="1">"c6759"</definedName>
    <definedName name="IQ_CHARGE_OFFS_COMMERCIAL_RE_FDIC" hidden="1">"c6754"</definedName>
    <definedName name="IQ_CHARGE_OFFS_COMMERCIAL_RE_NOT_SECURED_FDIC" hidden="1">"c6764"</definedName>
    <definedName name="IQ_CHARGE_OFFS_CONSTRUCTION_DEVELOPMENT_FDIC" hidden="1">"c6753"</definedName>
    <definedName name="IQ_CHARGE_OFFS_CREDIT_CARDS_FDIC" hidden="1">"c6761"</definedName>
    <definedName name="IQ_CHARGE_OFFS_CREDIT_CARDS_RECEIVABLES_FDIC" hidden="1">"c6711"</definedName>
    <definedName name="IQ_CHARGE_OFFS_GROSS" hidden="1">"c162"</definedName>
    <definedName name="IQ_CHARGE_OFFS_HOME_EQUITY_FDIC" hidden="1">"c6757"</definedName>
    <definedName name="IQ_CHARGE_OFFS_HOME_EQUITY_LINES_FDIC" hidden="1">"c6712"</definedName>
    <definedName name="IQ_CHARGE_OFFS_INDIVIDUALS_FDIC" hidden="1">"c6760"</definedName>
    <definedName name="IQ_CHARGE_OFFS_MULTI_FAMILY_FDIC" hidden="1">"c6755"</definedName>
    <definedName name="IQ_CHARGE_OFFS_NET" hidden="1">"c163"</definedName>
    <definedName name="IQ_CHARGE_OFFS_OTHER_1_4_FAMILY_FDIC" hidden="1">"c6758"</definedName>
    <definedName name="IQ_CHARGE_OFFS_OTHER_CONSUMER_LOANS_FDIC" hidden="1">"c6710"</definedName>
    <definedName name="IQ_CHARGE_OFFS_OTHER_INDIVIDUAL_FDIC" hidden="1">"c6762"</definedName>
    <definedName name="IQ_CHARGE_OFFS_OTHER_LOANS_FDIC" hidden="1">"c6763"</definedName>
    <definedName name="IQ_CHARGE_OFFS_OTHER_LOANS_OTHER_FDIC" hidden="1">"c6713"</definedName>
    <definedName name="IQ_CHARGE_OFFS_RE_LOANS_FDIC" hidden="1">"c6752"</definedName>
    <definedName name="IQ_CHARGE_OFFS_RECOVERED" hidden="1">"c164"</definedName>
    <definedName name="IQ_CHARGE_OFFS_TOTAL_AVG_LOANS" hidden="1">"c165"</definedName>
    <definedName name="IQ_CHICAGO_PMI" hidden="1">"c6829"</definedName>
    <definedName name="IQ_CHICAGO_PMI_APR" hidden="1">"c7489"</definedName>
    <definedName name="IQ_CHICAGO_PMI_APR_FC" hidden="1">"c8369"</definedName>
    <definedName name="IQ_CHICAGO_PMI_FC" hidden="1">"c7709"</definedName>
    <definedName name="IQ_CHICAGO_PMI_POP" hidden="1">"c7049"</definedName>
    <definedName name="IQ_CHICAGO_PMI_POP_FC" hidden="1">"c7929"</definedName>
    <definedName name="IQ_CHICAGO_PMI_YOY" hidden="1">"c7269"</definedName>
    <definedName name="IQ_CHICAGO_PMI_YOY_FC" hidden="1">"c8149"</definedName>
    <definedName name="IQ_CITY" hidden="1">"c166"</definedName>
    <definedName name="IQ_CL_AP" hidden="1">"c8884"</definedName>
    <definedName name="IQ_CL_AP_ABS" hidden="1">"c8903"</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NAME_AP" hidden="1">"c8922"</definedName>
    <definedName name="IQ_CL_NAME_AP_ABS" hidden="1">"c8941"</definedName>
    <definedName name="IQ_CL_OBLIGATION_IMMEDIATE" hidden="1">"c2253"</definedName>
    <definedName name="IQ_CLASSA_OPTIONS_BEG_OS" hidden="1">"c2679"</definedName>
    <definedName name="IQ_CLASSA_OPTIONS_CANCELLED" hidden="1">"c2682"</definedName>
    <definedName name="IQ_CLASSA_OPTIONS_END_OS" hidden="1">"c2683"</definedName>
    <definedName name="IQ_CLASSA_OPTIONS_EXERCISABLE_END_OS" hidden="1">"c5809"</definedName>
    <definedName name="IQ_CLASSA_OPTIONS_EXERCISED" hidden="1">"c2681"</definedName>
    <definedName name="IQ_CLASSA_OPTIONS_GRANTED" hidden="1">"c2680"</definedName>
    <definedName name="IQ_CLASSA_OPTIONS_STRIKE_PRICE_BEG_OS" hidden="1">"c5810"</definedName>
    <definedName name="IQ_CLASSA_OPTIONS_STRIKE_PRICE_CANCELLED" hidden="1">"c5812"</definedName>
    <definedName name="IQ_CLASSA_OPTIONS_STRIKE_PRICE_EXERCISABLE" hidden="1">"c5813"</definedName>
    <definedName name="IQ_CLASSA_OPTIONS_STRIKE_PRICE_EXERCISED" hidden="1">"c5811"</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PRICE" hidden="1">"c174"</definedName>
    <definedName name="IQ_CLOSEPRICE_ADJ" hidden="1">"c2115"</definedName>
    <definedName name="IQ_CMO_FDIC" hidden="1">"c6406"</definedName>
    <definedName name="IQ_COGS" hidden="1">"c175"</definedName>
    <definedName name="IQ_COLLECTION_DOMESTIC_FDIC" hidden="1">"c6387"</definedName>
    <definedName name="IQ_COMBINED_RATIO" hidden="1">"c176"</definedName>
    <definedName name="IQ_COMMERCIAL_BANKS_DEPOSITS_FOREIGN_FDIC" hidden="1">"c6480"</definedName>
    <definedName name="IQ_COMMERCIAL_BANKS_LOANS_FDIC" hidden="1">"c6434"</definedName>
    <definedName name="IQ_COMMERCIAL_BANKS_NONTRANSACTION_ACCOUNTS_FDIC" hidden="1">"c6548"</definedName>
    <definedName name="IQ_COMMERCIAL_BANKS_TOTAL_DEPOSITS_FDIC" hidden="1">"c6474"</definedName>
    <definedName name="IQ_COMMERCIAL_BANKS_TOTAL_LOANS_FOREIGN_FDIC" hidden="1">"c6444"</definedName>
    <definedName name="IQ_COMMERCIAL_BANKS_TRANSACTION_ACCOUNTS_FDIC" hidden="1">"c6540"</definedName>
    <definedName name="IQ_COMMERCIAL_DOM" hidden="1">"c177"</definedName>
    <definedName name="IQ_COMMERCIAL_FIRE_WRITTEN" hidden="1">"c178"</definedName>
    <definedName name="IQ_COMMERCIAL_INDUSTRIAL_CHARGE_OFFS_FDIC" hidden="1">"c6598"</definedName>
    <definedName name="IQ_COMMERCIAL_INDUSTRIAL_LOANS_NET_FDIC" hidden="1">"c6317"</definedName>
    <definedName name="IQ_COMMERCIAL_INDUSTRIAL_NET_CHARGE_OFFS_FDIC" hidden="1">"c6636"</definedName>
    <definedName name="IQ_COMMERCIAL_INDUSTRIAL_RECOVERIES_FDIC" hidden="1">"c6617"</definedName>
    <definedName name="IQ_COMMERCIAL_INDUSTRIAL_TOTAL_LOANS_FOREIGN_FDIC" hidden="1">"c6451"</definedName>
    <definedName name="IQ_COMMERCIAL_MORT" hidden="1">"c179"</definedName>
    <definedName name="IQ_COMMERCIAL_RE_CONSTRUCTION_LAND_DEV_FDIC" hidden="1">"c6526"</definedName>
    <definedName name="IQ_COMMERCIAL_RE_LOANS_FDIC" hidden="1">"c6312"</definedName>
    <definedName name="IQ_COMMISS_FEES" hidden="1">"c180"</definedName>
    <definedName name="IQ_COMMISSION_DEF" hidden="1">"c181"</definedName>
    <definedName name="IQ_COMMITMENTS_MATURITY_EXCEEDING_1YR_FDIC" hidden="1">"c6531"</definedName>
    <definedName name="IQ_COMMITMENTS_NOT_SECURED_RE_FDIC" hidden="1">"c6528"</definedName>
    <definedName name="IQ_COMMITMENTS_SECURED_RE_FDIC" hidden="1">"c6527"</definedName>
    <definedName name="IQ_COMMODITY_EXPOSURES_FDIC" hidden="1">"c6665"</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 hidden="1">"c6202"</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CAGR" hidden="1">"c6060"</definedName>
    <definedName name="IQ_COMMON_EQUITY_10YR_ANN_GROWTH" hidden="1">"c191"</definedName>
    <definedName name="IQ_COMMON_EQUITY_1YR_ANN_GROWTH" hidden="1">"c192"</definedName>
    <definedName name="IQ_COMMON_EQUITY_2YR_ANN_CAGR" hidden="1">"c6061"</definedName>
    <definedName name="IQ_COMMON_EQUITY_2YR_ANN_GROWTH" hidden="1">"c193"</definedName>
    <definedName name="IQ_COMMON_EQUITY_3YR_ANN_CAGR" hidden="1">"c6062"</definedName>
    <definedName name="IQ_COMMON_EQUITY_3YR_ANN_GROWTH" hidden="1">"c194"</definedName>
    <definedName name="IQ_COMMON_EQUITY_5YR_ANN_CAGR" hidden="1">"c6063"</definedName>
    <definedName name="IQ_COMMON_EQUITY_5YR_ANN_GROWTH" hidden="1">"c195"</definedName>
    <definedName name="IQ_COMMON_EQUITY_7YR_ANN_CAGR" hidden="1">"c6064"</definedName>
    <definedName name="IQ_COMMON_EQUITY_7YR_ANN_GROWTH" hidden="1">"c196"</definedName>
    <definedName name="IQ_COMMON_FDIC" hidden="1">"c6350"</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 hidden="1">"c6203"</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 hidden="1">"c6204"</definedName>
    <definedName name="IQ_COMMON_REP_REIT" hidden="1">"c211"</definedName>
    <definedName name="IQ_COMMON_REP_UTI" hidden="1">"c212"</definedName>
    <definedName name="IQ_COMMON_STOCK" hidden="1">"c1358"</definedName>
    <definedName name="IQ_COMP_BENEFITS" hidden="1">"c213"</definedName>
    <definedName name="IQ_COMPANY_ADDRESS" hidden="1">"c214"</definedName>
    <definedName name="IQ_COMPANY_ID" hidden="1">"c3513"</definedName>
    <definedName name="IQ_COMPANY_NAME" hidden="1">"c215"</definedName>
    <definedName name="IQ_COMPANY_NAME_LONG" hidden="1">"c1585"</definedName>
    <definedName name="IQ_COMPANY_NOTE" hidden="1">"c6792"</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YPE" hidden="1">"c2096"</definedName>
    <definedName name="IQ_COMPANY_WEBSITE" hidden="1">"c220"</definedName>
    <definedName name="IQ_COMPANY_ZIP" hidden="1">"c221"</definedName>
    <definedName name="IQ_COMPOSITE_CYCLICAL_IND" hidden="1">"c6830"</definedName>
    <definedName name="IQ_COMPOSITE_CYCLICAL_IND_APR" hidden="1">"c7490"</definedName>
    <definedName name="IQ_COMPOSITE_CYCLICAL_IND_APR_FC" hidden="1">"c8370"</definedName>
    <definedName name="IQ_COMPOSITE_CYCLICAL_IND_FC" hidden="1">"c7710"</definedName>
    <definedName name="IQ_COMPOSITE_CYCLICAL_IND_POP" hidden="1">"c7050"</definedName>
    <definedName name="IQ_COMPOSITE_CYCLICAL_IND_POP_FC" hidden="1">"c7930"</definedName>
    <definedName name="IQ_COMPOSITE_CYCLICAL_IND_YOY" hidden="1">"c7270"</definedName>
    <definedName name="IQ_COMPOSITE_CYCLICAL_IND_YOY_FC" hidden="1">"c8150"</definedName>
    <definedName name="IQ_CONSOL_BEDS" hidden="1">"c8782"</definedName>
    <definedName name="IQ_CONSOL_PROP_OPERATIONAL" hidden="1">"c8758"</definedName>
    <definedName name="IQ_CONSOL_PROP_OTHER_OWNED" hidden="1">"c8760"</definedName>
    <definedName name="IQ_CONSOL_PROP_TOTAL" hidden="1">"c8761"</definedName>
    <definedName name="IQ_CONSOL_PROP_UNDEVELOPED" hidden="1">"c8759"</definedName>
    <definedName name="IQ_CONSOL_ROOMS" hidden="1">"c8786"</definedName>
    <definedName name="IQ_CONSOL_SQ_FT_OPERATIONAL" hidden="1">"c8774"</definedName>
    <definedName name="IQ_CONSOL_SQ_FT_OTHER_OWNED" hidden="1">"c8776"</definedName>
    <definedName name="IQ_CONSOL_SQ_FT_TOTAL" hidden="1">"c8777"</definedName>
    <definedName name="IQ_CONSOL_SQ_FT_UNDEVELOPED" hidden="1">"c8775"</definedName>
    <definedName name="IQ_CONSOL_UNITS_OPERATIONAL" hidden="1">"c8766"</definedName>
    <definedName name="IQ_CONSOL_UNITS_OTHER_OWNED" hidden="1">"c8768"</definedName>
    <definedName name="IQ_CONSOL_UNITS_TOTAL" hidden="1">"c8769"</definedName>
    <definedName name="IQ_CONSOL_UNITS_UNDEVELOPED" hidden="1">"c8767"</definedName>
    <definedName name="IQ_CONSTRUCTION_DEV_LOANS_FDIC" hidden="1">"c6313"</definedName>
    <definedName name="IQ_CONSTRUCTION_LAND_DEVELOPMENT_CHARGE_OFFS_FDIC" hidden="1">"c6594"</definedName>
    <definedName name="IQ_CONSTRUCTION_LAND_DEVELOPMENT_NET_CHARGE_OFFS_FDIC" hidden="1">"c6632"</definedName>
    <definedName name="IQ_CONSTRUCTION_LAND_DEVELOPMENT_RECOVERIES_FDIC" hidden="1">"c6613"</definedName>
    <definedName name="IQ_CONSTRUCTION_LOANS" hidden="1">"c222"</definedName>
    <definedName name="IQ_CONSUMER_COMFORT" hidden="1">"c6831"</definedName>
    <definedName name="IQ_CONSUMER_COMFORT_APR" hidden="1">"c7491"</definedName>
    <definedName name="IQ_CONSUMER_COMFORT_APR_FC" hidden="1">"c8371"</definedName>
    <definedName name="IQ_CONSUMER_COMFORT_FC" hidden="1">"c7711"</definedName>
    <definedName name="IQ_CONSUMER_COMFORT_POP" hidden="1">"c7051"</definedName>
    <definedName name="IQ_CONSUMER_COMFORT_POP_FC" hidden="1">"c7931"</definedName>
    <definedName name="IQ_CONSUMER_CONFIDENCE" hidden="1">"c6832"</definedName>
    <definedName name="IQ_CONSUMER_CONFIDENCE_APR" hidden="1">"c7492"</definedName>
    <definedName name="IQ_CONSUMER_CONFIDENCE_APR_FC" hidden="1">"c8372"</definedName>
    <definedName name="IQ_CONSUMER_CONFIDENCE_FC" hidden="1">"c7712"</definedName>
    <definedName name="IQ_CONSUMER_CONFIDENCE_POP" hidden="1">"c7052"</definedName>
    <definedName name="IQ_CONSUMER_CONFIDENCE_POP_FC" hidden="1">"c7932"</definedName>
    <definedName name="IQ_CONSUMER_CONFIDENCE_YOY" hidden="1">"c7272"</definedName>
    <definedName name="IQ_CONSUMER_CONFIDENCE_YOY_FC" hidden="1">"c8152"</definedName>
    <definedName name="IQ_CONSUMER_LENDING" hidden="1">"c6833"</definedName>
    <definedName name="IQ_CONSUMER_LENDING_APR" hidden="1">"c7493"</definedName>
    <definedName name="IQ_CONSUMER_LENDING_APR_FC" hidden="1">"c8373"</definedName>
    <definedName name="IQ_CONSUMER_LENDING_FC" hidden="1">"c7713"</definedName>
    <definedName name="IQ_CONSUMER_LENDING_GROSS" hidden="1">"c6878"</definedName>
    <definedName name="IQ_CONSUMER_LENDING_GROSS_APR" hidden="1">"c7538"</definedName>
    <definedName name="IQ_CONSUMER_LENDING_GROSS_APR_FC" hidden="1">"c8418"</definedName>
    <definedName name="IQ_CONSUMER_LENDING_GROSS_FC" hidden="1">"c7758"</definedName>
    <definedName name="IQ_CONSUMER_LENDING_GROSS_POP" hidden="1">"c7098"</definedName>
    <definedName name="IQ_CONSUMER_LENDING_GROSS_POP_FC" hidden="1">"c7978"</definedName>
    <definedName name="IQ_CONSUMER_LENDING_GROSS_YOY" hidden="1">"c7318"</definedName>
    <definedName name="IQ_CONSUMER_LENDING_GROSS_YOY_FC" hidden="1">"c8198"</definedName>
    <definedName name="IQ_CONSUMER_LENDING_NET" hidden="1">"c6922"</definedName>
    <definedName name="IQ_CONSUMER_LENDING_NET_APR" hidden="1">"c7582"</definedName>
    <definedName name="IQ_CONSUMER_LENDING_NET_APR_FC" hidden="1">"c8462"</definedName>
    <definedName name="IQ_CONSUMER_LENDING_NET_FC" hidden="1">"c7802"</definedName>
    <definedName name="IQ_CONSUMER_LENDING_NET_POP" hidden="1">"c7142"</definedName>
    <definedName name="IQ_CONSUMER_LENDING_NET_POP_FC" hidden="1">"c8022"</definedName>
    <definedName name="IQ_CONSUMER_LENDING_NET_YOY" hidden="1">"c7362"</definedName>
    <definedName name="IQ_CONSUMER_LENDING_NET_YOY_FC" hidden="1">"c8242"</definedName>
    <definedName name="IQ_CONSUMER_LENDING_POP" hidden="1">"c7053"</definedName>
    <definedName name="IQ_CONSUMER_LENDING_POP_FC" hidden="1">"c7933"</definedName>
    <definedName name="IQ_CONSUMER_LENDING_TOTAL" hidden="1">"c7018"</definedName>
    <definedName name="IQ_CONSUMER_LENDING_TOTAL_APR" hidden="1">"c7678"</definedName>
    <definedName name="IQ_CONSUMER_LENDING_TOTAL_APR_FC" hidden="1">"c8558"</definedName>
    <definedName name="IQ_CONSUMER_LENDING_TOTAL_FC" hidden="1">"c7898"</definedName>
    <definedName name="IQ_CONSUMER_LENDING_TOTAL_POP" hidden="1">"c7238"</definedName>
    <definedName name="IQ_CONSUMER_LENDING_TOTAL_POP_FC" hidden="1">"c8118"</definedName>
    <definedName name="IQ_CONSUMER_LENDING_TOTAL_YOY" hidden="1">"c7458"</definedName>
    <definedName name="IQ_CONSUMER_LENDING_TOTAL_YOY_FC" hidden="1">"c8338"</definedName>
    <definedName name="IQ_CONSUMER_LENDING_YOY" hidden="1">"c7273"</definedName>
    <definedName name="IQ_CONSUMER_LENDING_YOY_FC" hidden="1">"c8153"</definedName>
    <definedName name="IQ_CONSUMER_LOANS" hidden="1">"c223"</definedName>
    <definedName name="IQ_CONSUMER_SPENDING" hidden="1">"c6834"</definedName>
    <definedName name="IQ_CONSUMER_SPENDING_APR" hidden="1">"c7494"</definedName>
    <definedName name="IQ_CONSUMER_SPENDING_APR_FC" hidden="1">"c8374"</definedName>
    <definedName name="IQ_CONSUMER_SPENDING_DURABLE" hidden="1">"c6835"</definedName>
    <definedName name="IQ_CONSUMER_SPENDING_DURABLE_APR" hidden="1">"c7495"</definedName>
    <definedName name="IQ_CONSUMER_SPENDING_DURABLE_APR_FC" hidden="1">"c8375"</definedName>
    <definedName name="IQ_CONSUMER_SPENDING_DURABLE_FC" hidden="1">"c7715"</definedName>
    <definedName name="IQ_CONSUMER_SPENDING_DURABLE_POP" hidden="1">"c7055"</definedName>
    <definedName name="IQ_CONSUMER_SPENDING_DURABLE_POP_FC" hidden="1">"c7935"</definedName>
    <definedName name="IQ_CONSUMER_SPENDING_DURABLE_REAL" hidden="1">"c6964"</definedName>
    <definedName name="IQ_CONSUMER_SPENDING_DURABLE_REAL_APR" hidden="1">"c7624"</definedName>
    <definedName name="IQ_CONSUMER_SPENDING_DURABLE_REAL_APR_FC" hidden="1">"c8504"</definedName>
    <definedName name="IQ_CONSUMER_SPENDING_DURABLE_REAL_FC" hidden="1">"c7844"</definedName>
    <definedName name="IQ_CONSUMER_SPENDING_DURABLE_REAL_POP" hidden="1">"c7184"</definedName>
    <definedName name="IQ_CONSUMER_SPENDING_DURABLE_REAL_POP_FC" hidden="1">"c8064"</definedName>
    <definedName name="IQ_CONSUMER_SPENDING_DURABLE_REAL_SAAR" hidden="1">"c6965"</definedName>
    <definedName name="IQ_CONSUMER_SPENDING_DURABLE_REAL_SAAR_APR" hidden="1">"c7625"</definedName>
    <definedName name="IQ_CONSUMER_SPENDING_DURABLE_REAL_SAAR_APR_FC" hidden="1">"c8505"</definedName>
    <definedName name="IQ_CONSUMER_SPENDING_DURABLE_REAL_SAAR_FC" hidden="1">"c7845"</definedName>
    <definedName name="IQ_CONSUMER_SPENDING_DURABLE_REAL_SAAR_POP" hidden="1">"c7185"</definedName>
    <definedName name="IQ_CONSUMER_SPENDING_DURABLE_REAL_SAAR_POP_FC" hidden="1">"c8065"</definedName>
    <definedName name="IQ_CONSUMER_SPENDING_DURABLE_REAL_SAAR_YOY" hidden="1">"c7405"</definedName>
    <definedName name="IQ_CONSUMER_SPENDING_DURABLE_REAL_SAAR_YOY_FC" hidden="1">"c8285"</definedName>
    <definedName name="IQ_CONSUMER_SPENDING_DURABLE_REAL_YOY" hidden="1">"c7404"</definedName>
    <definedName name="IQ_CONSUMER_SPENDING_DURABLE_REAL_YOY_FC" hidden="1">"c8284"</definedName>
    <definedName name="IQ_CONSUMER_SPENDING_DURABLE_YOY" hidden="1">"c7275"</definedName>
    <definedName name="IQ_CONSUMER_SPENDING_DURABLE_YOY_FC" hidden="1">"c8155"</definedName>
    <definedName name="IQ_CONSUMER_SPENDING_FC" hidden="1">"c7714"</definedName>
    <definedName name="IQ_CONSUMER_SPENDING_NONDURABLE" hidden="1">"c6836"</definedName>
    <definedName name="IQ_CONSUMER_SPENDING_NONDURABLE_APR" hidden="1">"c7496"</definedName>
    <definedName name="IQ_CONSUMER_SPENDING_NONDURABLE_APR_FC" hidden="1">"c8376"</definedName>
    <definedName name="IQ_CONSUMER_SPENDING_NONDURABLE_FC" hidden="1">"c7716"</definedName>
    <definedName name="IQ_CONSUMER_SPENDING_NONDURABLE_POP" hidden="1">"c7056"</definedName>
    <definedName name="IQ_CONSUMER_SPENDING_NONDURABLE_POP_FC" hidden="1">"c7936"</definedName>
    <definedName name="IQ_CONSUMER_SPENDING_NONDURABLE_REAL" hidden="1">"c6966"</definedName>
    <definedName name="IQ_CONSUMER_SPENDING_NONDURABLE_REAL_APR" hidden="1">"c7626"</definedName>
    <definedName name="IQ_CONSUMER_SPENDING_NONDURABLE_REAL_APR_FC" hidden="1">"c8506"</definedName>
    <definedName name="IQ_CONSUMER_SPENDING_NONDURABLE_REAL_FC" hidden="1">"c7846"</definedName>
    <definedName name="IQ_CONSUMER_SPENDING_NONDURABLE_REAL_POP" hidden="1">"c7186"</definedName>
    <definedName name="IQ_CONSUMER_SPENDING_NONDURABLE_REAL_POP_FC" hidden="1">"c8066"</definedName>
    <definedName name="IQ_CONSUMER_SPENDING_NONDURABLE_REAL_SAAR" hidden="1">"c6967"</definedName>
    <definedName name="IQ_CONSUMER_SPENDING_NONDURABLE_REAL_SAAR_APR" hidden="1">"c7627"</definedName>
    <definedName name="IQ_CONSUMER_SPENDING_NONDURABLE_REAL_SAAR_APR_FC" hidden="1">"c8507"</definedName>
    <definedName name="IQ_CONSUMER_SPENDING_NONDURABLE_REAL_SAAR_FC" hidden="1">"c7847"</definedName>
    <definedName name="IQ_CONSUMER_SPENDING_NONDURABLE_REAL_SAAR_POP" hidden="1">"c7187"</definedName>
    <definedName name="IQ_CONSUMER_SPENDING_NONDURABLE_REAL_SAAR_POP_FC" hidden="1">"c8067"</definedName>
    <definedName name="IQ_CONSUMER_SPENDING_NONDURABLE_REAL_SAAR_YOY" hidden="1">"c7407"</definedName>
    <definedName name="IQ_CONSUMER_SPENDING_NONDURABLE_REAL_SAAR_YOY_FC" hidden="1">"c8287"</definedName>
    <definedName name="IQ_CONSUMER_SPENDING_NONDURABLE_REAL_YOY" hidden="1">"c7406"</definedName>
    <definedName name="IQ_CONSUMER_SPENDING_NONDURABLE_REAL_YOY_FC" hidden="1">"c8286"</definedName>
    <definedName name="IQ_CONSUMER_SPENDING_NONDURABLE_YOY" hidden="1">"c7276"</definedName>
    <definedName name="IQ_CONSUMER_SPENDING_NONDURABLE_YOY_FC" hidden="1">"c8156"</definedName>
    <definedName name="IQ_CONSUMER_SPENDING_POP" hidden="1">"c7054"</definedName>
    <definedName name="IQ_CONSUMER_SPENDING_POP_FC" hidden="1">"c7934"</definedName>
    <definedName name="IQ_CONSUMER_SPENDING_REAL" hidden="1">"c6963"</definedName>
    <definedName name="IQ_CONSUMER_SPENDING_REAL_APR" hidden="1">"c7623"</definedName>
    <definedName name="IQ_CONSUMER_SPENDING_REAL_APR_FC" hidden="1">"c8503"</definedName>
    <definedName name="IQ_CONSUMER_SPENDING_REAL_FC" hidden="1">"c7843"</definedName>
    <definedName name="IQ_CONSUMER_SPENDING_REAL_POP" hidden="1">"c7183"</definedName>
    <definedName name="IQ_CONSUMER_SPENDING_REAL_POP_FC" hidden="1">"c8063"</definedName>
    <definedName name="IQ_CONSUMER_SPENDING_REAL_SAAR" hidden="1">"c6968"</definedName>
    <definedName name="IQ_CONSUMER_SPENDING_REAL_SAAR_APR" hidden="1">"c7628"</definedName>
    <definedName name="IQ_CONSUMER_SPENDING_REAL_SAAR_APR_FC" hidden="1">"c8508"</definedName>
    <definedName name="IQ_CONSUMER_SPENDING_REAL_SAAR_FC" hidden="1">"c7848"</definedName>
    <definedName name="IQ_CONSUMER_SPENDING_REAL_SAAR_POP" hidden="1">"c7188"</definedName>
    <definedName name="IQ_CONSUMER_SPENDING_REAL_SAAR_POP_FC" hidden="1">"c8068"</definedName>
    <definedName name="IQ_CONSUMER_SPENDING_REAL_SAAR_YOY" hidden="1">"c7408"</definedName>
    <definedName name="IQ_CONSUMER_SPENDING_REAL_SAAR_YOY_FC" hidden="1">"c8288"</definedName>
    <definedName name="IQ_CONSUMER_SPENDING_REAL_USD_APR_FC" hidden="1">"c11921"</definedName>
    <definedName name="IQ_CONSUMER_SPENDING_REAL_USD_FC" hidden="1">"c11918"</definedName>
    <definedName name="IQ_CONSUMER_SPENDING_REAL_USD_POP_FC" hidden="1">"c11919"</definedName>
    <definedName name="IQ_CONSUMER_SPENDING_REAL_USD_YOY_FC" hidden="1">"c11920"</definedName>
    <definedName name="IQ_CONSUMER_SPENDING_REAL_YOY" hidden="1">"c7403"</definedName>
    <definedName name="IQ_CONSUMER_SPENDING_REAL_YOY_FC" hidden="1">"c8283"</definedName>
    <definedName name="IQ_CONSUMER_SPENDING_SERVICES" hidden="1">"c6837"</definedName>
    <definedName name="IQ_CONSUMER_SPENDING_SERVICES_APR" hidden="1">"c7497"</definedName>
    <definedName name="IQ_CONSUMER_SPENDING_SERVICES_APR_FC" hidden="1">"c8377"</definedName>
    <definedName name="IQ_CONSUMER_SPENDING_SERVICES_FC" hidden="1">"c7717"</definedName>
    <definedName name="IQ_CONSUMER_SPENDING_SERVICES_POP" hidden="1">"c7057"</definedName>
    <definedName name="IQ_CONSUMER_SPENDING_SERVICES_POP_FC" hidden="1">"c7937"</definedName>
    <definedName name="IQ_CONSUMER_SPENDING_SERVICES_REAL" hidden="1">"c6969"</definedName>
    <definedName name="IQ_CONSUMER_SPENDING_SERVICES_REAL_APR" hidden="1">"c7629"</definedName>
    <definedName name="IQ_CONSUMER_SPENDING_SERVICES_REAL_APR_FC" hidden="1">"c8509"</definedName>
    <definedName name="IQ_CONSUMER_SPENDING_SERVICES_REAL_FC" hidden="1">"c7849"</definedName>
    <definedName name="IQ_CONSUMER_SPENDING_SERVICES_REAL_POP" hidden="1">"c7189"</definedName>
    <definedName name="IQ_CONSUMER_SPENDING_SERVICES_REAL_POP_FC" hidden="1">"c8069"</definedName>
    <definedName name="IQ_CONSUMER_SPENDING_SERVICES_REAL_SAAR" hidden="1">"c6970"</definedName>
    <definedName name="IQ_CONSUMER_SPENDING_SERVICES_REAL_SAAR_APR" hidden="1">"c7630"</definedName>
    <definedName name="IQ_CONSUMER_SPENDING_SERVICES_REAL_SAAR_APR_FC" hidden="1">"c8510"</definedName>
    <definedName name="IQ_CONSUMER_SPENDING_SERVICES_REAL_SAAR_FC" hidden="1">"c7850"</definedName>
    <definedName name="IQ_CONSUMER_SPENDING_SERVICES_REAL_SAAR_POP" hidden="1">"c7190"</definedName>
    <definedName name="IQ_CONSUMER_SPENDING_SERVICES_REAL_SAAR_POP_FC" hidden="1">"c8070"</definedName>
    <definedName name="IQ_CONSUMER_SPENDING_SERVICES_REAL_SAAR_YOY" hidden="1">"c7410"</definedName>
    <definedName name="IQ_CONSUMER_SPENDING_SERVICES_REAL_SAAR_YOY_FC" hidden="1">"c8290"</definedName>
    <definedName name="IQ_CONSUMER_SPENDING_SERVICES_REAL_YOY" hidden="1">"c7409"</definedName>
    <definedName name="IQ_CONSUMER_SPENDING_SERVICES_REAL_YOY_FC" hidden="1">"c8289"</definedName>
    <definedName name="IQ_CONSUMER_SPENDING_SERVICES_YOY" hidden="1">"c7277"</definedName>
    <definedName name="IQ_CONSUMER_SPENDING_SERVICES_YOY_FC" hidden="1">"c8157"</definedName>
    <definedName name="IQ_CONSUMER_SPENDING_YOY" hidden="1">"c7274"</definedName>
    <definedName name="IQ_CONSUMER_SPENDING_YOY_FC" hidden="1">"c8154"</definedName>
    <definedName name="IQ_CONTRACTS_OTHER_COMMODITIES_EQUITIES._FDIC" hidden="1">"c6522"</definedName>
    <definedName name="IQ_CONTRACTS_OTHER_COMMODITIES_EQUITIES_FDIC" hidden="1">"c6522"</definedName>
    <definedName name="IQ_CONVERT" hidden="1">"c2536"</definedName>
    <definedName name="IQ_CONVERT_PCT" hidden="1">"c2537"</definedName>
    <definedName name="IQ_CONVEYED_TO_OTHERS_FDIC" hidden="1">"c6534"</definedName>
    <definedName name="IQ_CORE_CAPITAL_RATIO_FDIC" hidden="1">"c6745"</definedName>
    <definedName name="IQ_CORP_GOODS_PRICE_INDEX_APR_FC_UNUSED_UNUSED_UNUSED" hidden="1">"c8381"</definedName>
    <definedName name="IQ_CORP_GOODS_PRICE_INDEX_APR_UNUSED_UNUSED_UNUSED" hidden="1">"c7501"</definedName>
    <definedName name="IQ_CORP_GOODS_PRICE_INDEX_FC_UNUSED_UNUSED_UNUSED" hidden="1">"c7721"</definedName>
    <definedName name="IQ_CORP_GOODS_PRICE_INDEX_POP_FC_UNUSED_UNUSED_UNUSED" hidden="1">"c7941"</definedName>
    <definedName name="IQ_CORP_GOODS_PRICE_INDEX_POP_UNUSED_UNUSED_UNUSED" hidden="1">"c7061"</definedName>
    <definedName name="IQ_CORP_GOODS_PRICE_INDEX_UNUSED_UNUSED_UNUSED" hidden="1">"c6841"</definedName>
    <definedName name="IQ_CORP_GOODS_PRICE_INDEX_YOY_FC_UNUSED_UNUSED_UNUSED" hidden="1">"c8161"</definedName>
    <definedName name="IQ_CORP_GOODS_PRICE_INDEX_YOY_UNUSED_UNUSED_UNUSED" hidden="1">"c7281"</definedName>
    <definedName name="IQ_CORP_PROFITS" hidden="1">"c6843"</definedName>
    <definedName name="IQ_CORP_PROFITS_AFTER_TAX_SAAR" hidden="1">"c6842"</definedName>
    <definedName name="IQ_CORP_PROFITS_AFTER_TAX_SAAR_APR" hidden="1">"c7502"</definedName>
    <definedName name="IQ_CORP_PROFITS_AFTER_TAX_SAAR_APR_FC" hidden="1">"c8382"</definedName>
    <definedName name="IQ_CORP_PROFITS_AFTER_TAX_SAAR_FC" hidden="1">"c7722"</definedName>
    <definedName name="IQ_CORP_PROFITS_AFTER_TAX_SAAR_POP" hidden="1">"c7062"</definedName>
    <definedName name="IQ_CORP_PROFITS_AFTER_TAX_SAAR_POP_FC" hidden="1">"c7942"</definedName>
    <definedName name="IQ_CORP_PROFITS_AFTER_TAX_SAAR_YOY" hidden="1">"c7282"</definedName>
    <definedName name="IQ_CORP_PROFITS_AFTER_TAX_SAAR_YOY_FC" hidden="1">"c8162"</definedName>
    <definedName name="IQ_CORP_PROFITS_APR" hidden="1">"c7503"</definedName>
    <definedName name="IQ_CORP_PROFITS_APR_FC" hidden="1">"c8383"</definedName>
    <definedName name="IQ_CORP_PROFITS_FC" hidden="1">"c7723"</definedName>
    <definedName name="IQ_CORP_PROFITS_POP" hidden="1">"c7063"</definedName>
    <definedName name="IQ_CORP_PROFITS_POP_FC" hidden="1">"c7943"</definedName>
    <definedName name="IQ_CORP_PROFITS_SAAR" hidden="1">"c6844"</definedName>
    <definedName name="IQ_CORP_PROFITS_SAAR_APR" hidden="1">"c7504"</definedName>
    <definedName name="IQ_CORP_PROFITS_SAAR_APR_FC" hidden="1">"c8384"</definedName>
    <definedName name="IQ_CORP_PROFITS_SAAR_FC" hidden="1">"c7724"</definedName>
    <definedName name="IQ_CORP_PROFITS_SAAR_POP" hidden="1">"c7064"</definedName>
    <definedName name="IQ_CORP_PROFITS_SAAR_POP_FC" hidden="1">"c7944"</definedName>
    <definedName name="IQ_CORP_PROFITS_SAAR_YOY" hidden="1">"c7284"</definedName>
    <definedName name="IQ_CORP_PROFITS_SAAR_YOY_FC" hidden="1">"c8164"</definedName>
    <definedName name="IQ_CORP_PROFITS_YOY" hidden="1">"c7283"</definedName>
    <definedName name="IQ_CORP_PROFITS_YOY_FC" hidden="1">"c8163"</definedName>
    <definedName name="IQ_COST_BORROWING" hidden="1">"c2936"</definedName>
    <definedName name="IQ_COST_BORROWINGS" hidden="1">"c225"</definedName>
    <definedName name="IQ_COST_CAPITAL_NEW_BUSINESS" hidden="1">"c9968"</definedName>
    <definedName name="IQ_COST_OF_FUNDING_ASSETS_FDIC" hidden="1">"c6725"</definedName>
    <definedName name="IQ_COST_REV" hidden="1">"c226"</definedName>
    <definedName name="IQ_COST_REVENUE" hidden="1">"c1359"</definedName>
    <definedName name="IQ_COST_SAVINGS" hidden="1">"c227"</definedName>
    <definedName name="IQ_COST_SERVICE" hidden="1">"c228"</definedName>
    <definedName name="IQ_COST_SOLVENCY_CAPITAL_COVERED" hidden="1">"c9965"</definedName>
    <definedName name="IQ_COST_SOLVENCY_CAPITAL_GROUP" hidden="1">"c9951"</definedName>
    <definedName name="IQ_COST_TOTAL_BORROWINGS" hidden="1">"c229"</definedName>
    <definedName name="IQ_COUNTRY_NAME" hidden="1">"c230"</definedName>
    <definedName name="IQ_COUNTRY_NAME_ECON" hidden="1">"c11752"</definedName>
    <definedName name="IQ_COVERED_POPS" hidden="1">"c2124"</definedName>
    <definedName name="IQ_CP" hidden="1">"c2495"</definedName>
    <definedName name="IQ_CP_PCT" hidden="1">"c2496"</definedName>
    <definedName name="IQ_CPI" hidden="1">"c6845"</definedName>
    <definedName name="IQ_CPI_APR" hidden="1">"c7505"</definedName>
    <definedName name="IQ_CPI_APR_FC" hidden="1">"c8385"</definedName>
    <definedName name="IQ_CPI_CORE" hidden="1">"c6838"</definedName>
    <definedName name="IQ_CPI_CORE_APR" hidden="1">"c7498"</definedName>
    <definedName name="IQ_CPI_CORE_POP" hidden="1">"c7058"</definedName>
    <definedName name="IQ_CPI_CORE_YOY" hidden="1">"c7278"</definedName>
    <definedName name="IQ_CPI_FC" hidden="1">"c7725"</definedName>
    <definedName name="IQ_CPI_POP" hidden="1">"c7065"</definedName>
    <definedName name="IQ_CPI_POP_FC" hidden="1">"c7945"</definedName>
    <definedName name="IQ_CPI_YOY" hidden="1">"c7285"</definedName>
    <definedName name="IQ_CPI_YOY_FC" hidden="1">"c8165"</definedName>
    <definedName name="IQ_CQ" hidden="1">5000</definedName>
    <definedName name="IQ_CREDIT_CARD_CHARGE_OFFS_FDIC" hidden="1">"c6652"</definedName>
    <definedName name="IQ_CREDIT_CARD_FEE_BNK" hidden="1">"c231"</definedName>
    <definedName name="IQ_CREDIT_CARD_FEE_FIN" hidden="1">"c1583"</definedName>
    <definedName name="IQ_CREDIT_CARD_LINES_FDIC" hidden="1">"c6525"</definedName>
    <definedName name="IQ_CREDIT_CARD_LOANS_FDIC" hidden="1">"c6319"</definedName>
    <definedName name="IQ_CREDIT_CARD_NET_CHARGE_OFFS_FDIC" hidden="1">"c6654"</definedName>
    <definedName name="IQ_CREDIT_CARD_RECOVERIES_FDIC" hidden="1">"c6653"</definedName>
    <definedName name="IQ_CREDIT_EXPOSURE" hidden="1">"c10038"</definedName>
    <definedName name="IQ_CREDIT_LOSS_CF" hidden="1">"c232"</definedName>
    <definedName name="IQ_CREDIT_LOSS_PROVISION_NET_CHARGE_OFFS_FDIC" hidden="1">"c6734"</definedName>
    <definedName name="IQ_CUMULATIVE_SPLIT_FACTOR" hidden="1">"c2094"</definedName>
    <definedName name="IQ_CURR_ACCT_BALANCE_APR_FC_UNUSED_UNUSED_UNUSED" hidden="1">"c8387"</definedName>
    <definedName name="IQ_CURR_ACCT_BALANCE_APR_UNUSED_UNUSED_UNUSED" hidden="1">"c7507"</definedName>
    <definedName name="IQ_CURR_ACCT_BALANCE_FC_UNUSED_UNUSED_UNUSED" hidden="1">"c7727"</definedName>
    <definedName name="IQ_CURR_ACCT_BALANCE_PCT" hidden="1">"c6846"</definedName>
    <definedName name="IQ_CURR_ACCT_BALANCE_PCT_FC" hidden="1">"c7726"</definedName>
    <definedName name="IQ_CURR_ACCT_BALANCE_PCT_POP" hidden="1">"c7066"</definedName>
    <definedName name="IQ_CURR_ACCT_BALANCE_PCT_POP_FC" hidden="1">"c7946"</definedName>
    <definedName name="IQ_CURR_ACCT_BALANCE_PCT_YOY" hidden="1">"c7286"</definedName>
    <definedName name="IQ_CURR_ACCT_BALANCE_PCT_YOY_FC" hidden="1">"c8166"</definedName>
    <definedName name="IQ_CURR_ACCT_BALANCE_POP_FC_UNUSED_UNUSED_UNUSED" hidden="1">"c7947"</definedName>
    <definedName name="IQ_CURR_ACCT_BALANCE_POP_UNUSED_UNUSED_UNUSED" hidden="1">"c7067"</definedName>
    <definedName name="IQ_CURR_ACCT_BALANCE_SAAR" hidden="1">"c6848"</definedName>
    <definedName name="IQ_CURR_ACCT_BALANCE_SAAR_APR" hidden="1">"c7508"</definedName>
    <definedName name="IQ_CURR_ACCT_BALANCE_SAAR_APR_FC" hidden="1">"c8388"</definedName>
    <definedName name="IQ_CURR_ACCT_BALANCE_SAAR_FC" hidden="1">"c7728"</definedName>
    <definedName name="IQ_CURR_ACCT_BALANCE_SAAR_POP" hidden="1">"c7068"</definedName>
    <definedName name="IQ_CURR_ACCT_BALANCE_SAAR_POP_FC" hidden="1">"c7948"</definedName>
    <definedName name="IQ_CURR_ACCT_BALANCE_SAAR_USD_APR_FC" hidden="1">"c11797"</definedName>
    <definedName name="IQ_CURR_ACCT_BALANCE_SAAR_USD_FC" hidden="1">"c11794"</definedName>
    <definedName name="IQ_CURR_ACCT_BALANCE_SAAR_USD_POP_FC" hidden="1">"c11795"</definedName>
    <definedName name="IQ_CURR_ACCT_BALANCE_SAAR_USD_YOY_FC" hidden="1">"c11796"</definedName>
    <definedName name="IQ_CURR_ACCT_BALANCE_SAAR_YOY" hidden="1">"c7288"</definedName>
    <definedName name="IQ_CURR_ACCT_BALANCE_SAAR_YOY_FC" hidden="1">"c8168"</definedName>
    <definedName name="IQ_CURR_ACCT_BALANCE_UNUSED_UNUSED_UNUSED" hidden="1">"c6847"</definedName>
    <definedName name="IQ_CURR_ACCT_BALANCE_USD" hidden="1">"c11786"</definedName>
    <definedName name="IQ_CURR_ACCT_BALANCE_USD_APR" hidden="1">"c11789"</definedName>
    <definedName name="IQ_CURR_ACCT_BALANCE_USD_APR_FC" hidden="1">"c11793"</definedName>
    <definedName name="IQ_CURR_ACCT_BALANCE_USD_FC" hidden="1">"c11790"</definedName>
    <definedName name="IQ_CURR_ACCT_BALANCE_USD_POP" hidden="1">"c11787"</definedName>
    <definedName name="IQ_CURR_ACCT_BALANCE_USD_POP_FC" hidden="1">"c11791"</definedName>
    <definedName name="IQ_CURR_ACCT_BALANCE_USD_YOY" hidden="1">"c11788"</definedName>
    <definedName name="IQ_CURR_ACCT_BALANCE_USD_YOY_FC" hidden="1">"c11792"</definedName>
    <definedName name="IQ_CURR_ACCT_BALANCE_YOY_FC_UNUSED_UNUSED_UNUSED" hidden="1">"c8167"</definedName>
    <definedName name="IQ_CURR_ACCT_BALANCE_YOY_UNUSED_UNUSED_UNUSED" hidden="1">"c7287"</definedName>
    <definedName name="IQ_CURR_ACCT_INC_RECEIPTS" hidden="1">"c6849"</definedName>
    <definedName name="IQ_CURR_ACCT_INC_RECEIPTS_APR" hidden="1">"c7509"</definedName>
    <definedName name="IQ_CURR_ACCT_INC_RECEIPTS_APR_FC" hidden="1">"c8389"</definedName>
    <definedName name="IQ_CURR_ACCT_INC_RECEIPTS_FC" hidden="1">"c7729"</definedName>
    <definedName name="IQ_CURR_ACCT_INC_RECEIPTS_POP" hidden="1">"c7069"</definedName>
    <definedName name="IQ_CURR_ACCT_INC_RECEIPTS_POP_FC" hidden="1">"c7949"</definedName>
    <definedName name="IQ_CURR_ACCT_INC_RECEIPTS_YOY" hidden="1">"c7289"</definedName>
    <definedName name="IQ_CURR_ACCT_INC_RECEIPTS_YOY_FC" hidden="1">"c8169"</definedName>
    <definedName name="IQ_CURR_DOMESTIC_TAXES" hidden="1">"c2074"</definedName>
    <definedName name="IQ_CURR_FOREIGN_TAXES" hidden="1">"c2075"</definedName>
    <definedName name="IQ_CURRENCY_COIN_DOMESTIC_FDIC" hidden="1">"c6388"</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 hidden="1">"c6205"</definedName>
    <definedName name="IQ_CURRENCY_GAIN_REIT" hidden="1">"c239"</definedName>
    <definedName name="IQ_CURRENCY_GAIN_UTI" hidden="1">"c240"</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 hidden="1">"c6283"</definedName>
    <definedName name="IQ_CURRENT_PORT_DEBT_REIT" hidden="1">"c1570"</definedName>
    <definedName name="IQ_CURRENT_PORT_DEBT_UTI" hidden="1">"c1571"</definedName>
    <definedName name="IQ_CURRENT_PORT_FHLB_DEBT" hidden="1">"c5657"</definedName>
    <definedName name="IQ_CURRENT_PORT_LEASES" hidden="1">"c245"</definedName>
    <definedName name="IQ_CURRENT_PORT_PCT" hidden="1">"c2541"</definedName>
    <definedName name="IQ_CURRENT_RATIO" hidden="1">"c246"</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 hidden="1">"c6206"</definedName>
    <definedName name="IQ_DA_CF_REIT" hidden="1">"c254"</definedName>
    <definedName name="IQ_DA_CF_UTI" hidden="1">"c255"</definedName>
    <definedName name="IQ_DA_EBITDA" hidden="1">"c5528"</definedName>
    <definedName name="IQ_DA_FIN" hidden="1">"c256"</definedName>
    <definedName name="IQ_DA_INS" hidden="1">"c257"</definedName>
    <definedName name="IQ_DA_RE" hidden="1">"c6207"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 hidden="1">"c6208"</definedName>
    <definedName name="IQ_DA_SUPPL_CF_REIT" hidden="1">"c266"</definedName>
    <definedName name="IQ_DA_SUPPL_CF_UTI" hidden="1">"c267"</definedName>
    <definedName name="IQ_DA_SUPPL_FIN" hidden="1">"c268"</definedName>
    <definedName name="IQ_DA_SUPPL_INS" hidden="1">"c269"</definedName>
    <definedName name="IQ_DA_SUPPL_RE" hidden="1">"c6209"</definedName>
    <definedName name="IQ_DA_SUPPL_REIT" hidden="1">"c270"</definedName>
    <definedName name="IQ_DA_SUPPL_UTI" hidden="1">"c271"</definedName>
    <definedName name="IQ_DA_UTI" hidden="1">"c272"</definedName>
    <definedName name="IQ_DAYS_COVER_SHORT" hidden="1">"c1578"</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ADJ" hidden="1">"c2515"</definedName>
    <definedName name="IQ_DEBT_ADJ_PCT" hidden="1">"c2516"</definedName>
    <definedName name="IQ_DEBT_EQUIV_NET_PBO" hidden="1">"c2938"</definedName>
    <definedName name="IQ_DEBT_EQUIV_OPER_LEASE" hidden="1">"c2935"</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 hidden="1">"c6210"</definedName>
    <definedName name="IQ_DEF_CHARGES_LT_REIT" hidden="1">"c297"</definedName>
    <definedName name="IQ_DEF_CHARGES_LT_UTI" hidden="1">"c298"</definedName>
    <definedName name="IQ_DEF_CHARGES_RE" hidden="1">"c6211"</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SPENDING_REAL_SAAR" hidden="1">"c6971"</definedName>
    <definedName name="IQ_DEF_SPENDING_REAL_SAAR_APR" hidden="1">"c7631"</definedName>
    <definedName name="IQ_DEF_SPENDING_REAL_SAAR_APR_FC" hidden="1">"c8511"</definedName>
    <definedName name="IQ_DEF_SPENDING_REAL_SAAR_FC" hidden="1">"c7851"</definedName>
    <definedName name="IQ_DEF_SPENDING_REAL_SAAR_POP" hidden="1">"c7191"</definedName>
    <definedName name="IQ_DEF_SPENDING_REAL_SAAR_POP_FC" hidden="1">"c8071"</definedName>
    <definedName name="IQ_DEF_SPENDING_REAL_SAAR_YOY" hidden="1">"c7411"</definedName>
    <definedName name="IQ_DEF_SPENDING_REAL_SAAR_YOY_FC" hidden="1">"c8291"</definedName>
    <definedName name="IQ_DEF_TAX_ASSET_LT_BR" hidden="1">"c304"</definedName>
    <definedName name="IQ_DEF_TAX_ASSET_LT_FIN" hidden="1">"c305"</definedName>
    <definedName name="IQ_DEF_TAX_ASSET_LT_INS" hidden="1">"c306"</definedName>
    <definedName name="IQ_DEF_TAX_ASSET_LT_RE" hidden="1">"c6212"</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 hidden="1">"c6213"</definedName>
    <definedName name="IQ_DEF_TAX_LIAB_LT_REIT" hidden="1">"c318"</definedName>
    <definedName name="IQ_DEF_TAX_LIAB_LT_UTI" hidden="1">"c319"</definedName>
    <definedName name="IQ_DEFERRED_DOMESTIC_TAXES" hidden="1">"c2077"</definedName>
    <definedName name="IQ_DEFERRED_FOREIGN_TAXES" hidden="1">"c2078"</definedName>
    <definedName name="IQ_DEFERRED_INC_TAX" hidden="1">"c1447"</definedName>
    <definedName name="IQ_DEFERRED_TAXES" hidden="1">"c1356"</definedName>
    <definedName name="IQ_DEMAND_DEP" hidden="1">"c320"</definedName>
    <definedName name="IQ_DEMAND_DEPOSITS_FDIC" hidden="1">"c6489"</definedName>
    <definedName name="IQ_DEPOSIT_ACCOUNTS_LESS_THAN_100K_FDIC" hidden="1">"c6494"</definedName>
    <definedName name="IQ_DEPOSIT_ACCOUNTS_MORE_THAN_100K_FDIC" hidden="1">"c6492"</definedName>
    <definedName name="IQ_DEPOSITORY_INSTITUTIONS_CHARGE_OFFS_FDIC" hidden="1">"c6596"</definedName>
    <definedName name="IQ_DEPOSITORY_INSTITUTIONS_NET_CHARGE_OFFS_FDIC" hidden="1">"c6634"</definedName>
    <definedName name="IQ_DEPOSITORY_INSTITUTIONS_RECOVERIES_FDIC" hidden="1">"c6615"</definedName>
    <definedName name="IQ_DEPOSITS_FIN" hidden="1">"c321"</definedName>
    <definedName name="IQ_DEPOSITS_HELD_DOMESTIC_FDIC" hidden="1">"c6340"</definedName>
    <definedName name="IQ_DEPOSITS_HELD_FOREIGN_FDIC" hidden="1">"c6341"</definedName>
    <definedName name="IQ_DEPOSITS_INTEREST_SECURITIES" hidden="1">"c5509"</definedName>
    <definedName name="IQ_DEPOSITS_LESS_THAN_100K_AFTER_THREE_YEARS_FDIC" hidden="1">"c6464"</definedName>
    <definedName name="IQ_DEPOSITS_LESS_THAN_100K_THREE_MONTHS_FDIC" hidden="1">"c6461"</definedName>
    <definedName name="IQ_DEPOSITS_LESS_THAN_100K_THREE_YEARS_FDIC" hidden="1">"c6463"</definedName>
    <definedName name="IQ_DEPOSITS_LESS_THAN_100K_TWELVE_MONTHS_FDIC" hidden="1">"c6462"</definedName>
    <definedName name="IQ_DEPOSITS_MORE_THAN_100K_AFTER_THREE_YEARS_FDIC" hidden="1">"c6469"</definedName>
    <definedName name="IQ_DEPOSITS_MORE_THAN_100K_THREE_MONTHS_FDIC" hidden="1">"c6466"</definedName>
    <definedName name="IQ_DEPOSITS_MORE_THAN_100K_THREE_YEARS_FDIC" hidden="1">"c6468"</definedName>
    <definedName name="IQ_DEPOSITS_MORE_THAN_100K_TWELVE_MONTHS_FDIC" hidden="1">"c6467"</definedName>
    <definedName name="IQ_DEPRE_AMORT" hidden="1">"c1360"</definedName>
    <definedName name="IQ_DEPRE_AMORT_SUPPL" hidden="1">"c1593"</definedName>
    <definedName name="IQ_DEPRE_DEPLE" hidden="1">"c1361"</definedName>
    <definedName name="IQ_DEPRE_SUPP" hidden="1">"c1443"</definedName>
    <definedName name="IQ_DERIVATIVES_FDIC" hidden="1">"c6523"</definedName>
    <definedName name="IQ_DESCRIPTION_LONG" hidden="1">"c1520"</definedName>
    <definedName name="IQ_DEVELOP_LAND" hidden="1">"c323"</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RECT_AH_EARNED" hidden="1">"c2740"</definedName>
    <definedName name="IQ_DIRECT_EARNED" hidden="1">"c2730"</definedName>
    <definedName name="IQ_DIRECT_LIFE_EARNED" hidden="1">"c2735"</definedName>
    <definedName name="IQ_DIRECT_LIFE_IN_FORCE" hidden="1">"c2765"</definedName>
    <definedName name="IQ_DIRECT_PC_EARNED" hidden="1">"c2745"</definedName>
    <definedName name="IQ_DIRECT_WRITTEN" hidden="1">"c2724"</definedName>
    <definedName name="IQ_DISCONT_OPER" hidden="1">"c1367"</definedName>
    <definedName name="IQ_DISCOUNT_RATE_PENSION_DOMESTIC" hidden="1">"c327"</definedName>
    <definedName name="IQ_DISCOUNT_RATE_PENSION_FOREIGN" hidden="1">"c328"</definedName>
    <definedName name="IQ_DISPOSABLE_PERSONAL_INC" hidden="1">"c6850"</definedName>
    <definedName name="IQ_DISPOSABLE_PERSONAL_INC_APR" hidden="1">"c7510"</definedName>
    <definedName name="IQ_DISPOSABLE_PERSONAL_INC_APR_FC" hidden="1">"c8390"</definedName>
    <definedName name="IQ_DISPOSABLE_PERSONAL_INC_FC" hidden="1">"c7730"</definedName>
    <definedName name="IQ_DISPOSABLE_PERSONAL_INC_POP" hidden="1">"c7070"</definedName>
    <definedName name="IQ_DISPOSABLE_PERSONAL_INC_POP_FC" hidden="1">"c7950"</definedName>
    <definedName name="IQ_DISPOSABLE_PERSONAL_INC_REAL" hidden="1">"c11922"</definedName>
    <definedName name="IQ_DISPOSABLE_PERSONAL_INC_REAL_APR" hidden="1">"c11925"</definedName>
    <definedName name="IQ_DISPOSABLE_PERSONAL_INC_REAL_POP" hidden="1">"c11923"</definedName>
    <definedName name="IQ_DISPOSABLE_PERSONAL_INC_REAL_YOY" hidden="1">"c11924"</definedName>
    <definedName name="IQ_DISPOSABLE_PERSONAL_INC_SAAR" hidden="1">"c6851"</definedName>
    <definedName name="IQ_DISPOSABLE_PERSONAL_INC_SAAR_APR" hidden="1">"c7511"</definedName>
    <definedName name="IQ_DISPOSABLE_PERSONAL_INC_SAAR_APR_FC" hidden="1">"c8391"</definedName>
    <definedName name="IQ_DISPOSABLE_PERSONAL_INC_SAAR_FC" hidden="1">"c7731"</definedName>
    <definedName name="IQ_DISPOSABLE_PERSONAL_INC_SAAR_POP" hidden="1">"c7071"</definedName>
    <definedName name="IQ_DISPOSABLE_PERSONAL_INC_SAAR_POP_FC" hidden="1">"c7951"</definedName>
    <definedName name="IQ_DISPOSABLE_PERSONAL_INC_SAAR_USD_APR_FC" hidden="1">"c11805"</definedName>
    <definedName name="IQ_DISPOSABLE_PERSONAL_INC_SAAR_USD_FC" hidden="1">"c11802"</definedName>
    <definedName name="IQ_DISPOSABLE_PERSONAL_INC_SAAR_USD_POP_FC" hidden="1">"c11803"</definedName>
    <definedName name="IQ_DISPOSABLE_PERSONAL_INC_SAAR_USD_YOY_FC" hidden="1">"c11804"</definedName>
    <definedName name="IQ_DISPOSABLE_PERSONAL_INC_SAAR_YOY" hidden="1">"c7291"</definedName>
    <definedName name="IQ_DISPOSABLE_PERSONAL_INC_SAAR_YOY_FC" hidden="1">"c8171"</definedName>
    <definedName name="IQ_DISPOSABLE_PERSONAL_INC_USD_APR_FC" hidden="1">"c11801"</definedName>
    <definedName name="IQ_DISPOSABLE_PERSONAL_INC_USD_FC" hidden="1">"c11798"</definedName>
    <definedName name="IQ_DISPOSABLE_PERSONAL_INC_USD_POP_FC" hidden="1">"c11799"</definedName>
    <definedName name="IQ_DISPOSABLE_PERSONAL_INC_USD_YOY_FC" hidden="1">"c11800"</definedName>
    <definedName name="IQ_DISPOSABLE_PERSONAL_INC_YOY" hidden="1">"c7290"</definedName>
    <definedName name="IQ_DISPOSABLE_PERSONAL_INC_YOY_FC" hidden="1">"c8170"</definedName>
    <definedName name="IQ_DISTR_EXCESS_EARN" hidden="1">"c329"</definedName>
    <definedName name="IQ_DISTRIBUTABLE_CASH" hidden="1">"c3002"</definedName>
    <definedName name="IQ_DISTRIBUTABLE_CASH_ACT_OR_EST" hidden="1">"c4278"</definedName>
    <definedName name="IQ_DISTRIBUTABLE_CASH_ACT_OR_EST_CIQ" hidden="1">"c4803"</definedName>
    <definedName name="IQ_DISTRIBUTABLE_CASH_PAYOUT" hidden="1">"c3005"</definedName>
    <definedName name="IQ_DISTRIBUTABLE_CASH_SHARE" hidden="1">"c3003"</definedName>
    <definedName name="IQ_DISTRIBUTABLE_CASH_SHARE_ACT_OR_EST" hidden="1">"c4286"</definedName>
    <definedName name="IQ_DISTRIBUTABLE_CASH_SHARE_ACT_OR_EST_CIQ" hidden="1">"c4811"</definedName>
    <definedName name="IQ_DIV_AMOUNT" hidden="1">"c3041"</definedName>
    <definedName name="IQ_DIV_PAYMENT_DATE" hidden="1">"c2205"</definedName>
    <definedName name="IQ_DIV_RECORD_DATE" hidden="1">"c2204"</definedName>
    <definedName name="IQ_DIV_SHARE" hidden="1">"c330"</definedName>
    <definedName name="IQ_DIVEST_CF" hidden="1">"c331"</definedName>
    <definedName name="IQ_DIVID_SHARE" hidden="1">"c1366"</definedName>
    <definedName name="IQ_DIVIDEND_YIELD" hidden="1">"c332"</definedName>
    <definedName name="IQ_DIVIDENDS_DECLARED_COMMON_FDIC" hidden="1">"c6659"</definedName>
    <definedName name="IQ_DIVIDENDS_DECLARED_PREFERRED_FDIC" hidden="1">"c6658"</definedName>
    <definedName name="IQ_DIVIDENDS_FDIC" hidden="1">"c6660"</definedName>
    <definedName name="IQ_DIVIDENDS_PAID_DECLARED_PERIOD_COVERED" hidden="1">"c9960"</definedName>
    <definedName name="IQ_DIVIDENDS_PAID_DECLARED_PERIOD_GROUP" hidden="1">"c9946"</definedName>
    <definedName name="IQ_DO" hidden="1">"c333"</definedName>
    <definedName name="IQ_DO_ASSETS_CURRENT" hidden="1">"c334"</definedName>
    <definedName name="IQ_DO_ASSETS_LT" hidden="1">"c335"</definedName>
    <definedName name="IQ_DO_CF" hidden="1">"c336"</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CAGR" hidden="1">"c6065"</definedName>
    <definedName name="IQ_DPS_10YR_ANN_GROWTH" hidden="1">"c337"</definedName>
    <definedName name="IQ_DPS_1YR_ANN_GROWTH" hidden="1">"c338"</definedName>
    <definedName name="IQ_DPS_2YR_ANN_CAGR" hidden="1">"c6066"</definedName>
    <definedName name="IQ_DPS_2YR_ANN_GROWTH" hidden="1">"c339"</definedName>
    <definedName name="IQ_DPS_3YR_ANN_CAGR" hidden="1">"c6067"</definedName>
    <definedName name="IQ_DPS_3YR_ANN_GROWTH" hidden="1">"c340"</definedName>
    <definedName name="IQ_DPS_5YR_ANN_CAGR" hidden="1">"c6068"</definedName>
    <definedName name="IQ_DPS_5YR_ANN_GROWTH" hidden="1">"c341"</definedName>
    <definedName name="IQ_DPS_7YR_ANN_CAGR" hidden="1">"c6069"</definedName>
    <definedName name="IQ_DPS_7YR_ANN_GROWTH" hidden="1">"c342"</definedName>
    <definedName name="IQ_DURABLE_INVENTORIES" hidden="1">"c6853"</definedName>
    <definedName name="IQ_DURABLE_INVENTORIES_APR" hidden="1">"c7513"</definedName>
    <definedName name="IQ_DURABLE_INVENTORIES_APR_FC" hidden="1">"c8393"</definedName>
    <definedName name="IQ_DURABLE_INVENTORIES_FC" hidden="1">"c7733"</definedName>
    <definedName name="IQ_DURABLE_INVENTORIES_POP" hidden="1">"c7073"</definedName>
    <definedName name="IQ_DURABLE_INVENTORIES_POP_FC" hidden="1">"c7953"</definedName>
    <definedName name="IQ_DURABLE_INVENTORIES_YOY" hidden="1">"c7293"</definedName>
    <definedName name="IQ_DURABLE_INVENTORIES_YOY_FC" hidden="1">"c8173"</definedName>
    <definedName name="IQ_DURABLE_ORDERS" hidden="1">"c6854"</definedName>
    <definedName name="IQ_DURABLE_ORDERS_APR" hidden="1">"c7514"</definedName>
    <definedName name="IQ_DURABLE_ORDERS_APR_FC" hidden="1">"c8394"</definedName>
    <definedName name="IQ_DURABLE_ORDERS_FC" hidden="1">"c7734"</definedName>
    <definedName name="IQ_DURABLE_ORDERS_POP" hidden="1">"c7074"</definedName>
    <definedName name="IQ_DURABLE_ORDERS_POP_FC" hidden="1">"c7954"</definedName>
    <definedName name="IQ_DURABLE_ORDERS_YOY" hidden="1">"c7294"</definedName>
    <definedName name="IQ_DURABLE_ORDERS_YOY_FC" hidden="1">"c8174"</definedName>
    <definedName name="IQ_DURABLE_SHIPMENTS" hidden="1">"c6855"</definedName>
    <definedName name="IQ_DURABLE_SHIPMENTS_APR" hidden="1">"c7515"</definedName>
    <definedName name="IQ_DURABLE_SHIPMENTS_APR_FC" hidden="1">"c8395"</definedName>
    <definedName name="IQ_DURABLE_SHIPMENTS_FC" hidden="1">"c7735"</definedName>
    <definedName name="IQ_DURABLE_SHIPMENTS_POP" hidden="1">"c7075"</definedName>
    <definedName name="IQ_DURABLE_SHIPMENTS_POP_FC" hidden="1">"c7955"</definedName>
    <definedName name="IQ_DURABLE_SHIPMENTS_YOY" hidden="1">"c7295"</definedName>
    <definedName name="IQ_DURABLE_SHIPMENTS_YOY_FC" hidden="1">"c8175"</definedName>
    <definedName name="IQ_EARNING_ASSET_YIELD" hidden="1">"c343"</definedName>
    <definedName name="IQ_EARNING_ASSETS_FDIC" hidden="1">"c6360"</definedName>
    <definedName name="IQ_EARNING_ASSETS_YIELD_FDIC" hidden="1">"c6724"</definedName>
    <definedName name="IQ_EARNING_CO" hidden="1">"c344"</definedName>
    <definedName name="IQ_EARNING_CO_10YR_ANN_CAGR" hidden="1">"c6070"</definedName>
    <definedName name="IQ_EARNING_CO_10YR_ANN_GROWTH" hidden="1">"c345"</definedName>
    <definedName name="IQ_EARNING_CO_1YR_ANN_GROWTH" hidden="1">"c346"</definedName>
    <definedName name="IQ_EARNING_CO_2YR_ANN_CAGR" hidden="1">"c6071"</definedName>
    <definedName name="IQ_EARNING_CO_2YR_ANN_GROWTH" hidden="1">"c347"</definedName>
    <definedName name="IQ_EARNING_CO_3YR_ANN_CAGR" hidden="1">"c6072"</definedName>
    <definedName name="IQ_EARNING_CO_3YR_ANN_GROWTH" hidden="1">"c348"</definedName>
    <definedName name="IQ_EARNING_CO_5YR_ANN_CAGR" hidden="1">"c6073"</definedName>
    <definedName name="IQ_EARNING_CO_5YR_ANN_GROWTH" hidden="1">"c349"</definedName>
    <definedName name="IQ_EARNING_CO_7YR_ANN_CAGR" hidden="1">"c6074"</definedName>
    <definedName name="IQ_EARNING_CO_7YR_ANN_GROWTH" hidden="1">"c350"</definedName>
    <definedName name="IQ_EARNING_CO_MARGIN" hidden="1">"c351"</definedName>
    <definedName name="IQ_EARNINGS_ANNOUNCE_DATE" hidden="1">"c1649"</definedName>
    <definedName name="IQ_EARNINGS_ANNOUNCE_DATE_CIQ" hidden="1">"c4656"</definedName>
    <definedName name="IQ_EARNINGS_ANNOUNCE_DATE_REUT" hidden="1">"c5314"</definedName>
    <definedName name="IQ_EARNINGS_COVERAGE_NET_CHARGE_OFFS_FDIC" hidden="1">"c6735"</definedName>
    <definedName name="IQ_EARNINGS_PERIOD_COVERED" hidden="1">"c9958"</definedName>
    <definedName name="IQ_EARNINGS_PERIOD_GROUP" hidden="1">"c9944"</definedName>
    <definedName name="IQ_EBIT" hidden="1">"c352"</definedName>
    <definedName name="IQ_EBIT_10YR_ANN_CAGR" hidden="1">"c6075"</definedName>
    <definedName name="IQ_EBIT_10YR_ANN_GROWTH" hidden="1">"c353"</definedName>
    <definedName name="IQ_EBIT_1YR_ANN_GROWTH" hidden="1">"c354"</definedName>
    <definedName name="IQ_EBIT_2YR_ANN_CAGR" hidden="1">"c6076"</definedName>
    <definedName name="IQ_EBIT_2YR_ANN_GROWTH" hidden="1">"c355"</definedName>
    <definedName name="IQ_EBIT_3YR_ANN_CAGR" hidden="1">"c6077"</definedName>
    <definedName name="IQ_EBIT_3YR_ANN_GROWTH" hidden="1">"c356"</definedName>
    <definedName name="IQ_EBIT_5YR_ANN_CAGR" hidden="1">"c6078"</definedName>
    <definedName name="IQ_EBIT_5YR_ANN_GROWTH" hidden="1">"c357"</definedName>
    <definedName name="IQ_EBIT_7YR_ANN_CAGR" hidden="1">"c6079"</definedName>
    <definedName name="IQ_EBIT_7YR_ANN_GROWTH" hidden="1">"c358"</definedName>
    <definedName name="IQ_EBIT_EQ_INC" hidden="1">"c3498"</definedName>
    <definedName name="IQ_EBIT_EQ_INC_EXCL_SBC" hidden="1">"c3502"</definedName>
    <definedName name="IQ_EBIT_EXCL_SBC" hidden="1">"c3082"</definedName>
    <definedName name="IQ_EBIT_GW_ACT_OR_EST" hidden="1">"c4306"</definedName>
    <definedName name="IQ_EBIT_INT" hidden="1">"c360"</definedName>
    <definedName name="IQ_EBIT_MARGIN" hidden="1">"c359"</definedName>
    <definedName name="IQ_EBIT_OVER_IE" hidden="1">"c1369"</definedName>
    <definedName name="IQ_EBIT_SBC_ACT_OR_EST" hidden="1">"c4316"</definedName>
    <definedName name="IQ_EBIT_SBC_ACT_OR_EST_CIQ" hidden="1">"c4841"</definedName>
    <definedName name="IQ_EBIT_SBC_GW_ACT_OR_EST" hidden="1">"c4320"</definedName>
    <definedName name="IQ_EBIT_SBC_GW_ACT_OR_EST_CIQ" hidden="1">"c4845"</definedName>
    <definedName name="IQ_EBITA" hidden="1">"c1910"</definedName>
    <definedName name="IQ_EBITA_10YR_ANN_CAGR" hidden="1">"c6184"</definedName>
    <definedName name="IQ_EBITA_10YR_ANN_GROWTH" hidden="1">"c1954"</definedName>
    <definedName name="IQ_EBITA_1YR_ANN_GROWTH" hidden="1">"c1949"</definedName>
    <definedName name="IQ_EBITA_2YR_ANN_CAGR" hidden="1">"c6180"</definedName>
    <definedName name="IQ_EBITA_2YR_ANN_GROWTH" hidden="1">"c1950"</definedName>
    <definedName name="IQ_EBITA_3YR_ANN_CAGR" hidden="1">"c6181"</definedName>
    <definedName name="IQ_EBITA_3YR_ANN_GROWTH" hidden="1">"c1951"</definedName>
    <definedName name="IQ_EBITA_5YR_ANN_CAGR" hidden="1">"c6182"</definedName>
    <definedName name="IQ_EBITA_5YR_ANN_GROWTH" hidden="1">"c1952"</definedName>
    <definedName name="IQ_EBITA_7YR_ANN_CAGR" hidden="1">"c6183"</definedName>
    <definedName name="IQ_EBITA_7YR_ANN_GROWTH" hidden="1">"c1953"</definedName>
    <definedName name="IQ_EBITA_EQ_INC" hidden="1">"c3497"</definedName>
    <definedName name="IQ_EBITA_EQ_INC_EXCL_SBC" hidden="1">"c3501"</definedName>
    <definedName name="IQ_EBITA_EXCL_SBC" hidden="1">"c3080"</definedName>
    <definedName name="IQ_EBITA_MARGIN" hidden="1">"c1963"</definedName>
    <definedName name="IQ_EBITDA" hidden="1">"c361"</definedName>
    <definedName name="IQ_EBITDA_10YR_ANN_CAGR" hidden="1">"c6080"</definedName>
    <definedName name="IQ_EBITDA_10YR_ANN_GROWTH" hidden="1">"c362"</definedName>
    <definedName name="IQ_EBITDA_1YR_ANN_GROWTH" hidden="1">"c363"</definedName>
    <definedName name="IQ_EBITDA_2YR_ANN_CAGR" hidden="1">"c6081"</definedName>
    <definedName name="IQ_EBITDA_2YR_ANN_GROWTH" hidden="1">"c364"</definedName>
    <definedName name="IQ_EBITDA_3YR_ANN_CAGR" hidden="1">"c6082"</definedName>
    <definedName name="IQ_EBITDA_3YR_ANN_GROWTH" hidden="1">"c365"</definedName>
    <definedName name="IQ_EBITDA_5YR_ANN_CAGR" hidden="1">"c6083"</definedName>
    <definedName name="IQ_EBITDA_5YR_ANN_GROWTH" hidden="1">"c366"</definedName>
    <definedName name="IQ_EBITDA_7YR_ANN_CAGR" hidden="1">"c6084"</definedName>
    <definedName name="IQ_EBITDA_7YR_ANN_GROWTH" hidden="1">"c367"</definedName>
    <definedName name="IQ_EBITDA_ACT_OR_EST_CIQ" hidden="1">"c5060"</definedName>
    <definedName name="IQ_EBITDA_CAPEX_INT" hidden="1">"c368"</definedName>
    <definedName name="IQ_EBITDA_CAPEX_OVER_TOTAL_IE" hidden="1">"c1370"</definedName>
    <definedName name="IQ_EBITDA_EQ_INC" hidden="1">"c3496"</definedName>
    <definedName name="IQ_EBITDA_EQ_INC_EXCL_SBC" hidden="1">"c3500"</definedName>
    <definedName name="IQ_EBITDA_EST" hidden="1">"c369"</definedName>
    <definedName name="IQ_EBITDA_EST_CIQ" hidden="1">"c3622"</definedName>
    <definedName name="IQ_EBITDA_EST_REUT" hidden="1">"c3640"</definedName>
    <definedName name="IQ_EBITDA_EXCL_SBC" hidden="1">"c3081"</definedName>
    <definedName name="IQ_EBITDA_HIGH_EST" hidden="1">"c370"</definedName>
    <definedName name="IQ_EBITDA_HIGH_EST_CIQ" hidden="1">"c3624"</definedName>
    <definedName name="IQ_EBITDA_HIGH_EST_REUT" hidden="1">"c3642"</definedName>
    <definedName name="IQ_EBITDA_INT" hidden="1">"c373"</definedName>
    <definedName name="IQ_EBITDA_LOW_EST" hidden="1">"c371"</definedName>
    <definedName name="IQ_EBITDA_LOW_EST_CIQ" hidden="1">"c3625"</definedName>
    <definedName name="IQ_EBITDA_LOW_EST_REUT" hidden="1">"c3643"</definedName>
    <definedName name="IQ_EBITDA_MARGIN" hidden="1">"c372"</definedName>
    <definedName name="IQ_EBITDA_MEDIAN_EST" hidden="1">"c1663"</definedName>
    <definedName name="IQ_EBITDA_MEDIAN_EST_CIQ" hidden="1">"c3623"</definedName>
    <definedName name="IQ_EBITDA_MEDIAN_EST_REUT" hidden="1">"c3641"</definedName>
    <definedName name="IQ_EBITDA_NUM_EST" hidden="1">"c374"</definedName>
    <definedName name="IQ_EBITDA_NUM_EST_CIQ" hidden="1">"c3626"</definedName>
    <definedName name="IQ_EBITDA_NUM_EST_REUT" hidden="1">"c3644"</definedName>
    <definedName name="IQ_EBITDA_OVER_TOTAL_IE" hidden="1">"c1371"</definedName>
    <definedName name="IQ_EBITDA_SBC_ACT_OR_EST" hidden="1">"c4337"</definedName>
    <definedName name="IQ_EBITDA_SBC_ACT_OR_EST_CIQ" hidden="1">"c4862"</definedName>
    <definedName name="IQ_EBITDA_STDDEV_EST" hidden="1">"c375"</definedName>
    <definedName name="IQ_EBITDA_STDDEV_EST_CIQ" hidden="1">"c3627"</definedName>
    <definedName name="IQ_EBITDA_STDDEV_EST_REUT" hidden="1">"c3645"</definedName>
    <definedName name="IQ_EBITDAR" hidden="1">"c2989"</definedName>
    <definedName name="IQ_EBITDAR_EQ_INC" hidden="1">"c3499"</definedName>
    <definedName name="IQ_EBITDAR_EQ_INC_EXCL_SBC" hidden="1">"c3503"</definedName>
    <definedName name="IQ_EBITDAR_EXCL_SBC" hidden="1">"c3083"</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 hidden="1">"c6214"</definedName>
    <definedName name="IQ_EBT_EXCL_REIT" hidden="1">"c384"</definedName>
    <definedName name="IQ_EBT_EXCL_UTI" hidden="1">"c385"</definedName>
    <definedName name="IQ_EBT_FIN" hidden="1">"c386"</definedName>
    <definedName name="IQ_EBT_INCL_MARGIN" hidden="1">"c387"</definedName>
    <definedName name="IQ_EBT_INS" hidden="1">"c388"</definedName>
    <definedName name="IQ_EBT_RE" hidden="1">"c6215"</definedName>
    <definedName name="IQ_EBT_REIT" hidden="1">"c389"</definedName>
    <definedName name="IQ_EBT_SBC_ACT_OR_EST" hidden="1">"c4350"</definedName>
    <definedName name="IQ_EBT_SBC_ACT_OR_EST_CIQ" hidden="1">"c4875"</definedName>
    <definedName name="IQ_EBT_SBC_GW_ACT_OR_EST" hidden="1">"c4354"</definedName>
    <definedName name="IQ_EBT_SBC_GW_ACT_OR_EST_CIQ" hidden="1">"c4879"</definedName>
    <definedName name="IQ_EBT_SUBTOTAL_AP" hidden="1">"c8982"</definedName>
    <definedName name="IQ_EBT_UTI" hidden="1">"c390"</definedName>
    <definedName name="IQ_ECO_METRIC_6825_UNUSED_UNUSED_UNUSED" hidden="1">"c6825"</definedName>
    <definedName name="IQ_ECO_METRIC_6839_UNUSED_UNUSED_UNUSED" hidden="1">"c6839"</definedName>
    <definedName name="IQ_ECO_METRIC_6896_UNUSED_UNUSED_UNUSED" hidden="1">"c6896"</definedName>
    <definedName name="IQ_ECO_METRIC_6897_UNUSED_UNUSED_UNUSED" hidden="1">"c6897"</definedName>
    <definedName name="IQ_ECO_METRIC_6927" hidden="1">"c6927"</definedName>
    <definedName name="IQ_ECO_METRIC_6988_UNUSED_UNUSED_UNUSED" hidden="1">"c6988"</definedName>
    <definedName name="IQ_ECO_METRIC_7045_UNUSED_UNUSED_UNUSED" hidden="1">"c7045"</definedName>
    <definedName name="IQ_ECO_METRIC_7059_UNUSED_UNUSED_UNUSED" hidden="1">"c7059"</definedName>
    <definedName name="IQ_ECO_METRIC_7116_UNUSED_UNUSED_UNUSED" hidden="1">"c7116"</definedName>
    <definedName name="IQ_ECO_METRIC_7117_UNUSED_UNUSED_UNUSED" hidden="1">"c7117"</definedName>
    <definedName name="IQ_ECO_METRIC_7147" hidden="1">"c7147"</definedName>
    <definedName name="IQ_ECO_METRIC_7208_UNUSED_UNUSED_UNUSED" hidden="1">"c7208"</definedName>
    <definedName name="IQ_ECO_METRIC_7265_UNUSED_UNUSED_UNUSED" hidden="1">"c7265"</definedName>
    <definedName name="IQ_ECO_METRIC_7279_UNUSED_UNUSED_UNUSED" hidden="1">"c7279"</definedName>
    <definedName name="IQ_ECO_METRIC_7336_UNUSED_UNUSED_UNUSED" hidden="1">"c7336"</definedName>
    <definedName name="IQ_ECO_METRIC_7337_UNUSED_UNUSED_UNUSED" hidden="1">"c7337"</definedName>
    <definedName name="IQ_ECO_METRIC_7367" hidden="1">"c7367"</definedName>
    <definedName name="IQ_ECO_METRIC_7428_UNUSED_UNUSED_UNUSED" hidden="1">"c7428"</definedName>
    <definedName name="IQ_ECO_METRIC_7556_UNUSED_UNUSED_UNUSED" hidden="1">"c7556"</definedName>
    <definedName name="IQ_ECO_METRIC_7557_UNUSED_UNUSED_UNUSED" hidden="1">"c7557"</definedName>
    <definedName name="IQ_ECO_METRIC_7587" hidden="1">"c7587"</definedName>
    <definedName name="IQ_ECO_METRIC_7648_UNUSED_UNUSED_UNUSED" hidden="1">"c7648"</definedName>
    <definedName name="IQ_ECO_METRIC_7704" hidden="1">"c7704"</definedName>
    <definedName name="IQ_ECO_METRIC_7705_UNUSED_UNUSED_UNUSED" hidden="1">"c7705"</definedName>
    <definedName name="IQ_ECO_METRIC_7706" hidden="1">"c7706"</definedName>
    <definedName name="IQ_ECO_METRIC_7718" hidden="1">"c7718"</definedName>
    <definedName name="IQ_ECO_METRIC_7719_UNUSED_UNUSED_UNUSED" hidden="1">"c7719"</definedName>
    <definedName name="IQ_ECO_METRIC_7776_UNUSED_UNUSED_UNUSED" hidden="1">"c7776"</definedName>
    <definedName name="IQ_ECO_METRIC_7777_UNUSED_UNUSED_UNUSED" hidden="1">"c7777"</definedName>
    <definedName name="IQ_ECO_METRIC_7807" hidden="1">"c7807"</definedName>
    <definedName name="IQ_ECO_METRIC_7811" hidden="1">"c7811"</definedName>
    <definedName name="IQ_ECO_METRIC_7868_UNUSED_UNUSED_UNUSED" hidden="1">"c7868"</definedName>
    <definedName name="IQ_ECO_METRIC_7873" hidden="1">"c7873"</definedName>
    <definedName name="IQ_ECO_METRIC_7924" hidden="1">"c7924"</definedName>
    <definedName name="IQ_ECO_METRIC_7925_UNUSED_UNUSED_UNUSED" hidden="1">"c7925"</definedName>
    <definedName name="IQ_ECO_METRIC_7926" hidden="1">"c7926"</definedName>
    <definedName name="IQ_ECO_METRIC_7938" hidden="1">"c7938"</definedName>
    <definedName name="IQ_ECO_METRIC_7939_UNUSED_UNUSED_UNUSED" hidden="1">"c7939"</definedName>
    <definedName name="IQ_ECO_METRIC_7996_UNUSED_UNUSED_UNUSED" hidden="1">"c7996"</definedName>
    <definedName name="IQ_ECO_METRIC_7997_UNUSED_UNUSED_UNUSED" hidden="1">"c7997"</definedName>
    <definedName name="IQ_ECO_METRIC_8027" hidden="1">"c8027"</definedName>
    <definedName name="IQ_ECO_METRIC_8031" hidden="1">"c8031"</definedName>
    <definedName name="IQ_ECO_METRIC_8088_UNUSED_UNUSED_UNUSED" hidden="1">"c8088"</definedName>
    <definedName name="IQ_ECO_METRIC_8093" hidden="1">"c8093"</definedName>
    <definedName name="IQ_ECO_METRIC_8144" hidden="1">"c8144"</definedName>
    <definedName name="IQ_ECO_METRIC_8145_UNUSED_UNUSED_UNUSED" hidden="1">"c8145"</definedName>
    <definedName name="IQ_ECO_METRIC_8146" hidden="1">"c8146"</definedName>
    <definedName name="IQ_ECO_METRIC_8158" hidden="1">"c8158"</definedName>
    <definedName name="IQ_ECO_METRIC_8159_UNUSED_UNUSED_UNUSED" hidden="1">"c8159"</definedName>
    <definedName name="IQ_ECO_METRIC_8216_UNUSED_UNUSED_UNUSED" hidden="1">"c8216"</definedName>
    <definedName name="IQ_ECO_METRIC_8217_UNUSED_UNUSED_UNUSED" hidden="1">"c8217"</definedName>
    <definedName name="IQ_ECO_METRIC_8247" hidden="1">"c8247"</definedName>
    <definedName name="IQ_ECO_METRIC_8251" hidden="1">"c8251"</definedName>
    <definedName name="IQ_ECO_METRIC_8308_UNUSED_UNUSED_UNUSED" hidden="1">"c8308"</definedName>
    <definedName name="IQ_ECO_METRIC_8313" hidden="1">"c8313"</definedName>
    <definedName name="IQ_ECO_METRIC_8366" hidden="1">"c8366"</definedName>
    <definedName name="IQ_ECO_METRIC_8378" hidden="1">"c8378"</definedName>
    <definedName name="IQ_ECO_METRIC_8436_UNUSED_UNUSED_UNUSED" hidden="1">"c8436"</definedName>
    <definedName name="IQ_ECO_METRIC_8437_UNUSED_UNUSED_UNUSED" hidden="1">"c8437"</definedName>
    <definedName name="IQ_ECO_METRIC_8467" hidden="1">"c8467"</definedName>
    <definedName name="IQ_ECO_METRIC_8471" hidden="1">"c8471"</definedName>
    <definedName name="IQ_ECO_METRIC_8528_UNUSED_UNUSED_UNUSED" hidden="1">"c8528"</definedName>
    <definedName name="IQ_ECO_METRIC_8533" hidden="1">"c8533"</definedName>
    <definedName name="IQ_ECS_AUTHORIZED_SHARES" hidden="1">"c5583"</definedName>
    <definedName name="IQ_ECS_AUTHORIZED_SHARES_ABS" hidden="1">"c5597"</definedName>
    <definedName name="IQ_ECS_CONVERT_FACTOR" hidden="1">"c5581"</definedName>
    <definedName name="IQ_ECS_CONVERT_FACTOR_ABS" hidden="1">"c5595"</definedName>
    <definedName name="IQ_ECS_CONVERT_INTO" hidden="1">"c5580"</definedName>
    <definedName name="IQ_ECS_CONVERT_INTO_ABS" hidden="1">"c5594"</definedName>
    <definedName name="IQ_ECS_CONVERT_TYPE" hidden="1">"c5579"</definedName>
    <definedName name="IQ_ECS_CONVERT_TYPE_ABS" hidden="1">"c5593"</definedName>
    <definedName name="IQ_ECS_INACTIVE_DATE" hidden="1">"c5576"</definedName>
    <definedName name="IQ_ECS_INACTIVE_DATE_ABS" hidden="1">"c5590"</definedName>
    <definedName name="IQ_ECS_NAME" hidden="1">"c5571"</definedName>
    <definedName name="IQ_ECS_NAME_ABS" hidden="1">"c5585"</definedName>
    <definedName name="IQ_ECS_NUM_SHAREHOLDERS" hidden="1">"c5584"</definedName>
    <definedName name="IQ_ECS_NUM_SHAREHOLDERS_ABS" hidden="1">"c5598"</definedName>
    <definedName name="IQ_ECS_PAR_VALUE" hidden="1">"c5577"</definedName>
    <definedName name="IQ_ECS_PAR_VALUE_ABS" hidden="1">"c5591"</definedName>
    <definedName name="IQ_ECS_PAR_VALUE_CURRENCY" hidden="1">"c5578"</definedName>
    <definedName name="IQ_ECS_PAR_VALUE_CURRENCY_ABS" hidden="1">"c5592"</definedName>
    <definedName name="IQ_ECS_SHARES_OUT_BS_DATE" hidden="1">"c5572"</definedName>
    <definedName name="IQ_ECS_SHARES_OUT_BS_DATE_ABS" hidden="1">"c5586"</definedName>
    <definedName name="IQ_ECS_SHARES_OUT_FILING_DATE" hidden="1">"c5573"</definedName>
    <definedName name="IQ_ECS_SHARES_OUT_FILING_DATE_ABS" hidden="1">"c5587"</definedName>
    <definedName name="IQ_ECS_START_DATE" hidden="1">"c5575"</definedName>
    <definedName name="IQ_ECS_START_DATE_ABS" hidden="1">"c5589"</definedName>
    <definedName name="IQ_ECS_TYPE" hidden="1">"c5574"</definedName>
    <definedName name="IQ_ECS_TYPE_ABS" hidden="1">"c5588"</definedName>
    <definedName name="IQ_ECS_VOTING" hidden="1">"c5582"</definedName>
    <definedName name="IQ_ECS_VOTING_ABS" hidden="1">"c5596"</definedName>
    <definedName name="IQ_EFFECT_SPECIAL_CHARGE" hidden="1">"c1595"</definedName>
    <definedName name="IQ_EFFECT_TAX_RATE" hidden="1">"c1899"</definedName>
    <definedName name="IQ_EFFICIENCY_RATIO" hidden="1">"c391"</definedName>
    <definedName name="IQ_EFFICIENCY_RATIO_FDIC" hidden="1">"c6736"</definedName>
    <definedName name="IQ_EMBEDDED_VAL_COVERED" hidden="1">"c9962"</definedName>
    <definedName name="IQ_EMBEDDED_VAL_COVERED_BEG" hidden="1">"c9957"</definedName>
    <definedName name="IQ_EMBEDDED_VAL_GROUP" hidden="1">"c9948"</definedName>
    <definedName name="IQ_EMBEDDED_VAL_GROUP_BEG" hidden="1">"c9943"</definedName>
    <definedName name="IQ_EMPLOY_COST_INDEX_BENEFITS" hidden="1">"c6857"</definedName>
    <definedName name="IQ_EMPLOY_COST_INDEX_BENEFITS_APR" hidden="1">"c7517"</definedName>
    <definedName name="IQ_EMPLOY_COST_INDEX_BENEFITS_APR_FC" hidden="1">"c8397"</definedName>
    <definedName name="IQ_EMPLOY_COST_INDEX_BENEFITS_FC" hidden="1">"c7737"</definedName>
    <definedName name="IQ_EMPLOY_COST_INDEX_BENEFITS_POP" hidden="1">"c7077"</definedName>
    <definedName name="IQ_EMPLOY_COST_INDEX_BENEFITS_POP_FC" hidden="1">"c7957"</definedName>
    <definedName name="IQ_EMPLOY_COST_INDEX_BENEFITS_YOY" hidden="1">"c7297"</definedName>
    <definedName name="IQ_EMPLOY_COST_INDEX_BENEFITS_YOY_FC" hidden="1">"c8177"</definedName>
    <definedName name="IQ_EMPLOY_COST_INDEX_COMP" hidden="1">"c6856"</definedName>
    <definedName name="IQ_EMPLOY_COST_INDEX_COMP_APR" hidden="1">"c7516"</definedName>
    <definedName name="IQ_EMPLOY_COST_INDEX_COMP_APR_FC" hidden="1">"c8396"</definedName>
    <definedName name="IQ_EMPLOY_COST_INDEX_COMP_FC" hidden="1">"c7736"</definedName>
    <definedName name="IQ_EMPLOY_COST_INDEX_COMP_POP" hidden="1">"c7076"</definedName>
    <definedName name="IQ_EMPLOY_COST_INDEX_COMP_POP_FC" hidden="1">"c7956"</definedName>
    <definedName name="IQ_EMPLOY_COST_INDEX_COMP_YOY" hidden="1">"c7296"</definedName>
    <definedName name="IQ_EMPLOY_COST_INDEX_COMP_YOY_FC" hidden="1">"c8176"</definedName>
    <definedName name="IQ_EMPLOY_COST_INDEX_WAGE_SALARY" hidden="1">"c6858"</definedName>
    <definedName name="IQ_EMPLOY_COST_INDEX_WAGE_SALARY_APR" hidden="1">"c7518"</definedName>
    <definedName name="IQ_EMPLOY_COST_INDEX_WAGE_SALARY_APR_FC" hidden="1">"c8398"</definedName>
    <definedName name="IQ_EMPLOY_COST_INDEX_WAGE_SALARY_FC" hidden="1">"c7738"</definedName>
    <definedName name="IQ_EMPLOY_COST_INDEX_WAGE_SALARY_POP" hidden="1">"c7078"</definedName>
    <definedName name="IQ_EMPLOY_COST_INDEX_WAGE_SALARY_POP_FC" hidden="1">"c7958"</definedName>
    <definedName name="IQ_EMPLOY_COST_INDEX_WAGE_SALARY_YOY" hidden="1">"c7298"</definedName>
    <definedName name="IQ_EMPLOY_COST_INDEX_WAGE_SALARY_YOY_FC" hidden="1">"c8178"</definedName>
    <definedName name="IQ_EMPLOYEES" hidden="1">"c392"</definedName>
    <definedName name="IQ_ENTERPRISE_VALUE" hidden="1">"c1348"</definedName>
    <definedName name="IQ_ENTREPRENEURAL_PROPERTY_INC" hidden="1">"c6859"</definedName>
    <definedName name="IQ_ENTREPRENEURAL_PROPERTY_INC_APR" hidden="1">"c7519"</definedName>
    <definedName name="IQ_ENTREPRENEURAL_PROPERTY_INC_APR_FC" hidden="1">"c8399"</definedName>
    <definedName name="IQ_ENTREPRENEURAL_PROPERTY_INC_FC" hidden="1">"c7739"</definedName>
    <definedName name="IQ_ENTREPRENEURAL_PROPERTY_INC_POP" hidden="1">"c7079"</definedName>
    <definedName name="IQ_ENTREPRENEURAL_PROPERTY_INC_POP_FC" hidden="1">"c7959"</definedName>
    <definedName name="IQ_ENTREPRENEURAL_PROPERTY_INC_YOY" hidden="1">"c7299"</definedName>
    <definedName name="IQ_ENTREPRENEURAL_PROPERTY_INC_YOY_FC" hidden="1">"c8179"</definedName>
    <definedName name="IQ_EPS_10YR_ANN_CAGR" hidden="1">"c6085"</definedName>
    <definedName name="IQ_EPS_10YR_ANN_GROWTH" hidden="1">"c393"</definedName>
    <definedName name="IQ_EPS_1YR_ANN_GROWTH" hidden="1">"c394"</definedName>
    <definedName name="IQ_EPS_2YR_ANN_CAGR" hidden="1">"c6086"</definedName>
    <definedName name="IQ_EPS_2YR_ANN_GROWTH" hidden="1">"c395"</definedName>
    <definedName name="IQ_EPS_3YR_ANN_CAGR" hidden="1">"c6087"</definedName>
    <definedName name="IQ_EPS_3YR_ANN_GROWTH" hidden="1">"c396"</definedName>
    <definedName name="IQ_EPS_5YR_ANN_CAGR" hidden="1">"c6088"</definedName>
    <definedName name="IQ_EPS_5YR_ANN_GROWTH" hidden="1">"c397"</definedName>
    <definedName name="IQ_EPS_7YR_ANN_CAGR" hidden="1">"c6089"</definedName>
    <definedName name="IQ_EPS_7YR_ANN_GROWTH" hidden="1">"c398"</definedName>
    <definedName name="IQ_EPS_ACT_OR_EST_CIQ" hidden="1">"c5058"</definedName>
    <definedName name="IQ_EPS_AP" hidden="1">"c8880"</definedName>
    <definedName name="IQ_EPS_AP_ABS" hidden="1">"c8899"</definedName>
    <definedName name="IQ_EPS_EST" hidden="1">"c399"</definedName>
    <definedName name="IQ_EPS_EST_CIQ" hidden="1">"c4994"</definedName>
    <definedName name="IQ_EPS_EST_REUT" hidden="1">"c5453"</definedName>
    <definedName name="IQ_EPS_GW_ACT_OR_EST_CIQ" hidden="1">"c5066"</definedName>
    <definedName name="IQ_EPS_GW_EST" hidden="1">"c1737"</definedName>
    <definedName name="IQ_EPS_GW_EST_CIQ" hidden="1">"c4723"</definedName>
    <definedName name="IQ_EPS_GW_EST_REUT" hidden="1">"c5389"</definedName>
    <definedName name="IQ_EPS_GW_HIGH_EST" hidden="1">"c1739"</definedName>
    <definedName name="IQ_EPS_GW_HIGH_EST_CIQ" hidden="1">"c4725"</definedName>
    <definedName name="IQ_EPS_GW_HIGH_EST_REUT" hidden="1">"c5391"</definedName>
    <definedName name="IQ_EPS_GW_LOW_EST" hidden="1">"c1740"</definedName>
    <definedName name="IQ_EPS_GW_LOW_EST_CIQ" hidden="1">"c4726"</definedName>
    <definedName name="IQ_EPS_GW_LOW_EST_REUT" hidden="1">"c5392"</definedName>
    <definedName name="IQ_EPS_GW_MEDIAN_EST" hidden="1">"c1738"</definedName>
    <definedName name="IQ_EPS_GW_MEDIAN_EST_CIQ" hidden="1">"c4724"</definedName>
    <definedName name="IQ_EPS_GW_MEDIAN_EST_REUT" hidden="1">"c5390"</definedName>
    <definedName name="IQ_EPS_GW_NUM_EST" hidden="1">"c1741"</definedName>
    <definedName name="IQ_EPS_GW_NUM_EST_CIQ" hidden="1">"c4727"</definedName>
    <definedName name="IQ_EPS_GW_NUM_EST_REUT" hidden="1">"c5393"</definedName>
    <definedName name="IQ_EPS_GW_STDDEV_EST" hidden="1">"c1742"</definedName>
    <definedName name="IQ_EPS_GW_STDDEV_EST_CIQ" hidden="1">"c4728"</definedName>
    <definedName name="IQ_EPS_GW_STDDEV_EST_REUT" hidden="1">"c5394"</definedName>
    <definedName name="IQ_EPS_HIGH_EST" hidden="1">"c400"</definedName>
    <definedName name="IQ_EPS_HIGH_EST_CIQ" hidden="1">"c4995"</definedName>
    <definedName name="IQ_EPS_HIGH_EST_REUT" hidden="1">"c5454"</definedName>
    <definedName name="IQ_EPS_LOW_EST" hidden="1">"c401"</definedName>
    <definedName name="IQ_EPS_LOW_EST_CIQ" hidden="1">"c4996"</definedName>
    <definedName name="IQ_EPS_LOW_EST_REUT" hidden="1">"c5455"</definedName>
    <definedName name="IQ_EPS_MEDIAN_EST" hidden="1">"c1661"</definedName>
    <definedName name="IQ_EPS_MEDIAN_EST_CIQ" hidden="1">"c4997"</definedName>
    <definedName name="IQ_EPS_MEDIAN_EST_REUT" hidden="1">"c5456"</definedName>
    <definedName name="IQ_EPS_NAME_AP" hidden="1">"c8918"</definedName>
    <definedName name="IQ_EPS_NAME_AP_ABS" hidden="1">"c8937"</definedName>
    <definedName name="IQ_EPS_NORM" hidden="1">"c1902"</definedName>
    <definedName name="IQ_EPS_NORM_EST" hidden="1">"c2226"</definedName>
    <definedName name="IQ_EPS_NORM_EST_CIQ" hidden="1">"c4667"</definedName>
    <definedName name="IQ_EPS_NORM_EST_REUT" hidden="1">"c5326"</definedName>
    <definedName name="IQ_EPS_NORM_HIGH_EST" hidden="1">"c2228"</definedName>
    <definedName name="IQ_EPS_NORM_HIGH_EST_CIQ" hidden="1">"c4669"</definedName>
    <definedName name="IQ_EPS_NORM_HIGH_EST_REUT" hidden="1">"c5328"</definedName>
    <definedName name="IQ_EPS_NORM_LOW_EST" hidden="1">"c2229"</definedName>
    <definedName name="IQ_EPS_NORM_LOW_EST_CIQ" hidden="1">"c4670"</definedName>
    <definedName name="IQ_EPS_NORM_LOW_EST_REUT" hidden="1">"c5329"</definedName>
    <definedName name="IQ_EPS_NORM_MEDIAN_EST" hidden="1">"c2227"</definedName>
    <definedName name="IQ_EPS_NORM_MEDIAN_EST_CIQ" hidden="1">"c4668"</definedName>
    <definedName name="IQ_EPS_NORM_MEDIAN_EST_REUT" hidden="1">"c5327"</definedName>
    <definedName name="IQ_EPS_NORM_NUM_EST" hidden="1">"c2230"</definedName>
    <definedName name="IQ_EPS_NORM_NUM_EST_CIQ" hidden="1">"c4671"</definedName>
    <definedName name="IQ_EPS_NORM_NUM_EST_REUT" hidden="1">"c5330"</definedName>
    <definedName name="IQ_EPS_NORM_STDDEV_EST" hidden="1">"c2231"</definedName>
    <definedName name="IQ_EPS_NORM_STDDEV_EST_CIQ" hidden="1">"c4672"</definedName>
    <definedName name="IQ_EPS_NORM_STDDEV_EST_REUT" hidden="1">"c5331"</definedName>
    <definedName name="IQ_EPS_NUM_EST" hidden="1">"c402"</definedName>
    <definedName name="IQ_EPS_NUM_EST_CIQ" hidden="1">"c4992"</definedName>
    <definedName name="IQ_EPS_NUM_EST_REUT" hidden="1">"c5451"</definedName>
    <definedName name="IQ_EPS_REPORT_ACT_OR_EST_CIQ" hidden="1">"c5067"</definedName>
    <definedName name="IQ_EPS_REPORTED_EST" hidden="1">"c1744"</definedName>
    <definedName name="IQ_EPS_REPORTED_EST_CIQ" hidden="1">"c4730"</definedName>
    <definedName name="IQ_EPS_REPORTED_EST_REUT" hidden="1">"c5396"</definedName>
    <definedName name="IQ_EPS_REPORTED_HIGH_EST" hidden="1">"c1746"</definedName>
    <definedName name="IQ_EPS_REPORTED_HIGH_EST_CIQ" hidden="1">"c4732"</definedName>
    <definedName name="IQ_EPS_REPORTED_HIGH_EST_REUT" hidden="1">"c5398"</definedName>
    <definedName name="IQ_EPS_REPORTED_LOW_EST" hidden="1">"c1747"</definedName>
    <definedName name="IQ_EPS_REPORTED_LOW_EST_CIQ" hidden="1">"c4733"</definedName>
    <definedName name="IQ_EPS_REPORTED_LOW_EST_REUT" hidden="1">"c5399"</definedName>
    <definedName name="IQ_EPS_REPORTED_MEDIAN_EST" hidden="1">"c1745"</definedName>
    <definedName name="IQ_EPS_REPORTED_MEDIAN_EST_CIQ" hidden="1">"c4731"</definedName>
    <definedName name="IQ_EPS_REPORTED_MEDIAN_EST_REUT" hidden="1">"c5397"</definedName>
    <definedName name="IQ_EPS_REPORTED_NUM_EST" hidden="1">"c1748"</definedName>
    <definedName name="IQ_EPS_REPORTED_NUM_EST_CIQ" hidden="1">"c4734"</definedName>
    <definedName name="IQ_EPS_REPORTED_NUM_EST_REUT" hidden="1">"c5400"</definedName>
    <definedName name="IQ_EPS_REPORTED_STDDEV_EST" hidden="1">"c1749"</definedName>
    <definedName name="IQ_EPS_REPORTED_STDDEV_EST_CIQ" hidden="1">"c4735"</definedName>
    <definedName name="IQ_EPS_REPORTED_STDDEV_EST_REUT" hidden="1">"c5401"</definedName>
    <definedName name="IQ_EPS_SBC_ACT_OR_EST" hidden="1">"c4376"</definedName>
    <definedName name="IQ_EPS_SBC_ACT_OR_EST_CIQ" hidden="1">"c4901"</definedName>
    <definedName name="IQ_EPS_SBC_GW_ACT_OR_EST" hidden="1">"c4380"</definedName>
    <definedName name="IQ_EPS_SBC_GW_ACT_OR_EST_CIQ" hidden="1">"c4905"</definedName>
    <definedName name="IQ_EPS_STDDEV_EST" hidden="1">"c403"</definedName>
    <definedName name="IQ_EPS_STDDEV_EST_CIQ" hidden="1">"c4993"</definedName>
    <definedName name="IQ_EPS_STDDEV_EST_REUT" hidden="1">"c5452"</definedName>
    <definedName name="IQ_EQUITY_AFFIL" hidden="1">"c1451"</definedName>
    <definedName name="IQ_EQUITY_AP" hidden="1">"c8887"</definedName>
    <definedName name="IQ_EQUITY_AP_ABS" hidden="1">"c8906"</definedName>
    <definedName name="IQ_EQUITY_CAPITAL_ASSETS_FDIC" hidden="1">"c6744"</definedName>
    <definedName name="IQ_EQUITY_FDIC" hidden="1">"c6353"</definedName>
    <definedName name="IQ_EQUITY_METHOD" hidden="1">"c404"</definedName>
    <definedName name="IQ_EQUITY_NAME_AP" hidden="1">"c8925"</definedName>
    <definedName name="IQ_EQUITY_NAME_AP_ABS" hidden="1">"c8944"</definedName>
    <definedName name="IQ_EQUITY_SECURITIES_FDIC" hidden="1">"c6304"</definedName>
    <definedName name="IQ_EQUITY_SECURITY_EXPOSURES_FDIC" hidden="1">"c6664"</definedName>
    <definedName name="IQ_EQV_OVER_BV" hidden="1">"c1596"</definedName>
    <definedName name="IQ_EQV_OVER_LTM_PRETAX_INC" hidden="1">"c1390"</definedName>
    <definedName name="IQ_ESOP_DEBT" hidden="1">"c1597"</definedName>
    <definedName name="IQ_EST_ACT_EPS_GW" hidden="1">"c1743"</definedName>
    <definedName name="IQ_EST_ACT_EPS_GW_CIQ" hidden="1">"c4729"</definedName>
    <definedName name="IQ_EST_ACT_EPS_GW_REUT" hidden="1">"c5395"</definedName>
    <definedName name="IQ_EST_ACT_EPS_NORM" hidden="1">"c2232"</definedName>
    <definedName name="IQ_EST_ACT_EPS_NORM_CIQ" hidden="1">"c4673"</definedName>
    <definedName name="IQ_EST_ACT_EPS_NORM_REUT" hidden="1">"c5332"</definedName>
    <definedName name="IQ_EST_ACT_EPS_REPORTED" hidden="1">"c1750"</definedName>
    <definedName name="IQ_EST_ACT_EPS_REPORTED_CIQ" hidden="1">"c4736"</definedName>
    <definedName name="IQ_EST_ACT_EPS_REPORTED_REUT" hidden="1">"c5402"</definedName>
    <definedName name="IQ_EST_CURRENCY" hidden="1">"c2140"</definedName>
    <definedName name="IQ_EST_CURRENCY_CIQ" hidden="1">"c4769"</definedName>
    <definedName name="IQ_EST_CURRENCY_REUT" hidden="1">"c5437"</definedName>
    <definedName name="IQ_EST_DATE" hidden="1">"c1634"</definedName>
    <definedName name="IQ_EST_DATE_CIQ" hidden="1">"c4770"</definedName>
    <definedName name="IQ_EST_DATE_REUT" hidden="1">"c5438"</definedName>
    <definedName name="IQ_EST_EPS_GROWTH_1YR" hidden="1">"c1636"</definedName>
    <definedName name="IQ_EST_EPS_GROWTH_1YR_CIQ" hidden="1">"c3628"</definedName>
    <definedName name="IQ_EST_EPS_GROWTH_1YR_REUT" hidden="1">"c3646"</definedName>
    <definedName name="IQ_EST_EPS_GROWTH_5YR" hidden="1">"c1655"</definedName>
    <definedName name="IQ_EST_EPS_GROWTH_5YR_CIQ" hidden="1">"c3615"</definedName>
    <definedName name="IQ_EST_EPS_GROWTH_5YR_HIGH" hidden="1">"c1657"</definedName>
    <definedName name="IQ_EST_EPS_GROWTH_5YR_HIGH_CIQ" hidden="1">"c4663"</definedName>
    <definedName name="IQ_EST_EPS_GROWTH_5YR_LOW" hidden="1">"c1658"</definedName>
    <definedName name="IQ_EST_EPS_GROWTH_5YR_LOW_CIQ" hidden="1">"c4664"</definedName>
    <definedName name="IQ_EST_EPS_GROWTH_5YR_MEDIAN" hidden="1">"c1656"</definedName>
    <definedName name="IQ_EST_EPS_GROWTH_5YR_MEDIAN_CIQ" hidden="1">"c5480"</definedName>
    <definedName name="IQ_EST_EPS_GROWTH_5YR_NUM" hidden="1">"c1659"</definedName>
    <definedName name="IQ_EST_EPS_GROWTH_5YR_NUM_CIQ" hidden="1">"c4665"</definedName>
    <definedName name="IQ_EST_EPS_GROWTH_5YR_REUT" hidden="1">"c3633"</definedName>
    <definedName name="IQ_EST_EPS_GROWTH_5YR_STDDEV" hidden="1">"c1660"</definedName>
    <definedName name="IQ_EST_EPS_GROWTH_5YR_STDDEV_CIQ" hidden="1">"c4666"</definedName>
    <definedName name="IQ_EST_EPS_GROWTH_Q_1YR" hidden="1">"c1641"</definedName>
    <definedName name="IQ_EST_EPS_GROWTH_Q_1YR_CIQ" hidden="1">"c4744"</definedName>
    <definedName name="IQ_EST_EPS_GROWTH_Q_1YR_REUT" hidden="1">"c5410"</definedName>
    <definedName name="IQ_EST_EPS_GW_DIFF" hidden="1">"c1891"</definedName>
    <definedName name="IQ_EST_EPS_GW_DIFF_CIQ" hidden="1">"c4761"</definedName>
    <definedName name="IQ_EST_EPS_GW_DIFF_REUT" hidden="1">"c5429"</definedName>
    <definedName name="IQ_EST_EPS_GW_SURPRISE_PERCENT" hidden="1">"c1892"</definedName>
    <definedName name="IQ_EST_EPS_GW_SURPRISE_PERCENT_CIQ" hidden="1">"c4762"</definedName>
    <definedName name="IQ_EST_EPS_GW_SURPRISE_PERCENT_REUT" hidden="1">"c5430"</definedName>
    <definedName name="IQ_EST_EPS_NORM_DIFF" hidden="1">"c2247"</definedName>
    <definedName name="IQ_EST_EPS_NORM_DIFF_CIQ" hidden="1">"c4745"</definedName>
    <definedName name="IQ_EST_EPS_NORM_DIFF_REUT" hidden="1">"c5411"</definedName>
    <definedName name="IQ_EST_EPS_NORM_SURPRISE_PERCENT" hidden="1">"c2248"</definedName>
    <definedName name="IQ_EST_EPS_NORM_SURPRISE_PERCENT_CIQ" hidden="1">"c4746"</definedName>
    <definedName name="IQ_EST_EPS_NORM_SURPRISE_PERCENT_REUT" hidden="1">"c5412"</definedName>
    <definedName name="IQ_EST_EPS_REPORT_DIFF" hidden="1">"c1893"</definedName>
    <definedName name="IQ_EST_EPS_REPORT_DIFF_CIQ" hidden="1">"c4763"</definedName>
    <definedName name="IQ_EST_EPS_REPORT_DIFF_REUT" hidden="1">"c5431"</definedName>
    <definedName name="IQ_EST_EPS_REPORT_SURPRISE_PERCENT" hidden="1">"c1894"</definedName>
    <definedName name="IQ_EST_EPS_REPORT_SURPRISE_PERCENT_CIQ" hidden="1">"c4764"</definedName>
    <definedName name="IQ_EST_EPS_REPORT_SURPRISE_PERCENT_REUT" hidden="1">"c5432"</definedName>
    <definedName name="IQ_EST_VENDOR" hidden="1">"c5564"</definedName>
    <definedName name="IQ_ESTIMATED_ASSESSABLE_DEPOSITS_FDIC" hidden="1">"c6490"</definedName>
    <definedName name="IQ_ESTIMATED_INSURED_DEPOSITS_FDIC" hidden="1">"c6491"</definedName>
    <definedName name="IQ_EV_OVER_EMPLOYEE" hidden="1">"c1428"</definedName>
    <definedName name="IQ_EV_OVER_LTM_EBIT" hidden="1">"c1426"</definedName>
    <definedName name="IQ_EV_OVER_LTM_EBITDA" hidden="1">"c1427"</definedName>
    <definedName name="IQ_EV_OVER_LTM_REVENUE" hidden="1">"c1429"</definedName>
    <definedName name="IQ_EXCHANGE" hidden="1">"c405"</definedName>
    <definedName name="IQ_EXCISE_TAXES_EXCL_SALES" hidden="1">"c5515"</definedName>
    <definedName name="IQ_EXCISE_TAXES_INCL_SALES" hidden="1">"c5514"</definedName>
    <definedName name="IQ_EXERCISE_PRICE" hidden="1">"c1897"</definedName>
    <definedName name="IQ_EXERCISED" hidden="1">"c406"</definedName>
    <definedName name="IQ_EXP_RETURN_PENSION_DOMESTIC" hidden="1">"c407"</definedName>
    <definedName name="IQ_EXP_RETURN_PENSION_FOREIGN" hidden="1">"c408"</definedName>
    <definedName name="IQ_EXPENSES_AP" hidden="1">"c8875"</definedName>
    <definedName name="IQ_EXPENSES_AP_ABS" hidden="1">"c8894"</definedName>
    <definedName name="IQ_EXPENSES_NAME_AP" hidden="1">"c8913"</definedName>
    <definedName name="IQ_EXPENSES_NAME_AP_ABS" hidden="1">"c8932"</definedName>
    <definedName name="IQ_EXPLORATION_EXPENDITURE_ALUM" hidden="1">"c9255"</definedName>
    <definedName name="IQ_EXPLORATION_EXPENDITURE_COAL" hidden="1">"c9827"</definedName>
    <definedName name="IQ_EXPLORATION_EXPENDITURE_COP" hidden="1">"c9202"</definedName>
    <definedName name="IQ_EXPLORATION_EXPENDITURE_DIAM" hidden="1">"c9679"</definedName>
    <definedName name="IQ_EXPLORATION_EXPENDITURE_GOLD" hidden="1">"c9040"</definedName>
    <definedName name="IQ_EXPLORATION_EXPENDITURE_IRON" hidden="1">"c9414"</definedName>
    <definedName name="IQ_EXPLORATION_EXPENDITURE_LEAD" hidden="1">"c9467"</definedName>
    <definedName name="IQ_EXPLORATION_EXPENDITURE_MANG" hidden="1">"c9520"</definedName>
    <definedName name="IQ_EXPLORATION_EXPENDITURE_MOLYB" hidden="1">"c9732"</definedName>
    <definedName name="IQ_EXPLORATION_EXPENDITURE_NICK" hidden="1">"c9308"</definedName>
    <definedName name="IQ_EXPLORATION_EXPENDITURE_PLAT" hidden="1">"c9146"</definedName>
    <definedName name="IQ_EXPLORATION_EXPENDITURE_SILVER" hidden="1">"c9093"</definedName>
    <definedName name="IQ_EXPLORATION_EXPENDITURE_TITAN" hidden="1">"c9573"</definedName>
    <definedName name="IQ_EXPLORATION_EXPENDITURE_URAN" hidden="1">"c9626"</definedName>
    <definedName name="IQ_EXPLORATION_EXPENDITURE_ZINC" hidden="1">"c9361"</definedName>
    <definedName name="IQ_EXPLORE_DRILL" hidden="1">"c409"</definedName>
    <definedName name="IQ_EXPORT_PRICE_INDEX" hidden="1">"c6860"</definedName>
    <definedName name="IQ_EXPORT_PRICE_INDEX_APR" hidden="1">"c7520"</definedName>
    <definedName name="IQ_EXPORT_PRICE_INDEX_APR_FC" hidden="1">"c8400"</definedName>
    <definedName name="IQ_EXPORT_PRICE_INDEX_FC" hidden="1">"c7740"</definedName>
    <definedName name="IQ_EXPORT_PRICE_INDEX_POP" hidden="1">"c7080"</definedName>
    <definedName name="IQ_EXPORT_PRICE_INDEX_POP_FC" hidden="1">"c7960"</definedName>
    <definedName name="IQ_EXPORT_PRICE_INDEX_YOY" hidden="1">"c7300"</definedName>
    <definedName name="IQ_EXPORT_PRICE_INDEX_YOY_FC" hidden="1">"c8180"</definedName>
    <definedName name="IQ_EXPORTS_APR_FC_UNUSED_UNUSED_UNUSED" hidden="1">"c8401"</definedName>
    <definedName name="IQ_EXPORTS_APR_UNUSED_UNUSED_UNUSED" hidden="1">"c7521"</definedName>
    <definedName name="IQ_EXPORTS_FACTOR_SERVICES" hidden="1">"c6862"</definedName>
    <definedName name="IQ_EXPORTS_FACTOR_SERVICES_APR" hidden="1">"c7522"</definedName>
    <definedName name="IQ_EXPORTS_FACTOR_SERVICES_APR_FC" hidden="1">"c8402"</definedName>
    <definedName name="IQ_EXPORTS_FACTOR_SERVICES_FC" hidden="1">"c7742"</definedName>
    <definedName name="IQ_EXPORTS_FACTOR_SERVICES_POP" hidden="1">"c7082"</definedName>
    <definedName name="IQ_EXPORTS_FACTOR_SERVICES_POP_FC" hidden="1">"c7962"</definedName>
    <definedName name="IQ_EXPORTS_FACTOR_SERVICES_SAAR" hidden="1">"c6863"</definedName>
    <definedName name="IQ_EXPORTS_FACTOR_SERVICES_SAAR_APR" hidden="1">"c7523"</definedName>
    <definedName name="IQ_EXPORTS_FACTOR_SERVICES_SAAR_APR_FC" hidden="1">"c8403"</definedName>
    <definedName name="IQ_EXPORTS_FACTOR_SERVICES_SAAR_FC" hidden="1">"c7743"</definedName>
    <definedName name="IQ_EXPORTS_FACTOR_SERVICES_SAAR_POP" hidden="1">"c7083"</definedName>
    <definedName name="IQ_EXPORTS_FACTOR_SERVICES_SAAR_POP_FC" hidden="1">"c7963"</definedName>
    <definedName name="IQ_EXPORTS_FACTOR_SERVICES_SAAR_USD_APR_FC" hidden="1">"c11817"</definedName>
    <definedName name="IQ_EXPORTS_FACTOR_SERVICES_SAAR_USD_FC" hidden="1">"c11814"</definedName>
    <definedName name="IQ_EXPORTS_FACTOR_SERVICES_SAAR_USD_POP_FC" hidden="1">"c11815"</definedName>
    <definedName name="IQ_EXPORTS_FACTOR_SERVICES_SAAR_USD_YOY_FC" hidden="1">"c11816"</definedName>
    <definedName name="IQ_EXPORTS_FACTOR_SERVICES_SAAR_YOY" hidden="1">"c7303"</definedName>
    <definedName name="IQ_EXPORTS_FACTOR_SERVICES_SAAR_YOY_FC" hidden="1">"c8183"</definedName>
    <definedName name="IQ_EXPORTS_FACTOR_SERVICES_USD_APR_FC" hidden="1">"c11813"</definedName>
    <definedName name="IQ_EXPORTS_FACTOR_SERVICES_USD_FC" hidden="1">"c11810"</definedName>
    <definedName name="IQ_EXPORTS_FACTOR_SERVICES_USD_POP_FC" hidden="1">"c11811"</definedName>
    <definedName name="IQ_EXPORTS_FACTOR_SERVICES_USD_YOY_FC" hidden="1">"c11812"</definedName>
    <definedName name="IQ_EXPORTS_FACTOR_SERVICES_YOY" hidden="1">"c7302"</definedName>
    <definedName name="IQ_EXPORTS_FACTOR_SERVICES_YOY_FC" hidden="1">"c8182"</definedName>
    <definedName name="IQ_EXPORTS_FC_UNUSED_UNUSED_UNUSED" hidden="1">"c7741"</definedName>
    <definedName name="IQ_EXPORTS_GOODS" hidden="1">"c6864"</definedName>
    <definedName name="IQ_EXPORTS_GOODS_APR" hidden="1">"c7524"</definedName>
    <definedName name="IQ_EXPORTS_GOODS_APR_FC" hidden="1">"c8404"</definedName>
    <definedName name="IQ_EXPORTS_GOODS_FC" hidden="1">"c7744"</definedName>
    <definedName name="IQ_EXPORTS_GOODS_NONFACTOR_SERVICES" hidden="1">"c6865"</definedName>
    <definedName name="IQ_EXPORTS_GOODS_NONFACTOR_SERVICES_APR" hidden="1">"c7525"</definedName>
    <definedName name="IQ_EXPORTS_GOODS_NONFACTOR_SERVICES_APR_FC" hidden="1">"c8405"</definedName>
    <definedName name="IQ_EXPORTS_GOODS_NONFACTOR_SERVICES_FC" hidden="1">"c7745"</definedName>
    <definedName name="IQ_EXPORTS_GOODS_NONFACTOR_SERVICES_POP" hidden="1">"c7085"</definedName>
    <definedName name="IQ_EXPORTS_GOODS_NONFACTOR_SERVICES_POP_FC" hidden="1">"c7965"</definedName>
    <definedName name="IQ_EXPORTS_GOODS_NONFACTOR_SERVICES_YOY" hidden="1">"c7305"</definedName>
    <definedName name="IQ_EXPORTS_GOODS_NONFACTOR_SERVICES_YOY_FC" hidden="1">"c8185"</definedName>
    <definedName name="IQ_EXPORTS_GOODS_POP" hidden="1">"c7084"</definedName>
    <definedName name="IQ_EXPORTS_GOODS_POP_FC" hidden="1">"c7964"</definedName>
    <definedName name="IQ_EXPORTS_GOODS_REAL" hidden="1">"c6973"</definedName>
    <definedName name="IQ_EXPORTS_GOODS_REAL_APR" hidden="1">"c7633"</definedName>
    <definedName name="IQ_EXPORTS_GOODS_REAL_APR_FC" hidden="1">"c8513"</definedName>
    <definedName name="IQ_EXPORTS_GOODS_REAL_FC" hidden="1">"c7853"</definedName>
    <definedName name="IQ_EXPORTS_GOODS_REAL_POP" hidden="1">"c7193"</definedName>
    <definedName name="IQ_EXPORTS_GOODS_REAL_POP_FC" hidden="1">"c8073"</definedName>
    <definedName name="IQ_EXPORTS_GOODS_REAL_SAAR" hidden="1">"c11930"</definedName>
    <definedName name="IQ_EXPORTS_GOODS_REAL_SAAR_APR" hidden="1">"c11933"</definedName>
    <definedName name="IQ_EXPORTS_GOODS_REAL_SAAR_APR_FC_UNUSED_UNUSED_UNUSED" hidden="1">"c8512"</definedName>
    <definedName name="IQ_EXPORTS_GOODS_REAL_SAAR_APR_UNUSED_UNUSED_UNUSED" hidden="1">"c7632"</definedName>
    <definedName name="IQ_EXPORTS_GOODS_REAL_SAAR_FC_UNUSED_UNUSED_UNUSED" hidden="1">"c7852"</definedName>
    <definedName name="IQ_EXPORTS_GOODS_REAL_SAAR_POP" hidden="1">"c11931"</definedName>
    <definedName name="IQ_EXPORTS_GOODS_REAL_SAAR_POP_FC_UNUSED_UNUSED_UNUSED" hidden="1">"c8072"</definedName>
    <definedName name="IQ_EXPORTS_GOODS_REAL_SAAR_POP_UNUSED_UNUSED_UNUSED" hidden="1">"c7192"</definedName>
    <definedName name="IQ_EXPORTS_GOODS_REAL_SAAR_UNUSED_UNUSED_UNUSED" hidden="1">"c6972"</definedName>
    <definedName name="IQ_EXPORTS_GOODS_REAL_SAAR_YOY" hidden="1">"c11932"</definedName>
    <definedName name="IQ_EXPORTS_GOODS_REAL_SAAR_YOY_FC_UNUSED_UNUSED_UNUSED" hidden="1">"c8292"</definedName>
    <definedName name="IQ_EXPORTS_GOODS_REAL_SAAR_YOY_UNUSED_UNUSED_UNUSED" hidden="1">"c7412"</definedName>
    <definedName name="IQ_EXPORTS_GOODS_REAL_YOY" hidden="1">"c7413"</definedName>
    <definedName name="IQ_EXPORTS_GOODS_REAL_YOY_FC" hidden="1">"c8293"</definedName>
    <definedName name="IQ_EXPORTS_GOODS_SERVICES" hidden="1">"c6866"</definedName>
    <definedName name="IQ_EXPORTS_GOODS_SERVICES_APR" hidden="1">"c7526"</definedName>
    <definedName name="IQ_EXPORTS_GOODS_SERVICES_APR_FC" hidden="1">"c8406"</definedName>
    <definedName name="IQ_EXPORTS_GOODS_SERVICES_FC" hidden="1">"c7746"</definedName>
    <definedName name="IQ_EXPORTS_GOODS_SERVICES_POP" hidden="1">"c7086"</definedName>
    <definedName name="IQ_EXPORTS_GOODS_SERVICES_POP_FC" hidden="1">"c7966"</definedName>
    <definedName name="IQ_EXPORTS_GOODS_SERVICES_REAL" hidden="1">"c6974"</definedName>
    <definedName name="IQ_EXPORTS_GOODS_SERVICES_REAL_APR" hidden="1">"c7634"</definedName>
    <definedName name="IQ_EXPORTS_GOODS_SERVICES_REAL_APR_FC" hidden="1">"c8514"</definedName>
    <definedName name="IQ_EXPORTS_GOODS_SERVICES_REAL_FC" hidden="1">"c7854"</definedName>
    <definedName name="IQ_EXPORTS_GOODS_SERVICES_REAL_POP" hidden="1">"c7194"</definedName>
    <definedName name="IQ_EXPORTS_GOODS_SERVICES_REAL_POP_FC" hidden="1">"c8074"</definedName>
    <definedName name="IQ_EXPORTS_GOODS_SERVICES_REAL_SAAR" hidden="1">"c6975"</definedName>
    <definedName name="IQ_EXPORTS_GOODS_SERVICES_REAL_SAAR_APR" hidden="1">"c7635"</definedName>
    <definedName name="IQ_EXPORTS_GOODS_SERVICES_REAL_SAAR_APR_FC" hidden="1">"c8515"</definedName>
    <definedName name="IQ_EXPORTS_GOODS_SERVICES_REAL_SAAR_FC" hidden="1">"c7855"</definedName>
    <definedName name="IQ_EXPORTS_GOODS_SERVICES_REAL_SAAR_POP" hidden="1">"c7195"</definedName>
    <definedName name="IQ_EXPORTS_GOODS_SERVICES_REAL_SAAR_POP_FC" hidden="1">"c8075"</definedName>
    <definedName name="IQ_EXPORTS_GOODS_SERVICES_REAL_SAAR_YOY" hidden="1">"c7415"</definedName>
    <definedName name="IQ_EXPORTS_GOODS_SERVICES_REAL_SAAR_YOY_FC" hidden="1">"c8295"</definedName>
    <definedName name="IQ_EXPORTS_GOODS_SERVICES_REAL_USD" hidden="1">"c11926"</definedName>
    <definedName name="IQ_EXPORTS_GOODS_SERVICES_REAL_USD_APR" hidden="1">"c11929"</definedName>
    <definedName name="IQ_EXPORTS_GOODS_SERVICES_REAL_USD_POP" hidden="1">"c11927"</definedName>
    <definedName name="IQ_EXPORTS_GOODS_SERVICES_REAL_USD_YOY" hidden="1">"c11928"</definedName>
    <definedName name="IQ_EXPORTS_GOODS_SERVICES_REAL_YOY" hidden="1">"c7414"</definedName>
    <definedName name="IQ_EXPORTS_GOODS_SERVICES_REAL_YOY_FC" hidden="1">"c8294"</definedName>
    <definedName name="IQ_EXPORTS_GOODS_SERVICES_SAAR" hidden="1">"c6867"</definedName>
    <definedName name="IQ_EXPORTS_GOODS_SERVICES_SAAR_APR" hidden="1">"c7527"</definedName>
    <definedName name="IQ_EXPORTS_GOODS_SERVICES_SAAR_APR_FC" hidden="1">"c8407"</definedName>
    <definedName name="IQ_EXPORTS_GOODS_SERVICES_SAAR_FC" hidden="1">"c7747"</definedName>
    <definedName name="IQ_EXPORTS_GOODS_SERVICES_SAAR_POP" hidden="1">"c7087"</definedName>
    <definedName name="IQ_EXPORTS_GOODS_SERVICES_SAAR_POP_FC" hidden="1">"c7967"</definedName>
    <definedName name="IQ_EXPORTS_GOODS_SERVICES_SAAR_YOY" hidden="1">"c7307"</definedName>
    <definedName name="IQ_EXPORTS_GOODS_SERVICES_SAAR_YOY_FC" hidden="1">"c8187"</definedName>
    <definedName name="IQ_EXPORTS_GOODS_SERVICES_USD" hidden="1">"c11822"</definedName>
    <definedName name="IQ_EXPORTS_GOODS_SERVICES_USD_APR" hidden="1">"c11825"</definedName>
    <definedName name="IQ_EXPORTS_GOODS_SERVICES_USD_POP" hidden="1">"c11823"</definedName>
    <definedName name="IQ_EXPORTS_GOODS_SERVICES_USD_YOY" hidden="1">"c11824"</definedName>
    <definedName name="IQ_EXPORTS_GOODS_SERVICES_YOY" hidden="1">"c7306"</definedName>
    <definedName name="IQ_EXPORTS_GOODS_SERVICES_YOY_FC" hidden="1">"c8186"</definedName>
    <definedName name="IQ_EXPORTS_GOODS_USD" hidden="1">"c11818"</definedName>
    <definedName name="IQ_EXPORTS_GOODS_USD_APR" hidden="1">"c11821"</definedName>
    <definedName name="IQ_EXPORTS_GOODS_USD_POP" hidden="1">"c11819"</definedName>
    <definedName name="IQ_EXPORTS_GOODS_USD_YOY" hidden="1">"c11820"</definedName>
    <definedName name="IQ_EXPORTS_GOODS_YOY" hidden="1">"c7304"</definedName>
    <definedName name="IQ_EXPORTS_GOODS_YOY_FC" hidden="1">"c8184"</definedName>
    <definedName name="IQ_EXPORTS_NONFACTOR_SERVICES" hidden="1">"c6868"</definedName>
    <definedName name="IQ_EXPORTS_NONFACTOR_SERVICES_APR" hidden="1">"c7528"</definedName>
    <definedName name="IQ_EXPORTS_NONFACTOR_SERVICES_APR_FC" hidden="1">"c8408"</definedName>
    <definedName name="IQ_EXPORTS_NONFACTOR_SERVICES_FC" hidden="1">"c7748"</definedName>
    <definedName name="IQ_EXPORTS_NONFACTOR_SERVICES_POP" hidden="1">"c7088"</definedName>
    <definedName name="IQ_EXPORTS_NONFACTOR_SERVICES_POP_FC" hidden="1">"c7968"</definedName>
    <definedName name="IQ_EXPORTS_NONFACTOR_SERVICES_YOY" hidden="1">"c7308"</definedName>
    <definedName name="IQ_EXPORTS_NONFACTOR_SERVICES_YOY_FC" hidden="1">"c8188"</definedName>
    <definedName name="IQ_EXPORTS_POP_FC_UNUSED_UNUSED_UNUSED" hidden="1">"c7961"</definedName>
    <definedName name="IQ_EXPORTS_POP_UNUSED_UNUSED_UNUSED" hidden="1">"c7081"</definedName>
    <definedName name="IQ_EXPORTS_SERVICES_REAL" hidden="1">"c6977"</definedName>
    <definedName name="IQ_EXPORTS_SERVICES_REAL_APR" hidden="1">"c7637"</definedName>
    <definedName name="IQ_EXPORTS_SERVICES_REAL_APR_FC" hidden="1">"c8517"</definedName>
    <definedName name="IQ_EXPORTS_SERVICES_REAL_FC" hidden="1">"c7857"</definedName>
    <definedName name="IQ_EXPORTS_SERVICES_REAL_POP" hidden="1">"c7197"</definedName>
    <definedName name="IQ_EXPORTS_SERVICES_REAL_POP_FC" hidden="1">"c8077"</definedName>
    <definedName name="IQ_EXPORTS_SERVICES_REAL_SAAR" hidden="1">"c11934"</definedName>
    <definedName name="IQ_EXPORTS_SERVICES_REAL_SAAR_APR" hidden="1">"c11937"</definedName>
    <definedName name="IQ_EXPORTS_SERVICES_REAL_SAAR_APR_FC_UNUSED_UNUSED_UNUSED" hidden="1">"c8516"</definedName>
    <definedName name="IQ_EXPORTS_SERVICES_REAL_SAAR_APR_UNUSED_UNUSED_UNUSED" hidden="1">"c7636"</definedName>
    <definedName name="IQ_EXPORTS_SERVICES_REAL_SAAR_FC_UNUSED_UNUSED_UNUSED" hidden="1">"c7856"</definedName>
    <definedName name="IQ_EXPORTS_SERVICES_REAL_SAAR_POP" hidden="1">"c11935"</definedName>
    <definedName name="IQ_EXPORTS_SERVICES_REAL_SAAR_POP_FC_UNUSED_UNUSED_UNUSED" hidden="1">"c8076"</definedName>
    <definedName name="IQ_EXPORTS_SERVICES_REAL_SAAR_POP_UNUSED_UNUSED_UNUSED" hidden="1">"c7196"</definedName>
    <definedName name="IQ_EXPORTS_SERVICES_REAL_SAAR_UNUSED_UNUSED_UNUSED" hidden="1">"c6976"</definedName>
    <definedName name="IQ_EXPORTS_SERVICES_REAL_SAAR_YOY" hidden="1">"c11936"</definedName>
    <definedName name="IQ_EXPORTS_SERVICES_REAL_SAAR_YOY_FC_UNUSED_UNUSED_UNUSED" hidden="1">"c8296"</definedName>
    <definedName name="IQ_EXPORTS_SERVICES_REAL_SAAR_YOY_UNUSED_UNUSED_UNUSED" hidden="1">"c7416"</definedName>
    <definedName name="IQ_EXPORTS_SERVICES_REAL_YOY" hidden="1">"c7417"</definedName>
    <definedName name="IQ_EXPORTS_SERVICES_REAL_YOY_FC" hidden="1">"c8297"</definedName>
    <definedName name="IQ_EXPORTS_UNUSED_UNUSED_UNUSED" hidden="1">"c6861"</definedName>
    <definedName name="IQ_EXPORTS_USD" hidden="1">"c11806"</definedName>
    <definedName name="IQ_EXPORTS_USD_APR" hidden="1">"c11809"</definedName>
    <definedName name="IQ_EXPORTS_USD_POP" hidden="1">"c11807"</definedName>
    <definedName name="IQ_EXPORTS_USD_YOY" hidden="1">"c11808"</definedName>
    <definedName name="IQ_EXPORTS_YOY_FC_UNUSED_UNUSED_UNUSED" hidden="1">"c8181"</definedName>
    <definedName name="IQ_EXPORTS_YOY_UNUSED_UNUSED_UNUSED" hidden="1">"c7301"</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 hidden="1">"c6216"</definedName>
    <definedName name="IQ_EXTRA_ACC_ITEMS_REIT" hidden="1">"c415"</definedName>
    <definedName name="IQ_EXTRA_ACC_ITEMS_UTI" hidden="1">"c416"</definedName>
    <definedName name="IQ_EXTRA_ITEMS" hidden="1">"c1459"</definedName>
    <definedName name="IQ_EXTRAORDINARY_GAINS_FDIC" hidden="1">"c6586"</definedName>
    <definedName name="IQ_FAD" hidden="1">"c8757"</definedName>
    <definedName name="IQ_FAD_PAYOUT_RATIO" hidden="1">"c8872"</definedName>
    <definedName name="IQ_FAIR_VALUE_FDIC" hidden="1">"c6427"</definedName>
    <definedName name="IQ_FARM_LOANS_NET_FDIC" hidden="1">"c6316"</definedName>
    <definedName name="IQ_FARM_LOANS_TOTAL_LOANS_FOREIGN_FDIC" hidden="1">"c6450"</definedName>
    <definedName name="IQ_FARMLAND_LOANS_FDIC" hidden="1">"c6314"</definedName>
    <definedName name="IQ_FDIC" hidden="1">"c417"</definedName>
    <definedName name="IQ_FED_BUDGET_RECEIPTS" hidden="1">"c6869"</definedName>
    <definedName name="IQ_FED_BUDGET_RECEIPTS_APR" hidden="1">"c7529"</definedName>
    <definedName name="IQ_FED_BUDGET_RECEIPTS_APR_FC" hidden="1">"c8409"</definedName>
    <definedName name="IQ_FED_BUDGET_RECEIPTS_FC" hidden="1">"c7749"</definedName>
    <definedName name="IQ_FED_BUDGET_RECEIPTS_POP" hidden="1">"c7089"</definedName>
    <definedName name="IQ_FED_BUDGET_RECEIPTS_POP_FC" hidden="1">"c7969"</definedName>
    <definedName name="IQ_FED_BUDGET_RECEIPTS_YOY" hidden="1">"c7309"</definedName>
    <definedName name="IQ_FED_BUDGET_RECEIPTS_YOY_FC" hidden="1">"c8189"</definedName>
    <definedName name="IQ_FED_FUNDS_PURCHASED_FDIC" hidden="1">"c6343"</definedName>
    <definedName name="IQ_FED_FUNDS_SOLD_FDIC" hidden="1">"c6307"</definedName>
    <definedName name="IQ_FEDFUNDS_SOLD" hidden="1">"c2256"</definedName>
    <definedName name="IQ_FFO" hidden="1">"c1574"</definedName>
    <definedName name="IQ_FFO_ADJ_ACT_OR_EST" hidden="1">"c4435"</definedName>
    <definedName name="IQ_FFO_ADJ_ACT_OR_EST_CIQ" hidden="1">"c4960"</definedName>
    <definedName name="IQ_FFO_PAYOUT_RATIO" hidden="1">"c3492"</definedName>
    <definedName name="IQ_FFO_PER_SHARE_BASIC" hidden="1">"c8867"</definedName>
    <definedName name="IQ_FFO_PER_SHARE_DILUTED" hidden="1">"c8868"</definedName>
    <definedName name="IQ_FFO_SHARE_ACT_OR_EST" hidden="1">"c4446"</definedName>
    <definedName name="IQ_FFO_SHARE_ACT_OR_EST_CIQ" hidden="1">"c4971"</definedName>
    <definedName name="IQ_FH" hidden="1">100000</definedName>
    <definedName name="IQ_FHLB_ADVANCES_FDIC" hidden="1">"c6366"</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DUCIARY_ACTIVITIES_FDIC" hidden="1">"c6571"</definedName>
    <definedName name="IQ_FIFETEEN_YEAR_FIXED_AND_FLOATING_RATE_FDIC" hidden="1">"c6423"</definedName>
    <definedName name="IQ_FIFETEEN_YEAR_MORTGAGE_PASS_THROUGHS_FDIC" hidden="1">"c6415"</definedName>
    <definedName name="IQ_FILING_CURRENCY" hidden="1">"c2129"</definedName>
    <definedName name="IQ_FILING_CURRENCY_AP" hidden="1">"c11747"</definedName>
    <definedName name="IQ_FILINGDATE_BS" hidden="1">"c424"</definedName>
    <definedName name="IQ_FILINGDATE_CF" hidden="1">"c425"</definedName>
    <definedName name="IQ_FILINGDATE_IS" hidden="1">"c426"</definedName>
    <definedName name="IQ_FILM_RIGHTS" hidden="1">"c2254"</definedName>
    <definedName name="IQ_FIN_DIV_ASSETS_CURRENT" hidden="1">"c427"</definedName>
    <definedName name="IQ_FIN_DIV_ASSETS_LT" hidden="1">"c428"</definedName>
    <definedName name="IQ_FIN_DIV_CASH_EQUIV" hidden="1">"c6289"</definedName>
    <definedName name="IQ_FIN_DIV_DEBT_CURRENT" hidden="1">"c429"</definedName>
    <definedName name="IQ_FIN_DIV_DEBT_LT" hidden="1">"c430"</definedName>
    <definedName name="IQ_FIN_DIV_DEBT_TOTAL" hidden="1">"c5656"</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LT_DEBT_TOTAL" hidden="1">"c5655"</definedName>
    <definedName name="IQ_FIN_DIV_REV" hidden="1">"c437"</definedName>
    <definedName name="IQ_FIN_DIV_ST_DEBT_TOTAL" hidden="1">"c5527"</definedName>
    <definedName name="IQ_FIN_DIV_ST_INVEST" hidden="1">"c6288"</definedName>
    <definedName name="IQ_FINANCING_CASH" hidden="1">"c1405"</definedName>
    <definedName name="IQ_FINANCING_CASH_SUPPL" hidden="1">"c1406"</definedName>
    <definedName name="IQ_FINANCING_OBLIG_CURRENT" hidden="1">"c11753"</definedName>
    <definedName name="IQ_FINANCING_OBLIG_NON_CURRENT" hidden="1">"c11754"</definedName>
    <definedName name="IQ_FINISHED_INV" hidden="1">"c438"</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Q_EST" hidden="1">"c6794"</definedName>
    <definedName name="IQ_FISCAL_Q_EST_CIQ" hidden="1">"c6806"</definedName>
    <definedName name="IQ_FISCAL_Q_EST_REUT" hidden="1">"c6798"</definedName>
    <definedName name="IQ_FISCAL_Y" hidden="1">"c441"</definedName>
    <definedName name="IQ_FISCAL_Y_EST" hidden="1">"c6795"</definedName>
    <definedName name="IQ_FISCAL_Y_EST_CIQ" hidden="1">"c6807"</definedName>
    <definedName name="IQ_FISCAL_Y_EST_REUT" hidden="1">"c6799"</definedName>
    <definedName name="IQ_FIVE_PERCENT_OWNER" hidden="1">"c442"</definedName>
    <definedName name="IQ_FIVE_YEAR_FIXED_AND_FLOATING_RATE_FDIC" hidden="1">"c6422"</definedName>
    <definedName name="IQ_FIVE_YEAR_MORTGAGE_PASS_THROUGHS_FDIC" hidden="1">"c6414"</definedName>
    <definedName name="IQ_FIVEPERCENT_PERCENT" hidden="1">"c443"</definedName>
    <definedName name="IQ_FIVEPERCENT_SHARES" hidden="1">"c444"</definedName>
    <definedName name="IQ_FIXED_ASSET_TURNS" hidden="1">"c445"</definedName>
    <definedName name="IQ_FIXED_INVEST_APR_FC_UNUSED_UNUSED_UNUSED" hidden="1">"c8410"</definedName>
    <definedName name="IQ_FIXED_INVEST_APR_UNUSED_UNUSED_UNUSED" hidden="1">"c7530"</definedName>
    <definedName name="IQ_FIXED_INVEST_FC_UNUSED_UNUSED_UNUSED" hidden="1">"c7750"</definedName>
    <definedName name="IQ_FIXED_INVEST_MACH_EQUIP" hidden="1">"c6871"</definedName>
    <definedName name="IQ_FIXED_INVEST_MACH_EQUIP_APR" hidden="1">"c7531"</definedName>
    <definedName name="IQ_FIXED_INVEST_MACH_EQUIP_APR_FC" hidden="1">"c8411"</definedName>
    <definedName name="IQ_FIXED_INVEST_MACH_EQUIP_FC" hidden="1">"c7751"</definedName>
    <definedName name="IQ_FIXED_INVEST_MACH_EQUIP_POP" hidden="1">"c7091"</definedName>
    <definedName name="IQ_FIXED_INVEST_MACH_EQUIP_POP_FC" hidden="1">"c7971"</definedName>
    <definedName name="IQ_FIXED_INVEST_MACH_EQUIP_REAL" hidden="1">"c6979"</definedName>
    <definedName name="IQ_FIXED_INVEST_MACH_EQUIP_REAL_APR" hidden="1">"c7639"</definedName>
    <definedName name="IQ_FIXED_INVEST_MACH_EQUIP_REAL_APR_FC" hidden="1">"c8519"</definedName>
    <definedName name="IQ_FIXED_INVEST_MACH_EQUIP_REAL_FC" hidden="1">"c7859"</definedName>
    <definedName name="IQ_FIXED_INVEST_MACH_EQUIP_REAL_POP" hidden="1">"c7199"</definedName>
    <definedName name="IQ_FIXED_INVEST_MACH_EQUIP_REAL_POP_FC" hidden="1">"c8079"</definedName>
    <definedName name="IQ_FIXED_INVEST_MACH_EQUIP_REAL_YOY" hidden="1">"c7419"</definedName>
    <definedName name="IQ_FIXED_INVEST_MACH_EQUIP_REAL_YOY_FC" hidden="1">"c8299"</definedName>
    <definedName name="IQ_FIXED_INVEST_MACH_EQUIP_YOY" hidden="1">"c7311"</definedName>
    <definedName name="IQ_FIXED_INVEST_MACH_EQUIP_YOY_FC" hidden="1">"c8191"</definedName>
    <definedName name="IQ_FIXED_INVEST_POP_FC_UNUSED_UNUSED_UNUSED" hidden="1">"c7970"</definedName>
    <definedName name="IQ_FIXED_INVEST_POP_UNUSED_UNUSED_UNUSED" hidden="1">"c7090"</definedName>
    <definedName name="IQ_FIXED_INVEST_REAL_APR_FC_UNUSED_UNUSED_UNUSED" hidden="1">"c8518"</definedName>
    <definedName name="IQ_FIXED_INVEST_REAL_APR_UNUSED_UNUSED_UNUSED" hidden="1">"c7638"</definedName>
    <definedName name="IQ_FIXED_INVEST_REAL_FC_UNUSED_UNUSED_UNUSED" hidden="1">"c7858"</definedName>
    <definedName name="IQ_FIXED_INVEST_REAL_POP_FC_UNUSED_UNUSED_UNUSED" hidden="1">"c8078"</definedName>
    <definedName name="IQ_FIXED_INVEST_REAL_POP_UNUSED_UNUSED_UNUSED" hidden="1">"c7198"</definedName>
    <definedName name="IQ_FIXED_INVEST_REAL_SAAR" hidden="1">"c6980"</definedName>
    <definedName name="IQ_FIXED_INVEST_REAL_SAAR_APR" hidden="1">"c7640"</definedName>
    <definedName name="IQ_FIXED_INVEST_REAL_SAAR_APR_FC" hidden="1">"c8520"</definedName>
    <definedName name="IQ_FIXED_INVEST_REAL_SAAR_FC" hidden="1">"c7860"</definedName>
    <definedName name="IQ_FIXED_INVEST_REAL_SAAR_POP" hidden="1">"c7200"</definedName>
    <definedName name="IQ_FIXED_INVEST_REAL_SAAR_POP_FC" hidden="1">"c8080"</definedName>
    <definedName name="IQ_FIXED_INVEST_REAL_SAAR_USD_APR_FC" hidden="1">"c11945"</definedName>
    <definedName name="IQ_FIXED_INVEST_REAL_SAAR_USD_FC" hidden="1">"c11942"</definedName>
    <definedName name="IQ_FIXED_INVEST_REAL_SAAR_USD_POP_FC" hidden="1">"c11943"</definedName>
    <definedName name="IQ_FIXED_INVEST_REAL_SAAR_USD_YOY_FC" hidden="1">"c11944"</definedName>
    <definedName name="IQ_FIXED_INVEST_REAL_SAAR_YOY" hidden="1">"c7420"</definedName>
    <definedName name="IQ_FIXED_INVEST_REAL_SAAR_YOY_FC" hidden="1">"c8300"</definedName>
    <definedName name="IQ_FIXED_INVEST_REAL_UNUSED_UNUSED_UNUSED" hidden="1">"c6978"</definedName>
    <definedName name="IQ_FIXED_INVEST_REAL_USD_APR_FC" hidden="1">"c11941"</definedName>
    <definedName name="IQ_FIXED_INVEST_REAL_USD_FC" hidden="1">"c11938"</definedName>
    <definedName name="IQ_FIXED_INVEST_REAL_USD_POP_FC" hidden="1">"c11939"</definedName>
    <definedName name="IQ_FIXED_INVEST_REAL_USD_YOY_FC" hidden="1">"c11940"</definedName>
    <definedName name="IQ_FIXED_INVEST_REAL_YOY_FC_UNUSED_UNUSED_UNUSED" hidden="1">"c8298"</definedName>
    <definedName name="IQ_FIXED_INVEST_REAL_YOY_UNUSED_UNUSED_UNUSED" hidden="1">"c7418"</definedName>
    <definedName name="IQ_FIXED_INVEST_SAAR" hidden="1">"c6872"</definedName>
    <definedName name="IQ_FIXED_INVEST_SAAR_APR" hidden="1">"c7532"</definedName>
    <definedName name="IQ_FIXED_INVEST_SAAR_APR_FC" hidden="1">"c8412"</definedName>
    <definedName name="IQ_FIXED_INVEST_SAAR_FC" hidden="1">"c7752"</definedName>
    <definedName name="IQ_FIXED_INVEST_SAAR_POP" hidden="1">"c7092"</definedName>
    <definedName name="IQ_FIXED_INVEST_SAAR_POP_FC" hidden="1">"c7972"</definedName>
    <definedName name="IQ_FIXED_INVEST_SAAR_USD_APR_FC" hidden="1">"c11833"</definedName>
    <definedName name="IQ_FIXED_INVEST_SAAR_USD_FC" hidden="1">"c11830"</definedName>
    <definedName name="IQ_FIXED_INVEST_SAAR_USD_POP_FC" hidden="1">"c11831"</definedName>
    <definedName name="IQ_FIXED_INVEST_SAAR_USD_YOY_FC" hidden="1">"c11832"</definedName>
    <definedName name="IQ_FIXED_INVEST_SAAR_YOY" hidden="1">"c7312"</definedName>
    <definedName name="IQ_FIXED_INVEST_SAAR_YOY_FC" hidden="1">"c8192"</definedName>
    <definedName name="IQ_FIXED_INVEST_UNUSED_UNUSED_UNUSED" hidden="1">"c6870"</definedName>
    <definedName name="IQ_FIXED_INVEST_USD_APR_FC" hidden="1">"c11829"</definedName>
    <definedName name="IQ_FIXED_INVEST_USD_FC" hidden="1">"c11826"</definedName>
    <definedName name="IQ_FIXED_INVEST_USD_POP_FC" hidden="1">"c11827"</definedName>
    <definedName name="IQ_FIXED_INVEST_USD_YOY_FC" hidden="1">"c11828"</definedName>
    <definedName name="IQ_FIXED_INVEST_YOY_FC_UNUSED_UNUSED_UNUSED" hidden="1">"c8190"</definedName>
    <definedName name="IQ_FIXED_INVEST_YOY_UNUSED_UNUSED_UNUSED" hidden="1">"c7310"</definedName>
    <definedName name="IQ_FLOAT_PERCENT" hidden="1">"c1575"</definedName>
    <definedName name="IQ_FNMA_FHLMC_FDIC" hidden="1">"c6397"</definedName>
    <definedName name="IQ_FNMA_FHLMC_GNMA_FDIC" hidden="1">"c6399"</definedName>
    <definedName name="IQ_FORECLOSED_PROPERTIES_FDIC" hidden="1">"c6459"</definedName>
    <definedName name="IQ_FOREIGN_BANK_LOANS_FDIC" hidden="1">"c6437"</definedName>
    <definedName name="IQ_FOREIGN_BANKS_DEPOSITS_FOREIGN_FDIC" hidden="1">"c6481"</definedName>
    <definedName name="IQ_FOREIGN_BANKS_LOAN_CHARG_OFFS_FDIC" hidden="1">"c6645"</definedName>
    <definedName name="IQ_FOREIGN_BANKS_NET_CHARGE_OFFS_FDIC" hidden="1">"c6647"</definedName>
    <definedName name="IQ_FOREIGN_BANKS_NONTRANSACTION_ACCOUNTS_FDIC" hidden="1">"c6550"</definedName>
    <definedName name="IQ_FOREIGN_BANKS_RECOVERIES_FDIC" hidden="1">"c6646"</definedName>
    <definedName name="IQ_FOREIGN_BANKS_TRANSACTION_ACCOUNTS_FDIC" hidden="1">"c6542"</definedName>
    <definedName name="IQ_FOREIGN_BRANCHES_U.S._BANKS_LOANS_FDIC" hidden="1">"c6438"</definedName>
    <definedName name="IQ_FOREIGN_BRANCHES_US_BANKS_FDIC" hidden="1">"c6392"</definedName>
    <definedName name="IQ_FOREIGN_BRANCHES_US_BANKS_LOANS_FDIC" hidden="1">"c6438"</definedName>
    <definedName name="IQ_FOREIGN_COUNTRIES_BANKS_TOTAL_LOANS_FOREIGN_FDIC" hidden="1">"c6445"</definedName>
    <definedName name="IQ_FOREIGN_DEBT_SECURITIES_FDIC" hidden="1">"c6303"</definedName>
    <definedName name="IQ_FOREIGN_DEP_IB" hidden="1">"c446"</definedName>
    <definedName name="IQ_FOREIGN_DEP_NON_IB" hidden="1">"c447"</definedName>
    <definedName name="IQ_FOREIGN_DEPOSITS_NONTRANSACTION_ACCOUNTS_FDIC" hidden="1">"c6549"</definedName>
    <definedName name="IQ_FOREIGN_DEPOSITS_TRANSACTION_ACCOUNTS_FDIC" hidden="1">"c6541"</definedName>
    <definedName name="IQ_FOREIGN_EXCHANGE" hidden="1">"c1376"</definedName>
    <definedName name="IQ_FOREIGN_EXCHANGE_EXPOSURES_FDIC" hidden="1">"c6663"</definedName>
    <definedName name="IQ_FOREIGN_GOVERNMENT_LOANS_FDIC" hidden="1">"c6430"</definedName>
    <definedName name="IQ_FOREIGN_GOVERNMENTS_CHARGE_OFFS_FDIC" hidden="1">"c6600"</definedName>
    <definedName name="IQ_FOREIGN_GOVERNMENTS_DEPOSITS_FOREIGN_FDIC" hidden="1">"c6482"</definedName>
    <definedName name="IQ_FOREIGN_GOVERNMENTS_NET_CHARGE_OFFS_FDIC" hidden="1">"c6638"</definedName>
    <definedName name="IQ_FOREIGN_GOVERNMENTS_NONTRANSACTION_ACCOUNTS_FDIC" hidden="1">"c6551"</definedName>
    <definedName name="IQ_FOREIGN_GOVERNMENTS_RECOVERIES_FDIC" hidden="1">"c6619"</definedName>
    <definedName name="IQ_FOREIGN_GOVERNMENTS_TOTAL_DEPOSITS_FDIC" hidden="1">"c6476"</definedName>
    <definedName name="IQ_FOREIGN_GOVERNMENTS_TRANSACTION_ACCOUNTS_FDIC" hidden="1">"c6543"</definedName>
    <definedName name="IQ_FOREIGN_LOANS" hidden="1">"c448"</definedName>
    <definedName name="IQ_FQ" hidden="1">500</definedName>
    <definedName name="IQ_FUEL" hidden="1">"c449"</definedName>
    <definedName name="IQ_FULL_TIME" hidden="1">"c450"</definedName>
    <definedName name="IQ_FULLY_INSURED_DEPOSITS_FDIC" hidden="1">"c6487"</definedName>
    <definedName name="IQ_FUTURES_FORWARD_CONTRACTS_NOTIONAL_AMOUNT_FDIC" hidden="1">"c6518"</definedName>
    <definedName name="IQ_FUTURES_FORWARD_CONTRACTS_RATE_RISK_FDIC" hidden="1">"c6508"</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X_CONTRACTS_FDIC" hidden="1">"c6517"</definedName>
    <definedName name="IQ_FX_CONTRACTS_SPOT_FDIC" hidden="1">"c6356"</definedName>
    <definedName name="IQ_FY" hidden="1">1000</definedName>
    <definedName name="IQ_GA_EXP" hidden="1">"c2241"</definedName>
    <definedName name="IQ_GAAP_BS" hidden="1">"c6789"</definedName>
    <definedName name="IQ_GAAP_CF" hidden="1">"c6790"</definedName>
    <definedName name="IQ_GAAP_IS" hidden="1">"c6194"</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 hidden="1">"c6217"</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 hidden="1">"c6218"</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 hidden="1">"c6219"</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 hidden="1">"c6220"</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 hidden="1">"c6278"</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 hidden="1">"c6221"</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"c1377"</definedName>
    <definedName name="IQ_GAIN_SALE_LOANS_FDIC" hidden="1">"c6673"</definedName>
    <definedName name="IQ_GAIN_SALE_RE_FDIC" hidden="1">"c6674"</definedName>
    <definedName name="IQ_GAINS_SALE_ASSETS_FDIC" hidden="1">"c6675"</definedName>
    <definedName name="IQ_GDP" hidden="1">"c6874"</definedName>
    <definedName name="IQ_GDP_APR" hidden="1">"c7534"</definedName>
    <definedName name="IQ_GDP_APR_FC" hidden="1">"c8414"</definedName>
    <definedName name="IQ_GDP_FC" hidden="1">"c7754"</definedName>
    <definedName name="IQ_GDP_POP" hidden="1">"c7094"</definedName>
    <definedName name="IQ_GDP_POP_FC" hidden="1">"c7974"</definedName>
    <definedName name="IQ_GDP_REAL" hidden="1">"c6981"</definedName>
    <definedName name="IQ_GDP_REAL_APR" hidden="1">"c7641"</definedName>
    <definedName name="IQ_GDP_REAL_APR_FC" hidden="1">"c8521"</definedName>
    <definedName name="IQ_GDP_REAL_FC" hidden="1">"c7861"</definedName>
    <definedName name="IQ_GDP_REAL_POP" hidden="1">"c7201"</definedName>
    <definedName name="IQ_GDP_REAL_POP_FC" hidden="1">"c8081"</definedName>
    <definedName name="IQ_GDP_REAL_SAAR" hidden="1">"c6982"</definedName>
    <definedName name="IQ_GDP_REAL_SAAR_APR" hidden="1">"c7642"</definedName>
    <definedName name="IQ_GDP_REAL_SAAR_APR_FC" hidden="1">"c8522"</definedName>
    <definedName name="IQ_GDP_REAL_SAAR_FC" hidden="1">"c7862"</definedName>
    <definedName name="IQ_GDP_REAL_SAAR_POP" hidden="1">"c7202"</definedName>
    <definedName name="IQ_GDP_REAL_SAAR_POP_FC" hidden="1">"c8082"</definedName>
    <definedName name="IQ_GDP_REAL_SAAR_YOY" hidden="1">"c7422"</definedName>
    <definedName name="IQ_GDP_REAL_SAAR_YOY_FC" hidden="1">"c8302"</definedName>
    <definedName name="IQ_GDP_REAL_USD" hidden="1">"c11946"</definedName>
    <definedName name="IQ_GDP_REAL_USD_APR" hidden="1">"c11949"</definedName>
    <definedName name="IQ_GDP_REAL_USD_POP" hidden="1">"c11947"</definedName>
    <definedName name="IQ_GDP_REAL_USD_YOY" hidden="1">"c11948"</definedName>
    <definedName name="IQ_GDP_REAL_YOY" hidden="1">"c7421"</definedName>
    <definedName name="IQ_GDP_REAL_YOY_FC" hidden="1">"c8301"</definedName>
    <definedName name="IQ_GDP_SAAR" hidden="1">"c6875"</definedName>
    <definedName name="IQ_GDP_SAAR_APR" hidden="1">"c7535"</definedName>
    <definedName name="IQ_GDP_SAAR_APR_FC" hidden="1">"c8415"</definedName>
    <definedName name="IQ_GDP_SAAR_FC" hidden="1">"c7755"</definedName>
    <definedName name="IQ_GDP_SAAR_POP" hidden="1">"c7095"</definedName>
    <definedName name="IQ_GDP_SAAR_POP_FC" hidden="1">"c7975"</definedName>
    <definedName name="IQ_GDP_SAAR_YOY" hidden="1">"c7315"</definedName>
    <definedName name="IQ_GDP_SAAR_YOY_FC" hidden="1">"c8195"</definedName>
    <definedName name="IQ_GDP_USD" hidden="1">"c11834"</definedName>
    <definedName name="IQ_GDP_USD_APR" hidden="1">"c11837"</definedName>
    <definedName name="IQ_GDP_USD_POP" hidden="1">"c11835"</definedName>
    <definedName name="IQ_GDP_USD_YOY" hidden="1">"c11836"</definedName>
    <definedName name="IQ_GDP_YOY" hidden="1">"c7314"</definedName>
    <definedName name="IQ_GDP_YOY_FC" hidden="1">"c8194"</definedName>
    <definedName name="IQ_GEO_SEG_ASSETS" hidden="1">"c4069"</definedName>
    <definedName name="IQ_GEO_SEG_ASSETS_ABS" hidden="1">"c4091"</definedName>
    <definedName name="IQ_GEO_SEG_ASSETS_TOTAL" hidden="1">"c4123"</definedName>
    <definedName name="IQ_GEO_SEG_CAPEX" hidden="1">"c4083"</definedName>
    <definedName name="IQ_GEO_SEG_CAPEX_ABS" hidden="1">"c4105"</definedName>
    <definedName name="IQ_GEO_SEG_CAPEX_TOTAL" hidden="1">"c4127"</definedName>
    <definedName name="IQ_GEO_SEG_DA" hidden="1">"c4082"</definedName>
    <definedName name="IQ_GEO_SEG_DA_ABS" hidden="1">"c4104"</definedName>
    <definedName name="IQ_GEO_SEG_DA_TOTAL" hidden="1">"c4126"</definedName>
    <definedName name="IQ_GEO_SEG_EARNINGS_OP" hidden="1">"c4073"</definedName>
    <definedName name="IQ_GEO_SEG_EARNINGS_OP_ABS" hidden="1">"c4095"</definedName>
    <definedName name="IQ_GEO_SEG_EARNINGS_OP_TOTAL" hidden="1">"c4119"</definedName>
    <definedName name="IQ_GEO_SEG_EBT" hidden="1">"c4072"</definedName>
    <definedName name="IQ_GEO_SEG_EBT_ABS" hidden="1">"c4094"</definedName>
    <definedName name="IQ_GEO_SEG_EBT_TOTAL" hidden="1">"c4121"</definedName>
    <definedName name="IQ_GEO_SEG_GP" hidden="1">"c4070"</definedName>
    <definedName name="IQ_GEO_SEG_GP_ABS" hidden="1">"c4092"</definedName>
    <definedName name="IQ_GEO_SEG_GP_TOTAL" hidden="1">"c4120"</definedName>
    <definedName name="IQ_GEO_SEG_INC_TAX" hidden="1">"c4081"</definedName>
    <definedName name="IQ_GEO_SEG_INC_TAX_ABS" hidden="1">"c4103"</definedName>
    <definedName name="IQ_GEO_SEG_INC_TAX_TOTAL" hidden="1">"c4125"</definedName>
    <definedName name="IQ_GEO_SEG_INTEREST_EXP" hidden="1">"c4080"</definedName>
    <definedName name="IQ_GEO_SEG_INTEREST_EXP_ABS" hidden="1">"c4102"</definedName>
    <definedName name="IQ_GEO_SEG_INTEREST_EXP_TOTAL" hidden="1">"c4124"</definedName>
    <definedName name="IQ_GEO_SEG_NAME" hidden="1">"c5484"</definedName>
    <definedName name="IQ_GEO_SEG_NAME_ABS" hidden="1">"c5485"</definedName>
    <definedName name="IQ_GEO_SEG_NI" hidden="1">"c4071"</definedName>
    <definedName name="IQ_GEO_SEG_NI_ABS" hidden="1">"c4093"</definedName>
    <definedName name="IQ_GEO_SEG_NI_TOTAL" hidden="1">"c4122"</definedName>
    <definedName name="IQ_GEO_SEG_OPER_INC" hidden="1">"c4075"</definedName>
    <definedName name="IQ_GEO_SEG_OPER_INC_ABS" hidden="1">"c4097"</definedName>
    <definedName name="IQ_GEO_SEG_OPER_INC_TOTAL" hidden="1">"c4118"</definedName>
    <definedName name="IQ_GEO_SEG_REV" hidden="1">"c4074"</definedName>
    <definedName name="IQ_GEO_SEG_REV_ABS" hidden="1">"c4096"</definedName>
    <definedName name="IQ_GEO_SEG_REV_TOTAL" hidden="1">"c4117"</definedName>
    <definedName name="IQ_GLA_PCT_LEASED_CONSOL" hidden="1">"c8810"</definedName>
    <definedName name="IQ_GLA_PCT_LEASED_MANAGED" hidden="1">"c8812"</definedName>
    <definedName name="IQ_GLA_PCT_LEASED_OTHER" hidden="1">"c8813"</definedName>
    <definedName name="IQ_GLA_PCT_LEASED_TOTAL" hidden="1">"c8814"</definedName>
    <definedName name="IQ_GLA_PCT_LEASED_UNCONSOL" hidden="1">"c8811"</definedName>
    <definedName name="IQ_GLA_SQ_FT_CONSOL" hidden="1">"c8790"</definedName>
    <definedName name="IQ_GLA_SQ_FT_MANAGED" hidden="1">"c8792"</definedName>
    <definedName name="IQ_GLA_SQ_FT_OTHER" hidden="1">"c8793"</definedName>
    <definedName name="IQ_GLA_SQ_FT_TOTAL" hidden="1">"c8794"</definedName>
    <definedName name="IQ_GLA_SQ_FT_UNCONSOL" hidden="1">"c8791"</definedName>
    <definedName name="IQ_GLA_SQ_METER_CONSOL" hidden="1">"c8795"</definedName>
    <definedName name="IQ_GLA_SQ_METER_MANAGED" hidden="1">"c8797"</definedName>
    <definedName name="IQ_GLA_SQ_METER_OTHER" hidden="1">"c8798"</definedName>
    <definedName name="IQ_GLA_SQ_METER_TOTAL" hidden="1">"c8799"</definedName>
    <definedName name="IQ_GLA_SQ_METER_UNCONSOL" hidden="1">"c8796"</definedName>
    <definedName name="IQ_GNMA_FDIC" hidden="1">"c6398"</definedName>
    <definedName name="IQ_GOODWILL_FDIC" hidden="1">"c6334"</definedName>
    <definedName name="IQ_GOODWILL_IMPAIRMENT_FDIC" hidden="1">"c6678"</definedName>
    <definedName name="IQ_GOODWILL_INTAN_FDIC" hidden="1">"c6333"</definedName>
    <definedName name="IQ_GOODWILL_NET" hidden="1">"c1380"</definedName>
    <definedName name="IQ_GOVT_PERSONAL_TAXES_RECEIPTS" hidden="1">"c6876"</definedName>
    <definedName name="IQ_GOVT_PERSONAL_TAXES_RECEIPTS_APR" hidden="1">"c7536"</definedName>
    <definedName name="IQ_GOVT_PERSONAL_TAXES_RECEIPTS_APR_FC" hidden="1">"c8416"</definedName>
    <definedName name="IQ_GOVT_PERSONAL_TAXES_RECEIPTS_FC" hidden="1">"c7756"</definedName>
    <definedName name="IQ_GOVT_PERSONAL_TAXES_RECEIPTS_POP" hidden="1">"c7096"</definedName>
    <definedName name="IQ_GOVT_PERSONAL_TAXES_RECEIPTS_POP_FC" hidden="1">"c7976"</definedName>
    <definedName name="IQ_GOVT_PERSONAL_TAXES_RECEIPTS_YOY" hidden="1">"c7316"</definedName>
    <definedName name="IQ_GOVT_PERSONAL_TAXES_RECEIPTS_YOY_FC" hidden="1">"c8196"</definedName>
    <definedName name="IQ_GOVT_RECEIPTS" hidden="1">"c6877"</definedName>
    <definedName name="IQ_GOVT_RECEIPTS_APR" hidden="1">"c7537"</definedName>
    <definedName name="IQ_GOVT_RECEIPTS_APR_FC" hidden="1">"c8417"</definedName>
    <definedName name="IQ_GOVT_RECEIPTS_FC" hidden="1">"c7757"</definedName>
    <definedName name="IQ_GOVT_RECEIPTS_POP" hidden="1">"c7097"</definedName>
    <definedName name="IQ_GOVT_RECEIPTS_POP_FC" hidden="1">"c7977"</definedName>
    <definedName name="IQ_GOVT_RECEIPTS_YOY" hidden="1">"c7317"</definedName>
    <definedName name="IQ_GOVT_RECEIPTS_YOY_FC" hidden="1">"c8197"</definedName>
    <definedName name="IQ_GP" hidden="1">"c511"</definedName>
    <definedName name="IQ_GP_10YR_ANN_CAGR" hidden="1">"c6090"</definedName>
    <definedName name="IQ_GP_10YR_ANN_GROWTH" hidden="1">"c512"</definedName>
    <definedName name="IQ_GP_1YR_ANN_GROWTH" hidden="1">"c513"</definedName>
    <definedName name="IQ_GP_2YR_ANN_CAGR" hidden="1">"c6091"</definedName>
    <definedName name="IQ_GP_2YR_ANN_GROWTH" hidden="1">"c514"</definedName>
    <definedName name="IQ_GP_3YR_ANN_CAGR" hidden="1">"c6092"</definedName>
    <definedName name="IQ_GP_3YR_ANN_GROWTH" hidden="1">"c515"</definedName>
    <definedName name="IQ_GP_5YR_ANN_CAGR" hidden="1">"c6093"</definedName>
    <definedName name="IQ_GP_5YR_ANN_GROWTH" hidden="1">"c516"</definedName>
    <definedName name="IQ_GP_7YR_ANN_CAGR" hidden="1">"c6094"</definedName>
    <definedName name="IQ_GP_7YR_ANN_GROWTH" hidden="1">"c517"</definedName>
    <definedName name="IQ_GPPE" hidden="1">"c518"</definedName>
    <definedName name="IQ_GROSS_AH_EARNED" hidden="1">"c2742"</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CAGR" hidden="1">"c6095"</definedName>
    <definedName name="IQ_GROSS_LOANS_10YR_ANN_GROWTH" hidden="1">"c522"</definedName>
    <definedName name="IQ_GROSS_LOANS_1YR_ANN_GROWTH" hidden="1">"c523"</definedName>
    <definedName name="IQ_GROSS_LOANS_2YR_ANN_CAGR" hidden="1">"c6096"</definedName>
    <definedName name="IQ_GROSS_LOANS_2YR_ANN_GROWTH" hidden="1">"c524"</definedName>
    <definedName name="IQ_GROSS_LOANS_3YR_ANN_CAGR" hidden="1">"c6097"</definedName>
    <definedName name="IQ_GROSS_LOANS_3YR_ANN_GROWTH" hidden="1">"c525"</definedName>
    <definedName name="IQ_GROSS_LOANS_5YR_ANN_CAGR" hidden="1">"c6098"</definedName>
    <definedName name="IQ_GROSS_LOANS_5YR_ANN_GROWTH" hidden="1">"c526"</definedName>
    <definedName name="IQ_GROSS_LOANS_7YR_ANN_CAGR" hidden="1">"c6099"</definedName>
    <definedName name="IQ_GROSS_LOANS_7YR_ANN_GROWTH" hidden="1">"c527"</definedName>
    <definedName name="IQ_GROSS_LOANS_TOTAL_DEPOSITS" hidden="1">"c528"</definedName>
    <definedName name="IQ_GROSS_MARGIN" hidden="1">"c529"</definedName>
    <definedName name="IQ_GROSS_PC_EARNED" hidden="1">"c2747"</definedName>
    <definedName name="IQ_GROSS_PROFIT" hidden="1">"c1378"</definedName>
    <definedName name="IQ_GROSS_WRITTEN" hidden="1">"c2726"</definedName>
    <definedName name="IQ_GROUP_EMBEDDED_VALUE_ASSET_MANAGEMENT" hidden="1">"c9955"</definedName>
    <definedName name="IQ_GROUP_EMBEDDED_VALUE_HEALTH" hidden="1">"c9954"</definedName>
    <definedName name="IQ_GROUP_EMBEDDED_VALUE_LIFE" hidden="1">"c9953"</definedName>
    <definedName name="IQ_GROUP_EMBEDDED_VALUE_LIFE_OTHER" hidden="1">"c9956"</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 hidden="1">"c6279"</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 hidden="1">"c6280"</definedName>
    <definedName name="IQ_GW_INTAN_AMORT_REIT" hidden="1">"c1480"</definedName>
    <definedName name="IQ_GW_INTAN_AMORT_UTI" hidden="1">"c1481"</definedName>
    <definedName name="IQ_HC_ADJUSTED_DISCHARGES" hidden="1">"c9977"</definedName>
    <definedName name="IQ_HC_ADMISSIONS" hidden="1">"c5953"</definedName>
    <definedName name="IQ_HC_ADMISSIONS_GROWTH" hidden="1">"c5997"</definedName>
    <definedName name="IQ_HC_ADMISSIONS_MANAGED_CARE" hidden="1">"c5956"</definedName>
    <definedName name="IQ_HC_ADMISSIONS_MEDICAID" hidden="1">"c5955"</definedName>
    <definedName name="IQ_HC_ADMISSIONS_MEDICARE" hidden="1">"c5954"</definedName>
    <definedName name="IQ_HC_ADMISSIONS_OTHER" hidden="1">"c5957"</definedName>
    <definedName name="IQ_HC_ADMISSIONS_SF" hidden="1">"c6006"</definedName>
    <definedName name="IQ_HC_ALFS" hidden="1">"c5952"</definedName>
    <definedName name="IQ_HC_ASO_COVERED_LIVES" hidden="1">"c9982"</definedName>
    <definedName name="IQ_HC_ASO_MEMBERSHIP" hidden="1">"c9985"</definedName>
    <definedName name="IQ_HC_AVG_BEDS_SVC" hidden="1">"c5951"</definedName>
    <definedName name="IQ_HC_AVG_DAILY_CENSUS" hidden="1">"c5965"</definedName>
    <definedName name="IQ_HC_AVG_LICENSED_BEDS" hidden="1">"c5949"</definedName>
    <definedName name="IQ_HC_AVG_LICENSED_BEDS_SF" hidden="1">"c6004"</definedName>
    <definedName name="IQ_HC_AVG_STAY" hidden="1">"c5966"</definedName>
    <definedName name="IQ_HC_AVG_STAY_SF" hidden="1">"c6016"</definedName>
    <definedName name="IQ_HC_BEDS_SVC" hidden="1">"c5950"</definedName>
    <definedName name="IQ_HC_CASES" hidden="1">"c9978"</definedName>
    <definedName name="IQ_HC_CLAIMS_RESERVES" hidden="1">"c9989"</definedName>
    <definedName name="IQ_HC_DAYS_REV_OUT" hidden="1">"c5993"</definedName>
    <definedName name="IQ_HC_DISCHARGES" hidden="1">"c9976"</definedName>
    <definedName name="IQ_HC_EQUIV_ADMISSIONS_GROWTH" hidden="1">"c5998"</definedName>
    <definedName name="IQ_HC_EQUIVALENT_ADMISSIONS" hidden="1">"c5958"</definedName>
    <definedName name="IQ_HC_EQUIVALENT_ADMISSIONS_SF" hidden="1">"c6007"</definedName>
    <definedName name="IQ_HC_EQUIVALENT_PATIENT_DAYS" hidden="1">"c9980"</definedName>
    <definedName name="IQ_HC_ER_VISITS" hidden="1">"c5964"</definedName>
    <definedName name="IQ_HC_ER_VISITS_SF" hidden="1">"c6017"</definedName>
    <definedName name="IQ_HC_GROSS_INPATIENT_REV" hidden="1">"c5987"</definedName>
    <definedName name="IQ_HC_GROSS_OUTPATIENT_REV" hidden="1">"c5988"</definedName>
    <definedName name="IQ_HC_GROSS_PATIENT_REV" hidden="1">"c5989"</definedName>
    <definedName name="IQ_HC_HOSP_FACILITIES_CONSOL" hidden="1">"c5945"</definedName>
    <definedName name="IQ_HC_HOSP_FACILITIES_CONSOL_SF" hidden="1">"c6000"</definedName>
    <definedName name="IQ_HC_HOSP_FACILITIES_NON_CONSOL" hidden="1">"c5946"</definedName>
    <definedName name="IQ_HC_HOSP_FACILITIES_NON_CONSOL_SF" hidden="1">"c6001"</definedName>
    <definedName name="IQ_HC_HOSP_FACILITIES_TOTAL" hidden="1">"c5947"</definedName>
    <definedName name="IQ_HC_HOSP_FACILITIES_TOTAL_SF" hidden="1">"c6002"</definedName>
    <definedName name="IQ_HC_INPATIENT_PROCEDURES" hidden="1">"c5961"</definedName>
    <definedName name="IQ_HC_INPATIENT_PROCEDURES_SF" hidden="1">"c6011"</definedName>
    <definedName name="IQ_HC_INPATIENT_REV_PER_ADMISSION" hidden="1">"c5994"</definedName>
    <definedName name="IQ_HC_INTPATIENT_SVCS_PCT_REV" hidden="1">"c5975"</definedName>
    <definedName name="IQ_HC_INTPATIENT_SVCS_PCT_REV_SF" hidden="1">"c6015"</definedName>
    <definedName name="IQ_HC_LICENSED_BEDS" hidden="1">"c5948"</definedName>
    <definedName name="IQ_HC_LICENSED_BEDS_SF" hidden="1">"c6003"</definedName>
    <definedName name="IQ_HC_MANAGED_CARE_PCT_ADMISSIONS" hidden="1">"c5982"</definedName>
    <definedName name="IQ_HC_MANAGED_CARE_PCT_REV" hidden="1">"c5978"</definedName>
    <definedName name="IQ_HC_MEDICAID_PCT_ADMISSIONS" hidden="1">"c5981"</definedName>
    <definedName name="IQ_HC_MEDICAID_PCT_REV" hidden="1">"c5977"</definedName>
    <definedName name="IQ_HC_MEDICAL_EXPENSE_RATIO" hidden="1">"c9987"</definedName>
    <definedName name="IQ_HC_MEDICARE_PCT_ADMISSIONS" hidden="1">"c5980"</definedName>
    <definedName name="IQ_HC_MEDICARE_PCT_REV" hidden="1">"c5976"</definedName>
    <definedName name="IQ_HC_NET_INPATIENT_REV" hidden="1">"c5984"</definedName>
    <definedName name="IQ_HC_NET_OUTPATIENT_REV" hidden="1">"c5985"</definedName>
    <definedName name="IQ_HC_NET_PATIENT_REV" hidden="1">"c5986"</definedName>
    <definedName name="IQ_HC_NET_PATIENT_REV_SF" hidden="1">"c6005"</definedName>
    <definedName name="IQ_HC_OCC_RATE" hidden="1">"c5967"</definedName>
    <definedName name="IQ_HC_OCC_RATE_LICENSED_BEDS" hidden="1">"c5968"</definedName>
    <definedName name="IQ_HC_OCC_RATE_SF" hidden="1">"c6009"</definedName>
    <definedName name="IQ_HC_OPEX_SUPPLIES" hidden="1">"c5990"</definedName>
    <definedName name="IQ_HC_OTHER_OPEX_PCT_REV" hidden="1">"c5973"</definedName>
    <definedName name="IQ_HC_OUTPATIENT_PROCEDURES" hidden="1">"c5962"</definedName>
    <definedName name="IQ_HC_OUTPATIENT_PROCEDURES_SF" hidden="1">"c6012"</definedName>
    <definedName name="IQ_HC_OUTPATIENT_REV_PER_ADMISSION" hidden="1">"c5995"</definedName>
    <definedName name="IQ_HC_OUTPATIENT_SVCS_PCT_REV" hidden="1">"c5974"</definedName>
    <definedName name="IQ_HC_OUTPATIENT_SVCS_PCT_REV_SF" hidden="1">"c6014"</definedName>
    <definedName name="IQ_HC_PATIENT_DAYS" hidden="1">"c5960"</definedName>
    <definedName name="IQ_HC_PATIENT_DAYS_SF" hidden="1">"c6010"</definedName>
    <definedName name="IQ_HC_PROF_GEN_LIAB_CLAIM_PAID" hidden="1">"c5991"</definedName>
    <definedName name="IQ_HC_PROF_GEN_LIAB_EXP_BENEFIT" hidden="1">"c5992"</definedName>
    <definedName name="IQ_HC_PROVISION_DOUBTFUL_PCT_REV" hidden="1">"c5972"</definedName>
    <definedName name="IQ_HC_REV_GROWTH" hidden="1">"c5996"</definedName>
    <definedName name="IQ_HC_REV_PER_CASE" hidden="1">"c9979"</definedName>
    <definedName name="IQ_HC_REV_PER_DISCHARGE" hidden="1">"c9990"</definedName>
    <definedName name="IQ_HC_REV_PER_EQUIV_ADMISSION" hidden="1">"c5959"</definedName>
    <definedName name="IQ_HC_REV_PER_EQUIV_ADMISSION_SF" hidden="1">"c6008"</definedName>
    <definedName name="IQ_HC_REV_PER_EQUIV_ADMISSIONS_GROWTH" hidden="1">"c5999"</definedName>
    <definedName name="IQ_HC_REV_PER_PATIENT_DAY" hidden="1">"c5969"</definedName>
    <definedName name="IQ_HC_REV_PER_PATIENT_DAY_SF" hidden="1">"c6018"</definedName>
    <definedName name="IQ_HC_RISK_COVERED_LIVES" hidden="1">"c9981"</definedName>
    <definedName name="IQ_HC_RISK_MEMBERSHIP" hidden="1">"c9984"</definedName>
    <definedName name="IQ_HC_SALARIES_PCT_REV" hidden="1">"c5970"</definedName>
    <definedName name="IQ_HC_SGA_MARGIN" hidden="1">"c9988"</definedName>
    <definedName name="IQ_HC_SUPPLIES_PCT_REV" hidden="1">"c5971"</definedName>
    <definedName name="IQ_HC_TOTAL_COVERED_LIVES" hidden="1">"c9983"</definedName>
    <definedName name="IQ_HC_TOTAL_MEMBERSHIP" hidden="1">"c9986"</definedName>
    <definedName name="IQ_HC_TOTAL_PROCEDURES" hidden="1">"c5963"</definedName>
    <definedName name="IQ_HC_TOTAL_PROCEDURES_SF" hidden="1">"c6013"</definedName>
    <definedName name="IQ_HC_UNINSURED_PCT_ADMISSIONS" hidden="1">"c5983"</definedName>
    <definedName name="IQ_HC_UNINSURED_PCT_REV" hidden="1">"c5979"</definedName>
    <definedName name="IQ_HELD_MATURITY_FDIC" hidden="1">"c6408"</definedName>
    <definedName name="IQ_HG_ACQUIRED_FRANCHISE_HOTEL_PROPERTIES" hidden="1">"c8584"</definedName>
    <definedName name="IQ_HG_ACQUIRED_FRANCHISE_ROOMS" hidden="1">"c8614"</definedName>
    <definedName name="IQ_HG_ACQUIRED_HOTEL_PROPERTIES" hidden="1">"c8572"</definedName>
    <definedName name="IQ_HG_ACQUIRED_MANAGED_HOTEL_PROPERTIES" hidden="1">"c8590"</definedName>
    <definedName name="IQ_HG_ACQUIRED_MANAGED_ROOMS" hidden="1">"c8620"</definedName>
    <definedName name="IQ_HG_ACQUIRED_OTHER_HOTEL_PROPERTIES" hidden="1">"c8596"</definedName>
    <definedName name="IQ_HG_ACQUIRED_OTHER_ROOMS" hidden="1">"c8626"</definedName>
    <definedName name="IQ_HG_ACQUIRED_OWNED_HOTEL_PROPERTIES" hidden="1">"c8578"</definedName>
    <definedName name="IQ_HG_ACQUIRED_OWNED_ROOMS" hidden="1">"c8608"</definedName>
    <definedName name="IQ_HG_ACQUIRED_ROOMS" hidden="1">"c8602"</definedName>
    <definedName name="IQ_HG_ADR_CHANGE_FRANCHISE" hidden="1">"c8684"</definedName>
    <definedName name="IQ_HG_ADR_CHANGE_MANAGED" hidden="1">"c8685"</definedName>
    <definedName name="IQ_HG_ADR_CHANGE_OTHER" hidden="1">"c8686"</definedName>
    <definedName name="IQ_HG_ADR_CHANGE_OWNED" hidden="1">"c8683"</definedName>
    <definedName name="IQ_HG_ADR_CHANGE_OWNED_COMP" hidden="1">"c8709"</definedName>
    <definedName name="IQ_HG_ADR_CHANGE_TOTAL" hidden="1">"c8687"</definedName>
    <definedName name="IQ_HG_ADR_CHANGE_TOTAL_COMP" hidden="1">"c8710"</definedName>
    <definedName name="IQ_HG_ADR_FRANCHISE" hidden="1">"c8664"</definedName>
    <definedName name="IQ_HG_ADR_MANAGED" hidden="1">"c8665"</definedName>
    <definedName name="IQ_HG_ADR_OTHER" hidden="1">"c8666"</definedName>
    <definedName name="IQ_HG_ADR_OWNED" hidden="1">"c8663"</definedName>
    <definedName name="IQ_HG_ADR_OWNED_COMP" hidden="1">"c8701"</definedName>
    <definedName name="IQ_HG_ADR_TOTAL" hidden="1">"c8667"</definedName>
    <definedName name="IQ_HG_ADR_TOTAL_COMP" hidden="1">"c8702"</definedName>
    <definedName name="IQ_HG_CASINOS_JV" hidden="1">"c8631"</definedName>
    <definedName name="IQ_HG_CASINOS_MANAGED" hidden="1">"c8632"</definedName>
    <definedName name="IQ_HG_CASINOS_OWNED" hidden="1">"c8630"</definedName>
    <definedName name="IQ_HG_CASINOS_TOTAL" hidden="1">"c8633"</definedName>
    <definedName name="IQ_HG_CLOSED_FRANCHISE_HOTEL_PROPERTIES" hidden="1">"c8586"</definedName>
    <definedName name="IQ_HG_CLOSED_FRANCHISE_ROOMS" hidden="1">"c8616"</definedName>
    <definedName name="IQ_HG_CLOSED_HOTEL_PROPERTIES" hidden="1">"c8574"</definedName>
    <definedName name="IQ_HG_CLOSED_MANAGED_HOTEL_PROPERTIES" hidden="1">"c8592"</definedName>
    <definedName name="IQ_HG_CLOSED_MANAGED_ROOMS" hidden="1">"c8622"</definedName>
    <definedName name="IQ_HG_CLOSED_OTHER_HOTEL_PROPERTIES" hidden="1">"c8598"</definedName>
    <definedName name="IQ_HG_CLOSED_OTHER_ROOMS" hidden="1">"c8628"</definedName>
    <definedName name="IQ_HG_CLOSED_OWNED_HOTEL_PROPERTIES" hidden="1">"c8580"</definedName>
    <definedName name="IQ_HG_CLOSED_OWNED_ROOMS" hidden="1">"c8610"</definedName>
    <definedName name="IQ_HG_CLOSED_ROOMS" hidden="1">"c8604"</definedName>
    <definedName name="IQ_HG_EXP_CASINO" hidden="1">"c8733"</definedName>
    <definedName name="IQ_HG_EXP_DEVELOPMENT" hidden="1">"c8738"</definedName>
    <definedName name="IQ_HG_EXP_ENTERTAINMENT" hidden="1">"c8736"</definedName>
    <definedName name="IQ_HG_EXP_FOOD_BEV" hidden="1">"c8734"</definedName>
    <definedName name="IQ_HG_EXP_FRANCHISE_MANAGEMENT" hidden="1">"c8744"</definedName>
    <definedName name="IQ_HG_EXP_OTHER_MNGD_FRANCHISE_PROP" hidden="1">"c8742"</definedName>
    <definedName name="IQ_HG_EXP_OWNED_LEASED_CONSOL_JV" hidden="1">"c8740"</definedName>
    <definedName name="IQ_HG_EXP_REIMBURSEMENTS" hidden="1">"c8743"</definedName>
    <definedName name="IQ_HG_EXP_RETAIL" hidden="1">"c8737"</definedName>
    <definedName name="IQ_HG_EXP_ROOMS" hidden="1">"c8735"</definedName>
    <definedName name="IQ_HG_EXP_THEATRE_CONCESSION" hidden="1">"c8739"</definedName>
    <definedName name="IQ_HG_EXP_VACA_OWNERSHIP_RES" hidden="1">"c8741"</definedName>
    <definedName name="IQ_HG_FOOD_PROM_COSTS" hidden="1">"c8746"</definedName>
    <definedName name="IQ_HG_FRANCHISE_HOTEL_PROPERTIES_BEG" hidden="1">"c8582"</definedName>
    <definedName name="IQ_HG_FRANCHISE_ROOMS_BEG" hidden="1">"c8612"</definedName>
    <definedName name="IQ_HG_GAMING_SPACE_JV" hidden="1">"c8635"</definedName>
    <definedName name="IQ_HG_GAMING_SPACE_MANAGED" hidden="1">"c8636"</definedName>
    <definedName name="IQ_HG_GAMING_SPACE_OWNED" hidden="1">"c8634"</definedName>
    <definedName name="IQ_HG_GAMING_SPACE_TOTAL" hidden="1">"c8637"</definedName>
    <definedName name="IQ_HG_HOTEL_PROPERTIES_BEG" hidden="1">"c8570"</definedName>
    <definedName name="IQ_HG_LAND_AVAIL_JV" hidden="1">"c8647"</definedName>
    <definedName name="IQ_HG_LAND_AVAIL_MANAGED" hidden="1">"c8648"</definedName>
    <definedName name="IQ_HG_LAND_AVAIL_OWNED" hidden="1">"c8646"</definedName>
    <definedName name="IQ_HG_LAND_AVAIL_TOTAL" hidden="1">"c8649"</definedName>
    <definedName name="IQ_HG_LAND_JV" hidden="1">"c8651"</definedName>
    <definedName name="IQ_HG_LAND_MANAGED" hidden="1">"c8652"</definedName>
    <definedName name="IQ_HG_LAND_OWNED" hidden="1">"c8650"</definedName>
    <definedName name="IQ_HG_LAND_TOTAL" hidden="1">"c8653"</definedName>
    <definedName name="IQ_HG_MANAGED_HOTEL_PROPERTIES_BEG" hidden="1">"c8588"</definedName>
    <definedName name="IQ_HG_MANAGED_ROOMS_BEG" hidden="1">"c8618"</definedName>
    <definedName name="IQ_HG_OCCUPANCY_CHANGE_FRANCHISE" hidden="1">"c8675"</definedName>
    <definedName name="IQ_HG_OCCUPANCY_CHANGE_MANAGED" hidden="1">"c8677"</definedName>
    <definedName name="IQ_HG_OCCUPANCY_CHANGE_OTHER" hidden="1">"c8679"</definedName>
    <definedName name="IQ_HG_OCCUPANCY_CHANGE_OWNED" hidden="1">"c8673"</definedName>
    <definedName name="IQ_HG_OCCUPANCY_CHANGE_OWNED_COMP" hidden="1">"c8705"</definedName>
    <definedName name="IQ_HG_OCCUPANCY_CHANGE_TOTAL" hidden="1">"c8681"</definedName>
    <definedName name="IQ_HG_OCCUPANCY_CHANGE_TOTAL_COMP" hidden="1">"c8707"</definedName>
    <definedName name="IQ_HG_OCCUPANCY_FRANCHISE" hidden="1">"c8659"</definedName>
    <definedName name="IQ_HG_OCCUPANCY_INCDEC_FRANCHISE" hidden="1">"c8676"</definedName>
    <definedName name="IQ_HG_OCCUPANCY_INCDEC_MANAGED" hidden="1">"c8678"</definedName>
    <definedName name="IQ_HG_OCCUPANCY_INCDEC_OTHER" hidden="1">"c8680"</definedName>
    <definedName name="IQ_HG_OCCUPANCY_INCDEC_OWNED" hidden="1">"c8674"</definedName>
    <definedName name="IQ_HG_OCCUPANCY_INCDEC_OWNED_COMP" hidden="1">"c8706"</definedName>
    <definedName name="IQ_HG_OCCUPANCY_INCDEC_TOTAL" hidden="1">"c8682"</definedName>
    <definedName name="IQ_HG_OCCUPANCY_INCDEC_TOTAL_COMP" hidden="1">"c8708"</definedName>
    <definedName name="IQ_HG_OCCUPANCY_MANAGED" hidden="1">"c8660"</definedName>
    <definedName name="IQ_HG_OCCUPANCY_OTHER" hidden="1">"c8661"</definedName>
    <definedName name="IQ_HG_OCCUPANCY_OWNED" hidden="1">"c8658"</definedName>
    <definedName name="IQ_HG_OCCUPANCY_OWNED_COMP" hidden="1">"c8699"</definedName>
    <definedName name="IQ_HG_OCCUPANCY_TOTAL" hidden="1">"c8662"</definedName>
    <definedName name="IQ_HG_OCCUPANCY_TOTAL_COMP" hidden="1">"c8700"</definedName>
    <definedName name="IQ_HG_OPENED_FRANCHISE_HOTEL_PROPERTIES" hidden="1">"c8583"</definedName>
    <definedName name="IQ_HG_OPENED_FRANCHISE_ROOMS" hidden="1">"c8613"</definedName>
    <definedName name="IQ_HG_OPENED_HOTEL_PROPERTIES" hidden="1">"c8571"</definedName>
    <definedName name="IQ_HG_OPENED_MANAGED_HOTEL_PROPERTIES" hidden="1">"c8589"</definedName>
    <definedName name="IQ_HG_OPENED_MANAGED_ROOMS" hidden="1">"c8619"</definedName>
    <definedName name="IQ_HG_OPENED_OTHER_HOTEL_PROPERTIES" hidden="1">"c8595"</definedName>
    <definedName name="IQ_HG_OPENED_OTHER_ROOMS" hidden="1">"c8625"</definedName>
    <definedName name="IQ_HG_OPENED_OWNED_HOTEL_PROPERTIES" hidden="1">"c8577"</definedName>
    <definedName name="IQ_HG_OPENED_OWNED_ROOMS" hidden="1">"c8607"</definedName>
    <definedName name="IQ_HG_OPENED_ROOMS" hidden="1">"c8601"</definedName>
    <definedName name="IQ_HG_OTHER_HOTEL_PROPERTIES_BEG" hidden="1">"c8594"</definedName>
    <definedName name="IQ_HG_OTHER_PROM_COSTS" hidden="1">"c8747"</definedName>
    <definedName name="IQ_HG_OTHER_ROOMS_BEG" hidden="1">"c8624"</definedName>
    <definedName name="IQ_HG_OWNED_HOTEL_PROPERTIES_BEG" hidden="1">"c8576"</definedName>
    <definedName name="IQ_HG_OWNED_ROOMS_BEG" hidden="1">"c8606"</definedName>
    <definedName name="IQ_HG_PARKING_SPACES_JV" hidden="1">"c8655"</definedName>
    <definedName name="IQ_HG_PARKING_SPACES_MANAGED" hidden="1">"c8656"</definedName>
    <definedName name="IQ_HG_PARKING_SPACES_OWNED" hidden="1">"c8654"</definedName>
    <definedName name="IQ_HG_PARKING_SPACES_TOTAL" hidden="1">"c8657"</definedName>
    <definedName name="IQ_HG_REV_BASE_MANAGEMENT_FEES" hidden="1">"c8726"</definedName>
    <definedName name="IQ_HG_REV_CASINO" hidden="1">"c8713"</definedName>
    <definedName name="IQ_HG_REV_COST_REIMBURSEMENT" hidden="1">"c8728"</definedName>
    <definedName name="IQ_HG_REV_ENTERTAINMENT" hidden="1">"c8716"</definedName>
    <definedName name="IQ_HG_REV_FOOD_BEV" hidden="1">"c8714"</definedName>
    <definedName name="IQ_HG_REV_FRANCHISE" hidden="1">"c8725"</definedName>
    <definedName name="IQ_HG_REV_INCENTIVE_MANAGEMENT_FEES" hidden="1">"c8727"</definedName>
    <definedName name="IQ_HG_REV_MANAGEMENT_FEES" hidden="1">"c8718"</definedName>
    <definedName name="IQ_HG_REV_OTHER_MNGD_FRANCHISE_PROP" hidden="1">"c8730"</definedName>
    <definedName name="IQ_HG_REV_OTHER_OP_SEGMENT" hidden="1">"c8721"</definedName>
    <definedName name="IQ_HG_REV_OTHER_OWNERSHIP_MIX" hidden="1">"c8731"</definedName>
    <definedName name="IQ_HG_REV_OWNED_LEASED_CONSOL_JV_HOTELS" hidden="1">"c8724"</definedName>
    <definedName name="IQ_HG_REV_PROMOTIONAL_ALLOWANCE" hidden="1">"c8722"</definedName>
    <definedName name="IQ_HG_REV_RACING" hidden="1">"c8719"</definedName>
    <definedName name="IQ_HG_REV_RETAIL" hidden="1">"c8717"</definedName>
    <definedName name="IQ_HG_REV_ROOMS" hidden="1">"c8715"</definedName>
    <definedName name="IQ_HG_REV_THEATRE_CONCESSION" hidden="1">"c8720"</definedName>
    <definedName name="IQ_HG_REV_TOTAL_OP_SEGMENT" hidden="1">"c8723"</definedName>
    <definedName name="IQ_HG_REV_TOTAL_OWNERSHIP_MIX" hidden="1">"c8732"</definedName>
    <definedName name="IQ_HG_REV_VACA_OWNERSHIP_RES_SALES_SVCS" hidden="1">"c8729"</definedName>
    <definedName name="IQ_HG_REVENUES_CHANGE_OWNED_COMP" hidden="1">"c8697"</definedName>
    <definedName name="IQ_HG_REVENUES_CHANGE_TOTAL_COMP" hidden="1">"c8698"</definedName>
    <definedName name="IQ_HG_REVPAR_CHANGE_MANAGED" hidden="1">"c8690"</definedName>
    <definedName name="IQ_HG_REVPAR_CHANGE_OTHER" hidden="1">"c8691"</definedName>
    <definedName name="IQ_HG_REVPAR_CHANGE_OWNED" hidden="1">"c8688"</definedName>
    <definedName name="IQ_HG_REVPAR_CHANGE_OWNED_COMP" hidden="1">"c8711"</definedName>
    <definedName name="IQ_HG_REVPAR_CHANGE_TOTAL" hidden="1">"c8692"</definedName>
    <definedName name="IQ_HG_REVPAR_CHANGE_TOTAL_COMP" hidden="1">"c8712"</definedName>
    <definedName name="IQ_HG_REVPAR_CHNAGE_FRANCHISE" hidden="1">"c8689"</definedName>
    <definedName name="IQ_HG_REVPAR_FRANCHISE" hidden="1">"c8669"</definedName>
    <definedName name="IQ_HG_REVPAR_MANAGED" hidden="1">"c8670"</definedName>
    <definedName name="IQ_HG_REVPAR_OTHER" hidden="1">"c8671"</definedName>
    <definedName name="IQ_HG_REVPAR_OWNED" hidden="1">"c8668"</definedName>
    <definedName name="IQ_HG_REVPAR_OWNED_COMP" hidden="1">"c8703"</definedName>
    <definedName name="IQ_HG_REVPAR_TOTAL" hidden="1">"c8672"</definedName>
    <definedName name="IQ_HG_REVPAR_TOTAL_COMP" hidden="1">"c8704"</definedName>
    <definedName name="IQ_HG_ROOM_PROM_COSTS" hidden="1">"c8745"</definedName>
    <definedName name="IQ_HG_ROOMS_BEG" hidden="1">"c8600"</definedName>
    <definedName name="IQ_HG_SLOT_MACHINES_JV" hidden="1">"c8639"</definedName>
    <definedName name="IQ_HG_SLOT_MACHINES_MANAGED" hidden="1">"c8640"</definedName>
    <definedName name="IQ_HG_SLOT_MACHINES_OWNED" hidden="1">"c8638"</definedName>
    <definedName name="IQ_HG_SLOT_MACHINES_TOTAL" hidden="1">"c8641"</definedName>
    <definedName name="IQ_HG_SOLD_FRANCHISE_HOTEL_PROPERTIES" hidden="1">"c8585"</definedName>
    <definedName name="IQ_HG_SOLD_FRANCHISE_ROOMS" hidden="1">"c8615"</definedName>
    <definedName name="IQ_HG_SOLD_HOTEL_PROPERTIES" hidden="1">"c8573"</definedName>
    <definedName name="IQ_HG_SOLD_MANAGED_HOTEL_PROPERTIES" hidden="1">"c8591"</definedName>
    <definedName name="IQ_HG_SOLD_MANAGED_ROOMS" hidden="1">"c8621"</definedName>
    <definedName name="IQ_HG_SOLD_OTHER_HOTEL_PROPERTIES" hidden="1">"c8597"</definedName>
    <definedName name="IQ_HG_SOLD_OTHER_ROOMS" hidden="1">"c8627"</definedName>
    <definedName name="IQ_HG_SOLD_OWNED_HOTEL_PROPERTIES" hidden="1">"c8579"</definedName>
    <definedName name="IQ_HG_SOLD_OWNED_ROOMS" hidden="1">"c8609"</definedName>
    <definedName name="IQ_HG_SOLD_ROOMS" hidden="1">"c8603"</definedName>
    <definedName name="IQ_HG_TABLE_GAMES_JV" hidden="1">"c8643"</definedName>
    <definedName name="IQ_HG_TABLE_GAMES_MANAGED" hidden="1">"c8644"</definedName>
    <definedName name="IQ_HG_TABLE_GAMES_OWNED" hidden="1">"c8642"</definedName>
    <definedName name="IQ_HG_TABLE_GAMES_TOTAL" hidden="1">"c8645"</definedName>
    <definedName name="IQ_HG_TOTAL_FRANCHISE_HOTEL_PROPERTIES" hidden="1">"c8587"</definedName>
    <definedName name="IQ_HG_TOTAL_FRANCHISE_ROOMS" hidden="1">"c8617"</definedName>
    <definedName name="IQ_HG_TOTAL_HOTEL_PROPERTIES" hidden="1">"c8575"</definedName>
    <definedName name="IQ_HG_TOTAL_MANAGED_HOTEL_PROPERTIES" hidden="1">"c8593"</definedName>
    <definedName name="IQ_HG_TOTAL_MANAGED_ROOMS" hidden="1">"c8623"</definedName>
    <definedName name="IQ_HG_TOTAL_OTHER_HOTEL_PROPERTIES" hidden="1">"c8599"</definedName>
    <definedName name="IQ_HG_TOTAL_OTHER_ROOMS" hidden="1">"c8629"</definedName>
    <definedName name="IQ_HG_TOTAL_OWNED_HOTEL_PROPERTIES" hidden="1">"c8581"</definedName>
    <definedName name="IQ_HG_TOTAL_OWNED_PROPERTIES_COMP" hidden="1">"c8693"</definedName>
    <definedName name="IQ_HG_TOTAL_OWNED_ROOMS" hidden="1">"c8611"</definedName>
    <definedName name="IQ_HG_TOTAL_OWNED_ROOMS_COMP" hidden="1">"c8695"</definedName>
    <definedName name="IQ_HG_TOTAL_PROM_COSTS" hidden="1">"c8748"</definedName>
    <definedName name="IQ_HG_TOTAL_PROPERTIES_COMP" hidden="1">"c8694"</definedName>
    <definedName name="IQ_HG_TOTAL_ROOMS" hidden="1">"c8605"</definedName>
    <definedName name="IQ_HG_TOTAL_ROOMS_COMP" hidden="1">"c8696"</definedName>
    <definedName name="IQ_HIGH_TARGET_PRICE" hidden="1">"c1651"</definedName>
    <definedName name="IQ_HIGH_TARGET_PRICE_CIQ" hidden="1">"c4659"</definedName>
    <definedName name="IQ_HIGH_TARGET_PRICE_REUT" hidden="1">"c5317"</definedName>
    <definedName name="IQ_HIGHPRICE" hidden="1">"c545"</definedName>
    <definedName name="IQ_HOME_AVG_LOAN_SIZE" hidden="1">"c5911"</definedName>
    <definedName name="IQ_HOME_BACKLOG" hidden="1">"c5844"</definedName>
    <definedName name="IQ_HOME_BACKLOG_AVG_JV" hidden="1">"c5848"</definedName>
    <definedName name="IQ_HOME_BACKLOG_AVG_JV_GROWTH" hidden="1">"c5928"</definedName>
    <definedName name="IQ_HOME_BACKLOG_AVG_JV_INC" hidden="1">"c5851"</definedName>
    <definedName name="IQ_HOME_BACKLOG_AVG_JV_INC_GROWTH" hidden="1">"c5931"</definedName>
    <definedName name="IQ_HOME_BACKLOG_AVG_PRICE" hidden="1">"c5845"</definedName>
    <definedName name="IQ_HOME_BACKLOG_AVG_PRICE_GROWTH" hidden="1">"c5925"</definedName>
    <definedName name="IQ_HOME_BACKLOG_GROWTH" hidden="1">"c5924"</definedName>
    <definedName name="IQ_HOME_BACKLOG_JV" hidden="1">"c5847"</definedName>
    <definedName name="IQ_HOME_BACKLOG_JV_GROWTH" hidden="1">"c5927"</definedName>
    <definedName name="IQ_HOME_BACKLOG_JV_INC" hidden="1">"c5850"</definedName>
    <definedName name="IQ_HOME_BACKLOG_JV_INC_GROWTH" hidden="1">"c5930"</definedName>
    <definedName name="IQ_HOME_BACKLOG_VALUE" hidden="1">"c5846"</definedName>
    <definedName name="IQ_HOME_BACKLOG_VALUE_GROWTH" hidden="1">"c5926"</definedName>
    <definedName name="IQ_HOME_BACKLOG_VALUE_JV" hidden="1">"c5849"</definedName>
    <definedName name="IQ_HOME_BACKLOG_VALUE_JV_GROWTH" hidden="1">"c5929"</definedName>
    <definedName name="IQ_HOME_BACKLOG_VALUE_JV_INC" hidden="1">"c5852"</definedName>
    <definedName name="IQ_HOME_BACKLOG_VALUE_JV_INC_GROWTH" hidden="1">"c5932"</definedName>
    <definedName name="IQ_HOME_COMMUNITIES_ACTIVE" hidden="1">"c5862"</definedName>
    <definedName name="IQ_HOME_COMMUNITIES_ACTIVE_GROWTH" hidden="1">"c5942"</definedName>
    <definedName name="IQ_HOME_COMMUNITIES_ACTIVE_JV" hidden="1">"c5863"</definedName>
    <definedName name="IQ_HOME_COMMUNITIES_ACTIVE_JV_GROWTH" hidden="1">"c5943"</definedName>
    <definedName name="IQ_HOME_COMMUNITIES_ACTIVE_JV_INC" hidden="1">"c5864"</definedName>
    <definedName name="IQ_HOME_COMMUNITIES_ACTIVE_JV_INC_GROWTH" hidden="1">"c5944"</definedName>
    <definedName name="IQ_HOME_COST_CONSTRUCTION_SVCS" hidden="1">"c5882"</definedName>
    <definedName name="IQ_HOME_COST_ELIMINATIONS_OTHER" hidden="1">"c5883"</definedName>
    <definedName name="IQ_HOME_COST_FINANCIAL_SVCS" hidden="1">"c5881"</definedName>
    <definedName name="IQ_HOME_COST_HOUSING" hidden="1">"c5877"</definedName>
    <definedName name="IQ_HOME_COST_LAND_LOT" hidden="1">"c5878"</definedName>
    <definedName name="IQ_HOME_COST_OTHER_HOMEBUILDING" hidden="1">"c5879"</definedName>
    <definedName name="IQ_HOME_COST_TOTAL" hidden="1">"c5884"</definedName>
    <definedName name="IQ_HOME_COST_TOTAL_HOMEBUILDING" hidden="1">"c5880"</definedName>
    <definedName name="IQ_HOME_DELIVERED" hidden="1">"c5835"</definedName>
    <definedName name="IQ_HOME_DELIVERED_AVG_PRICE" hidden="1">"c5836"</definedName>
    <definedName name="IQ_HOME_DELIVERED_AVG_PRICE_GROWTH" hidden="1">"c5916"</definedName>
    <definedName name="IQ_HOME_DELIVERED_AVG_PRICE_JV" hidden="1">"c5839"</definedName>
    <definedName name="IQ_HOME_DELIVERED_AVG_PRICE_JV_GROWTH" hidden="1">"c5919"</definedName>
    <definedName name="IQ_HOME_DELIVERED_AVG_PRICE_JV_INC" hidden="1">"c5842"</definedName>
    <definedName name="IQ_HOME_DELIVERED_AVG_PRICE_JV_INC_GROWTH" hidden="1">"c5922"</definedName>
    <definedName name="IQ_HOME_DELIVERED_GROWTH" hidden="1">"c5915"</definedName>
    <definedName name="IQ_HOME_DELIVERED_JV" hidden="1">"c5838"</definedName>
    <definedName name="IQ_HOME_DELIVERED_JV_GROWTH" hidden="1">"c5918"</definedName>
    <definedName name="IQ_HOME_DELIVERED_JV_INC" hidden="1">"c5841"</definedName>
    <definedName name="IQ_HOME_DELIVERED_JV_INC_GROWTH" hidden="1">"c5921"</definedName>
    <definedName name="IQ_HOME_DELIVERED_VALUE" hidden="1">"c5837"</definedName>
    <definedName name="IQ_HOME_DELIVERED_VALUE_GROWTH" hidden="1">"c5917"</definedName>
    <definedName name="IQ_HOME_DELIVERED_VALUE_JV" hidden="1">"c5840"</definedName>
    <definedName name="IQ_HOME_DELIVERED_VALUE_JV_GROWTH" hidden="1">"c5920"</definedName>
    <definedName name="IQ_HOME_DELIVERED_VALUE_JV_INC" hidden="1">"c5843"</definedName>
    <definedName name="IQ_HOME_DELIVERED_VALUE_JV_INC_GROWTH" hidden="1">"c5923"</definedName>
    <definedName name="IQ_HOME_EQUITY_LOC_NET_CHARGE_OFFS_FDIC" hidden="1">"c6644"</definedName>
    <definedName name="IQ_HOME_EQUITY_LOC_TOTAL_CHARGE_OFFS_FDIC" hidden="1">"c6606"</definedName>
    <definedName name="IQ_HOME_EQUITY_LOC_TOTAL_RECOVERIES_FDIC" hidden="1">"c6625"</definedName>
    <definedName name="IQ_HOME_FINISHED_HOMES_CIP" hidden="1">"c5865"</definedName>
    <definedName name="IQ_HOME_FIRSTLIEN_MORT_ORIGINATED" hidden="1">"c5905"</definedName>
    <definedName name="IQ_HOME_FIRSTLIEN_MORT_ORIGINATED_VOL" hidden="1">"c5908"</definedName>
    <definedName name="IQ_HOME_HUC" hidden="1">"c5822"</definedName>
    <definedName name="IQ_HOME_HUC_JV" hidden="1">"c5823"</definedName>
    <definedName name="IQ_HOME_HUC_JV_INC" hidden="1">"c5824"</definedName>
    <definedName name="IQ_HOME_INV_NOT_OWNED" hidden="1">"c5868"</definedName>
    <definedName name="IQ_HOME_LAND_DEVELOPMENT" hidden="1">"c5866"</definedName>
    <definedName name="IQ_HOME_LAND_FUTURE_DEVELOPMENT" hidden="1">"c5867"</definedName>
    <definedName name="IQ_HOME_LOAN_APPLICATIONS" hidden="1">"c5910"</definedName>
    <definedName name="IQ_HOME_LOANS_SOLD_COUNT" hidden="1">"c5912"</definedName>
    <definedName name="IQ_HOME_LOANS_SOLD_VALUE" hidden="1">"c5913"</definedName>
    <definedName name="IQ_HOME_LOTS_CONTROLLED" hidden="1">"c5831"</definedName>
    <definedName name="IQ_HOME_LOTS_FINISHED" hidden="1">"c5827"</definedName>
    <definedName name="IQ_HOME_LOTS_HELD_SALE" hidden="1">"c5830"</definedName>
    <definedName name="IQ_HOME_LOTS_JV" hidden="1">"c5833"</definedName>
    <definedName name="IQ_HOME_LOTS_JV_INC" hidden="1">"c5834"</definedName>
    <definedName name="IQ_HOME_LOTS_OTHER" hidden="1">"c5832"</definedName>
    <definedName name="IQ_HOME_LOTS_OWNED" hidden="1">"c5828"</definedName>
    <definedName name="IQ_HOME_LOTS_UNDER_DEVELOPMENT" hidden="1">"c5826"</definedName>
    <definedName name="IQ_HOME_LOTS_UNDER_OPTION" hidden="1">"c5829"</definedName>
    <definedName name="IQ_HOME_LOTS_UNDEVELOPED" hidden="1">"c5825"</definedName>
    <definedName name="IQ_HOME_MORT_CAPTURE_RATE" hidden="1">"c5906"</definedName>
    <definedName name="IQ_HOME_MORT_ORIGINATED" hidden="1">"c5907"</definedName>
    <definedName name="IQ_HOME_OBLIGATIONS_INV_NOT_OWNED" hidden="1">"c5914"</definedName>
    <definedName name="IQ_HOME_ORDERS" hidden="1">"c5853"</definedName>
    <definedName name="IQ_HOME_ORDERS_AVG_PRICE" hidden="1">"c5854"</definedName>
    <definedName name="IQ_HOME_ORDERS_AVG_PRICE_GROWTH" hidden="1">"c5934"</definedName>
    <definedName name="IQ_HOME_ORDERS_AVG_PRICE_JV" hidden="1">"c5857"</definedName>
    <definedName name="IQ_HOME_ORDERS_AVG_PRICE_JV_GROWTH" hidden="1">"c5937"</definedName>
    <definedName name="IQ_HOME_ORDERS_AVG_PRICE_JV_INC" hidden="1">"c5860"</definedName>
    <definedName name="IQ_HOME_ORDERS_AVG_PRICE_JV_INC_GROWTH" hidden="1">"c5940"</definedName>
    <definedName name="IQ_HOME_ORDERS_GROWTH" hidden="1">"c5933"</definedName>
    <definedName name="IQ_HOME_ORDERS_JV" hidden="1">"c5856"</definedName>
    <definedName name="IQ_HOME_ORDERS_JV_GROWTH" hidden="1">"c5936"</definedName>
    <definedName name="IQ_HOME_ORDERS_JV_INC" hidden="1">"c5859"</definedName>
    <definedName name="IQ_HOME_ORDERS_JV_INC_GROWTH" hidden="1">"c5939"</definedName>
    <definedName name="IQ_HOME_ORDERS_VALUE" hidden="1">"c5855"</definedName>
    <definedName name="IQ_HOME_ORDERS_VALUE_GROWTH" hidden="1">"c5935"</definedName>
    <definedName name="IQ_HOME_ORDERS_VALUE_JV" hidden="1">"c5858"</definedName>
    <definedName name="IQ_HOME_ORDERS_VALUE_JV_GROWTH" hidden="1">"c5938"</definedName>
    <definedName name="IQ_HOME_ORDERS_VALUE_JV_INC" hidden="1">"c5861"</definedName>
    <definedName name="IQ_HOME_ORDERS_VALUE_JV_INC_GROWTH" hidden="1">"c5941"</definedName>
    <definedName name="IQ_HOME_ORIGINATION_TOTAL" hidden="1">"c5909"</definedName>
    <definedName name="IQ_HOME_PRETAX_INC_CONSTRUCTION_SVCS" hidden="1">"c5890"</definedName>
    <definedName name="IQ_HOME_PRETAX_INC_ELIMINATIONS_OTHER" hidden="1">"c5891"</definedName>
    <definedName name="IQ_HOME_PRETAX_INC_FINANCIAL_SVCS" hidden="1">"c5889"</definedName>
    <definedName name="IQ_HOME_PRETAX_INC_HOUSING" hidden="1">"c5885"</definedName>
    <definedName name="IQ_HOME_PRETAX_INC_LAND_LOT" hidden="1">"c5886"</definedName>
    <definedName name="IQ_HOME_PRETAX_INC_OTHER_HOMEBUILDING" hidden="1">"c5887"</definedName>
    <definedName name="IQ_HOME_PRETAX_INC_TOTAL" hidden="1">"c5892"</definedName>
    <definedName name="IQ_HOME_PRETAX_INC_TOTAL_HOMEBUILDING" hidden="1">"c5888"</definedName>
    <definedName name="IQ_HOME_PURCH_OBLIGATION_1YR" hidden="1">"c5898"</definedName>
    <definedName name="IQ_HOME_PURCH_OBLIGATION_2YR" hidden="1">"c5899"</definedName>
    <definedName name="IQ_HOME_PURCH_OBLIGATION_3YR" hidden="1">"c5900"</definedName>
    <definedName name="IQ_HOME_PURCH_OBLIGATION_4YR" hidden="1">"c5901"</definedName>
    <definedName name="IQ_HOME_PURCH_OBLIGATION_5YR" hidden="1">"c5902"</definedName>
    <definedName name="IQ_HOME_PURCH_OBLIGATION_AFTER5" hidden="1">"c5903"</definedName>
    <definedName name="IQ_HOME_PURCH_OBLIGATION_TOTAL" hidden="1">"c5904"</definedName>
    <definedName name="IQ_HOME_REV_CONSTRUCTION_SERVICES" hidden="1">"c5874"</definedName>
    <definedName name="IQ_HOME_REV_ELIMINATIONS_OTHER" hidden="1">"c5875"</definedName>
    <definedName name="IQ_HOME_REV_FINANCIAL_SERVICES" hidden="1">"c5873"</definedName>
    <definedName name="IQ_HOME_REV_HOUSING" hidden="1">"c5872"</definedName>
    <definedName name="IQ_HOME_REV_LAND_LOT" hidden="1">"c5870"</definedName>
    <definedName name="IQ_HOME_REV_OTHER_HOMEBUILDING" hidden="1">"c5871"</definedName>
    <definedName name="IQ_HOME_REV_TOTAL" hidden="1">"c5876"</definedName>
    <definedName name="IQ_HOME_SALES_NEW" hidden="1">"c6924"</definedName>
    <definedName name="IQ_HOME_SALES_NEW_APR" hidden="1">"c7584"</definedName>
    <definedName name="IQ_HOME_SALES_NEW_APR_FC" hidden="1">"c8464"</definedName>
    <definedName name="IQ_HOME_SALES_NEW_FC" hidden="1">"c7804"</definedName>
    <definedName name="IQ_HOME_SALES_NEW_POP" hidden="1">"c7144"</definedName>
    <definedName name="IQ_HOME_SALES_NEW_POP_FC" hidden="1">"c8024"</definedName>
    <definedName name="IQ_HOME_SALES_NEW_YOY" hidden="1">"c7364"</definedName>
    <definedName name="IQ_HOME_SALES_NEW_YOY_FC" hidden="1">"c8244"</definedName>
    <definedName name="IQ_HOME_TOTAL_INV" hidden="1">"c5869"</definedName>
    <definedName name="IQ_HOME_WARRANTY_RES_BEG" hidden="1">"c5893"</definedName>
    <definedName name="IQ_HOME_WARRANTY_RES_END" hidden="1">"c5897"</definedName>
    <definedName name="IQ_HOME_WARRANTY_RES_ISS" hidden="1">"c5894"</definedName>
    <definedName name="IQ_HOME_WARRANTY_RES_OTHER" hidden="1">"c5896"</definedName>
    <definedName name="IQ_HOME_WARRANTY_RES_PAY" hidden="1">"c5895"</definedName>
    <definedName name="IQ_HOMEOWNERS_WRITTEN" hidden="1">"c546"</definedName>
    <definedName name="IQ_HOURLY_COMP" hidden="1">"c6879"</definedName>
    <definedName name="IQ_HOURLY_COMP_APR" hidden="1">"c7539"</definedName>
    <definedName name="IQ_HOURLY_COMP_APR_FC" hidden="1">"c8419"</definedName>
    <definedName name="IQ_HOURLY_COMP_FC" hidden="1">"c7759"</definedName>
    <definedName name="IQ_HOURLY_COMP_POP" hidden="1">"c7099"</definedName>
    <definedName name="IQ_HOURLY_COMP_POP_FC" hidden="1">"c7979"</definedName>
    <definedName name="IQ_HOURLY_COMP_YOY" hidden="1">"c7319"</definedName>
    <definedName name="IQ_HOURLY_COMP_YOY_FC" hidden="1">"c8199"</definedName>
    <definedName name="IQ_HOUSING_COMPLETIONS" hidden="1">"c6881"</definedName>
    <definedName name="IQ_HOUSING_COMPLETIONS_APR" hidden="1">"c7541"</definedName>
    <definedName name="IQ_HOUSING_COMPLETIONS_APR_FC" hidden="1">"c8421"</definedName>
    <definedName name="IQ_HOUSING_COMPLETIONS_FC" hidden="1">"c7761"</definedName>
    <definedName name="IQ_HOUSING_COMPLETIONS_POP" hidden="1">"c7101"</definedName>
    <definedName name="IQ_HOUSING_COMPLETIONS_POP_FC" hidden="1">"c7981"</definedName>
    <definedName name="IQ_HOUSING_COMPLETIONS_SINGLE_FAM_APR_FC_UNUSED_UNUSED_UNUSED" hidden="1">"c8422"</definedName>
    <definedName name="IQ_HOUSING_COMPLETIONS_SINGLE_FAM_APR_UNUSED_UNUSED_UNUSED" hidden="1">"c7542"</definedName>
    <definedName name="IQ_HOUSING_COMPLETIONS_SINGLE_FAM_FC_UNUSED_UNUSED_UNUSED" hidden="1">"c7762"</definedName>
    <definedName name="IQ_HOUSING_COMPLETIONS_SINGLE_FAM_POP_FC_UNUSED_UNUSED_UNUSED" hidden="1">"c7982"</definedName>
    <definedName name="IQ_HOUSING_COMPLETIONS_SINGLE_FAM_POP_UNUSED_UNUSED_UNUSED" hidden="1">"c7102"</definedName>
    <definedName name="IQ_HOUSING_COMPLETIONS_SINGLE_FAM_UNUSED_UNUSED_UNUSED" hidden="1">"c6882"</definedName>
    <definedName name="IQ_HOUSING_COMPLETIONS_SINGLE_FAM_YOY_FC_UNUSED_UNUSED_UNUSED" hidden="1">"c8202"</definedName>
    <definedName name="IQ_HOUSING_COMPLETIONS_SINGLE_FAM_YOY_UNUSED_UNUSED_UNUSED" hidden="1">"c7322"</definedName>
    <definedName name="IQ_HOUSING_COMPLETIONS_YOY" hidden="1">"c7321"</definedName>
    <definedName name="IQ_HOUSING_COMPLETIONS_YOY_FC" hidden="1">"c8201"</definedName>
    <definedName name="IQ_HOUSING_PERMITS" hidden="1">"c6883"</definedName>
    <definedName name="IQ_HOUSING_PERMITS_APR" hidden="1">"c7543"</definedName>
    <definedName name="IQ_HOUSING_PERMITS_APR_FC" hidden="1">"c8423"</definedName>
    <definedName name="IQ_HOUSING_PERMITS_FC" hidden="1">"c7763"</definedName>
    <definedName name="IQ_HOUSING_PERMITS_POP" hidden="1">"c7103"</definedName>
    <definedName name="IQ_HOUSING_PERMITS_POP_FC" hidden="1">"c7983"</definedName>
    <definedName name="IQ_HOUSING_PERMITS_YOY" hidden="1">"c7323"</definedName>
    <definedName name="IQ_HOUSING_PERMITS_YOY_FC" hidden="1">"c8203"</definedName>
    <definedName name="IQ_HOUSING_STARTS" hidden="1">"c6884"</definedName>
    <definedName name="IQ_HOUSING_STARTS_APR" hidden="1">"c7544"</definedName>
    <definedName name="IQ_HOUSING_STARTS_APR_FC" hidden="1">"c8424"</definedName>
    <definedName name="IQ_HOUSING_STARTS_FC" hidden="1">"c7764"</definedName>
    <definedName name="IQ_HOUSING_STARTS_POP" hidden="1">"c7104"</definedName>
    <definedName name="IQ_HOUSING_STARTS_POP_FC" hidden="1">"c7984"</definedName>
    <definedName name="IQ_HOUSING_STARTS_SAAR" hidden="1">"c6885"</definedName>
    <definedName name="IQ_HOUSING_STARTS_SAAR_APR" hidden="1">"c7545"</definedName>
    <definedName name="IQ_HOUSING_STARTS_SAAR_APR_FC" hidden="1">"c8425"</definedName>
    <definedName name="IQ_HOUSING_STARTS_SAAR_FC" hidden="1">"c7765"</definedName>
    <definedName name="IQ_HOUSING_STARTS_SAAR_POP" hidden="1">"c7105"</definedName>
    <definedName name="IQ_HOUSING_STARTS_SAAR_POP_FC" hidden="1">"c7985"</definedName>
    <definedName name="IQ_HOUSING_STARTS_SAAR_YOY" hidden="1">"c7325"</definedName>
    <definedName name="IQ_HOUSING_STARTS_SAAR_YOY_FC" hidden="1">"c8205"</definedName>
    <definedName name="IQ_HOUSING_STARTS_YOY" hidden="1">"c7324"</definedName>
    <definedName name="IQ_HOUSING_STARTS_YOY_FC" hidden="1">"c8204"</definedName>
    <definedName name="IQ_HRS_WORKED_FULL_PT" hidden="1">"c6880"</definedName>
    <definedName name="IQ_HRS_WORKED_FULL_PT_APR" hidden="1">"c7540"</definedName>
    <definedName name="IQ_HRS_WORKED_FULL_PT_APR_FC" hidden="1">"c8420"</definedName>
    <definedName name="IQ_HRS_WORKED_FULL_PT_FC" hidden="1">"c7760"</definedName>
    <definedName name="IQ_HRS_WORKED_FULL_PT_POP" hidden="1">"c7100"</definedName>
    <definedName name="IQ_HRS_WORKED_FULL_PT_POP_FC" hidden="1">"c7980"</definedName>
    <definedName name="IQ_HRS_WORKED_FULL_PT_YOY" hidden="1">"c7320"</definedName>
    <definedName name="IQ_HRS_WORKED_FULL_PT_YOY_FC" hidden="1">"c8200"</definedName>
    <definedName name="IQ_IM_AVG_REV_PER_CLICK" hidden="1">"c9991"</definedName>
    <definedName name="IQ_IM_NUMBER_PAGE_VIEWS" hidden="1">"c9993"</definedName>
    <definedName name="IQ_IM_NUMBER_PAID_CLICKS" hidden="1">"c9995"</definedName>
    <definedName name="IQ_IM_NUMBER_PAID_CLICKS_GROWTH" hidden="1">"c9996"</definedName>
    <definedName name="IQ_IM_PAGE_VIEWS_GROWTH" hidden="1">"c9994"</definedName>
    <definedName name="IQ_IM_REV_PER_PAGE_VIEW_GROWTH" hidden="1">"c9992"</definedName>
    <definedName name="IQ_IM_TRAFFIC_ACQUISITION_CHANGE" hidden="1">"c9998"</definedName>
    <definedName name="IQ_IM_TRAFFIC_ACQUISITION_COST_TO_AD_REV_RATIO" hidden="1">"c10000"</definedName>
    <definedName name="IQ_IM_TRAFFIC_ACQUISITION_COST_TO_TOTAL_REV_RATIO" hidden="1">"c9999"</definedName>
    <definedName name="IQ_IM_TRAFFIC_ACQUISITION_COSTS" hidden="1">"c9997"</definedName>
    <definedName name="IQ_IMPAIR_OIL" hidden="1">"c547"</definedName>
    <definedName name="IQ_IMPAIRMENT_GW" hidden="1">"c548"</definedName>
    <definedName name="IQ_IMPORT_PRICE_INDEX" hidden="1">"c6886"</definedName>
    <definedName name="IQ_IMPORT_PRICE_INDEX_APR" hidden="1">"c7546"</definedName>
    <definedName name="IQ_IMPORT_PRICE_INDEX_APR_FC" hidden="1">"c8426"</definedName>
    <definedName name="IQ_IMPORT_PRICE_INDEX_FC" hidden="1">"c7766"</definedName>
    <definedName name="IQ_IMPORT_PRICE_INDEX_POP" hidden="1">"c7106"</definedName>
    <definedName name="IQ_IMPORT_PRICE_INDEX_POP_FC" hidden="1">"c7986"</definedName>
    <definedName name="IQ_IMPORT_PRICE_INDEX_YOY" hidden="1">"c7326"</definedName>
    <definedName name="IQ_IMPORT_PRICE_INDEX_YOY_FC" hidden="1">"c8206"</definedName>
    <definedName name="IQ_IMPORTS_GOODS" hidden="1">"c6887"</definedName>
    <definedName name="IQ_IMPORTS_GOODS_APR" hidden="1">"c7547"</definedName>
    <definedName name="IQ_IMPORTS_GOODS_APR_FC" hidden="1">"c8427"</definedName>
    <definedName name="IQ_IMPORTS_GOODS_FC" hidden="1">"c7767"</definedName>
    <definedName name="IQ_IMPORTS_GOODS_NONFACTOR_SERVICES" hidden="1">"c6888"</definedName>
    <definedName name="IQ_IMPORTS_GOODS_NONFACTOR_SERVICES_APR" hidden="1">"c7548"</definedName>
    <definedName name="IQ_IMPORTS_GOODS_NONFACTOR_SERVICES_APR_FC" hidden="1">"c8428"</definedName>
    <definedName name="IQ_IMPORTS_GOODS_NONFACTOR_SERVICES_FC" hidden="1">"c7768"</definedName>
    <definedName name="IQ_IMPORTS_GOODS_NONFACTOR_SERVICES_POP" hidden="1">"c7108"</definedName>
    <definedName name="IQ_IMPORTS_GOODS_NONFACTOR_SERVICES_POP_FC" hidden="1">"c7988"</definedName>
    <definedName name="IQ_IMPORTS_GOODS_NONFACTOR_SERVICES_YOY" hidden="1">"c7328"</definedName>
    <definedName name="IQ_IMPORTS_GOODS_NONFACTOR_SERVICES_YOY_FC" hidden="1">"c8208"</definedName>
    <definedName name="IQ_IMPORTS_GOODS_POP" hidden="1">"c7107"</definedName>
    <definedName name="IQ_IMPORTS_GOODS_POP_FC" hidden="1">"c7987"</definedName>
    <definedName name="IQ_IMPORTS_GOODS_REAL" hidden="1">"c11950"</definedName>
    <definedName name="IQ_IMPORTS_GOODS_REAL_APR" hidden="1">"c11953"</definedName>
    <definedName name="IQ_IMPORTS_GOODS_REAL_POP" hidden="1">"c11951"</definedName>
    <definedName name="IQ_IMPORTS_GOODS_REAL_SAAR_APR_FC_UNUSED_UNUSED_UNUSED" hidden="1">"c8523"</definedName>
    <definedName name="IQ_IMPORTS_GOODS_REAL_SAAR_APR_UNUSED_UNUSED_UNUSED" hidden="1">"c7643"</definedName>
    <definedName name="IQ_IMPORTS_GOODS_REAL_SAAR_FC_UNUSED_UNUSED_UNUSED" hidden="1">"c7863"</definedName>
    <definedName name="IQ_IMPORTS_GOODS_REAL_SAAR_POP_FC_UNUSED_UNUSED_UNUSED" hidden="1">"c8083"</definedName>
    <definedName name="IQ_IMPORTS_GOODS_REAL_SAAR_POP_UNUSED_UNUSED_UNUSED" hidden="1">"c7203"</definedName>
    <definedName name="IQ_IMPORTS_GOODS_REAL_SAAR_UNUSED_UNUSED_UNUSED" hidden="1">"c6983"</definedName>
    <definedName name="IQ_IMPORTS_GOODS_REAL_SAAR_YOY_FC_UNUSED_UNUSED_UNUSED" hidden="1">"c8303"</definedName>
    <definedName name="IQ_IMPORTS_GOODS_REAL_SAAR_YOY_UNUSED_UNUSED_UNUSED" hidden="1">"c7423"</definedName>
    <definedName name="IQ_IMPORTS_GOODS_REAL_YOY" hidden="1">"c11952"</definedName>
    <definedName name="IQ_IMPORTS_GOODS_SAAR" hidden="1">"c6891"</definedName>
    <definedName name="IQ_IMPORTS_GOODS_SAAR_APR" hidden="1">"c7551"</definedName>
    <definedName name="IQ_IMPORTS_GOODS_SAAR_APR_FC" hidden="1">"c8431"</definedName>
    <definedName name="IQ_IMPORTS_GOODS_SAAR_FC" hidden="1">"c7771"</definedName>
    <definedName name="IQ_IMPORTS_GOODS_SAAR_POP" hidden="1">"c7111"</definedName>
    <definedName name="IQ_IMPORTS_GOODS_SAAR_POP_FC" hidden="1">"c7991"</definedName>
    <definedName name="IQ_IMPORTS_GOODS_SAAR_USD_APR_FC" hidden="1">"c11849"</definedName>
    <definedName name="IQ_IMPORTS_GOODS_SAAR_USD_FC" hidden="1">"c11846"</definedName>
    <definedName name="IQ_IMPORTS_GOODS_SAAR_USD_POP_FC" hidden="1">"c11847"</definedName>
    <definedName name="IQ_IMPORTS_GOODS_SAAR_USD_YOY_FC" hidden="1">"c11848"</definedName>
    <definedName name="IQ_IMPORTS_GOODS_SAAR_YOY" hidden="1">"c7331"</definedName>
    <definedName name="IQ_IMPORTS_GOODS_SAAR_YOY_FC" hidden="1">"c8211"</definedName>
    <definedName name="IQ_IMPORTS_GOODS_SERVICES_APR_FC_UNUSED_UNUSED_UNUSED" hidden="1">"c8429"</definedName>
    <definedName name="IQ_IMPORTS_GOODS_SERVICES_APR_UNUSED_UNUSED_UNUSED" hidden="1">"c7549"</definedName>
    <definedName name="IQ_IMPORTS_GOODS_SERVICES_FC_UNUSED_UNUSED_UNUSED" hidden="1">"c7769"</definedName>
    <definedName name="IQ_IMPORTS_GOODS_SERVICES_POP_FC_UNUSED_UNUSED_UNUSED" hidden="1">"c7989"</definedName>
    <definedName name="IQ_IMPORTS_GOODS_SERVICES_POP_UNUSED_UNUSED_UNUSED" hidden="1">"c7109"</definedName>
    <definedName name="IQ_IMPORTS_GOODS_SERVICES_REAL" hidden="1">"c6985"</definedName>
    <definedName name="IQ_IMPORTS_GOODS_SERVICES_REAL_APR" hidden="1">"c7645"</definedName>
    <definedName name="IQ_IMPORTS_GOODS_SERVICES_REAL_APR_FC" hidden="1">"c8525"</definedName>
    <definedName name="IQ_IMPORTS_GOODS_SERVICES_REAL_FC" hidden="1">"c7865"</definedName>
    <definedName name="IQ_IMPORTS_GOODS_SERVICES_REAL_POP" hidden="1">"c7205"</definedName>
    <definedName name="IQ_IMPORTS_GOODS_SERVICES_REAL_POP_FC" hidden="1">"c8085"</definedName>
    <definedName name="IQ_IMPORTS_GOODS_SERVICES_REAL_SAAR" hidden="1">"c11958"</definedName>
    <definedName name="IQ_IMPORTS_GOODS_SERVICES_REAL_SAAR_APR" hidden="1">"c11961"</definedName>
    <definedName name="IQ_IMPORTS_GOODS_SERVICES_REAL_SAAR_APR_FC_UNUSED_UNUSED_UNUSED" hidden="1">"c8524"</definedName>
    <definedName name="IQ_IMPORTS_GOODS_SERVICES_REAL_SAAR_APR_UNUSED_UNUSED_UNUSED" hidden="1">"c7644"</definedName>
    <definedName name="IQ_IMPORTS_GOODS_SERVICES_REAL_SAAR_FC_UNUSED_UNUSED_UNUSED" hidden="1">"c7864"</definedName>
    <definedName name="IQ_IMPORTS_GOODS_SERVICES_REAL_SAAR_POP" hidden="1">"c11959"</definedName>
    <definedName name="IQ_IMPORTS_GOODS_SERVICES_REAL_SAAR_POP_FC_UNUSED_UNUSED_UNUSED" hidden="1">"c8084"</definedName>
    <definedName name="IQ_IMPORTS_GOODS_SERVICES_REAL_SAAR_POP_UNUSED_UNUSED_UNUSED" hidden="1">"c7204"</definedName>
    <definedName name="IQ_IMPORTS_GOODS_SERVICES_REAL_SAAR_UNUSED_UNUSED_UNUSED" hidden="1">"c6984"</definedName>
    <definedName name="IQ_IMPORTS_GOODS_SERVICES_REAL_SAAR_USD" hidden="1">"c11962"</definedName>
    <definedName name="IQ_IMPORTS_GOODS_SERVICES_REAL_SAAR_USD_APR" hidden="1">"c11965"</definedName>
    <definedName name="IQ_IMPORTS_GOODS_SERVICES_REAL_SAAR_USD_APR_FC" hidden="1">"c11969"</definedName>
    <definedName name="IQ_IMPORTS_GOODS_SERVICES_REAL_SAAR_USD_FC" hidden="1">"c11966"</definedName>
    <definedName name="IQ_IMPORTS_GOODS_SERVICES_REAL_SAAR_USD_POP" hidden="1">"c11963"</definedName>
    <definedName name="IQ_IMPORTS_GOODS_SERVICES_REAL_SAAR_USD_POP_FC" hidden="1">"c11967"</definedName>
    <definedName name="IQ_IMPORTS_GOODS_SERVICES_REAL_SAAR_USD_YOY" hidden="1">"c11964"</definedName>
    <definedName name="IQ_IMPORTS_GOODS_SERVICES_REAL_SAAR_USD_YOY_FC" hidden="1">"c11968"</definedName>
    <definedName name="IQ_IMPORTS_GOODS_SERVICES_REAL_SAAR_YOY" hidden="1">"c11960"</definedName>
    <definedName name="IQ_IMPORTS_GOODS_SERVICES_REAL_SAAR_YOY_FC_UNUSED_UNUSED_UNUSED" hidden="1">"c8304"</definedName>
    <definedName name="IQ_IMPORTS_GOODS_SERVICES_REAL_SAAR_YOY_UNUSED_UNUSED_UNUSED" hidden="1">"c7424"</definedName>
    <definedName name="IQ_IMPORTS_GOODS_SERVICES_REAL_USD" hidden="1">"c11954"</definedName>
    <definedName name="IQ_IMPORTS_GOODS_SERVICES_REAL_USD_APR" hidden="1">"c11957"</definedName>
    <definedName name="IQ_IMPORTS_GOODS_SERVICES_REAL_USD_POP" hidden="1">"c11955"</definedName>
    <definedName name="IQ_IMPORTS_GOODS_SERVICES_REAL_USD_YOY" hidden="1">"c11956"</definedName>
    <definedName name="IQ_IMPORTS_GOODS_SERVICES_REAL_YOY" hidden="1">"c7425"</definedName>
    <definedName name="IQ_IMPORTS_GOODS_SERVICES_REAL_YOY_FC" hidden="1">"c8305"</definedName>
    <definedName name="IQ_IMPORTS_GOODS_SERVICES_SAAR" hidden="1">"c6890"</definedName>
    <definedName name="IQ_IMPORTS_GOODS_SERVICES_SAAR_APR" hidden="1">"c7550"</definedName>
    <definedName name="IQ_IMPORTS_GOODS_SERVICES_SAAR_APR_FC" hidden="1">"c8430"</definedName>
    <definedName name="IQ_IMPORTS_GOODS_SERVICES_SAAR_FC" hidden="1">"c7770"</definedName>
    <definedName name="IQ_IMPORTS_GOODS_SERVICES_SAAR_POP" hidden="1">"c7110"</definedName>
    <definedName name="IQ_IMPORTS_GOODS_SERVICES_SAAR_POP_FC" hidden="1">"c7990"</definedName>
    <definedName name="IQ_IMPORTS_GOODS_SERVICES_SAAR_YOY" hidden="1">"c7330"</definedName>
    <definedName name="IQ_IMPORTS_GOODS_SERVICES_SAAR_YOY_FC" hidden="1">"c8210"</definedName>
    <definedName name="IQ_IMPORTS_GOODS_SERVICES_UNUSED_UNUSED_UNUSED" hidden="1">"c6889"</definedName>
    <definedName name="IQ_IMPORTS_GOODS_SERVICES_USD" hidden="1">"c11842"</definedName>
    <definedName name="IQ_IMPORTS_GOODS_SERVICES_USD_APR" hidden="1">"c11845"</definedName>
    <definedName name="IQ_IMPORTS_GOODS_SERVICES_USD_POP" hidden="1">"c11843"</definedName>
    <definedName name="IQ_IMPORTS_GOODS_SERVICES_USD_YOY" hidden="1">"c11844"</definedName>
    <definedName name="IQ_IMPORTS_GOODS_SERVICES_YOY_FC_UNUSED_UNUSED_UNUSED" hidden="1">"c8209"</definedName>
    <definedName name="IQ_IMPORTS_GOODS_SERVICES_YOY_UNUSED_UNUSED_UNUSED" hidden="1">"c7329"</definedName>
    <definedName name="IQ_IMPORTS_GOODS_USD_APR_FC" hidden="1">"c11841"</definedName>
    <definedName name="IQ_IMPORTS_GOODS_USD_FC" hidden="1">"c11838"</definedName>
    <definedName name="IQ_IMPORTS_GOODS_USD_POP_FC" hidden="1">"c11839"</definedName>
    <definedName name="IQ_IMPORTS_GOODS_USD_YOY_FC" hidden="1">"c11840"</definedName>
    <definedName name="IQ_IMPORTS_GOODS_YOY" hidden="1">"c7327"</definedName>
    <definedName name="IQ_IMPORTS_GOODS_YOY_FC" hidden="1">"c8207"</definedName>
    <definedName name="IQ_IMPORTS_NONFACTOR_SERVICES" hidden="1">"c6892"</definedName>
    <definedName name="IQ_IMPORTS_NONFACTOR_SERVICES_APR" hidden="1">"c7552"</definedName>
    <definedName name="IQ_IMPORTS_NONFACTOR_SERVICES_APR_FC" hidden="1">"c8432"</definedName>
    <definedName name="IQ_IMPORTS_NONFACTOR_SERVICES_FC" hidden="1">"c7772"</definedName>
    <definedName name="IQ_IMPORTS_NONFACTOR_SERVICES_POP" hidden="1">"c7112"</definedName>
    <definedName name="IQ_IMPORTS_NONFACTOR_SERVICES_POP_FC" hidden="1">"c7992"</definedName>
    <definedName name="IQ_IMPORTS_NONFACTOR_SERVICES_SAAR" hidden="1">"c6893"</definedName>
    <definedName name="IQ_IMPORTS_NONFACTOR_SERVICES_SAAR_APR" hidden="1">"c7553"</definedName>
    <definedName name="IQ_IMPORTS_NONFACTOR_SERVICES_SAAR_APR_FC" hidden="1">"c8433"</definedName>
    <definedName name="IQ_IMPORTS_NONFACTOR_SERVICES_SAAR_FC" hidden="1">"c7773"</definedName>
    <definedName name="IQ_IMPORTS_NONFACTOR_SERVICES_SAAR_POP" hidden="1">"c7113"</definedName>
    <definedName name="IQ_IMPORTS_NONFACTOR_SERVICES_SAAR_POP_FC" hidden="1">"c7993"</definedName>
    <definedName name="IQ_IMPORTS_NONFACTOR_SERVICES_SAAR_USD_APR_FC" hidden="1">"c11857"</definedName>
    <definedName name="IQ_IMPORTS_NONFACTOR_SERVICES_SAAR_USD_FC" hidden="1">"c11854"</definedName>
    <definedName name="IQ_IMPORTS_NONFACTOR_SERVICES_SAAR_USD_POP_FC" hidden="1">"c11855"</definedName>
    <definedName name="IQ_IMPORTS_NONFACTOR_SERVICES_SAAR_USD_YOY_FC" hidden="1">"c11856"</definedName>
    <definedName name="IQ_IMPORTS_NONFACTOR_SERVICES_SAAR_YOY" hidden="1">"c7333"</definedName>
    <definedName name="IQ_IMPORTS_NONFACTOR_SERVICES_SAAR_YOY_FC" hidden="1">"c8213"</definedName>
    <definedName name="IQ_IMPORTS_NONFACTOR_SERVICES_USD_APR_FC" hidden="1">"c11853"</definedName>
    <definedName name="IQ_IMPORTS_NONFACTOR_SERVICES_USD_FC" hidden="1">"c11850"</definedName>
    <definedName name="IQ_IMPORTS_NONFACTOR_SERVICES_USD_POP_FC" hidden="1">"c11851"</definedName>
    <definedName name="IQ_IMPORTS_NONFACTOR_SERVICES_USD_YOY_FC" hidden="1">"c11852"</definedName>
    <definedName name="IQ_IMPORTS_NONFACTOR_SERVICES_YOY" hidden="1">"c7332"</definedName>
    <definedName name="IQ_IMPORTS_NONFACTOR_SERVICES_YOY_FC" hidden="1">"c8212"</definedName>
    <definedName name="IQ_IMPORTS_SERVICES" hidden="1">"c11858"</definedName>
    <definedName name="IQ_IMPORTS_SERVICES_APR" hidden="1">"c11861"</definedName>
    <definedName name="IQ_IMPORTS_SERVICES_POP" hidden="1">"c11859"</definedName>
    <definedName name="IQ_IMPORTS_SERVICES_REAL" hidden="1">"c6986"</definedName>
    <definedName name="IQ_IMPORTS_SERVICES_REAL_APR" hidden="1">"c7646"</definedName>
    <definedName name="IQ_IMPORTS_SERVICES_REAL_APR_FC" hidden="1">"c8526"</definedName>
    <definedName name="IQ_IMPORTS_SERVICES_REAL_FC" hidden="1">"c7866"</definedName>
    <definedName name="IQ_IMPORTS_SERVICES_REAL_POP" hidden="1">"c7206"</definedName>
    <definedName name="IQ_IMPORTS_SERVICES_REAL_POP_FC" hidden="1">"c8086"</definedName>
    <definedName name="IQ_IMPORTS_SERVICES_REAL_YOY" hidden="1">"c7426"</definedName>
    <definedName name="IQ_IMPORTS_SERVICES_REAL_YOY_FC" hidden="1">"c8306"</definedName>
    <definedName name="IQ_IMPORTS_SERVICES_YOY" hidden="1">"c11860"</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 hidden="1">"c6222"</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CIDENTAL_CHANGES_BUSINESS_COMBINATIONS_FDIC" hidden="1">"c6502"</definedName>
    <definedName name="IQ_INCOME_BEFORE_EXTRA_FDIC" hidden="1">"c6585"</definedName>
    <definedName name="IQ_INCOME_EARNED_FDIC" hidden="1">"c6359"</definedName>
    <definedName name="IQ_INCOME_TAXES_FDIC" hidden="1">"c6582"</definedName>
    <definedName name="IQ_INDEX_LEADING_IND" hidden="1">"c6894"</definedName>
    <definedName name="IQ_INDEX_LEADING_IND_APR" hidden="1">"c7554"</definedName>
    <definedName name="IQ_INDEX_LEADING_IND_APR_FC" hidden="1">"c8434"</definedName>
    <definedName name="IQ_INDEX_LEADING_IND_FC" hidden="1">"c7774"</definedName>
    <definedName name="IQ_INDEX_LEADING_IND_POP" hidden="1">"c7114"</definedName>
    <definedName name="IQ_INDEX_LEADING_IND_POP_FC" hidden="1">"c7994"</definedName>
    <definedName name="IQ_INDEX_LEADING_IND_YOY" hidden="1">"c7334"</definedName>
    <definedName name="IQ_INDEX_LEADING_IND_YOY_FC" hidden="1">"c8214"</definedName>
    <definedName name="IQ_INDICATED_ATTRIB_ORE_RESOURCES_ALUM" hidden="1">"c9238"</definedName>
    <definedName name="IQ_INDICATED_ATTRIB_ORE_RESOURCES_COP" hidden="1">"c9182"</definedName>
    <definedName name="IQ_INDICATED_ATTRIB_ORE_RESOURCES_DIAM" hidden="1">"c9662"</definedName>
    <definedName name="IQ_INDICATED_ATTRIB_ORE_RESOURCES_GOLD" hidden="1">"c9023"</definedName>
    <definedName name="IQ_INDICATED_ATTRIB_ORE_RESOURCES_IRON" hidden="1">"c9397"</definedName>
    <definedName name="IQ_INDICATED_ATTRIB_ORE_RESOURCES_LEAD" hidden="1">"c9450"</definedName>
    <definedName name="IQ_INDICATED_ATTRIB_ORE_RESOURCES_MANG" hidden="1">"c9503"</definedName>
    <definedName name="IQ_INDICATED_ATTRIB_ORE_RESOURCES_MOLYB" hidden="1">"c9715"</definedName>
    <definedName name="IQ_INDICATED_ATTRIB_ORE_RESOURCES_NICK" hidden="1">"c9291"</definedName>
    <definedName name="IQ_INDICATED_ATTRIB_ORE_RESOURCES_PLAT" hidden="1">"c9129"</definedName>
    <definedName name="IQ_INDICATED_ATTRIB_ORE_RESOURCES_SILVER" hidden="1">"c9076"</definedName>
    <definedName name="IQ_INDICATED_ATTRIB_ORE_RESOURCES_TITAN" hidden="1">"c9556"</definedName>
    <definedName name="IQ_INDICATED_ATTRIB_ORE_RESOURCES_URAN" hidden="1">"c9609"</definedName>
    <definedName name="IQ_INDICATED_ATTRIB_ORE_RESOURCES_ZINC" hidden="1">"c9344"</definedName>
    <definedName name="IQ_INDICATED_ORE_RESOURCES_ALUM" hidden="1">"c9224"</definedName>
    <definedName name="IQ_INDICATED_ORE_RESOURCES_COP" hidden="1">"c9168"</definedName>
    <definedName name="IQ_INDICATED_ORE_RESOURCES_DIAM" hidden="1">"c9648"</definedName>
    <definedName name="IQ_INDICATED_ORE_RESOURCES_GOLD" hidden="1">"c9009"</definedName>
    <definedName name="IQ_INDICATED_ORE_RESOURCES_IRON" hidden="1">"c9383"</definedName>
    <definedName name="IQ_INDICATED_ORE_RESOURCES_LEAD" hidden="1">"c9436"</definedName>
    <definedName name="IQ_INDICATED_ORE_RESOURCES_MANG" hidden="1">"c9489"</definedName>
    <definedName name="IQ_INDICATED_ORE_RESOURCES_MOLYB" hidden="1">"c9701"</definedName>
    <definedName name="IQ_INDICATED_ORE_RESOURCES_NICK" hidden="1">"c9277"</definedName>
    <definedName name="IQ_INDICATED_ORE_RESOURCES_PLAT" hidden="1">"c9115"</definedName>
    <definedName name="IQ_INDICATED_ORE_RESOURCES_SILVER" hidden="1">"c9062"</definedName>
    <definedName name="IQ_INDICATED_ORE_RESOURCES_TITAN" hidden="1">"c9542"</definedName>
    <definedName name="IQ_INDICATED_ORE_RESOURCES_URAN" hidden="1">"c9595"</definedName>
    <definedName name="IQ_INDICATED_ORE_RESOURCES_ZINC" hidden="1">"c9330"</definedName>
    <definedName name="IQ_INDICATED_RECOV_ATTRIB_RESOURCES_ALUM" hidden="1">"c9243"</definedName>
    <definedName name="IQ_INDICATED_RECOV_ATTRIB_RESOURCES_COAL" hidden="1">"c9817"</definedName>
    <definedName name="IQ_INDICATED_RECOV_ATTRIB_RESOURCES_COP" hidden="1">"c9187"</definedName>
    <definedName name="IQ_INDICATED_RECOV_ATTRIB_RESOURCES_DIAM" hidden="1">"c9667"</definedName>
    <definedName name="IQ_INDICATED_RECOV_ATTRIB_RESOURCES_GOLD" hidden="1">"c9028"</definedName>
    <definedName name="IQ_INDICATED_RECOV_ATTRIB_RESOURCES_IRON" hidden="1">"c9402"</definedName>
    <definedName name="IQ_INDICATED_RECOV_ATTRIB_RESOURCES_LEAD" hidden="1">"c9455"</definedName>
    <definedName name="IQ_INDICATED_RECOV_ATTRIB_RESOURCES_MANG" hidden="1">"c9508"</definedName>
    <definedName name="IQ_INDICATED_RECOV_ATTRIB_RESOURCES_MET_COAL" hidden="1">"c9757"</definedName>
    <definedName name="IQ_INDICATED_RECOV_ATTRIB_RESOURCES_MOLYB" hidden="1">"c9720"</definedName>
    <definedName name="IQ_INDICATED_RECOV_ATTRIB_RESOURCES_NICK" hidden="1">"c9296"</definedName>
    <definedName name="IQ_INDICATED_RECOV_ATTRIB_RESOURCES_PLAT" hidden="1">"c9134"</definedName>
    <definedName name="IQ_INDICATED_RECOV_ATTRIB_RESOURCES_SILVER" hidden="1">"c9081"</definedName>
    <definedName name="IQ_INDICATED_RECOV_ATTRIB_RESOURCES_STEAM" hidden="1">"c9787"</definedName>
    <definedName name="IQ_INDICATED_RECOV_ATTRIB_RESOURCES_TITAN" hidden="1">"c9561"</definedName>
    <definedName name="IQ_INDICATED_RECOV_ATTRIB_RESOURCES_URAN" hidden="1">"c9614"</definedName>
    <definedName name="IQ_INDICATED_RECOV_ATTRIB_RESOURCES_ZINC" hidden="1">"c9349"</definedName>
    <definedName name="IQ_INDICATED_RECOV_RESOURCES_ALUM" hidden="1">"c9233"</definedName>
    <definedName name="IQ_INDICATED_RECOV_RESOURCES_COAL" hidden="1">"c9812"</definedName>
    <definedName name="IQ_INDICATED_RECOV_RESOURCES_COP" hidden="1">"c9177"</definedName>
    <definedName name="IQ_INDICATED_RECOV_RESOURCES_DIAM" hidden="1">"c9657"</definedName>
    <definedName name="IQ_INDICATED_RECOV_RESOURCES_GOLD" hidden="1">"c9018"</definedName>
    <definedName name="IQ_INDICATED_RECOV_RESOURCES_IRON" hidden="1">"c9392"</definedName>
    <definedName name="IQ_INDICATED_RECOV_RESOURCES_LEAD" hidden="1">"c9445"</definedName>
    <definedName name="IQ_INDICATED_RECOV_RESOURCES_MANG" hidden="1">"c9498"</definedName>
    <definedName name="IQ_INDICATED_RECOV_RESOURCES_MET_COAL" hidden="1">"c9752"</definedName>
    <definedName name="IQ_INDICATED_RECOV_RESOURCES_MOLYB" hidden="1">"c9710"</definedName>
    <definedName name="IQ_INDICATED_RECOV_RESOURCES_NICK" hidden="1">"c9286"</definedName>
    <definedName name="IQ_INDICATED_RECOV_RESOURCES_PLAT" hidden="1">"c9124"</definedName>
    <definedName name="IQ_INDICATED_RECOV_RESOURCES_SILVER" hidden="1">"c9071"</definedName>
    <definedName name="IQ_INDICATED_RECOV_RESOURCES_STEAM" hidden="1">"c9782"</definedName>
    <definedName name="IQ_INDICATED_RECOV_RESOURCES_TITAN" hidden="1">"c9551"</definedName>
    <definedName name="IQ_INDICATED_RECOV_RESOURCES_URAN" hidden="1">"c9604"</definedName>
    <definedName name="IQ_INDICATED_RECOV_RESOURCES_ZINC" hidden="1">"c9339"</definedName>
    <definedName name="IQ_INDICATED_RESOURCES_CALORIFIC_VALUE_COAL" hidden="1">"c9807"</definedName>
    <definedName name="IQ_INDICATED_RESOURCES_CALORIFIC_VALUE_MET_COAL" hidden="1">"c9747"</definedName>
    <definedName name="IQ_INDICATED_RESOURCES_CALORIFIC_VALUE_STEAM" hidden="1">"c9777"</definedName>
    <definedName name="IQ_INDICATED_RESOURCES_GRADE_ALUM" hidden="1">"c9225"</definedName>
    <definedName name="IQ_INDICATED_RESOURCES_GRADE_COP" hidden="1">"c9169"</definedName>
    <definedName name="IQ_INDICATED_RESOURCES_GRADE_DIAM" hidden="1">"c9649"</definedName>
    <definedName name="IQ_INDICATED_RESOURCES_GRADE_GOLD" hidden="1">"c9010"</definedName>
    <definedName name="IQ_INDICATED_RESOURCES_GRADE_IRON" hidden="1">"c9384"</definedName>
    <definedName name="IQ_INDICATED_RESOURCES_GRADE_LEAD" hidden="1">"c9437"</definedName>
    <definedName name="IQ_INDICATED_RESOURCES_GRADE_MANG" hidden="1">"c9490"</definedName>
    <definedName name="IQ_INDICATED_RESOURCES_GRADE_MOLYB" hidden="1">"c9702"</definedName>
    <definedName name="IQ_INDICATED_RESOURCES_GRADE_NICK" hidden="1">"c9278"</definedName>
    <definedName name="IQ_INDICATED_RESOURCES_GRADE_PLAT" hidden="1">"c9116"</definedName>
    <definedName name="IQ_INDICATED_RESOURCES_GRADE_SILVER" hidden="1">"c9063"</definedName>
    <definedName name="IQ_INDICATED_RESOURCES_GRADE_TITAN" hidden="1">"c9543"</definedName>
    <definedName name="IQ_INDICATED_RESOURCES_GRADE_URAN" hidden="1">"c9596"</definedName>
    <definedName name="IQ_INDICATED_RESOURCES_GRADE_ZINC" hidden="1">"c9331"</definedName>
    <definedName name="IQ_INDIVIDUALS_CHARGE_OFFS_FDIC" hidden="1">"c6599"</definedName>
    <definedName name="IQ_INDIVIDUALS_LOANS_FDIC" hidden="1">"c6318"</definedName>
    <definedName name="IQ_INDIVIDUALS_NET_CHARGE_OFFS_FDIC" hidden="1">"c6637"</definedName>
    <definedName name="IQ_INDIVIDUALS_OTHER_LOANS_FDIC" hidden="1">"c6321"</definedName>
    <definedName name="IQ_INDIVIDUALS_PARTNERSHIPS_CORP_DEPOSITS_FOREIGN_FDIC" hidden="1">"c6479"</definedName>
    <definedName name="IQ_INDIVIDUALS_PARTNERSHIPS_CORP_NONTRANSACTION_ACCOUNTS_FDIC" hidden="1">"c6545"</definedName>
    <definedName name="IQ_INDIVIDUALS_PARTNERSHIPS_CORP_TOTAL_DEPOSITS_FDIC" hidden="1">"c6471"</definedName>
    <definedName name="IQ_INDIVIDUALS_PARTNERSHIPS_CORP_TRANSACTION_ACCOUNTS_FDIC" hidden="1">"c6537"</definedName>
    <definedName name="IQ_INDIVIDUALS_RECOVERIES_FDIC" hidden="1">"c6618"</definedName>
    <definedName name="IQ_INDUSTRIAL_PROD" hidden="1">"c6895"</definedName>
    <definedName name="IQ_INDUSTRIAL_PROD_APR" hidden="1">"c7555"</definedName>
    <definedName name="IQ_INDUSTRIAL_PROD_APR_FC" hidden="1">"c8435"</definedName>
    <definedName name="IQ_INDUSTRIAL_PROD_FC" hidden="1">"c7775"</definedName>
    <definedName name="IQ_INDUSTRIAL_PROD_POP" hidden="1">"c7115"</definedName>
    <definedName name="IQ_INDUSTRIAL_PROD_POP_FC" hidden="1">"c7995"</definedName>
    <definedName name="IQ_INDUSTRIAL_PROD_YOY" hidden="1">"c7335"</definedName>
    <definedName name="IQ_INDUSTRIAL_PROD_YOY_FC" hidden="1">"c8215"</definedName>
    <definedName name="IQ_INDUSTRY" hidden="1">"c3601"</definedName>
    <definedName name="IQ_INDUSTRY_GROUP" hidden="1">"c3602"</definedName>
    <definedName name="IQ_INDUSTRY_SECTOR" hidden="1">"c3603"</definedName>
    <definedName name="IQ_INFERRED_ATTRIB_ORE_RESOURCES_ALUM" hidden="1">"c9240"</definedName>
    <definedName name="IQ_INFERRED_ATTRIB_ORE_RESOURCES_COP" hidden="1">"c9184"</definedName>
    <definedName name="IQ_INFERRED_ATTRIB_ORE_RESOURCES_DIAM" hidden="1">"c9664"</definedName>
    <definedName name="IQ_INFERRED_ATTRIB_ORE_RESOURCES_GOLD" hidden="1">"c9025"</definedName>
    <definedName name="IQ_INFERRED_ATTRIB_ORE_RESOURCES_IRON" hidden="1">"c9399"</definedName>
    <definedName name="IQ_INFERRED_ATTRIB_ORE_RESOURCES_LEAD" hidden="1">"c9452"</definedName>
    <definedName name="IQ_INFERRED_ATTRIB_ORE_RESOURCES_MANG" hidden="1">"c9505"</definedName>
    <definedName name="IQ_INFERRED_ATTRIB_ORE_RESOURCES_MOLYB" hidden="1">"c9717"</definedName>
    <definedName name="IQ_INFERRED_ATTRIB_ORE_RESOURCES_NICK" hidden="1">"c9293"</definedName>
    <definedName name="IQ_INFERRED_ATTRIB_ORE_RESOURCES_PLAT" hidden="1">"c9131"</definedName>
    <definedName name="IQ_INFERRED_ATTRIB_ORE_RESOURCES_SILVER" hidden="1">"c9078"</definedName>
    <definedName name="IQ_INFERRED_ATTRIB_ORE_RESOURCES_TITAN" hidden="1">"c9558"</definedName>
    <definedName name="IQ_INFERRED_ATTRIB_ORE_RESOURCES_URAN" hidden="1">"c9611"</definedName>
    <definedName name="IQ_INFERRED_ATTRIB_ORE_RESOURCES_ZINC" hidden="1">"c9346"</definedName>
    <definedName name="IQ_INFERRED_ORE_RESOURCES_ALUM" hidden="1">"c9228"</definedName>
    <definedName name="IQ_INFERRED_ORE_RESOURCES_COP" hidden="1">"c9172"</definedName>
    <definedName name="IQ_INFERRED_ORE_RESOURCES_DIAM" hidden="1">"c9652"</definedName>
    <definedName name="IQ_INFERRED_ORE_RESOURCES_GOLD" hidden="1">"c9013"</definedName>
    <definedName name="IQ_INFERRED_ORE_RESOURCES_IRON" hidden="1">"c9387"</definedName>
    <definedName name="IQ_INFERRED_ORE_RESOURCES_LEAD" hidden="1">"c9440"</definedName>
    <definedName name="IQ_INFERRED_ORE_RESOURCES_MANG" hidden="1">"c9493"</definedName>
    <definedName name="IQ_INFERRED_ORE_RESOURCES_MOLYB" hidden="1">"c9705"</definedName>
    <definedName name="IQ_INFERRED_ORE_RESOURCES_NICK" hidden="1">"c9281"</definedName>
    <definedName name="IQ_INFERRED_ORE_RESOURCES_PLAT" hidden="1">"c9119"</definedName>
    <definedName name="IQ_INFERRED_ORE_RESOURCES_SILVER" hidden="1">"c9066"</definedName>
    <definedName name="IQ_INFERRED_ORE_RESOURCES_TITAN" hidden="1">"c9546"</definedName>
    <definedName name="IQ_INFERRED_ORE_RESOURCES_URAN" hidden="1">"c9599"</definedName>
    <definedName name="IQ_INFERRED_ORE_RESOURCES_ZINC" hidden="1">"c9334"</definedName>
    <definedName name="IQ_INFERRED_RECOV_ATTRIB_RESOURCES_ALUM" hidden="1">"c9245"</definedName>
    <definedName name="IQ_INFERRED_RECOV_ATTRIB_RESOURCES_COAL" hidden="1">"c9819"</definedName>
    <definedName name="IQ_INFERRED_RECOV_ATTRIB_RESOURCES_COP" hidden="1">"c9189"</definedName>
    <definedName name="IQ_INFERRED_RECOV_ATTRIB_RESOURCES_DIAM" hidden="1">"c9669"</definedName>
    <definedName name="IQ_INFERRED_RECOV_ATTRIB_RESOURCES_GOLD" hidden="1">"c9030"</definedName>
    <definedName name="IQ_INFERRED_RECOV_ATTRIB_RESOURCES_IRON" hidden="1">"c9404"</definedName>
    <definedName name="IQ_INFERRED_RECOV_ATTRIB_RESOURCES_LEAD" hidden="1">"c9457"</definedName>
    <definedName name="IQ_INFERRED_RECOV_ATTRIB_RESOURCES_MANG" hidden="1">"c9510"</definedName>
    <definedName name="IQ_INFERRED_RECOV_ATTRIB_RESOURCES_MET_COAL" hidden="1">"c9759"</definedName>
    <definedName name="IQ_INFERRED_RECOV_ATTRIB_RESOURCES_MOLYB" hidden="1">"c9722"</definedName>
    <definedName name="IQ_INFERRED_RECOV_ATTRIB_RESOURCES_NICK" hidden="1">"c9298"</definedName>
    <definedName name="IQ_INFERRED_RECOV_ATTRIB_RESOURCES_PLAT" hidden="1">"c9136"</definedName>
    <definedName name="IQ_INFERRED_RECOV_ATTRIB_RESOURCES_SILVER" hidden="1">"c9083"</definedName>
    <definedName name="IQ_INFERRED_RECOV_ATTRIB_RESOURCES_STEAM" hidden="1">"c9789"</definedName>
    <definedName name="IQ_INFERRED_RECOV_ATTRIB_RESOURCES_TITAN" hidden="1">"c9563"</definedName>
    <definedName name="IQ_INFERRED_RECOV_ATTRIB_RESOURCES_URAN" hidden="1">"c9616"</definedName>
    <definedName name="IQ_INFERRED_RECOV_ATTRIB_RESOURCES_ZINC" hidden="1">"c9351"</definedName>
    <definedName name="IQ_INFERRED_RECOV_RESOURCES_ALUM" hidden="1">"c9235"</definedName>
    <definedName name="IQ_INFERRED_RECOV_RESOURCES_COAL" hidden="1">"c9814"</definedName>
    <definedName name="IQ_INFERRED_RECOV_RESOURCES_COP" hidden="1">"c9179"</definedName>
    <definedName name="IQ_INFERRED_RECOV_RESOURCES_DIAM" hidden="1">"c9659"</definedName>
    <definedName name="IQ_INFERRED_RECOV_RESOURCES_GOLD" hidden="1">"c9020"</definedName>
    <definedName name="IQ_INFERRED_RECOV_RESOURCES_IRON" hidden="1">"c9394"</definedName>
    <definedName name="IQ_INFERRED_RECOV_RESOURCES_LEAD" hidden="1">"c9447"</definedName>
    <definedName name="IQ_INFERRED_RECOV_RESOURCES_MANG" hidden="1">"c9500"</definedName>
    <definedName name="IQ_INFERRED_RECOV_RESOURCES_MET_COAL" hidden="1">"c9754"</definedName>
    <definedName name="IQ_INFERRED_RECOV_RESOURCES_MOLYB" hidden="1">"c9712"</definedName>
    <definedName name="IQ_INFERRED_RECOV_RESOURCES_NICK" hidden="1">"c9288"</definedName>
    <definedName name="IQ_INFERRED_RECOV_RESOURCES_PLAT" hidden="1">"c9126"</definedName>
    <definedName name="IQ_INFERRED_RECOV_RESOURCES_SILVER" hidden="1">"c9073"</definedName>
    <definedName name="IQ_INFERRED_RECOV_RESOURCES_STEAM" hidden="1">"c9784"</definedName>
    <definedName name="IQ_INFERRED_RECOV_RESOURCES_TITAN" hidden="1">"c9553"</definedName>
    <definedName name="IQ_INFERRED_RECOV_RESOURCES_URAN" hidden="1">"c9606"</definedName>
    <definedName name="IQ_INFERRED_RECOV_RESOURCES_ZINC" hidden="1">"c9341"</definedName>
    <definedName name="IQ_INFERRED_RESOURCES_CALORIFIC_VALUE_COAL" hidden="1">"c9809"</definedName>
    <definedName name="IQ_INFERRED_RESOURCES_CALORIFIC_VALUE_MET_COAL" hidden="1">"c9749"</definedName>
    <definedName name="IQ_INFERRED_RESOURCES_CALORIFIC_VALUE_STEAM" hidden="1">"c9779"</definedName>
    <definedName name="IQ_INFERRED_RESOURCES_GRADE_ALUM" hidden="1">"c9229"</definedName>
    <definedName name="IQ_INFERRED_RESOURCES_GRADE_COP" hidden="1">"c9173"</definedName>
    <definedName name="IQ_INFERRED_RESOURCES_GRADE_DIAM" hidden="1">"c9653"</definedName>
    <definedName name="IQ_INFERRED_RESOURCES_GRADE_GOLD" hidden="1">"c9014"</definedName>
    <definedName name="IQ_INFERRED_RESOURCES_GRADE_IRON" hidden="1">"c9388"</definedName>
    <definedName name="IQ_INFERRED_RESOURCES_GRADE_LEAD" hidden="1">"c9441"</definedName>
    <definedName name="IQ_INFERRED_RESOURCES_GRADE_MANG" hidden="1">"c9494"</definedName>
    <definedName name="IQ_INFERRED_RESOURCES_GRADE_MOLYB" hidden="1">"c9706"</definedName>
    <definedName name="IQ_INFERRED_RESOURCES_GRADE_NICK" hidden="1">"c9282"</definedName>
    <definedName name="IQ_INFERRED_RESOURCES_GRADE_PLAT" hidden="1">"c9120"</definedName>
    <definedName name="IQ_INFERRED_RESOURCES_GRADE_SILVER" hidden="1">"c9067"</definedName>
    <definedName name="IQ_INFERRED_RESOURCES_GRADE_TITAN" hidden="1">"c9547"</definedName>
    <definedName name="IQ_INFERRED_RESOURCES_GRADE_URAN" hidden="1">"c9600"</definedName>
    <definedName name="IQ_INFERRED_RESOURCES_GRADE_ZINC" hidden="1">"c9335"</definedName>
    <definedName name="IQ_INFLATION_RATE" hidden="1">"c6899"</definedName>
    <definedName name="IQ_INFLATION_RATE_CORE" hidden="1">"c11783"</definedName>
    <definedName name="IQ_INFLATION_RATE_CORE_POP" hidden="1">"c11784"</definedName>
    <definedName name="IQ_INFLATION_RATE_CORE_YOY" hidden="1">"c11785"</definedName>
    <definedName name="IQ_INFLATION_RATE_FC" hidden="1">"c7779"</definedName>
    <definedName name="IQ_INFLATION_RATE_POP" hidden="1">"c7119"</definedName>
    <definedName name="IQ_INFLATION_RATE_POP_FC" hidden="1">"c7999"</definedName>
    <definedName name="IQ_INFLATION_RATE_YOY" hidden="1">"c7339"</definedName>
    <definedName name="IQ_INFLATION_RATE_YOY_FC" hidden="1">"c8219"</definedName>
    <definedName name="IQ_INITIAL_CLAIMS" hidden="1">"c6900"</definedName>
    <definedName name="IQ_INITIAL_CLAIMS_APR" hidden="1">"c7560"</definedName>
    <definedName name="IQ_INITIAL_CLAIMS_APR_FC" hidden="1">"c8440"</definedName>
    <definedName name="IQ_INITIAL_CLAIMS_FC" hidden="1">"c7780"</definedName>
    <definedName name="IQ_INITIAL_CLAIMS_POP" hidden="1">"c7120"</definedName>
    <definedName name="IQ_INITIAL_CLAIMS_POP_FC" hidden="1">"c8000"</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 hidden="1">"c6223"</definedName>
    <definedName name="IQ_INS_SETTLE_REIT" hidden="1">"c575"</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LOANS_FDIC" hidden="1">"c6365"</definedName>
    <definedName name="IQ_INSIDER_OVER_TOTAL" hidden="1">"c1581"</definedName>
    <definedName name="IQ_INSIDER_OWNER" hidden="1">"c577"</definedName>
    <definedName name="IQ_INSIDER_PERCENT" hidden="1">"c578"</definedName>
    <definedName name="IQ_INSIDER_SHARES" hidden="1">"c579"</definedName>
    <definedName name="IQ_INST_DEPOSITS" hidden="1">"c89"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TITUTIONS_EARNINGS_GAINS_FDIC" hidden="1">"c6723"</definedName>
    <definedName name="IQ_INSUR_RECEIV" hidden="1">"c1600"</definedName>
    <definedName name="IQ_INSURANCE_COMMISSION_FEES_FDIC" hidden="1">"c6670"</definedName>
    <definedName name="IQ_INSURANCE_UNDERWRITING_INCOME_FDIC" hidden="1">"c6671"</definedName>
    <definedName name="IQ_INT_BEARING_DEPOSITS" hidden="1">"c1166"</definedName>
    <definedName name="IQ_INT_BORROW" hidden="1">"c583"</definedName>
    <definedName name="IQ_INT_DEMAND_NOTES_FDIC" hidden="1">"c6567"</definedName>
    <definedName name="IQ_INT_DEPOSITS" hidden="1">"c584"</definedName>
    <definedName name="IQ_INT_DIV_INC" hidden="1">"c585"</definedName>
    <definedName name="IQ_INT_DOMESTIC_DEPOSITS_FDIC" hidden="1">"c6564"</definedName>
    <definedName name="IQ_INT_EXP_BR" hidden="1">"c586"</definedName>
    <definedName name="IQ_INT_EXP_COVERAGE" hidden="1">"c587"</definedName>
    <definedName name="IQ_INT_EXP_FIN" hidden="1">"c588"</definedName>
    <definedName name="IQ_INT_EXP_INCL_CAP" hidden="1">"c2988"</definedName>
    <definedName name="IQ_INT_EXP_INS" hidden="1">"c589"</definedName>
    <definedName name="IQ_INT_EXP_LTD" hidden="1">"c2086"</definedName>
    <definedName name="IQ_INT_EXP_RE" hidden="1">"c6224"</definedName>
    <definedName name="IQ_INT_EXP_REIT" hidden="1">"c590"</definedName>
    <definedName name="IQ_INT_EXP_TOTAL" hidden="1">"c591"</definedName>
    <definedName name="IQ_INT_EXP_TOTAL_BNK_SUBTOTAL_AP" hidden="1">"c8977"</definedName>
    <definedName name="IQ_INT_EXP_TOTAL_FDIC" hidden="1">"c6569"</definedName>
    <definedName name="IQ_INT_EXP_UTI" hidden="1">"c592"</definedName>
    <definedName name="IQ_INT_FED_FUNDS_FDIC" hidden="1">"c6566"</definedName>
    <definedName name="IQ_INT_FOREIGN_DEPOSITS_FDIC" hidden="1">"c6565"</definedName>
    <definedName name="IQ_INT_INC_BR" hidden="1">"c593"</definedName>
    <definedName name="IQ_INT_INC_DEPOSITORY_INST_FDIC" hidden="1">"c6558"</definedName>
    <definedName name="IQ_INT_INC_DOM_LOANS_FDIC" hidden="1">"c6555"</definedName>
    <definedName name="IQ_INT_INC_FED_FUNDS_FDIC" hidden="1">"c6561"</definedName>
    <definedName name="IQ_INT_INC_FIN" hidden="1">"c594"</definedName>
    <definedName name="IQ_INT_INC_FOREIGN_LOANS_FDIC" hidden="1">"c6556"</definedName>
    <definedName name="IQ_INT_INC_INVEST" hidden="1">"c595"</definedName>
    <definedName name="IQ_INT_INC_LEASE_RECEIVABLES_FDIC" hidden="1">"c6557"</definedName>
    <definedName name="IQ_INT_INC_LOANS" hidden="1">"c596"</definedName>
    <definedName name="IQ_INT_INC_OTHER_FDIC" hidden="1">"c6562"</definedName>
    <definedName name="IQ_INT_INC_RE" hidden="1">"c6225"</definedName>
    <definedName name="IQ_INT_INC_REIT" hidden="1">"c597"</definedName>
    <definedName name="IQ_INT_INC_SECURITIES_FDIC" hidden="1">"c6559"</definedName>
    <definedName name="IQ_INT_INC_TOTAL" hidden="1">"c598"</definedName>
    <definedName name="IQ_INT_INC_TOTAL_BNK_SUBTOTAL_AP" hidden="1">"c8976"</definedName>
    <definedName name="IQ_INT_INC_TOTAL_FDIC" hidden="1">"c6563"</definedName>
    <definedName name="IQ_INT_INC_TRADING_ACCOUNTS_FDIC" hidden="1">"c6560"</definedName>
    <definedName name="IQ_INT_INC_UTI" hidden="1">"c599"</definedName>
    <definedName name="IQ_INT_INV_INC" hidden="1">"c600"</definedName>
    <definedName name="IQ_INT_INV_INC_RE" hidden="1">"c6226"</definedName>
    <definedName name="IQ_INT_INV_INC_REIT" hidden="1">"c601"</definedName>
    <definedName name="IQ_INT_INV_INC_UTI" hidden="1">"c602"</definedName>
    <definedName name="IQ_INT_ON_BORROWING_COVERAGE" hidden="1">"c603"</definedName>
    <definedName name="IQ_INT_RATE_SPREAD" hidden="1">"c604"</definedName>
    <definedName name="IQ_INT_SUB_NOTES_FDIC" hidden="1">"c6568"</definedName>
    <definedName name="IQ_INTANGIBLES_NET" hidden="1">"c1407"</definedName>
    <definedName name="IQ_INTEREST_BEARING_BALANCES_FDIC" hidden="1">"c6371"</definedName>
    <definedName name="IQ_INTEREST_BEARING_DEPOSITS_DOMESTIC_FDIC" hidden="1">"c6478"</definedName>
    <definedName name="IQ_INTEREST_BEARING_DEPOSITS_FDIC" hidden="1">"c6373"</definedName>
    <definedName name="IQ_INTEREST_BEARING_DEPOSITS_FOREIGN_FDIC" hidden="1">"c6485"</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TEREST_RATE_CONTRACTS_FDIC" hidden="1">"c6512"</definedName>
    <definedName name="IQ_INTEREST_RATE_EXPOSURES_FDIC" hidden="1">"c6662"</definedName>
    <definedName name="IQ_INV_10YR_ANN_CAGR" hidden="1">"c6164"</definedName>
    <definedName name="IQ_INV_10YR_ANN_GROWTH" hidden="1">"c1930"</definedName>
    <definedName name="IQ_INV_1YR_ANN_GROWTH" hidden="1">"c1925"</definedName>
    <definedName name="IQ_INV_2YR_ANN_CAGR" hidden="1">"c6160"</definedName>
    <definedName name="IQ_INV_2YR_ANN_GROWTH" hidden="1">"c1926"</definedName>
    <definedName name="IQ_INV_3YR_ANN_CAGR" hidden="1">"c6161"</definedName>
    <definedName name="IQ_INV_3YR_ANN_GROWTH" hidden="1">"c1927"</definedName>
    <definedName name="IQ_INV_5YR_ANN_CAGR" hidden="1">"c6162"</definedName>
    <definedName name="IQ_INV_5YR_ANN_GROWTH" hidden="1">"c1928"</definedName>
    <definedName name="IQ_INV_7YR_ANN_CAGR" hidden="1">"c6163"</definedName>
    <definedName name="IQ_INV_7YR_ANN_GROWTH" hidden="1">"c1929"</definedName>
    <definedName name="IQ_INV_BANKING_FEE" hidden="1">"c620"</definedName>
    <definedName name="IQ_INV_METHOD" hidden="1">"c621"</definedName>
    <definedName name="IQ_INVENTORIES" hidden="1">"c6901"</definedName>
    <definedName name="IQ_INVENTORIES_APR" hidden="1">"c7561"</definedName>
    <definedName name="IQ_INVENTORIES_APR_FC" hidden="1">"c8441"</definedName>
    <definedName name="IQ_INVENTORIES_FC" hidden="1">"c7781"</definedName>
    <definedName name="IQ_INVENTORIES_POP" hidden="1">"c7121"</definedName>
    <definedName name="IQ_INVENTORIES_POP_FC" hidden="1">"c8001"</definedName>
    <definedName name="IQ_INVENTORIES_YOY" hidden="1">"c7341"</definedName>
    <definedName name="IQ_INVENTORIES_YOY_FC" hidden="1">"c8221"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GOV_SECURITY" hidden="1">"c5510"</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 hidden="1">"c6227"</definedName>
    <definedName name="IQ_INVEST_LOANS_CF_REIT" hidden="1">"c633"</definedName>
    <definedName name="IQ_INVEST_LOANS_CF_UTI" hidden="1">"c634"</definedName>
    <definedName name="IQ_INVEST_MUNI_SECURITY" hidden="1">"c5512"</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 hidden="1">"c6228"</definedName>
    <definedName name="IQ_INVEST_SECURITY_CF_REIT" hidden="1">"c642"</definedName>
    <definedName name="IQ_INVEST_SECURITY_CF_UTI" hidden="1">"c643"</definedName>
    <definedName name="IQ_INVEST_SECURITY_SUPPL" hidden="1">"c5511"</definedName>
    <definedName name="IQ_INVESTMENT_BANKING_OTHER_FEES_FDIC" hidden="1">"c6666"</definedName>
    <definedName name="IQ_IPRD" hidden="1">"c644"</definedName>
    <definedName name="IQ_IRA_KEOGH_ACCOUNTS_FDIC" hidden="1">"c6496"</definedName>
    <definedName name="IQ_ISM_INDEX" hidden="1">"c6902"</definedName>
    <definedName name="IQ_ISM_INDEX_APR" hidden="1">"c7562"</definedName>
    <definedName name="IQ_ISM_INDEX_APR_FC" hidden="1">"c8442"</definedName>
    <definedName name="IQ_ISM_INDEX_FC" hidden="1">"c7782"</definedName>
    <definedName name="IQ_ISM_INDEX_POP" hidden="1">"c7122"</definedName>
    <definedName name="IQ_ISM_INDEX_POP_FC" hidden="1">"c8002"</definedName>
    <definedName name="IQ_ISM_INDEX_YOY" hidden="1">"c7342"</definedName>
    <definedName name="IQ_ISM_INDEX_YOY_FC" hidden="1">"c8222"</definedName>
    <definedName name="IQ_ISM_SERVICES_APR_FC_UNUSED_UNUSED_UNUSED" hidden="1">"c8443"</definedName>
    <definedName name="IQ_ISM_SERVICES_APR_UNUSED_UNUSED_UNUSED" hidden="1">"c7563"</definedName>
    <definedName name="IQ_ISM_SERVICES_FC_UNUSED_UNUSED_UNUSED" hidden="1">"c7783"</definedName>
    <definedName name="IQ_ISM_SERVICES_INDEX" hidden="1">"c11862"</definedName>
    <definedName name="IQ_ISM_SERVICES_INDEX_APR" hidden="1">"c11865"</definedName>
    <definedName name="IQ_ISM_SERVICES_INDEX_POP" hidden="1">"c11863"</definedName>
    <definedName name="IQ_ISM_SERVICES_INDEX_YOY" hidden="1">"c11864"</definedName>
    <definedName name="IQ_ISM_SERVICES_POP_FC_UNUSED_UNUSED_UNUSED" hidden="1">"c8003"</definedName>
    <definedName name="IQ_ISM_SERVICES_POP_UNUSED_UNUSED_UNUSED" hidden="1">"c7123"</definedName>
    <definedName name="IQ_ISM_SERVICES_UNUSED_UNUSED_UNUSED" hidden="1">"c6903"</definedName>
    <definedName name="IQ_ISM_SERVICES_YOY_FC_UNUSED_UNUSED_UNUSED" hidden="1">"c8223"</definedName>
    <definedName name="IQ_ISM_SERVICES_YOY_UNUSED_UNUSED_UNUSED" hidden="1">"c7343"</definedName>
    <definedName name="IQ_ISS_DEBT_NET" hidden="1">"c1391"</definedName>
    <definedName name="IQ_ISS_STOCK_NET" hidden="1">"c1601"</definedName>
    <definedName name="IQ_ISSUED_GUARANTEED_US_FDIC" hidden="1">"c6404"</definedName>
    <definedName name="IQ_JR_SUB_DEBT" hidden="1">"c2534"</definedName>
    <definedName name="IQ_JR_SUB_DEBT_EBITDA" hidden="1">"c2560"</definedName>
    <definedName name="IQ_JR_SUB_DEBT_EBITDA_CAPEX" hidden="1">"c2561"</definedName>
    <definedName name="IQ_JR_SUB_DEBT_PCT" hidden="1">"c2535"</definedName>
    <definedName name="IQ_LAND" hidden="1">"c645"</definedName>
    <definedName name="IQ_LARGE_CAP_LABOR_COST_INDEX" hidden="1">"c6904"</definedName>
    <definedName name="IQ_LARGE_CAP_LABOR_COST_INDEX_APR" hidden="1">"c7564"</definedName>
    <definedName name="IQ_LARGE_CAP_LABOR_COST_INDEX_APR_FC" hidden="1">"c8444"</definedName>
    <definedName name="IQ_LARGE_CAP_LABOR_COST_INDEX_FC" hidden="1">"c7784"</definedName>
    <definedName name="IQ_LARGE_CAP_LABOR_COST_INDEX_POP" hidden="1">"c7124"</definedName>
    <definedName name="IQ_LARGE_CAP_LABOR_COST_INDEX_POP_FC" hidden="1">"c8004"</definedName>
    <definedName name="IQ_LARGE_CAP_LABOR_COST_INDEX_YOY" hidden="1">"c7344"</definedName>
    <definedName name="IQ_LARGE_CAP_LABOR_COST_INDEX_YOY_FC" hidden="1">"c8224"</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K" hidden="1">1000</definedName>
    <definedName name="IQ_LATESTQ" hidden="1">500</definedName>
    <definedName name="IQ_LEASE_FINANCING_RECEIVABLES_CHARGE_OFFS_FDIC" hidden="1">"c6602"</definedName>
    <definedName name="IQ_LEASE_FINANCING_RECEIVABLES_FDIC" hidden="1">"c6433"</definedName>
    <definedName name="IQ_LEASE_FINANCING_RECEIVABLES_NET_CHARGE_OFFS_FDIC" hidden="1">"c6640"</definedName>
    <definedName name="IQ_LEASE_FINANCING_RECEIVABLES_RECOVERIES_FDIC" hidden="1">"c6621"</definedName>
    <definedName name="IQ_LEASE_FINANCING_RECEIVABLES_TOTAL_LOANS_FOREIGN_FDIC" hidden="1">"c6449"</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 hidden="1">"c6229"</definedName>
    <definedName name="IQ_LEGAL_SETTLE_REIT" hidden="1">"c652"</definedName>
    <definedName name="IQ_LEGAL_SETTLE_UTI" hidden="1">"c653"</definedName>
    <definedName name="IQ_LEVERAGE_RATIO" hidden="1">"c654"</definedName>
    <definedName name="IQ_LEVERED_FCF" hidden="1">"c1907"</definedName>
    <definedName name="IQ_LFCF_10YR_ANN_CAGR" hidden="1">"c6174"</definedName>
    <definedName name="IQ_LFCF_10YR_ANN_GROWTH" hidden="1">"c1942"</definedName>
    <definedName name="IQ_LFCF_1YR_ANN_GROWTH" hidden="1">"c1937"</definedName>
    <definedName name="IQ_LFCF_2YR_ANN_CAGR" hidden="1">"c6170"</definedName>
    <definedName name="IQ_LFCF_2YR_ANN_GROWTH" hidden="1">"c1938"</definedName>
    <definedName name="IQ_LFCF_3YR_ANN_CAGR" hidden="1">"c6171"</definedName>
    <definedName name="IQ_LFCF_3YR_ANN_GROWTH" hidden="1">"c1939"</definedName>
    <definedName name="IQ_LFCF_5YR_ANN_CAGR" hidden="1">"c6172"</definedName>
    <definedName name="IQ_LFCF_5YR_ANN_GROWTH" hidden="1">"c1940"</definedName>
    <definedName name="IQ_LFCF_7YR_ANN_CAGR" hidden="1">"c6173"</definedName>
    <definedName name="IQ_LFCF_7YR_ANN_GROWTH" hidden="1">"c1941"</definedName>
    <definedName name="IQ_LFCF_MARGIN" hidden="1">"c1961"</definedName>
    <definedName name="IQ_LH_STATUTORY_SURPLUS" hidden="1">"c2771"</definedName>
    <definedName name="IQ_LIAB_AP" hidden="1">"c8886"</definedName>
    <definedName name="IQ_LIAB_AP_ABS" hidden="1">"c8905"</definedName>
    <definedName name="IQ_LIAB_NAME_AP" hidden="1">"c8924"</definedName>
    <definedName name="IQ_LIAB_NAME_AP_ABS" hidden="1">"c8943"</definedName>
    <definedName name="IQ_LICENSED_POPS" hidden="1">"c2123"</definedName>
    <definedName name="IQ_LIFE_EARNED" hidden="1">"c2739"</definedName>
    <definedName name="IQ_LIFE_INSURANCE_ASSETS_FDIC" hidden="1">"c6372"</definedName>
    <definedName name="IQ_LIFOR" hidden="1">"c655"</definedName>
    <definedName name="IQ_LL" hidden="1">"c656"</definedName>
    <definedName name="IQ_LOAN_COMMITMENTS_REVOLVING_FDIC" hidden="1">"c6524"</definedName>
    <definedName name="IQ_LOAN_LEASE_RECEIV" hidden="1">"c657"</definedName>
    <definedName name="IQ_LOAN_LOSS" hidden="1">"c1386"</definedName>
    <definedName name="IQ_LOAN_LOSS_ALLOW_FDIC" hidden="1">"c6326"</definedName>
    <definedName name="IQ_LOAN_LOSS_ALLOWANCE_NONCURRENT_LOANS_FDIC" hidden="1">"c6740"</definedName>
    <definedName name="IQ_LOAN_LOSSES_FDIC" hidden="1">"c6580"</definedName>
    <definedName name="IQ_LOAN_SERVICE_REV" hidden="1">"c658"</definedName>
    <definedName name="IQ_LOANS_AND_LEASES_HELD_FDIC" hidden="1">"c6367"</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 hidden="1">"c6230"</definedName>
    <definedName name="IQ_LOANS_CF_REIT" hidden="1">"c664"</definedName>
    <definedName name="IQ_LOANS_CF_UTI" hidden="1">"c665"</definedName>
    <definedName name="IQ_LOANS_DEPOSITORY_INSTITUTIONS_FDIC" hidden="1">"c6382"</definedName>
    <definedName name="IQ_LOANS_FOR_SALE" hidden="1">"c666"</definedName>
    <definedName name="IQ_LOANS_HELD_FOREIGN_FDIC" hidden="1">"c6315"</definedName>
    <definedName name="IQ_LOANS_LEASES_FOREIGN_FDIC" hidden="1">"c6383"</definedName>
    <definedName name="IQ_LOANS_LEASES_GROSS_FDIC" hidden="1">"c6323"</definedName>
    <definedName name="IQ_LOANS_LEASES_GROSS_FOREIGN_FDIC" hidden="1">"c6384"</definedName>
    <definedName name="IQ_LOANS_LEASES_NET_FDIC" hidden="1">"c6327"</definedName>
    <definedName name="IQ_LOANS_LEASES_NET_UNEARNED_FDIC" hidden="1">"c6325"</definedName>
    <definedName name="IQ_LOANS_NOT_SECURED_RE_FDIC" hidden="1">"c6381"</definedName>
    <definedName name="IQ_LOANS_PAST_DUE" hidden="1">"c667"</definedName>
    <definedName name="IQ_LOANS_RECEIV_CURRENT" hidden="1">"c668"</definedName>
    <definedName name="IQ_LOANS_RECEIV_LT" hidden="1">"c669"</definedName>
    <definedName name="IQ_LOANS_RECEIV_LT_UTI" hidden="1">"c670"</definedName>
    <definedName name="IQ_LOANS_SECURED_BY_RE_CHARGE_OFFS_FDIC" hidden="1">"c6588"</definedName>
    <definedName name="IQ_LOANS_SECURED_BY_RE_RECOVERIES_FDIC" hidden="1">"c6607"</definedName>
    <definedName name="IQ_LOANS_SECURED_NON_US_FDIC" hidden="1">"c6380"</definedName>
    <definedName name="IQ_LOANS_SECURED_RE_NET_CHARGE_OFFS_FDIC" hidden="1">"c6626"</definedName>
    <definedName name="IQ_LOANS_TO_DEPOSITORY_INSTITUTIONS_FOREIGN_FDIC" hidden="1">"c6453"</definedName>
    <definedName name="IQ_LOANS_TO_FOREIGN_GOVERNMENTS_FDIC" hidden="1">"c6448"</definedName>
    <definedName name="IQ_LOANS_TO_INDIVIDUALS_FOREIGN_FDIC" hidden="1">"c6452"</definedName>
    <definedName name="IQ_LONG_TERM_ASSETS_FDIC" hidden="1">"c6361"</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ALLOWANCE_LOANS_FDIC" hidden="1">"c6739"</definedName>
    <definedName name="IQ_LOSS_LOSS_EXP" hidden="1">"c672"</definedName>
    <definedName name="IQ_LOSS_TO_NET_EARNED" hidden="1">"c2751"</definedName>
    <definedName name="IQ_LOW_TARGET_PRICE" hidden="1">"c1652"</definedName>
    <definedName name="IQ_LOW_TARGET_PRICE_CIQ" hidden="1">"c4660"</definedName>
    <definedName name="IQ_LOW_TARGET_PRICE_REUT" hidden="1">"c5318"</definedName>
    <definedName name="IQ_LOWPRICE" hidden="1">"c673"</definedName>
    <definedName name="IQ_LT_ASSETS_AP" hidden="1">"c8882"</definedName>
    <definedName name="IQ_LT_ASSETS_AP_ABS" hidden="1">"c8901"</definedName>
    <definedName name="IQ_LT_ASSETS_NAME_AP" hidden="1">"c8920"</definedName>
    <definedName name="IQ_LT_ASSETS_NAME_AP_ABS" hidden="1">"c8939"</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 hidden="1">"c6231"</definedName>
    <definedName name="IQ_LT_DEBT_ISSUED_REIT" hidden="1">"c686"</definedName>
    <definedName name="IQ_LT_DEBT_ISSUED_UTI" hidden="1">"c687"</definedName>
    <definedName name="IQ_LT_DEBT_RE" hidden="1">"c6232"</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 hidden="1">"c6233"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 hidden="1">"c6234"</definedName>
    <definedName name="IQ_LT_INVEST_REIT" hidden="1">"c700"</definedName>
    <definedName name="IQ_LT_INVEST_UTI" hidden="1">"c701"</definedName>
    <definedName name="IQ_LT_LIAB_AP" hidden="1">"c8885"</definedName>
    <definedName name="IQ_LT_LIAB_AP_ABS" hidden="1">"c8904"</definedName>
    <definedName name="IQ_LT_LIAB_NAME_AP" hidden="1">"c8923"</definedName>
    <definedName name="IQ_LT_LIAB_NAME_AP_ABS" hidden="1">"c8942"</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REVENUE_OVER_EMPLOYEES" hidden="1">"c1437"</definedName>
    <definedName name="IQ_M1" hidden="1">"c6906"</definedName>
    <definedName name="IQ_M1_APR" hidden="1">"c7566"</definedName>
    <definedName name="IQ_M1_APR_FC" hidden="1">"c8446"</definedName>
    <definedName name="IQ_M1_FC" hidden="1">"c7786"</definedName>
    <definedName name="IQ_M1_POP" hidden="1">"c7126"</definedName>
    <definedName name="IQ_M1_POP_FC" hidden="1">"c8006"</definedName>
    <definedName name="IQ_M1_YOY" hidden="1">"c7346"</definedName>
    <definedName name="IQ_M1_YOY_FC" hidden="1">"c8226"</definedName>
    <definedName name="IQ_M2" hidden="1">"c6907"</definedName>
    <definedName name="IQ_M2_APR" hidden="1">"c7567"</definedName>
    <definedName name="IQ_M2_APR_FC" hidden="1">"c8447"</definedName>
    <definedName name="IQ_M2_FC" hidden="1">"c7787"</definedName>
    <definedName name="IQ_M2_POP" hidden="1">"c7127"</definedName>
    <definedName name="IQ_M2_POP_FC" hidden="1">"c8007"</definedName>
    <definedName name="IQ_M2_YOY" hidden="1">"c7347"</definedName>
    <definedName name="IQ_M2_YOY_FC" hidden="1">"c8227"</definedName>
    <definedName name="IQ_M3" hidden="1">"c6908"</definedName>
    <definedName name="IQ_M3_APR" hidden="1">"c7568"</definedName>
    <definedName name="IQ_M3_APR_FC" hidden="1">"c8448"</definedName>
    <definedName name="IQ_M3_FC" hidden="1">"c7788"</definedName>
    <definedName name="IQ_M3_POP" hidden="1">"c7128"</definedName>
    <definedName name="IQ_M3_POP_FC" hidden="1">"c8008"</definedName>
    <definedName name="IQ_M3_YOY" hidden="1">"c7348"</definedName>
    <definedName name="IQ_M3_YOY_FC" hidden="1">"c8228"</definedName>
    <definedName name="IQ_MACHINERY" hidden="1">"c711"</definedName>
    <definedName name="IQ_MAINT_CAPEX" hidden="1">"c2947"</definedName>
    <definedName name="IQ_MAINT_CAPEX_ACT_OR_EST" hidden="1">"c4458"</definedName>
    <definedName name="IQ_MAINT_CAPEX_ACT_OR_EST_CIQ" hidden="1">"c4987"</definedName>
    <definedName name="IQ_MAINT_REPAIR" hidden="1">"c2087"</definedName>
    <definedName name="IQ_MAN_INVENTORIES" hidden="1">"c6913"</definedName>
    <definedName name="IQ_MAN_INVENTORIES_APR" hidden="1">"c7573"</definedName>
    <definedName name="IQ_MAN_INVENTORIES_APR_FC" hidden="1">"c8453"</definedName>
    <definedName name="IQ_MAN_INVENTORIES_FC" hidden="1">"c7793"</definedName>
    <definedName name="IQ_MAN_INVENTORIES_POP" hidden="1">"c7133"</definedName>
    <definedName name="IQ_MAN_INVENTORIES_POP_FC" hidden="1">"c8013"</definedName>
    <definedName name="IQ_MAN_INVENTORIES_YOY" hidden="1">"c7353"</definedName>
    <definedName name="IQ_MAN_INVENTORIES_YOY_FC" hidden="1">"c8233"</definedName>
    <definedName name="IQ_MAN_IS_RATIO" hidden="1">"c6912"</definedName>
    <definedName name="IQ_MAN_IS_RATIO_APR" hidden="1">"c7572"</definedName>
    <definedName name="IQ_MAN_IS_RATIO_APR_FC" hidden="1">"c8452"</definedName>
    <definedName name="IQ_MAN_IS_RATIO_FC" hidden="1">"c7792"</definedName>
    <definedName name="IQ_MAN_IS_RATIO_POP" hidden="1">"c7132"</definedName>
    <definedName name="IQ_MAN_IS_RATIO_POP_FC" hidden="1">"c8012"</definedName>
    <definedName name="IQ_MAN_IS_RATIO_YOY" hidden="1">"c7352"</definedName>
    <definedName name="IQ_MAN_IS_RATIO_YOY_FC" hidden="1">"c8232"</definedName>
    <definedName name="IQ_MAN_ORDERS" hidden="1">"c6914"</definedName>
    <definedName name="IQ_MAN_ORDERS_APR" hidden="1">"c7574"</definedName>
    <definedName name="IQ_MAN_ORDERS_APR_FC" hidden="1">"c8454"</definedName>
    <definedName name="IQ_MAN_ORDERS_FC" hidden="1">"c7794"</definedName>
    <definedName name="IQ_MAN_ORDERS_POP" hidden="1">"c7134"</definedName>
    <definedName name="IQ_MAN_ORDERS_POP_FC" hidden="1">"c8014"</definedName>
    <definedName name="IQ_MAN_ORDERS_YOY" hidden="1">"c7354"</definedName>
    <definedName name="IQ_MAN_ORDERS_YOY_FC" hidden="1">"c8234"</definedName>
    <definedName name="IQ_MAN_OUTPUT_HR" hidden="1">"c6915"</definedName>
    <definedName name="IQ_MAN_OUTPUT_HR_APR" hidden="1">"c7575"</definedName>
    <definedName name="IQ_MAN_OUTPUT_HR_APR_FC" hidden="1">"c8455"</definedName>
    <definedName name="IQ_MAN_OUTPUT_HR_FC" hidden="1">"c7795"</definedName>
    <definedName name="IQ_MAN_OUTPUT_HR_POP" hidden="1">"c7135"</definedName>
    <definedName name="IQ_MAN_OUTPUT_HR_POP_FC" hidden="1">"c8015"</definedName>
    <definedName name="IQ_MAN_OUTPUT_HR_YOY" hidden="1">"c7355"</definedName>
    <definedName name="IQ_MAN_OUTPUT_HR_YOY_FC" hidden="1">"c8235"</definedName>
    <definedName name="IQ_MAN_PAYROLLS" hidden="1">"c6916"</definedName>
    <definedName name="IQ_MAN_PAYROLLS_APR" hidden="1">"c7576"</definedName>
    <definedName name="IQ_MAN_PAYROLLS_APR_FC" hidden="1">"c8456"</definedName>
    <definedName name="IQ_MAN_PAYROLLS_FC" hidden="1">"c7796"</definedName>
    <definedName name="IQ_MAN_PAYROLLS_POP" hidden="1">"c7136"</definedName>
    <definedName name="IQ_MAN_PAYROLLS_POP_FC" hidden="1">"c8016"</definedName>
    <definedName name="IQ_MAN_PAYROLLS_YOY" hidden="1">"c7356"</definedName>
    <definedName name="IQ_MAN_PAYROLLS_YOY_FC" hidden="1">"c8236"</definedName>
    <definedName name="IQ_MAN_SHIPMENTS" hidden="1">"c6917"</definedName>
    <definedName name="IQ_MAN_SHIPMENTS_APR" hidden="1">"c7577"</definedName>
    <definedName name="IQ_MAN_SHIPMENTS_APR_FC" hidden="1">"c8457"</definedName>
    <definedName name="IQ_MAN_SHIPMENTS_FC" hidden="1">"c7797"</definedName>
    <definedName name="IQ_MAN_SHIPMENTS_POP" hidden="1">"c7137"</definedName>
    <definedName name="IQ_MAN_SHIPMENTS_POP_FC" hidden="1">"c8017"</definedName>
    <definedName name="IQ_MAN_SHIPMENTS_YOY" hidden="1">"c7357"</definedName>
    <definedName name="IQ_MAN_SHIPMENTS_YOY_FC" hidden="1">"c8237"</definedName>
    <definedName name="IQ_MAN_TOTAL_HR" hidden="1">"c6918"</definedName>
    <definedName name="IQ_MAN_TOTAL_HR_APR" hidden="1">"c7578"</definedName>
    <definedName name="IQ_MAN_TOTAL_HR_APR_FC" hidden="1">"c8458"</definedName>
    <definedName name="IQ_MAN_TOTAL_HR_FC" hidden="1">"c7798"</definedName>
    <definedName name="IQ_MAN_TOTAL_HR_POP" hidden="1">"c7138"</definedName>
    <definedName name="IQ_MAN_TOTAL_HR_POP_FC" hidden="1">"c8018"</definedName>
    <definedName name="IQ_MAN_TOTAL_HR_YOY" hidden="1">"c7358"</definedName>
    <definedName name="IQ_MAN_TOTAL_HR_YOY_FC" hidden="1">"c8238"</definedName>
    <definedName name="IQ_MAN_TRADE_INVENTORIES" hidden="1">"c6910"</definedName>
    <definedName name="IQ_MAN_TRADE_INVENTORIES_APR" hidden="1">"c7570"</definedName>
    <definedName name="IQ_MAN_TRADE_INVENTORIES_APR_FC" hidden="1">"c8450"</definedName>
    <definedName name="IQ_MAN_TRADE_INVENTORIES_FC" hidden="1">"c7790"</definedName>
    <definedName name="IQ_MAN_TRADE_INVENTORIES_POP" hidden="1">"c7130"</definedName>
    <definedName name="IQ_MAN_TRADE_INVENTORIES_POP_FC" hidden="1">"c8010"</definedName>
    <definedName name="IQ_MAN_TRADE_INVENTORIES_YOY" hidden="1">"c7350"</definedName>
    <definedName name="IQ_MAN_TRADE_INVENTORIES_YOY_FC" hidden="1">"c8230"</definedName>
    <definedName name="IQ_MAN_TRADE_IS_RATIO" hidden="1">"c6909"</definedName>
    <definedName name="IQ_MAN_TRADE_IS_RATIO_FC" hidden="1">"c7789"</definedName>
    <definedName name="IQ_MAN_TRADE_IS_RATIO_POP" hidden="1">"c7129"</definedName>
    <definedName name="IQ_MAN_TRADE_IS_RATIO_POP_FC" hidden="1">"c8009"</definedName>
    <definedName name="IQ_MAN_TRADE_IS_RATIO_YOY" hidden="1">"c7349"</definedName>
    <definedName name="IQ_MAN_TRADE_IS_RATIO_YOY_FC" hidden="1">"c8229"</definedName>
    <definedName name="IQ_MAN_TRADE_SALES" hidden="1">"c6911"</definedName>
    <definedName name="IQ_MAN_TRADE_SALES_APR" hidden="1">"c7571"</definedName>
    <definedName name="IQ_MAN_TRADE_SALES_APR_FC" hidden="1">"c8451"</definedName>
    <definedName name="IQ_MAN_TRADE_SALES_FC" hidden="1">"c7791"</definedName>
    <definedName name="IQ_MAN_TRADE_SALES_POP" hidden="1">"c7131"</definedName>
    <definedName name="IQ_MAN_TRADE_SALES_POP_FC" hidden="1">"c8011"</definedName>
    <definedName name="IQ_MAN_TRADE_SALES_YOY" hidden="1">"c7351"</definedName>
    <definedName name="IQ_MAN_TRADE_SALES_YOY_FC" hidden="1">"c8231"</definedName>
    <definedName name="IQ_MAN_WAGES" hidden="1">"c6919"</definedName>
    <definedName name="IQ_MAN_WAGES_APR" hidden="1">"c7579"</definedName>
    <definedName name="IQ_MAN_WAGES_APR_FC" hidden="1">"c8459"</definedName>
    <definedName name="IQ_MAN_WAGES_FC" hidden="1">"c7799"</definedName>
    <definedName name="IQ_MAN_WAGES_POP" hidden="1">"c7139"</definedName>
    <definedName name="IQ_MAN_WAGES_POP_FC" hidden="1">"c8019"</definedName>
    <definedName name="IQ_MAN_WAGES_YOY" hidden="1">"c7359"</definedName>
    <definedName name="IQ_MAN_WAGES_YOY_FC" hidden="1">"c8239"</definedName>
    <definedName name="IQ_MANAGED_PROP" hidden="1">"c8763"</definedName>
    <definedName name="IQ_MANAGED_SQ_FT" hidden="1">"c8779"</definedName>
    <definedName name="IQ_MANAGED_UNITS" hidden="1">"c8771"</definedName>
    <definedName name="IQ_MARGIN_ANNUAL_PREMIUM_EQUIVALENT_NEW_BUSINESS" hidden="1">"c9970"</definedName>
    <definedName name="IQ_MARGIN_PV_PREMIUMS_NEW_BUSINESS" hidden="1">"c9971"</definedName>
    <definedName name="IQ_MARKET_CAP_LFCF" hidden="1">"c2209"</definedName>
    <definedName name="IQ_MARKETCAP" hidden="1">"c712"</definedName>
    <definedName name="IQ_MARKETING" hidden="1">"c2239"</definedName>
    <definedName name="IQ_MATURITY_ONE_YEAR_LESS_FDIC" hidden="1">"c6425"</definedName>
    <definedName name="IQ_MC_ASO_COVERED_LIVES" hidden="1">"c9918"</definedName>
    <definedName name="IQ_MC_ASO_MEMBERSHIP" hidden="1">"c9921"</definedName>
    <definedName name="IQ_MC_CLAIMS_RESERVES" hidden="1">"c9941"</definedName>
    <definedName name="IQ_MC_COMBINED_RATIO" hidden="1">"c9933"</definedName>
    <definedName name="IQ_MC_DAYS_CLAIMS_PAYABLE" hidden="1">"c9937"</definedName>
    <definedName name="IQ_MC_DAYS_CLAIMS_PAYABLE_EXCL_CAPITATION" hidden="1">"c9938"</definedName>
    <definedName name="IQ_MC_MEDICAL_COSTS_PMPM" hidden="1">"c9925"</definedName>
    <definedName name="IQ_MC_PARENT_CASH" hidden="1">"c9942"</definedName>
    <definedName name="IQ_MC_PREMIUMS_PMPM" hidden="1">"c9924"</definedName>
    <definedName name="IQ_MC_RATIO" hidden="1">"c2783"</definedName>
    <definedName name="IQ_MC_RECEIPT_CYCLE_TIME_DAYS" hidden="1">"c9939"</definedName>
    <definedName name="IQ_MC_RECEIPT_CYCLE_TIME_MONTHS" hidden="1">"c9940"</definedName>
    <definedName name="IQ_MC_RISK_COVERED_LIVES" hidden="1">"c9917"</definedName>
    <definedName name="IQ_MC_RISK_MEMBERSHIP" hidden="1">"c9920"</definedName>
    <definedName name="IQ_MC_SELLILNG_COSTS_RATIO" hidden="1">"c9928"</definedName>
    <definedName name="IQ_MC_SGA_PMPM" hidden="1">"c9926"</definedName>
    <definedName name="IQ_MC_STATUTORY_SURPLUS" hidden="1">"c2772"</definedName>
    <definedName name="IQ_MC_TOTAL_COVERED_LIVES" hidden="1">"c9919"</definedName>
    <definedName name="IQ_MC_TOTAL_MEMBERSHIP" hidden="1">"c9922"</definedName>
    <definedName name="IQ_MC_TOTAL_MEMBERSHIP_CAPITATION" hidden="1">"c9923"</definedName>
    <definedName name="IQ_MC_UNPROCESSED_CLAIMS_INVENTORY_DAYS" hidden="1">"c9936"</definedName>
    <definedName name="IQ_MC_UNPROCESSED_CLAIMS_INVENTORY_NUMBER" hidden="1">"c9934"</definedName>
    <definedName name="IQ_MC_UNPROCESSED_CLAIMS_INVENTORY_VALUE" hidden="1">"c9935"</definedName>
    <definedName name="IQ_MEASURED_ATTRIB_ORE_RESOURCES_ALUM" hidden="1">"c9237"</definedName>
    <definedName name="IQ_MEASURED_ATTRIB_ORE_RESOURCES_COP" hidden="1">"c9181"</definedName>
    <definedName name="IQ_MEASURED_ATTRIB_ORE_RESOURCES_DIAM" hidden="1">"c9661"</definedName>
    <definedName name="IQ_MEASURED_ATTRIB_ORE_RESOURCES_GOLD" hidden="1">"c9022"</definedName>
    <definedName name="IQ_MEASURED_ATTRIB_ORE_RESOURCES_IRON" hidden="1">"c9396"</definedName>
    <definedName name="IQ_MEASURED_ATTRIB_ORE_RESOURCES_LEAD" hidden="1">"c9449"</definedName>
    <definedName name="IQ_MEASURED_ATTRIB_ORE_RESOURCES_MANG" hidden="1">"c9502"</definedName>
    <definedName name="IQ_MEASURED_ATTRIB_ORE_RESOURCES_MOLYB" hidden="1">"c9714"</definedName>
    <definedName name="IQ_MEASURED_ATTRIB_ORE_RESOURCES_NICK" hidden="1">"c9290"</definedName>
    <definedName name="IQ_MEASURED_ATTRIB_ORE_RESOURCES_PLAT" hidden="1">"c9128"</definedName>
    <definedName name="IQ_MEASURED_ATTRIB_ORE_RESOURCES_SILVER" hidden="1">"c9075"</definedName>
    <definedName name="IQ_MEASURED_ATTRIB_ORE_RESOURCES_TITAN" hidden="1">"c9555"</definedName>
    <definedName name="IQ_MEASURED_ATTRIB_ORE_RESOURCES_URAN" hidden="1">"c9608"</definedName>
    <definedName name="IQ_MEASURED_ATTRIB_ORE_RESOURCES_ZINC" hidden="1">"c9343"</definedName>
    <definedName name="IQ_MEASURED_INDICATED_ATTRIB_ORE_RESOURCES_ALUM" hidden="1">"c9239"</definedName>
    <definedName name="IQ_MEASURED_INDICATED_ATTRIB_ORE_RESOURCES_COP" hidden="1">"c9183"</definedName>
    <definedName name="IQ_MEASURED_INDICATED_ATTRIB_ORE_RESOURCES_DIAM" hidden="1">"c9663"</definedName>
    <definedName name="IQ_MEASURED_INDICATED_ATTRIB_ORE_RESOURCES_GOLD" hidden="1">"c9024"</definedName>
    <definedName name="IQ_MEASURED_INDICATED_ATTRIB_ORE_RESOURCES_IRON" hidden="1">"c9398"</definedName>
    <definedName name="IQ_MEASURED_INDICATED_ATTRIB_ORE_RESOURCES_LEAD" hidden="1">"c9451"</definedName>
    <definedName name="IQ_MEASURED_INDICATED_ATTRIB_ORE_RESOURCES_MANG" hidden="1">"c9504"</definedName>
    <definedName name="IQ_MEASURED_INDICATED_ATTRIB_ORE_RESOURCES_MOLYB" hidden="1">"c9716"</definedName>
    <definedName name="IQ_MEASURED_INDICATED_ATTRIB_ORE_RESOURCES_NICK" hidden="1">"c9292"</definedName>
    <definedName name="IQ_MEASURED_INDICATED_ATTRIB_ORE_RESOURCES_PLAT" hidden="1">"c9130"</definedName>
    <definedName name="IQ_MEASURED_INDICATED_ATTRIB_ORE_RESOURCES_SILVER" hidden="1">"c9077"</definedName>
    <definedName name="IQ_MEASURED_INDICATED_ATTRIB_ORE_RESOURCES_TITAN" hidden="1">"c9557"</definedName>
    <definedName name="IQ_MEASURED_INDICATED_ATTRIB_ORE_RESOURCES_URAN" hidden="1">"c9610"</definedName>
    <definedName name="IQ_MEASURED_INDICATED_ATTRIB_ORE_RESOURCES_ZINC" hidden="1">"c9345"</definedName>
    <definedName name="IQ_MEASURED_INDICATED_ORE_RESOURCES_ALUM" hidden="1">"c9226"</definedName>
    <definedName name="IQ_MEASURED_INDICATED_ORE_RESOURCES_COP" hidden="1">"c9170"</definedName>
    <definedName name="IQ_MEASURED_INDICATED_ORE_RESOURCES_DIAM" hidden="1">"c9650"</definedName>
    <definedName name="IQ_MEASURED_INDICATED_ORE_RESOURCES_GOLD" hidden="1">"c9011"</definedName>
    <definedName name="IQ_MEASURED_INDICATED_ORE_RESOURCES_IRON" hidden="1">"c9385"</definedName>
    <definedName name="IQ_MEASURED_INDICATED_ORE_RESOURCES_LEAD" hidden="1">"c9438"</definedName>
    <definedName name="IQ_MEASURED_INDICATED_ORE_RESOURCES_MANG" hidden="1">"c9491"</definedName>
    <definedName name="IQ_MEASURED_INDICATED_ORE_RESOURCES_MOLYB" hidden="1">"c9703"</definedName>
    <definedName name="IQ_MEASURED_INDICATED_ORE_RESOURCES_NICK" hidden="1">"c9279"</definedName>
    <definedName name="IQ_MEASURED_INDICATED_ORE_RESOURCES_PLAT" hidden="1">"c9117"</definedName>
    <definedName name="IQ_MEASURED_INDICATED_ORE_RESOURCES_SILVER" hidden="1">"c9064"</definedName>
    <definedName name="IQ_MEASURED_INDICATED_ORE_RESOURCES_TITAN" hidden="1">"c9544"</definedName>
    <definedName name="IQ_MEASURED_INDICATED_ORE_RESOURCES_URAN" hidden="1">"c9597"</definedName>
    <definedName name="IQ_MEASURED_INDICATED_ORE_RESOURCES_ZINC" hidden="1">"c9332"</definedName>
    <definedName name="IQ_MEASURED_INDICATED_RECOV_RESOURCES_ALUM" hidden="1">"c9234"</definedName>
    <definedName name="IQ_MEASURED_INDICATED_RECOV_RESOURCES_COAL" hidden="1">"c9813"</definedName>
    <definedName name="IQ_MEASURED_INDICATED_RECOV_RESOURCES_COP" hidden="1">"c9178"</definedName>
    <definedName name="IQ_MEASURED_INDICATED_RECOV_RESOURCES_DIAM" hidden="1">"c9658"</definedName>
    <definedName name="IQ_MEASURED_INDICATED_RECOV_RESOURCES_GOLD" hidden="1">"c9019"</definedName>
    <definedName name="IQ_MEASURED_INDICATED_RECOV_RESOURCES_IRON" hidden="1">"c9393"</definedName>
    <definedName name="IQ_MEASURED_INDICATED_RECOV_RESOURCES_LEAD" hidden="1">"c9446"</definedName>
    <definedName name="IQ_MEASURED_INDICATED_RECOV_RESOURCES_MANG" hidden="1">"c9499"</definedName>
    <definedName name="IQ_MEASURED_INDICATED_RECOV_RESOURCES_MET_COAL" hidden="1">"c9753"</definedName>
    <definedName name="IQ_MEASURED_INDICATED_RECOV_RESOURCES_MOLYB" hidden="1">"c9711"</definedName>
    <definedName name="IQ_MEASURED_INDICATED_RECOV_RESOURCES_NICK" hidden="1">"c9287"</definedName>
    <definedName name="IQ_MEASURED_INDICATED_RECOV_RESOURCES_PLAT" hidden="1">"c9125"</definedName>
    <definedName name="IQ_MEASURED_INDICATED_RECOV_RESOURCES_SILVER" hidden="1">"c9072"</definedName>
    <definedName name="IQ_MEASURED_INDICATED_RECOV_RESOURCES_STEAM" hidden="1">"c9783"</definedName>
    <definedName name="IQ_MEASURED_INDICATED_RECOV_RESOURCES_TITAN" hidden="1">"c9552"</definedName>
    <definedName name="IQ_MEASURED_INDICATED_RECOV_RESOURCES_URAN" hidden="1">"c9605"</definedName>
    <definedName name="IQ_MEASURED_INDICATED_RECOV_RESOURCES_ZINC" hidden="1">"c9340"</definedName>
    <definedName name="IQ_MEASURED_INDICATED_RESOURCES_GRADE_ALUM" hidden="1">"c9227"</definedName>
    <definedName name="IQ_MEASURED_INDICATED_RESOURCES_GRADE_COP" hidden="1">"c9171"</definedName>
    <definedName name="IQ_MEASURED_INDICATED_RESOURCES_GRADE_DIAM" hidden="1">"c9651"</definedName>
    <definedName name="IQ_MEASURED_INDICATED_RESOURCES_GRADE_GOLD" hidden="1">"c9012"</definedName>
    <definedName name="IQ_MEASURED_INDICATED_RESOURCES_GRADE_IRON" hidden="1">"c9386"</definedName>
    <definedName name="IQ_MEASURED_INDICATED_RESOURCES_GRADE_LEAD" hidden="1">"c9439"</definedName>
    <definedName name="IQ_MEASURED_INDICATED_RESOURCES_GRADE_MANG" hidden="1">"c9492"</definedName>
    <definedName name="IQ_MEASURED_INDICATED_RESOURCES_GRADE_MOLYB" hidden="1">"c9704"</definedName>
    <definedName name="IQ_MEASURED_INDICATED_RESOURCES_GRADE_NICK" hidden="1">"c9280"</definedName>
    <definedName name="IQ_MEASURED_INDICATED_RESOURCES_GRADE_PLAT" hidden="1">"c9118"</definedName>
    <definedName name="IQ_MEASURED_INDICATED_RESOURCES_GRADE_SILVER" hidden="1">"c9065"</definedName>
    <definedName name="IQ_MEASURED_INDICATED_RESOURCES_GRADE_TITAN" hidden="1">"c9545"</definedName>
    <definedName name="IQ_MEASURED_INDICATED_RESOURCES_GRADE_URAN" hidden="1">"c9598"</definedName>
    <definedName name="IQ_MEASURED_INDICATED_RESOURCES_GRADE_ZINC" hidden="1">"c9333"</definedName>
    <definedName name="IQ_MEASURED_ORE_RESOURCES_ALUM" hidden="1">"c9222"</definedName>
    <definedName name="IQ_MEASURED_ORE_RESOURCES_COP" hidden="1">"c9166"</definedName>
    <definedName name="IQ_MEASURED_ORE_RESOURCES_DIAM" hidden="1">"c9646"</definedName>
    <definedName name="IQ_MEASURED_ORE_RESOURCES_GOLD" hidden="1">"c9007"</definedName>
    <definedName name="IQ_MEASURED_ORE_RESOURCES_IRON" hidden="1">"c9381"</definedName>
    <definedName name="IQ_MEASURED_ORE_RESOURCES_LEAD" hidden="1">"c9434"</definedName>
    <definedName name="IQ_MEASURED_ORE_RESOURCES_MANG" hidden="1">"c9487"</definedName>
    <definedName name="IQ_MEASURED_ORE_RESOURCES_MOLYB" hidden="1">"c9699"</definedName>
    <definedName name="IQ_MEASURED_ORE_RESOURCES_NICK" hidden="1">"c9275"</definedName>
    <definedName name="IQ_MEASURED_ORE_RESOURCES_PLAT" hidden="1">"c9113"</definedName>
    <definedName name="IQ_MEASURED_ORE_RESOURCES_SILVER" hidden="1">"c9060"</definedName>
    <definedName name="IQ_MEASURED_ORE_RESOURCES_TITAN" hidden="1">"c9540"</definedName>
    <definedName name="IQ_MEASURED_ORE_RESOURCES_URAN" hidden="1">"c9593"</definedName>
    <definedName name="IQ_MEASURED_ORE_RESOURCES_ZINC" hidden="1">"c9328"</definedName>
    <definedName name="IQ_MEASURED_RECOV_ATTRIB_RESOURCES_ALUM" hidden="1">"c9242"</definedName>
    <definedName name="IQ_MEASURED_RECOV_ATTRIB_RESOURCES_COAL" hidden="1">"c9816"</definedName>
    <definedName name="IQ_MEASURED_RECOV_ATTRIB_RESOURCES_COP" hidden="1">"c9186"</definedName>
    <definedName name="IQ_MEASURED_RECOV_ATTRIB_RESOURCES_DIAM" hidden="1">"c9666"</definedName>
    <definedName name="IQ_MEASURED_RECOV_ATTRIB_RESOURCES_GOLD" hidden="1">"c9027"</definedName>
    <definedName name="IQ_MEASURED_RECOV_ATTRIB_RESOURCES_IRON" hidden="1">"c9401"</definedName>
    <definedName name="IQ_MEASURED_RECOV_ATTRIB_RESOURCES_LEAD" hidden="1">"c9454"</definedName>
    <definedName name="IQ_MEASURED_RECOV_ATTRIB_RESOURCES_MANG" hidden="1">"c9507"</definedName>
    <definedName name="IQ_MEASURED_RECOV_ATTRIB_RESOURCES_MET_COAL" hidden="1">"c9756"</definedName>
    <definedName name="IQ_MEASURED_RECOV_ATTRIB_RESOURCES_MOLYB" hidden="1">"c9719"</definedName>
    <definedName name="IQ_MEASURED_RECOV_ATTRIB_RESOURCES_NICK" hidden="1">"c9295"</definedName>
    <definedName name="IQ_MEASURED_RECOV_ATTRIB_RESOURCES_PLAT" hidden="1">"c9133"</definedName>
    <definedName name="IQ_MEASURED_RECOV_ATTRIB_RESOURCES_SILVER" hidden="1">"c9080"</definedName>
    <definedName name="IQ_MEASURED_RECOV_ATTRIB_RESOURCES_STEAM" hidden="1">"c9786"</definedName>
    <definedName name="IQ_MEASURED_RECOV_ATTRIB_RESOURCES_TITAN" hidden="1">"c9560"</definedName>
    <definedName name="IQ_MEASURED_RECOV_ATTRIB_RESOURCES_URAN" hidden="1">"c9613"</definedName>
    <definedName name="IQ_MEASURED_RECOV_ATTRIB_RESOURCES_ZINC" hidden="1">"c9348"</definedName>
    <definedName name="IQ_MEASURED_RECOV_RESOURCES_ALUM" hidden="1">"c9232"</definedName>
    <definedName name="IQ_MEASURED_RECOV_RESOURCES_COAL" hidden="1">"c9811"</definedName>
    <definedName name="IQ_MEASURED_RECOV_RESOURCES_COP" hidden="1">"c9176"</definedName>
    <definedName name="IQ_MEASURED_RECOV_RESOURCES_DIAM" hidden="1">"c9656"</definedName>
    <definedName name="IQ_MEASURED_RECOV_RESOURCES_GOLD" hidden="1">"c9017"</definedName>
    <definedName name="IQ_MEASURED_RECOV_RESOURCES_IRON" hidden="1">"c9391"</definedName>
    <definedName name="IQ_MEASURED_RECOV_RESOURCES_LEAD" hidden="1">"c9444"</definedName>
    <definedName name="IQ_MEASURED_RECOV_RESOURCES_MANG" hidden="1">"c9497"</definedName>
    <definedName name="IQ_MEASURED_RECOV_RESOURCES_MET_COAL" hidden="1">"c9751"</definedName>
    <definedName name="IQ_MEASURED_RECOV_RESOURCES_MOLYB" hidden="1">"c9709"</definedName>
    <definedName name="IQ_MEASURED_RECOV_RESOURCES_NICK" hidden="1">"c9285"</definedName>
    <definedName name="IQ_MEASURED_RECOV_RESOURCES_PLAT" hidden="1">"c9123"</definedName>
    <definedName name="IQ_MEASURED_RECOV_RESOURCES_SILVER" hidden="1">"c9070"</definedName>
    <definedName name="IQ_MEASURED_RECOV_RESOURCES_STEAM" hidden="1">"c9781"</definedName>
    <definedName name="IQ_MEASURED_RECOV_RESOURCES_TITAN" hidden="1">"c9550"</definedName>
    <definedName name="IQ_MEASURED_RECOV_RESOURCES_URAN" hidden="1">"c9603"</definedName>
    <definedName name="IQ_MEASURED_RECOV_RESOURCES_ZINC" hidden="1">"c9338"</definedName>
    <definedName name="IQ_MEASURED_RESOURCES_CALORIFIC_VALUE_COAL" hidden="1">"c9806"</definedName>
    <definedName name="IQ_MEASURED_RESOURCES_CALORIFIC_VALUE_MET_COAL" hidden="1">"c9746"</definedName>
    <definedName name="IQ_MEASURED_RESOURCES_CALORIFIC_VALUE_STEAM" hidden="1">"c9776"</definedName>
    <definedName name="IQ_MEASURED_RESOURCES_GRADE_ALUM" hidden="1">"c9223"</definedName>
    <definedName name="IQ_MEASURED_RESOURCES_GRADE_COP" hidden="1">"c9167"</definedName>
    <definedName name="IQ_MEASURED_RESOURCES_GRADE_DIAM" hidden="1">"c9647"</definedName>
    <definedName name="IQ_MEASURED_RESOURCES_GRADE_GOLD" hidden="1">"c9008"</definedName>
    <definedName name="IQ_MEASURED_RESOURCES_GRADE_IRON" hidden="1">"c9382"</definedName>
    <definedName name="IQ_MEASURED_RESOURCES_GRADE_LEAD" hidden="1">"c9435"</definedName>
    <definedName name="IQ_MEASURED_RESOURCES_GRADE_MANG" hidden="1">"c9488"</definedName>
    <definedName name="IQ_MEASURED_RESOURCES_GRADE_MOLYB" hidden="1">"c9700"</definedName>
    <definedName name="IQ_MEASURED_RESOURCES_GRADE_NICK" hidden="1">"c9276"</definedName>
    <definedName name="IQ_MEASURED_RESOURCES_GRADE_PLAT" hidden="1">"c9114"</definedName>
    <definedName name="IQ_MEASURED_RESOURCES_GRADE_SILVER" hidden="1">"c9061"</definedName>
    <definedName name="IQ_MEASURED_RESOURCES_GRADE_TITAN" hidden="1">"c9541"</definedName>
    <definedName name="IQ_MEASURED_RESOURCES_GRADE_URAN" hidden="1">"c9594"</definedName>
    <definedName name="IQ_MEASURED_RESOURCES_GRADE_ZINC" hidden="1">"c9329"</definedName>
    <definedName name="IQ_MEDIAN_NEW_HOME_SALES_APR_FC_UNUSED_UNUSED_UNUSED" hidden="1">"c8460"</definedName>
    <definedName name="IQ_MEDIAN_NEW_HOME_SALES_APR_UNUSED_UNUSED_UNUSED" hidden="1">"c7580"</definedName>
    <definedName name="IQ_MEDIAN_NEW_HOME_SALES_FC_UNUSED_UNUSED_UNUSED" hidden="1">"c7800"</definedName>
    <definedName name="IQ_MEDIAN_NEW_HOME_SALES_POP_FC_UNUSED_UNUSED_UNUSED" hidden="1">"c8020"</definedName>
    <definedName name="IQ_MEDIAN_NEW_HOME_SALES_POP_UNUSED_UNUSED_UNUSED" hidden="1">"c7140"</definedName>
    <definedName name="IQ_MEDIAN_NEW_HOME_SALES_UNUSED_UNUSED_UNUSED" hidden="1">"c6920"</definedName>
    <definedName name="IQ_MEDIAN_NEW_HOME_SALES_YOY_FC_UNUSED_UNUSED_UNUSED" hidden="1">"c8240"</definedName>
    <definedName name="IQ_MEDIAN_NEW_HOME_SALES_YOY_UNUSED_UNUSED_UNUSED" hidden="1">"c7360"</definedName>
    <definedName name="IQ_MEDIAN_TARGET_PRICE" hidden="1">"c1650"</definedName>
    <definedName name="IQ_MEDIAN_TARGET_PRICE_CIQ" hidden="1">"c4658"</definedName>
    <definedName name="IQ_MEDIAN_TARGET_PRICE_REUT" hidden="1">"c5316"</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 hidden="1">"c6235"</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 hidden="1">"c6236"</definedName>
    <definedName name="IQ_MERGER_RESTRUCTURE_REIT" hidden="1">"c724"</definedName>
    <definedName name="IQ_MERGER_RESTRUCTURE_UTI" hidden="1">"c725"</definedName>
    <definedName name="IQ_MERGER_UTI" hidden="1">"c726"</definedName>
    <definedName name="IQ_MI_RECOV_ATTRIB_RESOURCES_ALUM" hidden="1">"c9244"</definedName>
    <definedName name="IQ_MI_RECOV_ATTRIB_RESOURCES_COAL" hidden="1">"c9818"</definedName>
    <definedName name="IQ_MI_RECOV_ATTRIB_RESOURCES_COP" hidden="1">"c9188"</definedName>
    <definedName name="IQ_MI_RECOV_ATTRIB_RESOURCES_DIAM" hidden="1">"c9668"</definedName>
    <definedName name="IQ_MI_RECOV_ATTRIB_RESOURCES_GOLD" hidden="1">"c9029"</definedName>
    <definedName name="IQ_MI_RECOV_ATTRIB_RESOURCES_IRON" hidden="1">"c9403"</definedName>
    <definedName name="IQ_MI_RECOV_ATTRIB_RESOURCES_LEAD" hidden="1">"c9456"</definedName>
    <definedName name="IQ_MI_RECOV_ATTRIB_RESOURCES_MANG" hidden="1">"c9509"</definedName>
    <definedName name="IQ_MI_RECOV_ATTRIB_RESOURCES_MET_COAL" hidden="1">"c9758"</definedName>
    <definedName name="IQ_MI_RECOV_ATTRIB_RESOURCES_MOLYB" hidden="1">"c9721"</definedName>
    <definedName name="IQ_MI_RECOV_ATTRIB_RESOURCES_NICK" hidden="1">"c9297"</definedName>
    <definedName name="IQ_MI_RECOV_ATTRIB_RESOURCES_PLAT" hidden="1">"c9135"</definedName>
    <definedName name="IQ_MI_RECOV_ATTRIB_RESOURCES_SILVER" hidden="1">"c9082"</definedName>
    <definedName name="IQ_MI_RECOV_ATTRIB_RESOURCES_STEAM" hidden="1">"c9788"</definedName>
    <definedName name="IQ_MI_RECOV_ATTRIB_RESOURCES_TITAN" hidden="1">"c9562"</definedName>
    <definedName name="IQ_MI_RECOV_ATTRIB_RESOURCES_URAN" hidden="1">"c9615"</definedName>
    <definedName name="IQ_MI_RECOV_ATTRIB_RESOURCES_ZINC" hidden="1">"c9350"</definedName>
    <definedName name="IQ_MI_RESOURCES_CALORIFIC_VALUE_COAL" hidden="1">"c9808"</definedName>
    <definedName name="IQ_MI_RESOURCES_CALORIFIC_VALUE_MET_COAL" hidden="1">"c9748"</definedName>
    <definedName name="IQ_MI_RESOURCES_CALORIFIC_VALUE_STEAM" hidden="1">"c9778"</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 hidden="1">"c6237"</definedName>
    <definedName name="IQ_MINORITY_INTEREST_REIT" hidden="1">"c734"</definedName>
    <definedName name="IQ_MINORITY_INTEREST_TOTAL" hidden="1">"c1905"</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KTCAP_TOTAL_REV_FWD_CIQ" hidden="1">"c4041"</definedName>
    <definedName name="IQ_MKTCAP_TOTAL_REV_FWD_REUT" hidden="1">"c4048"</definedName>
    <definedName name="IQ_MM_ACCOUNT" hidden="1">"c743"</definedName>
    <definedName name="IQ_MM_ACCRETION_EXPENSE" hidden="1">"c9845"</definedName>
    <definedName name="IQ_MM_ARO_BEG" hidden="1">"c9842"</definedName>
    <definedName name="IQ_MM_ARO_TOTAL" hidden="1">"c9850"</definedName>
    <definedName name="IQ_MM_CURRENT_PORT_ARO" hidden="1">"c9851"</definedName>
    <definedName name="IQ_MM_DEVELOPED_ACREAGE" hidden="1">"c9832"</definedName>
    <definedName name="IQ_MM_DEVELOPED_SQ_KMS" hidden="1">"c9831"</definedName>
    <definedName name="IQ_MM_DEVELOPED_SQ_MILES" hidden="1">"c9833"</definedName>
    <definedName name="IQ_MM_EXPLORATION_EXPENDITURE_TOT" hidden="1">"c9840"</definedName>
    <definedName name="IQ_MM_FX_ADJUSTMENT" hidden="1">"c9847"</definedName>
    <definedName name="IQ_MM_LIABILITIES_INCURRED_ACQUIRED" hidden="1">"c9843"</definedName>
    <definedName name="IQ_MM_LIABILITIES_REL_SPIN_OFFS" hidden="1">"c9848"</definedName>
    <definedName name="IQ_MM_LIABILITIES_SETTLED_DISPOSED" hidden="1">"c9844"</definedName>
    <definedName name="IQ_MM_NON_CURRENT_PORT_ARO" hidden="1">"c9852"</definedName>
    <definedName name="IQ_MM_NUMBER_MINES" hidden="1">"c9839"</definedName>
    <definedName name="IQ_MM_OTHER_ADJUSTMENTS_ARO" hidden="1">"c9849"</definedName>
    <definedName name="IQ_MM_REMAINING_MINE_LIFE" hidden="1">"c9838"</definedName>
    <definedName name="IQ_MM_RESOURCES_INCL_EXCL_RESERVES" hidden="1">"c9841"</definedName>
    <definedName name="IQ_MM_REVISIONS_ESTIMATE" hidden="1">"c9846"</definedName>
    <definedName name="IQ_MM_STRIPPING_RATIO" hidden="1">"c9837"</definedName>
    <definedName name="IQ_MM_UNDEVELOPED_ACREAGE" hidden="1">"c9835"</definedName>
    <definedName name="IQ_MM_UNDEVELOPED_SQ_KMS" hidden="1">"c9834"</definedName>
    <definedName name="IQ_MM_UNDEVELOPED_SQ_MILES" hidden="1">"c9836"</definedName>
    <definedName name="IQ_MONEY_MARKET_DEPOSIT_ACCOUNTS_FDIC" hidden="1">"c6553"</definedName>
    <definedName name="IQ_MONTH" hidden="1">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BACKED_SECURITIES_FDIC" hidden="1">"c6402"</definedName>
    <definedName name="IQ_MORTGAGE_SERV_RIGHTS" hidden="1">"c2242"</definedName>
    <definedName name="IQ_MORTGAGE_SERVICING_FDIC" hidden="1">"c6335"</definedName>
    <definedName name="IQ_MULTIFAMILY_RESIDENTIAL_LOANS_FDIC" hidden="1">"c6311"</definedName>
    <definedName name="IQ_NAMES_REVISION_DATE_" hidden="1">40161.860162037</definedName>
    <definedName name="IQ_NAPM_BUS_CONDITIONS" hidden="1">"c6921"</definedName>
    <definedName name="IQ_NAPM_BUS_CONDITIONS_APR" hidden="1">"c7581"</definedName>
    <definedName name="IQ_NAPM_BUS_CONDITIONS_APR_FC" hidden="1">"c8461"</definedName>
    <definedName name="IQ_NAPM_BUS_CONDITIONS_FC" hidden="1">"c7801"</definedName>
    <definedName name="IQ_NAPM_BUS_CONDITIONS_POP" hidden="1">"c7141"</definedName>
    <definedName name="IQ_NAPM_BUS_CONDITIONS_POP_FC" hidden="1">"c8021"</definedName>
    <definedName name="IQ_NAPM_BUS_CONDITIONS_YOY" hidden="1">"c7361"</definedName>
    <definedName name="IQ_NAPM_BUS_CONDITIONS_YOY_FC" hidden="1">"c8241"</definedName>
    <definedName name="IQ_NET_CHANGE" hidden="1">"c749"</definedName>
    <definedName name="IQ_NET_CHARGE_OFFS_FDIC" hidden="1">"c6641"</definedName>
    <definedName name="IQ_NET_CHARGE_OFFS_LOANS_FDIC" hidden="1">"c6751"</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EBITDA" hidden="1">"c750"</definedName>
    <definedName name="IQ_NET_DEBT_EBITDA_CAPEX" hidden="1">"c2949"</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 hidden="1">"c6238"</definedName>
    <definedName name="IQ_NET_DEBT_ISSUED_REIT" hidden="1">"c756"</definedName>
    <definedName name="IQ_NET_DEBT_ISSUED_UTI" hidden="1">"c757"</definedName>
    <definedName name="IQ_NET_EARNED" hidden="1">"c2734"</definedName>
    <definedName name="IQ_NET_INC" hidden="1">"c1394"</definedName>
    <definedName name="IQ_NET_INC_BEFORE" hidden="1">"c1368"</definedName>
    <definedName name="IQ_NET_INC_CF" hidden="1">"c1397"</definedName>
    <definedName name="IQ_NET_INC_MARGIN" hidden="1">"c1398"</definedName>
    <definedName name="IQ_NET_INCOME_FDIC" hidden="1">"c6587"</definedName>
    <definedName name="IQ_NET_INT_INC_10YR_ANN_CAGR" hidden="1">"c6100"</definedName>
    <definedName name="IQ_NET_INT_INC_10YR_ANN_GROWTH" hidden="1">"c758"</definedName>
    <definedName name="IQ_NET_INT_INC_1YR_ANN_GROWTH" hidden="1">"c759"</definedName>
    <definedName name="IQ_NET_INT_INC_2YR_ANN_CAGR" hidden="1">"c6101"</definedName>
    <definedName name="IQ_NET_INT_INC_2YR_ANN_GROWTH" hidden="1">"c760"</definedName>
    <definedName name="IQ_NET_INT_INC_3YR_ANN_CAGR" hidden="1">"c6102"</definedName>
    <definedName name="IQ_NET_INT_INC_3YR_ANN_GROWTH" hidden="1">"c761"</definedName>
    <definedName name="IQ_NET_INT_INC_5YR_ANN_CAGR" hidden="1">"c6103"</definedName>
    <definedName name="IQ_NET_INT_INC_5YR_ANN_GROWTH" hidden="1">"c762"</definedName>
    <definedName name="IQ_NET_INT_INC_7YR_ANN_CAGR" hidden="1">"c6104"</definedName>
    <definedName name="IQ_NET_INT_INC_7YR_ANN_GROWTH" hidden="1">"c763"</definedName>
    <definedName name="IQ_NET_INT_INC_AFTER_LL_BNK_SUBTOTAL_AP" hidden="1">"c8979"</definedName>
    <definedName name="IQ_NET_INT_INC_BNK" hidden="1">"c764"</definedName>
    <definedName name="IQ_NET_INT_INC_BNK_AP" hidden="1">"c8874"</definedName>
    <definedName name="IQ_NET_INT_INC_BNK_AP_ABS" hidden="1">"c8893"</definedName>
    <definedName name="IQ_NET_INT_INC_BNK_FDIC" hidden="1">"c6570"</definedName>
    <definedName name="IQ_NET_INT_INC_BNK_NAME_AP" hidden="1">"c8912"</definedName>
    <definedName name="IQ_NET_INT_INC_BNK_NAME_AP_ABS" hidden="1">"c8931"</definedName>
    <definedName name="IQ_NET_INT_INC_BNK_SUBTOTAL_AP" hidden="1">"c8978"</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 hidden="1">"c6239"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INTEREST_MARGIN_FDIC" hidden="1">"c6726"</definedName>
    <definedName name="IQ_NET_LIFE_INS_IN_FORCE" hidden="1">"c2769"</definedName>
    <definedName name="IQ_NET_LOANS" hidden="1">"c772"</definedName>
    <definedName name="IQ_NET_LOANS_10YR_ANN_CAGR" hidden="1">"c6105"</definedName>
    <definedName name="IQ_NET_LOANS_10YR_ANN_GROWTH" hidden="1">"c773"</definedName>
    <definedName name="IQ_NET_LOANS_1YR_ANN_GROWTH" hidden="1">"c774"</definedName>
    <definedName name="IQ_NET_LOANS_2YR_ANN_CAGR" hidden="1">"c6106"</definedName>
    <definedName name="IQ_NET_LOANS_2YR_ANN_GROWTH" hidden="1">"c775"</definedName>
    <definedName name="IQ_NET_LOANS_3YR_ANN_CAGR" hidden="1">"c6107"</definedName>
    <definedName name="IQ_NET_LOANS_3YR_ANN_GROWTH" hidden="1">"c776"</definedName>
    <definedName name="IQ_NET_LOANS_5YR_ANN_CAGR" hidden="1">"c6108"</definedName>
    <definedName name="IQ_NET_LOANS_5YR_ANN_GROWTH" hidden="1">"c777"</definedName>
    <definedName name="IQ_NET_LOANS_7YR_ANN_CAGR" hidden="1">"c6109"</definedName>
    <definedName name="IQ_NET_LOANS_7YR_ANN_GROWTH" hidden="1">"c778"</definedName>
    <definedName name="IQ_NET_LOANS_LEASES_CORE_DEPOSITS_FDIC" hidden="1">"c6743"</definedName>
    <definedName name="IQ_NET_LOANS_LEASES_DEPOSITS_FDIC" hidden="1">"c6742"</definedName>
    <definedName name="IQ_NET_LOANS_TOTAL_DEPOSITS" hidden="1">"c779"</definedName>
    <definedName name="IQ_NET_OPERATING_INCOME_ASSETS_FDIC" hidden="1">"c6729"</definedName>
    <definedName name="IQ_NET_RENTAL_EXP_FN" hidden="1">"c780"</definedName>
    <definedName name="IQ_NET_SECURITIZATION_INCOME_FDIC" hidden="1">"c6669"</definedName>
    <definedName name="IQ_NET_SERVICING_FEES_FDIC" hidden="1">"c6668"</definedName>
    <definedName name="IQ_NET_TO_GROSS_EARNED" hidden="1">"c2750"</definedName>
    <definedName name="IQ_NET_TO_GROSS_WRITTEN" hidden="1">"c2729"</definedName>
    <definedName name="IQ_NET_WORKING_CAP" hidden="1">"c3493"</definedName>
    <definedName name="IQ_NET_WRITTEN" hidden="1">"c2728"</definedName>
    <definedName name="IQ_NEW_PREM" hidden="1">"c2785"</definedName>
    <definedName name="IQ_NEXT_YR_PROD_EST_MAX_ALUM" hidden="1">"c9251"</definedName>
    <definedName name="IQ_NEXT_YR_PROD_EST_MAX_CATHODE_COP" hidden="1">"c9198"</definedName>
    <definedName name="IQ_NEXT_YR_PROD_EST_MAX_COP" hidden="1">"c9196"</definedName>
    <definedName name="IQ_NEXT_YR_PROD_EST_MAX_DIAM" hidden="1">"c9675"</definedName>
    <definedName name="IQ_NEXT_YR_PROD_EST_MAX_GOLD" hidden="1">"c9036"</definedName>
    <definedName name="IQ_NEXT_YR_PROD_EST_MAX_IRON" hidden="1">"c9410"</definedName>
    <definedName name="IQ_NEXT_YR_PROD_EST_MAX_LEAD" hidden="1">"c9463"</definedName>
    <definedName name="IQ_NEXT_YR_PROD_EST_MAX_MANG" hidden="1">"c9516"</definedName>
    <definedName name="IQ_NEXT_YR_PROD_EST_MAX_MOLYB" hidden="1">"c9728"</definedName>
    <definedName name="IQ_NEXT_YR_PROD_EST_MAX_NICK" hidden="1">"c9304"</definedName>
    <definedName name="IQ_NEXT_YR_PROD_EST_MAX_PLAT" hidden="1">"c9142"</definedName>
    <definedName name="IQ_NEXT_YR_PROD_EST_MAX_SILVER" hidden="1">"c9089"</definedName>
    <definedName name="IQ_NEXT_YR_PROD_EST_MAX_TITAN" hidden="1">"c9569"</definedName>
    <definedName name="IQ_NEXT_YR_PROD_EST_MAX_URAN" hidden="1">"c9622"</definedName>
    <definedName name="IQ_NEXT_YR_PROD_EST_MAX_ZINC" hidden="1">"c9357"</definedName>
    <definedName name="IQ_NEXT_YR_PROD_EST_MIN_ALUM" hidden="1">"c9250"</definedName>
    <definedName name="IQ_NEXT_YR_PROD_EST_MIN_CATHODE_COP" hidden="1">"c9197"</definedName>
    <definedName name="IQ_NEXT_YR_PROD_EST_MIN_COP" hidden="1">"c9195"</definedName>
    <definedName name="IQ_NEXT_YR_PROD_EST_MIN_DIAM" hidden="1">"c9674"</definedName>
    <definedName name="IQ_NEXT_YR_PROD_EST_MIN_GOLD" hidden="1">"c9035"</definedName>
    <definedName name="IQ_NEXT_YR_PROD_EST_MIN_IRON" hidden="1">"c9409"</definedName>
    <definedName name="IQ_NEXT_YR_PROD_EST_MIN_LEAD" hidden="1">"c9462"</definedName>
    <definedName name="IQ_NEXT_YR_PROD_EST_MIN_MANG" hidden="1">"c9515"</definedName>
    <definedName name="IQ_NEXT_YR_PROD_EST_MIN_MOLYB" hidden="1">"c9727"</definedName>
    <definedName name="IQ_NEXT_YR_PROD_EST_MIN_NICK" hidden="1">"c9303"</definedName>
    <definedName name="IQ_NEXT_YR_PROD_EST_MIN_PLAT" hidden="1">"c9141"</definedName>
    <definedName name="IQ_NEXT_YR_PROD_EST_MIN_SILVER" hidden="1">"c9088"</definedName>
    <definedName name="IQ_NEXT_YR_PROD_EST_MIN_TITAN" hidden="1">"c9568"</definedName>
    <definedName name="IQ_NEXT_YR_PROD_EST_MIN_URAN" hidden="1">"c9621"</definedName>
    <definedName name="IQ_NEXT_YR_PROD_EST_MIN_ZINC" hidden="1">"c9356"</definedName>
    <definedName name="IQ_NI" hidden="1">"c781"</definedName>
    <definedName name="IQ_NI_10YR_ANN_CAGR" hidden="1">"c6110"</definedName>
    <definedName name="IQ_NI_10YR_ANN_GROWTH" hidden="1">"c782"</definedName>
    <definedName name="IQ_NI_1YR_ANN_GROWTH" hidden="1">"c783"</definedName>
    <definedName name="IQ_NI_2YR_ANN_CAGR" hidden="1">"c6111"</definedName>
    <definedName name="IQ_NI_2YR_ANN_GROWTH" hidden="1">"c784"</definedName>
    <definedName name="IQ_NI_3YR_ANN_CAGR" hidden="1">"c6112"</definedName>
    <definedName name="IQ_NI_3YR_ANN_GROWTH" hidden="1">"c785"</definedName>
    <definedName name="IQ_NI_5YR_ANN_CAGR" hidden="1">"c6113"</definedName>
    <definedName name="IQ_NI_5YR_ANN_GROWTH" hidden="1">"c786"</definedName>
    <definedName name="IQ_NI_7YR_ANN_CAGR" hidden="1">"c6114"</definedName>
    <definedName name="IQ_NI_7YR_ANN_GROWTH" hidden="1">"c787"</definedName>
    <definedName name="IQ_NI_AFTER_CAPITALIZED" hidden="1">"c788"</definedName>
    <definedName name="IQ_NI_AVAIL_EXCL" hidden="1">"c789"</definedName>
    <definedName name="IQ_NI_AVAIL_EXCL_MARGIN" hidden="1">"c790"</definedName>
    <definedName name="IQ_NI_AVAIL_INCL" hidden="1">"c791"</definedName>
    <definedName name="IQ_NI_AVAIL_SUBTOTAL_AP" hidden="1">"c8984"</definedName>
    <definedName name="IQ_NI_BEFORE_CAPITALIZED" hidden="1">"c792"</definedName>
    <definedName name="IQ_NI_CF" hidden="1">"c793"</definedName>
    <definedName name="IQ_NI_CHARGES_AP" hidden="1">"c8879"</definedName>
    <definedName name="IQ_NI_CHARGES_AP_ABS" hidden="1">"c8898"</definedName>
    <definedName name="IQ_NI_CHARGES_NAME_AP" hidden="1">"c8917"</definedName>
    <definedName name="IQ_NI_CHARGES_NAME_AP_ABS" hidden="1">"c8936"</definedName>
    <definedName name="IQ_NI_MARGIN" hidden="1">"c794"</definedName>
    <definedName name="IQ_NI_NORM" hidden="1">"c1901"</definedName>
    <definedName name="IQ_NI_NORM_10YR_ANN_CAGR" hidden="1">"c6189"</definedName>
    <definedName name="IQ_NI_NORM_10YR_ANN_GROWTH" hidden="1">"c1960"</definedName>
    <definedName name="IQ_NI_NORM_1YR_ANN_GROWTH" hidden="1">"c1955"</definedName>
    <definedName name="IQ_NI_NORM_2YR_ANN_CAGR" hidden="1">"c6185"</definedName>
    <definedName name="IQ_NI_NORM_2YR_ANN_GROWTH" hidden="1">"c1956"</definedName>
    <definedName name="IQ_NI_NORM_3YR_ANN_CAGR" hidden="1">"c6186"</definedName>
    <definedName name="IQ_NI_NORM_3YR_ANN_GROWTH" hidden="1">"c1957"</definedName>
    <definedName name="IQ_NI_NORM_5YR_ANN_CAGR" hidden="1">"c6187"</definedName>
    <definedName name="IQ_NI_NORM_5YR_ANN_GROWTH" hidden="1">"c1958"</definedName>
    <definedName name="IQ_NI_NORM_7YR_ANN_CAGR" hidden="1">"c6188"</definedName>
    <definedName name="IQ_NI_NORM_7YR_ANN_GROWTH" hidden="1">"c1959"</definedName>
    <definedName name="IQ_NI_NORM_MARGIN" hidden="1">"c1964"</definedName>
    <definedName name="IQ_NI_SBC_ACT_OR_EST" hidden="1">"c4474"</definedName>
    <definedName name="IQ_NI_SBC_ACT_OR_EST_CIQ" hidden="1">"c5012"</definedName>
    <definedName name="IQ_NI_SBC_GW_ACT_OR_EST" hidden="1">"c4478"</definedName>
    <definedName name="IQ_NI_SBC_GW_ACT_OR_EST_CIQ" hidden="1">"c5016"</definedName>
    <definedName name="IQ_NI_SFAS" hidden="1">"c795"</definedName>
    <definedName name="IQ_NI_SUBTOTAL_AP" hidden="1">"c8983"</definedName>
    <definedName name="IQ_NLA_PCT_LEASED_CONSOL" hidden="1">"c8815"</definedName>
    <definedName name="IQ_NLA_PCT_LEASED_MANAGED" hidden="1">"c8817"</definedName>
    <definedName name="IQ_NLA_PCT_LEASED_OTHER" hidden="1">"c8818"</definedName>
    <definedName name="IQ_NLA_PCT_LEASED_TOTAL" hidden="1">"c8819"</definedName>
    <definedName name="IQ_NLA_PCT_LEASED_UNCONSOL" hidden="1">"c8816"</definedName>
    <definedName name="IQ_NLA_SQ_FT_CONSOL" hidden="1">"c8800"</definedName>
    <definedName name="IQ_NLA_SQ_FT_MANAGED" hidden="1">"c8802"</definedName>
    <definedName name="IQ_NLA_SQ_FT_OTHER" hidden="1">"c8803"</definedName>
    <definedName name="IQ_NLA_SQ_FT_TOTAL" hidden="1">"c8804"</definedName>
    <definedName name="IQ_NLA_SQ_FT_UNCONSOL" hidden="1">"c8801"</definedName>
    <definedName name="IQ_NLA_SQ_METER_CONSOL" hidden="1">"c8805"</definedName>
    <definedName name="IQ_NLA_SQ_METER_MANAGED" hidden="1">"c8807"</definedName>
    <definedName name="IQ_NLA_SQ_METER_OTHER" hidden="1">"c8808"</definedName>
    <definedName name="IQ_NLA_SQ_METER_TOTAL" hidden="1">"c8809"</definedName>
    <definedName name="IQ_NLA_SQ_METER_UNCONSOL" hidden="1">"c8806"</definedName>
    <definedName name="IQ_NOL_CF_1YR" hidden="1">"c3465"</definedName>
    <definedName name="IQ_NOL_CF_2YR" hidden="1">"c3466"</definedName>
    <definedName name="IQ_NOL_CF_3YR" hidden="1">"c3467"</definedName>
    <definedName name="IQ_NOL_CF_4YR" hidden="1">"c3468"</definedName>
    <definedName name="IQ_NOL_CF_5YR" hidden="1">"c3469"</definedName>
    <definedName name="IQ_NOL_CF_AFTER_FIVE" hidden="1">"c3470"</definedName>
    <definedName name="IQ_NOL_CF_MAX_YEAR" hidden="1">"c3473"</definedName>
    <definedName name="IQ_NOL_CF_NO_EXP" hidden="1">"c3471"</definedName>
    <definedName name="IQ_NOL_CF_TOTAL" hidden="1">"c3472"</definedName>
    <definedName name="IQ_NON_ACCRUAL_LOANS" hidden="1">"c796"</definedName>
    <definedName name="IQ_NON_CASH" hidden="1">"c1399"</definedName>
    <definedName name="IQ_NON_CASH_ITEMS" hidden="1">"c797"</definedName>
    <definedName name="IQ_NON_INS_EXP" hidden="1">"c798"</definedName>
    <definedName name="IQ_NON_INS_REV" hidden="1">"c799"</definedName>
    <definedName name="IQ_NON_INT_BEAR_CD" hidden="1">"c11750"</definedName>
    <definedName name="IQ_NON_INT_BEARING_DEPOSITS" hidden="1">"c800"</definedName>
    <definedName name="IQ_NON_INT_EXP" hidden="1">"c801"</definedName>
    <definedName name="IQ_NON_INT_EXP_BNK_AP" hidden="1">"c8877"</definedName>
    <definedName name="IQ_NON_INT_EXP_BNK_AP_ABS" hidden="1">"c8896"</definedName>
    <definedName name="IQ_NON_INT_EXP_BNK_NAME_AP" hidden="1">"c8915"</definedName>
    <definedName name="IQ_NON_INT_EXP_BNK_NAME_AP_ABS" hidden="1">"c8934"</definedName>
    <definedName name="IQ_NON_INT_EXP_BNK_SUBTOTAL_AP" hidden="1">"c8981"</definedName>
    <definedName name="IQ_NON_INT_EXP_FDIC" hidden="1">"c6579"</definedName>
    <definedName name="IQ_NON_INT_INC" hidden="1">"c802"</definedName>
    <definedName name="IQ_NON_INT_INC_10YR_ANN_CAGR" hidden="1">"c6115"</definedName>
    <definedName name="IQ_NON_INT_INC_10YR_ANN_GROWTH" hidden="1">"c803"</definedName>
    <definedName name="IQ_NON_INT_INC_1YR_ANN_GROWTH" hidden="1">"c804"</definedName>
    <definedName name="IQ_NON_INT_INC_2YR_ANN_CAGR" hidden="1">"c6116"</definedName>
    <definedName name="IQ_NON_INT_INC_2YR_ANN_GROWTH" hidden="1">"c805"</definedName>
    <definedName name="IQ_NON_INT_INC_3YR_ANN_CAGR" hidden="1">"c6117"</definedName>
    <definedName name="IQ_NON_INT_INC_3YR_ANN_GROWTH" hidden="1">"c806"</definedName>
    <definedName name="IQ_NON_INT_INC_5YR_ANN_CAGR" hidden="1">"c6118"</definedName>
    <definedName name="IQ_NON_INT_INC_5YR_ANN_GROWTH" hidden="1">"c807"</definedName>
    <definedName name="IQ_NON_INT_INC_7YR_ANN_CAGR" hidden="1">"c6119"</definedName>
    <definedName name="IQ_NON_INT_INC_7YR_ANN_GROWTH" hidden="1">"c808"</definedName>
    <definedName name="IQ_NON_INT_INC_BNK_AP" hidden="1">"c8876"</definedName>
    <definedName name="IQ_NON_INT_INC_BNK_AP_ABS" hidden="1">"c8895"</definedName>
    <definedName name="IQ_NON_INT_INC_BNK_NAME_AP" hidden="1">"c8914"</definedName>
    <definedName name="IQ_NON_INT_INC_BNK_NAME_AP_ABS" hidden="1">"c8933"</definedName>
    <definedName name="IQ_NON_INT_INC_BNK_SUBTOTAL_AP" hidden="1">"c8980"</definedName>
    <definedName name="IQ_NON_INT_INC_FDIC" hidden="1">"c6575"</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CAGR" hidden="1">"c6120"</definedName>
    <definedName name="IQ_NON_PERF_ASSETS_10YR_ANN_GROWTH" hidden="1">"c811"</definedName>
    <definedName name="IQ_NON_PERF_ASSETS_1YR_ANN_GROWTH" hidden="1">"c812"</definedName>
    <definedName name="IQ_NON_PERF_ASSETS_2YR_ANN_CAGR" hidden="1">"c6121"</definedName>
    <definedName name="IQ_NON_PERF_ASSETS_2YR_ANN_GROWTH" hidden="1">"c813"</definedName>
    <definedName name="IQ_NON_PERF_ASSETS_3YR_ANN_CAGR" hidden="1">"c6122"</definedName>
    <definedName name="IQ_NON_PERF_ASSETS_3YR_ANN_GROWTH" hidden="1">"c814"</definedName>
    <definedName name="IQ_NON_PERF_ASSETS_5YR_ANN_CAGR" hidden="1">"c6123"</definedName>
    <definedName name="IQ_NON_PERF_ASSETS_5YR_ANN_GROWTH" hidden="1">"c815"</definedName>
    <definedName name="IQ_NON_PERF_ASSETS_7YR_ANN_CAGR" hidden="1">"c6124"</definedName>
    <definedName name="IQ_NON_PERF_ASSETS_7YR_ANN_GROWTH" hidden="1">"c816"</definedName>
    <definedName name="IQ_NON_PERF_ASSETS_TOTAL_ASSETS" hidden="1">"c817"</definedName>
    <definedName name="IQ_NON_PERF_LOANS_10YR_ANN_CAGR" hidden="1">"c6125"</definedName>
    <definedName name="IQ_NON_PERF_LOANS_10YR_ANN_GROWTH" hidden="1">"c818"</definedName>
    <definedName name="IQ_NON_PERF_LOANS_1YR_ANN_GROWTH" hidden="1">"c819"</definedName>
    <definedName name="IQ_NON_PERF_LOANS_2YR_ANN_CAGR" hidden="1">"c6126"</definedName>
    <definedName name="IQ_NON_PERF_LOANS_2YR_ANN_GROWTH" hidden="1">"c820"</definedName>
    <definedName name="IQ_NON_PERF_LOANS_3YR_ANN_CAGR" hidden="1">"c6127"</definedName>
    <definedName name="IQ_NON_PERF_LOANS_3YR_ANN_GROWTH" hidden="1">"c821"</definedName>
    <definedName name="IQ_NON_PERF_LOANS_5YR_ANN_CAGR" hidden="1">"c6128"</definedName>
    <definedName name="IQ_NON_PERF_LOANS_5YR_ANN_GROWTH" hidden="1">"c822"</definedName>
    <definedName name="IQ_NON_PERF_LOANS_7YR_ANN_CAGR" hidden="1">"c6129"</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N_US_ADDRESSEES_TOTAL_LOANS_FOREIGN_FDIC" hidden="1">"c6443"</definedName>
    <definedName name="IQ_NON_US_CHARGE_OFFS_AND_RECOVERIES_FDIC" hidden="1">"c6650"</definedName>
    <definedName name="IQ_NON_US_CHARGE_OFFS_FDIC" hidden="1">"c6648"</definedName>
    <definedName name="IQ_NON_US_COMMERCIAL_INDUSTRIAL_CHARGE_OFFS_FDIC" hidden="1">"c6651"</definedName>
    <definedName name="IQ_NON_US_NET_LOANS_FDIC" hidden="1">"c6376"</definedName>
    <definedName name="IQ_NON_US_RECOVERIES_FDIC" hidden="1">"c6649"</definedName>
    <definedName name="IQ_NONCASH_PENSION_EXP" hidden="1">"c3000"</definedName>
    <definedName name="IQ_NONCURRENT_LOANS_1_4_FAMILY_FDIC" hidden="1">"c6770"</definedName>
    <definedName name="IQ_NONCURRENT_LOANS_COMMERCIAL_INDUSTRIAL_FDIC" hidden="1">"c6773"</definedName>
    <definedName name="IQ_NONCURRENT_LOANS_COMMERCIAL_RE_FDIC" hidden="1">"c6768"</definedName>
    <definedName name="IQ_NONCURRENT_LOANS_COMMERCIAL_RE_NOT_SECURED_FDIC" hidden="1">"c6778"</definedName>
    <definedName name="IQ_NONCURRENT_LOANS_CONSTRUCTION_LAND_DEV_FDIC" hidden="1">"c6767"</definedName>
    <definedName name="IQ_NONCURRENT_LOANS_CREDIT_CARD_FDIC" hidden="1">"c6775"</definedName>
    <definedName name="IQ_NONCURRENT_LOANS_GUARANTEED_FDIC" hidden="1">"c6358"</definedName>
    <definedName name="IQ_NONCURRENT_LOANS_HOME_EQUITY_FDIC" hidden="1">"c6771"</definedName>
    <definedName name="IQ_NONCURRENT_LOANS_INDIVIDUALS_FDIC" hidden="1">"c6774"</definedName>
    <definedName name="IQ_NONCURRENT_LOANS_LEASES_FDIC" hidden="1">"c6357"</definedName>
    <definedName name="IQ_NONCURRENT_LOANS_MULTIFAMILY_FDIC" hidden="1">"c6769"</definedName>
    <definedName name="IQ_NONCURRENT_LOANS_OTHER_FAMILY_FDIC" hidden="1">"c6772"</definedName>
    <definedName name="IQ_NONCURRENT_LOANS_OTHER_INDIVIDUAL_FDIC" hidden="1">"c6776"</definedName>
    <definedName name="IQ_NONCURRENT_LOANS_OTHER_LOANS_FDIC" hidden="1">"c6777"</definedName>
    <definedName name="IQ_NONCURRENT_LOANS_RE_FDIC" hidden="1">"c6766"</definedName>
    <definedName name="IQ_NONCURRENT_LOANS_TOTAL_LOANS_FDIC" hidden="1">"c6765"</definedName>
    <definedName name="IQ_NONCURRENT_OREO_ASSETS_FDIC" hidden="1">"c6741"</definedName>
    <definedName name="IQ_NONDEF_CAPITAL_GOODS_ORDERS" hidden="1">"c6932"</definedName>
    <definedName name="IQ_NONDEF_CAPITAL_GOODS_ORDERS_APR" hidden="1">"c7592"</definedName>
    <definedName name="IQ_NONDEF_CAPITAL_GOODS_ORDERS_APR_FC" hidden="1">"c8472"</definedName>
    <definedName name="IQ_NONDEF_CAPITAL_GOODS_ORDERS_FC" hidden="1">"c7812"</definedName>
    <definedName name="IQ_NONDEF_CAPITAL_GOODS_ORDERS_POP" hidden="1">"c7152"</definedName>
    <definedName name="IQ_NONDEF_CAPITAL_GOODS_ORDERS_POP_FC" hidden="1">"c8032"</definedName>
    <definedName name="IQ_NONDEF_CAPITAL_GOODS_ORDERS_YOY" hidden="1">"c7372"</definedName>
    <definedName name="IQ_NONDEF_CAPITAL_GOODS_ORDERS_YOY_FC" hidden="1">"c8252"</definedName>
    <definedName name="IQ_NONDEF_CAPITAL_GOODS_SHIPMENTS" hidden="1">"c6933"</definedName>
    <definedName name="IQ_NONDEF_CAPITAL_GOODS_SHIPMENTS_APR" hidden="1">"c7593"</definedName>
    <definedName name="IQ_NONDEF_CAPITAL_GOODS_SHIPMENTS_APR_FC" hidden="1">"c8473"</definedName>
    <definedName name="IQ_NONDEF_CAPITAL_GOODS_SHIPMENTS_FC" hidden="1">"c7813"</definedName>
    <definedName name="IQ_NONDEF_CAPITAL_GOODS_SHIPMENTS_POP" hidden="1">"c7153"</definedName>
    <definedName name="IQ_NONDEF_CAPITAL_GOODS_SHIPMENTS_POP_FC" hidden="1">"c8033"</definedName>
    <definedName name="IQ_NONDEF_CAPITAL_GOODS_SHIPMENTS_YOY" hidden="1">"c7373"</definedName>
    <definedName name="IQ_NONDEF_CAPITAL_GOODS_SHIPMENTS_YOY_FC" hidden="1">"c8253"</definedName>
    <definedName name="IQ_NONDEF_SPENDING_SAAR" hidden="1">"c6934"</definedName>
    <definedName name="IQ_NONDEF_SPENDING_SAAR_APR" hidden="1">"c7594"</definedName>
    <definedName name="IQ_NONDEF_SPENDING_SAAR_APR_FC" hidden="1">"c8474"</definedName>
    <definedName name="IQ_NONDEF_SPENDING_SAAR_FC" hidden="1">"c7814"</definedName>
    <definedName name="IQ_NONDEF_SPENDING_SAAR_POP" hidden="1">"c7154"</definedName>
    <definedName name="IQ_NONDEF_SPENDING_SAAR_POP_FC" hidden="1">"c8034"</definedName>
    <definedName name="IQ_NONDEF_SPENDING_SAAR_YOY" hidden="1">"c7374"</definedName>
    <definedName name="IQ_NONDEF_SPENDING_SAAR_YOY_FC" hidden="1">"c8254"</definedName>
    <definedName name="IQ_NONFARM_EMP_HRS_PCT_CHANGE" hidden="1">"c6935"</definedName>
    <definedName name="IQ_NONFARM_EMP_HRS_PCT_CHANGE_FC" hidden="1">"c7815"</definedName>
    <definedName name="IQ_NONFARM_EMP_HRS_PCT_CHANGE_POP" hidden="1">"c7155"</definedName>
    <definedName name="IQ_NONFARM_EMP_HRS_PCT_CHANGE_POP_FC" hidden="1">"c8035"</definedName>
    <definedName name="IQ_NONFARM_EMP_HRS_PCT_CHANGE_YOY" hidden="1">"c7375"</definedName>
    <definedName name="IQ_NONFARM_EMP_HRS_PCT_CHANGE_YOY_FC" hidden="1">"c8255"</definedName>
    <definedName name="IQ_NONFARM_OUTPUT_PER_HR" hidden="1">"c6936"</definedName>
    <definedName name="IQ_NONFARM_OUTPUT_PER_HR_APR" hidden="1">"c7596"</definedName>
    <definedName name="IQ_NONFARM_OUTPUT_PER_HR_APR_FC" hidden="1">"c8476"</definedName>
    <definedName name="IQ_NONFARM_OUTPUT_PER_HR_FC" hidden="1">"c7816"</definedName>
    <definedName name="IQ_NONFARM_OUTPUT_PER_HR_POP" hidden="1">"c7156"</definedName>
    <definedName name="IQ_NONFARM_OUTPUT_PER_HR_POP_FC" hidden="1">"c8036"</definedName>
    <definedName name="IQ_NONFARM_OUTPUT_PER_HR_YOY" hidden="1">"c7376"</definedName>
    <definedName name="IQ_NONFARM_OUTPUT_PER_HR_YOY_FC" hidden="1">"c8256"</definedName>
    <definedName name="IQ_NONFARM_PAYROLLS" hidden="1">"c6926"</definedName>
    <definedName name="IQ_NONFARM_PAYROLLS_APR" hidden="1">"c7586"</definedName>
    <definedName name="IQ_NONFARM_PAYROLLS_APR_FC" hidden="1">"c8466"</definedName>
    <definedName name="IQ_NONFARM_PAYROLLS_FC" hidden="1">"c7806"</definedName>
    <definedName name="IQ_NONFARM_PAYROLLS_POP" hidden="1">"c7146"</definedName>
    <definedName name="IQ_NONFARM_PAYROLLS_POP_FC" hidden="1">"c8026"</definedName>
    <definedName name="IQ_NONFARM_PAYROLLS_YOY" hidden="1">"c7366"</definedName>
    <definedName name="IQ_NONFARM_PAYROLLS_YOY_FC" hidden="1">"c8246"</definedName>
    <definedName name="IQ_NONFARM_TOTAL_HR_INDEX" hidden="1">"c6937"</definedName>
    <definedName name="IQ_NONFARM_TOTAL_HR_INDEX_APR" hidden="1">"c7597"</definedName>
    <definedName name="IQ_NONFARM_TOTAL_HR_INDEX_APR_FC" hidden="1">"c8477"</definedName>
    <definedName name="IQ_NONFARM_TOTAL_HR_INDEX_FC" hidden="1">"c7817"</definedName>
    <definedName name="IQ_NONFARM_TOTAL_HR_INDEX_POP" hidden="1">"c7157"</definedName>
    <definedName name="IQ_NONFARM_TOTAL_HR_INDEX_POP_FC" hidden="1">"c8037"</definedName>
    <definedName name="IQ_NONFARM_TOTAL_HR_INDEX_YOY" hidden="1">"c7377"</definedName>
    <definedName name="IQ_NONFARM_TOTAL_HR_INDEX_YOY_FC" hidden="1">"c8257"</definedName>
    <definedName name="IQ_NONFARM_WAGES" hidden="1">"c6938"</definedName>
    <definedName name="IQ_NONFARM_WAGES_APR" hidden="1">"c7598"</definedName>
    <definedName name="IQ_NONFARM_WAGES_APR_FC" hidden="1">"c8478"</definedName>
    <definedName name="IQ_NONFARM_WAGES_FC" hidden="1">"c7818"</definedName>
    <definedName name="IQ_NONFARM_WAGES_INDEX" hidden="1">"c6939"</definedName>
    <definedName name="IQ_NONFARM_WAGES_INDEX_APR" hidden="1">"c7599"</definedName>
    <definedName name="IQ_NONFARM_WAGES_INDEX_APR_FC" hidden="1">"c8479"</definedName>
    <definedName name="IQ_NONFARM_WAGES_INDEX_FC" hidden="1">"c7819"</definedName>
    <definedName name="IQ_NONFARM_WAGES_INDEX_POP" hidden="1">"c7159"</definedName>
    <definedName name="IQ_NONFARM_WAGES_INDEX_POP_FC" hidden="1">"c8039"</definedName>
    <definedName name="IQ_NONFARM_WAGES_INDEX_YOY" hidden="1">"c7379"</definedName>
    <definedName name="IQ_NONFARM_WAGES_INDEX_YOY_FC" hidden="1">"c8259"</definedName>
    <definedName name="IQ_NONFARM_WAGES_POP" hidden="1">"c7158"</definedName>
    <definedName name="IQ_NONFARM_WAGES_POP_FC" hidden="1">"c8038"</definedName>
    <definedName name="IQ_NONFARM_WAGES_YOY" hidden="1">"c7378"</definedName>
    <definedName name="IQ_NONFARM_WAGES_YOY_FC" hidden="1">"c8258"</definedName>
    <definedName name="IQ_NONINTEREST_BEARING_BALANCES_FDIC" hidden="1">"c6394"</definedName>
    <definedName name="IQ_NONINTEREST_BEARING_DEPOSITS_DOMESTIC_FDIC" hidden="1">"c6477"</definedName>
    <definedName name="IQ_NONINTEREST_BEARING_DEPOSITS_FOREIGN_FDIC" hidden="1">"c6484"</definedName>
    <definedName name="IQ_NONINTEREST_EXPENSE_EARNING_ASSETS_FDIC" hidden="1">"c6728"</definedName>
    <definedName name="IQ_NONINTEREST_INCOME_EARNING_ASSETS_FDIC" hidden="1">"c6727"</definedName>
    <definedName name="IQ_NONMORTGAGE_SERVICING_FDIC" hidden="1">"c6336"</definedName>
    <definedName name="IQ_NONRECOURSE_DEBT" hidden="1">"c2550"</definedName>
    <definedName name="IQ_NONRECOURSE_DEBT_PCT" hidden="1">"c2551"</definedName>
    <definedName name="IQ_NONRES_FIXED_INVEST" hidden="1">"c6931"</definedName>
    <definedName name="IQ_NONRES_FIXED_INVEST_APR" hidden="1">"c7591"</definedName>
    <definedName name="IQ_NONRES_FIXED_INVEST_POP" hidden="1">"c7151"</definedName>
    <definedName name="IQ_NONRES_FIXED_INVEST_PRIV_APR_FC_UNUSED_UNUSED_UNUSED" hidden="1">"c8468"</definedName>
    <definedName name="IQ_NONRES_FIXED_INVEST_PRIV_APR_UNUSED_UNUSED_UNUSED" hidden="1">"c7588"</definedName>
    <definedName name="IQ_NONRES_FIXED_INVEST_PRIV_FC_UNUSED_UNUSED_UNUSED" hidden="1">"c7808"</definedName>
    <definedName name="IQ_NONRES_FIXED_INVEST_PRIV_POP_FC_UNUSED_UNUSED_UNUSED" hidden="1">"c8028"</definedName>
    <definedName name="IQ_NONRES_FIXED_INVEST_PRIV_POP_UNUSED_UNUSED_UNUSED" hidden="1">"c7148"</definedName>
    <definedName name="IQ_NONRES_FIXED_INVEST_PRIV_REAL" hidden="1">"c6989"</definedName>
    <definedName name="IQ_NONRES_FIXED_INVEST_PRIV_REAL_APR" hidden="1">"c7649"</definedName>
    <definedName name="IQ_NONRES_FIXED_INVEST_PRIV_REAL_APR_FC" hidden="1">"c8529"</definedName>
    <definedName name="IQ_NONRES_FIXED_INVEST_PRIV_REAL_FC" hidden="1">"c7869"</definedName>
    <definedName name="IQ_NONRES_FIXED_INVEST_PRIV_REAL_POP" hidden="1">"c7209"</definedName>
    <definedName name="IQ_NONRES_FIXED_INVEST_PRIV_REAL_POP_FC" hidden="1">"c8089"</definedName>
    <definedName name="IQ_NONRES_FIXED_INVEST_PRIV_REAL_SAAR" hidden="1">"c6990"</definedName>
    <definedName name="IQ_NONRES_FIXED_INVEST_PRIV_REAL_SAAR_APR" hidden="1">"c7650"</definedName>
    <definedName name="IQ_NONRES_FIXED_INVEST_PRIV_REAL_SAAR_APR_FC" hidden="1">"c8530"</definedName>
    <definedName name="IQ_NONRES_FIXED_INVEST_PRIV_REAL_SAAR_FC" hidden="1">"c7870"</definedName>
    <definedName name="IQ_NONRES_FIXED_INVEST_PRIV_REAL_SAAR_POP" hidden="1">"c7210"</definedName>
    <definedName name="IQ_NONRES_FIXED_INVEST_PRIV_REAL_SAAR_POP_FC" hidden="1">"c8090"</definedName>
    <definedName name="IQ_NONRES_FIXED_INVEST_PRIV_REAL_SAAR_USD_APR_FC" hidden="1">"c11981"</definedName>
    <definedName name="IQ_NONRES_FIXED_INVEST_PRIV_REAL_SAAR_USD_FC" hidden="1">"c11978"</definedName>
    <definedName name="IQ_NONRES_FIXED_INVEST_PRIV_REAL_SAAR_USD_POP_FC" hidden="1">"c11979"</definedName>
    <definedName name="IQ_NONRES_FIXED_INVEST_PRIV_REAL_SAAR_USD_YOY_FC" hidden="1">"c11980"</definedName>
    <definedName name="IQ_NONRES_FIXED_INVEST_PRIV_REAL_SAAR_YOY" hidden="1">"c7430"</definedName>
    <definedName name="IQ_NONRES_FIXED_INVEST_PRIV_REAL_SAAR_YOY_FC" hidden="1">"c8310"</definedName>
    <definedName name="IQ_NONRES_FIXED_INVEST_PRIV_REAL_USD_APR_FC" hidden="1">"c11977"</definedName>
    <definedName name="IQ_NONRES_FIXED_INVEST_PRIV_REAL_USD_FC" hidden="1">"c11974"</definedName>
    <definedName name="IQ_NONRES_FIXED_INVEST_PRIV_REAL_USD_POP_FC" hidden="1">"c11975"</definedName>
    <definedName name="IQ_NONRES_FIXED_INVEST_PRIV_REAL_USD_YOY_FC" hidden="1">"c11976"</definedName>
    <definedName name="IQ_NONRES_FIXED_INVEST_PRIV_REAL_YOY" hidden="1">"c7429"</definedName>
    <definedName name="IQ_NONRES_FIXED_INVEST_PRIV_REAL_YOY_FC" hidden="1">"c8309"</definedName>
    <definedName name="IQ_NONRES_FIXED_INVEST_PRIV_SAAR" hidden="1">"c6929"</definedName>
    <definedName name="IQ_NONRES_FIXED_INVEST_PRIV_SAAR_APR" hidden="1">"c7589"</definedName>
    <definedName name="IQ_NONRES_FIXED_INVEST_PRIV_SAAR_APR_FC" hidden="1">"c8469"</definedName>
    <definedName name="IQ_NONRES_FIXED_INVEST_PRIV_SAAR_FC" hidden="1">"c7809"</definedName>
    <definedName name="IQ_NONRES_FIXED_INVEST_PRIV_SAAR_POP" hidden="1">"c7149"</definedName>
    <definedName name="IQ_NONRES_FIXED_INVEST_PRIV_SAAR_POP_FC" hidden="1">"c8029"</definedName>
    <definedName name="IQ_NONRES_FIXED_INVEST_PRIV_SAAR_USD_APR_FC" hidden="1">"c11877"</definedName>
    <definedName name="IQ_NONRES_FIXED_INVEST_PRIV_SAAR_USD_FC" hidden="1">"c11874"</definedName>
    <definedName name="IQ_NONRES_FIXED_INVEST_PRIV_SAAR_USD_POP_FC" hidden="1">"c11875"</definedName>
    <definedName name="IQ_NONRES_FIXED_INVEST_PRIV_SAAR_USD_YOY_FC" hidden="1">"c11876"</definedName>
    <definedName name="IQ_NONRES_FIXED_INVEST_PRIV_SAAR_YOY" hidden="1">"c7369"</definedName>
    <definedName name="IQ_NONRES_FIXED_INVEST_PRIV_SAAR_YOY_FC" hidden="1">"c8249"</definedName>
    <definedName name="IQ_NONRES_FIXED_INVEST_PRIV_UNUSED_UNUSED_UNUSED" hidden="1">"c6928"</definedName>
    <definedName name="IQ_NONRES_FIXED_INVEST_PRIV_USD_APR_FC" hidden="1">"c11873"</definedName>
    <definedName name="IQ_NONRES_FIXED_INVEST_PRIV_USD_FC" hidden="1">"c11870"</definedName>
    <definedName name="IQ_NONRES_FIXED_INVEST_PRIV_USD_POP_FC" hidden="1">"c11871"</definedName>
    <definedName name="IQ_NONRES_FIXED_INVEST_PRIV_USD_YOY_FC" hidden="1">"c11872"</definedName>
    <definedName name="IQ_NONRES_FIXED_INVEST_PRIV_YOY_FC_UNUSED_UNUSED_UNUSED" hidden="1">"c8248"</definedName>
    <definedName name="IQ_NONRES_FIXED_INVEST_PRIV_YOY_UNUSED_UNUSED_UNUSED" hidden="1">"c7368"</definedName>
    <definedName name="IQ_NONRES_FIXED_INVEST_REAL" hidden="1">"c6993"</definedName>
    <definedName name="IQ_NONRES_FIXED_INVEST_REAL_APR" hidden="1">"c7653"</definedName>
    <definedName name="IQ_NONRES_FIXED_INVEST_REAL_POP" hidden="1">"c7213"</definedName>
    <definedName name="IQ_NONRES_FIXED_INVEST_REAL_SAAR" hidden="1">"c6987"</definedName>
    <definedName name="IQ_NONRES_FIXED_INVEST_REAL_SAAR_APR" hidden="1">"c7647"</definedName>
    <definedName name="IQ_NONRES_FIXED_INVEST_REAL_SAAR_APR_FC" hidden="1">"c8527"</definedName>
    <definedName name="IQ_NONRES_FIXED_INVEST_REAL_SAAR_FC" hidden="1">"c7867"</definedName>
    <definedName name="IQ_NONRES_FIXED_INVEST_REAL_SAAR_POP" hidden="1">"c7207"</definedName>
    <definedName name="IQ_NONRES_FIXED_INVEST_REAL_SAAR_POP_FC" hidden="1">"c8087"</definedName>
    <definedName name="IQ_NONRES_FIXED_INVEST_REAL_SAAR_YOY" hidden="1">"c7427"</definedName>
    <definedName name="IQ_NONRES_FIXED_INVEST_REAL_SAAR_YOY_FC" hidden="1">"c8307"</definedName>
    <definedName name="IQ_NONRES_FIXED_INVEST_REAL_USD_APR_FC" hidden="1">"c11973"</definedName>
    <definedName name="IQ_NONRES_FIXED_INVEST_REAL_USD_FC" hidden="1">"c11970"</definedName>
    <definedName name="IQ_NONRES_FIXED_INVEST_REAL_USD_POP_FC" hidden="1">"c11971"</definedName>
    <definedName name="IQ_NONRES_FIXED_INVEST_REAL_USD_YOY_FC" hidden="1">"c11972"</definedName>
    <definedName name="IQ_NONRES_FIXED_INVEST_REAL_YOY" hidden="1">"c7433"</definedName>
    <definedName name="IQ_NONRES_FIXED_INVEST_STRUCT" hidden="1">"c6930"</definedName>
    <definedName name="IQ_NONRES_FIXED_INVEST_STRUCT_APR" hidden="1">"c7590"</definedName>
    <definedName name="IQ_NONRES_FIXED_INVEST_STRUCT_APR_FC" hidden="1">"c8470"</definedName>
    <definedName name="IQ_NONRES_FIXED_INVEST_STRUCT_FC" hidden="1">"c7810"</definedName>
    <definedName name="IQ_NONRES_FIXED_INVEST_STRUCT_POP" hidden="1">"c7150"</definedName>
    <definedName name="IQ_NONRES_FIXED_INVEST_STRUCT_POP_FC" hidden="1">"c8030"</definedName>
    <definedName name="IQ_NONRES_FIXED_INVEST_STRUCT_REAL" hidden="1">"c6992"</definedName>
    <definedName name="IQ_NONRES_FIXED_INVEST_STRUCT_REAL_APR" hidden="1">"c7652"</definedName>
    <definedName name="IQ_NONRES_FIXED_INVEST_STRUCT_REAL_APR_FC" hidden="1">"c8532"</definedName>
    <definedName name="IQ_NONRES_FIXED_INVEST_STRUCT_REAL_FC" hidden="1">"c7872"</definedName>
    <definedName name="IQ_NONRES_FIXED_INVEST_STRUCT_REAL_POP" hidden="1">"c7212"</definedName>
    <definedName name="IQ_NONRES_FIXED_INVEST_STRUCT_REAL_POP_FC" hidden="1">"c8092"</definedName>
    <definedName name="IQ_NONRES_FIXED_INVEST_STRUCT_REAL_SAAR" hidden="1">"c6991"</definedName>
    <definedName name="IQ_NONRES_FIXED_INVEST_STRUCT_REAL_SAAR_APR" hidden="1">"c7651"</definedName>
    <definedName name="IQ_NONRES_FIXED_INVEST_STRUCT_REAL_SAAR_APR_FC" hidden="1">"c8531"</definedName>
    <definedName name="IQ_NONRES_FIXED_INVEST_STRUCT_REAL_SAAR_FC" hidden="1">"c7871"</definedName>
    <definedName name="IQ_NONRES_FIXED_INVEST_STRUCT_REAL_SAAR_POP" hidden="1">"c7211"</definedName>
    <definedName name="IQ_NONRES_FIXED_INVEST_STRUCT_REAL_SAAR_POP_FC" hidden="1">"c8091"</definedName>
    <definedName name="IQ_NONRES_FIXED_INVEST_STRUCT_REAL_SAAR_YOY" hidden="1">"c7431"</definedName>
    <definedName name="IQ_NONRES_FIXED_INVEST_STRUCT_REAL_SAAR_YOY_FC" hidden="1">"c8311"</definedName>
    <definedName name="IQ_NONRES_FIXED_INVEST_STRUCT_REAL_USD_APR_FC" hidden="1">"c11985"</definedName>
    <definedName name="IQ_NONRES_FIXED_INVEST_STRUCT_REAL_USD_FC" hidden="1">"c11982"</definedName>
    <definedName name="IQ_NONRES_FIXED_INVEST_STRUCT_REAL_USD_POP_FC" hidden="1">"c11983"</definedName>
    <definedName name="IQ_NONRES_FIXED_INVEST_STRUCT_REAL_USD_YOY_FC" hidden="1">"c11984"</definedName>
    <definedName name="IQ_NONRES_FIXED_INVEST_STRUCT_REAL_YOY" hidden="1">"c7432"</definedName>
    <definedName name="IQ_NONRES_FIXED_INVEST_STRUCT_REAL_YOY_FC" hidden="1">"c8312"</definedName>
    <definedName name="IQ_NONRES_FIXED_INVEST_STRUCT_USD_APR_FC" hidden="1">"c11881"</definedName>
    <definedName name="IQ_NONRES_FIXED_INVEST_STRUCT_USD_FC" hidden="1">"c11878"</definedName>
    <definedName name="IQ_NONRES_FIXED_INVEST_STRUCT_USD_POP_FC" hidden="1">"c11879"</definedName>
    <definedName name="IQ_NONRES_FIXED_INVEST_STRUCT_USD_YOY_FC" hidden="1">"c11880"</definedName>
    <definedName name="IQ_NONRES_FIXED_INVEST_STRUCT_YOY" hidden="1">"c7370"</definedName>
    <definedName name="IQ_NONRES_FIXED_INVEST_STRUCT_YOY_FC" hidden="1">"c8250"</definedName>
    <definedName name="IQ_NONRES_FIXED_INVEST_USD_APR_FC" hidden="1">"c11869"</definedName>
    <definedName name="IQ_NONRES_FIXED_INVEST_USD_FC" hidden="1">"c11866"</definedName>
    <definedName name="IQ_NONRES_FIXED_INVEST_USD_POP_FC" hidden="1">"c11867"</definedName>
    <definedName name="IQ_NONRES_FIXED_INVEST_USD_YOY_FC" hidden="1">"c11868"</definedName>
    <definedName name="IQ_NONRES_FIXED_INVEST_YOY" hidden="1">"c7371"</definedName>
    <definedName name="IQ_NONTRANSACTION_ACCOUNTS_FDIC" hidden="1">"c6552"</definedName>
    <definedName name="IQ_NONUTIL_REV" hidden="1">"c2089"</definedName>
    <definedName name="IQ_NORM_EPS_ACT_OR_EST_CIQ" hidden="1">"c5069"</definedName>
    <definedName name="IQ_NORMAL_INC_AFTER" hidden="1">"c1605"</definedName>
    <definedName name="IQ_NORMAL_INC_AVAIL" hidden="1">"c1606"</definedName>
    <definedName name="IQ_NORMAL_INC_BEFORE" hidden="1">"c1607"</definedName>
    <definedName name="IQ_NOTES_PAY" hidden="1">"c1423"</definedName>
    <definedName name="IQ_NOTIONAL_AMOUNT_CREDIT_DERIVATIVES_FDIC" hidden="1">"c6507"</definedName>
    <definedName name="IQ_NOTIONAL_VALUE_EXCHANGE_SWAPS_FDIC" hidden="1">"c6516"</definedName>
    <definedName name="IQ_NOTIONAL_VALUE_OTHER_SWAPS_FDIC" hidden="1">"c6521"</definedName>
    <definedName name="IQ_NOTIONAL_VALUE_RATE_SWAPS_FDIC" hidden="1">"c6511"</definedName>
    <definedName name="IQ_NOW_ACCOUNT" hidden="1">"c828"</definedName>
    <definedName name="IQ_NPPE" hidden="1">"c829"</definedName>
    <definedName name="IQ_NPPE_10YR_ANN_CAGR" hidden="1">"c6130"</definedName>
    <definedName name="IQ_NPPE_10YR_ANN_GROWTH" hidden="1">"c830"</definedName>
    <definedName name="IQ_NPPE_1YR_ANN_GROWTH" hidden="1">"c831"</definedName>
    <definedName name="IQ_NPPE_2YR_ANN_CAGR" hidden="1">"c6131"</definedName>
    <definedName name="IQ_NPPE_2YR_ANN_GROWTH" hidden="1">"c832"</definedName>
    <definedName name="IQ_NPPE_3YR_ANN_CAGR" hidden="1">"c6132"</definedName>
    <definedName name="IQ_NPPE_3YR_ANN_GROWTH" hidden="1">"c833"</definedName>
    <definedName name="IQ_NPPE_5YR_ANN_CAGR" hidden="1">"c6133"</definedName>
    <definedName name="IQ_NPPE_5YR_ANN_GROWTH" hidden="1">"c834"</definedName>
    <definedName name="IQ_NPPE_7YR_ANN_CAGR" hidden="1">"c6134"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BER_ADRHOLDERS" hidden="1">"c1970"</definedName>
    <definedName name="IQ_NUMBER_DAYS" hidden="1">"c1904"</definedName>
    <definedName name="IQ_NUMBER_DEPOSITS_LESS_THAN_100K_FDIC" hidden="1">"c6495"</definedName>
    <definedName name="IQ_NUMBER_DEPOSITS_MORE_THAN_100K_FDIC" hidden="1">"c6493"</definedName>
    <definedName name="IQ_NUMBER_MINES_ALUM" hidden="1">"c9248"</definedName>
    <definedName name="IQ_NUMBER_MINES_COAL" hidden="1">"c9822"</definedName>
    <definedName name="IQ_NUMBER_MINES_COP" hidden="1">"c9193"</definedName>
    <definedName name="IQ_NUMBER_MINES_DIAM" hidden="1">"c9672"</definedName>
    <definedName name="IQ_NUMBER_MINES_GOLD" hidden="1">"c9033"</definedName>
    <definedName name="IQ_NUMBER_MINES_IRON" hidden="1">"c9407"</definedName>
    <definedName name="IQ_NUMBER_MINES_LEAD" hidden="1">"c9460"</definedName>
    <definedName name="IQ_NUMBER_MINES_MANG" hidden="1">"c9513"</definedName>
    <definedName name="IQ_NUMBER_MINES_MOLYB" hidden="1">"c9725"</definedName>
    <definedName name="IQ_NUMBER_MINES_NICK" hidden="1">"c9301"</definedName>
    <definedName name="IQ_NUMBER_MINES_PLAT" hidden="1">"c9139"</definedName>
    <definedName name="IQ_NUMBER_MINES_SILVER" hidden="1">"c9086"</definedName>
    <definedName name="IQ_NUMBER_MINES_TITAN" hidden="1">"c9566"</definedName>
    <definedName name="IQ_NUMBER_MINES_URAN" hidden="1">"c9619"</definedName>
    <definedName name="IQ_NUMBER_MINES_ZINC" hidden="1">"c9354"</definedName>
    <definedName name="IQ_NUMBER_SHAREHOLDERS" hidden="1">"c1967"</definedName>
    <definedName name="IQ_NUMBER_SHAREHOLDERS_CLASSA" hidden="1">"c1968"</definedName>
    <definedName name="IQ_NUMBER_SHAREHOLDERS_OTHER" hidden="1">"c1969"</definedName>
    <definedName name="IQ_OBLIGATIONS_OF_STATES_TOTAL_LOANS_FOREIGN_FDIC" hidden="1">"c6447"</definedName>
    <definedName name="IQ_OBLIGATIONS_STATES_FDIC" hidden="1">"c6431"</definedName>
    <definedName name="IQ_OCCUPANCY_CONSOL" hidden="1">"c8840"</definedName>
    <definedName name="IQ_OCCUPANCY_MANAGED" hidden="1">"c8842"</definedName>
    <definedName name="IQ_OCCUPANCY_OTHER" hidden="1">"c8843"</definedName>
    <definedName name="IQ_OCCUPANCY_SAME_PROP" hidden="1">"c8845"</definedName>
    <definedName name="IQ_OCCUPANCY_TOTAL" hidden="1">"c8844"</definedName>
    <definedName name="IQ_OCCUPANCY_UNCONSOL" hidden="1">"c8841"</definedName>
    <definedName name="IQ_OCCUPY_EXP" hidden="1">"c839"</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GAS_EQUIV_PRODUCTION_MMCFE" hidden="1">"c10061"</definedName>
    <definedName name="IQ_OG_AVG_DAILY_OIL_EQUIV_PRODUCTION_KBOE" hidden="1">"c10060"</definedName>
    <definedName name="IQ_OG_AVG_DAILY_PROD_GAS" hidden="1">"c2910"</definedName>
    <definedName name="IQ_OG_AVG_DAILY_PROD_NGL" hidden="1">"c2911"</definedName>
    <definedName name="IQ_OG_AVG_DAILY_PROD_OIL" hidden="1">"c2909"</definedName>
    <definedName name="IQ_OG_AVG_DAILY_PRODUCTION_GAS_MMCM" hidden="1">"c10059"</definedName>
    <definedName name="IQ_OG_AVG_DAILY_SALES_VOL_EQ_INC_GAS" hidden="1">"c5797"</definedName>
    <definedName name="IQ_OG_AVG_DAILY_SALES_VOL_EQ_INC_NGL" hidden="1">"c5798"</definedName>
    <definedName name="IQ_OG_AVG_DAILY_SALES_VOL_EQ_INC_OIL" hidden="1">"c5796"</definedName>
    <definedName name="IQ_OG_AVG_GAS_PRICE_CBM_HEDGED" hidden="1">"c10054"</definedName>
    <definedName name="IQ_OG_AVG_GAS_PRICE_CBM_UNHEDGED" hidden="1">"c10055"</definedName>
    <definedName name="IQ_OG_AVG_PRODUCTION_COST_BBL" hidden="1">"c10062"</definedName>
    <definedName name="IQ_OG_AVG_PRODUCTION_COST_BOE" hidden="1">"c10064"</definedName>
    <definedName name="IQ_OG_AVG_PRODUCTION_COST_MCF" hidden="1">"c10063"</definedName>
    <definedName name="IQ_OG_AVG_PRODUCTION_COST_MCFE" hidden="1">"c10065"</definedName>
    <definedName name="IQ_OG_CLOSE_BALANCE_GAS" hidden="1">"c2049"</definedName>
    <definedName name="IQ_OG_CLOSE_BALANCE_NGL" hidden="1">"c2920"</definedName>
    <definedName name="IQ_OG_CLOSE_BALANCE_OIL" hidden="1">"c2037"</definedName>
    <definedName name="IQ_OG_DAILY_PRODUCTION_GROWTH_GAS" hidden="1">"c10073"</definedName>
    <definedName name="IQ_OG_DAILY_PRODUCTION_GROWTH_GAS_EQUIVALENT" hidden="1">"c10076"</definedName>
    <definedName name="IQ_OG_DAILY_PRODUCTION_GROWTH_NGL" hidden="1">"c10074"</definedName>
    <definedName name="IQ_OG_DAILY_PRODUCTION_GROWTH_OIL" hidden="1">"c10072"</definedName>
    <definedName name="IQ_OG_DAILY_PRODUCTION_GROWTH_OIL_EQUIVALENT" hidden="1">"c10075"</definedName>
    <definedName name="IQ_OG_DCF_BEFORE_TAXES" hidden="1">"c2023"</definedName>
    <definedName name="IQ_OG_DCF_BEFORE_TAXES_GAS" hidden="1">"c2025"</definedName>
    <definedName name="IQ_OG_DCF_BEFORE_TAXES_OIL" hidden="1">"c2024"</definedName>
    <definedName name="IQ_OG_DEVELOPED_ACRE_GROSS_EQ_INC" hidden="1">"c5802"</definedName>
    <definedName name="IQ_OG_DEVELOPED_ACRE_NET_EQ_INC" hidden="1">"c5803"</definedName>
    <definedName name="IQ_OG_DEVELOPED_RESERVES_GAS" hidden="1">"c2053"</definedName>
    <definedName name="IQ_OG_DEVELOPED_RESERVES_GAS_BCM" hidden="1">"c10045"</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AFFILIATES_RESERVES_GAS_BCM" hidden="1">"c10047"</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PLORATION_DEVELOPMENT_COST" hidden="1">"c10081"</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GROSS_DEVELOPED_AREA_SQ_KM" hidden="1">"c10079"</definedName>
    <definedName name="IQ_OG_GROSS_DEVELOPMENT_DRY_WELLS_DRILLED" hidden="1">"c10098"</definedName>
    <definedName name="IQ_OG_GROSS_DEVELOPMENT_PRODUCTIVE_WELLS_DRILLED" hidden="1">"c10097"</definedName>
    <definedName name="IQ_OG_GROSS_DEVELOPMENT_TOTAL_WELLS_DRILLED" hidden="1">"c10099"</definedName>
    <definedName name="IQ_OG_GROSS_EXPLORATORY_DRY_WELLS_DRILLED" hidden="1">"c10095"</definedName>
    <definedName name="IQ_OG_GROSS_EXPLORATORY_PRODUCTIVE_WELLS_DRILLED" hidden="1">"c10094"</definedName>
    <definedName name="IQ_OG_GROSS_EXPLORATORY_TOTAL_WELLS_DRILLED" hidden="1">"c10096"</definedName>
    <definedName name="IQ_OG_GROSS_OPERATED_WELLS" hidden="1">"c10092"</definedName>
    <definedName name="IQ_OG_GROSS_PRODUCTIVE_WELLS_GAS" hidden="1">"c10087"</definedName>
    <definedName name="IQ_OG_GROSS_PRODUCTIVE_WELLS_OIL" hidden="1">"c10086"</definedName>
    <definedName name="IQ_OG_GROSS_PRODUCTIVE_WELLS_TOTAL" hidden="1">"c10088"</definedName>
    <definedName name="IQ_OG_GROSS_TOTAL_WELLS_DRILLED" hidden="1">"c10100"</definedName>
    <definedName name="IQ_OG_GROSS_UNDEVELOPED_AREA_SQ_KM" hidden="1">"c10077"</definedName>
    <definedName name="IQ_OG_GROSS_WELLS_DRILLING" hidden="1">"c10108"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DEVELOPED_AREA_SQ_KM" hidden="1">"c10080"</definedName>
    <definedName name="IQ_OG_NET_DEVELOPMENT_DRY_WELLS_DRILLED" hidden="1">"c10105"</definedName>
    <definedName name="IQ_OG_NET_DEVELOPMENT_PRODUCTIVE_WELLS_DRILLED" hidden="1">"c10104"</definedName>
    <definedName name="IQ_OG_NET_DEVELOPMENT_TOTAL_WELLS_DRILLED" hidden="1">"c10106"</definedName>
    <definedName name="IQ_OG_NET_EXPLORATORY_DRY_WELLS_DRILLED" hidden="1">"c10102"</definedName>
    <definedName name="IQ_OG_NET_EXPLORATORY_PRODUCTIVE_WELLS_DRILLED" hidden="1">"c10101"</definedName>
    <definedName name="IQ_OG_NET_EXPLORATORY_TOTAL_WELLS_DRILLED" hidden="1">"c10103"</definedName>
    <definedName name="IQ_OG_NET_FUTURE_CASH_FLOWS" hidden="1">"c1996"</definedName>
    <definedName name="IQ_OG_NET_FUTURE_CASH_FLOWS_GAS" hidden="1">"c2016"</definedName>
    <definedName name="IQ_OG_NET_FUTURE_CASH_FLOWS_OIL" hidden="1">"c2006"</definedName>
    <definedName name="IQ_OG_NET_OPERATED_WELLS" hidden="1">"c10093"</definedName>
    <definedName name="IQ_OG_NET_PRODUCTIVE_WELLS_GAS" hidden="1">"c10090"</definedName>
    <definedName name="IQ_OG_NET_PRODUCTIVE_WELLS_OIL" hidden="1">"c10089"</definedName>
    <definedName name="IQ_OG_NET_PRODUCTIVE_WELLS_TOTAL" hidden="1">"c10091"</definedName>
    <definedName name="IQ_OG_NET_TOTAL_WELLS_DRILLED" hidden="1">"c10107"</definedName>
    <definedName name="IQ_OG_NET_UNDEVELOPED_AREA_SQ_KM" hidden="1">"c10078"</definedName>
    <definedName name="IQ_OG_NET_WELLS_DRILLING" hidden="1">"c10109"</definedName>
    <definedName name="IQ_OG_NUMBER_WELLS_NEW" hidden="1">"c10085"</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ODUCTION_GAS" hidden="1">"c2047"</definedName>
    <definedName name="IQ_OG_PRODUCTION_GROWTH_GAS" hidden="1">"c10067"</definedName>
    <definedName name="IQ_OG_PRODUCTION_GROWTH_GAS_EQUIVALENT" hidden="1">"c10070"</definedName>
    <definedName name="IQ_OG_PRODUCTION_GROWTH_NGL" hidden="1">"c10068"</definedName>
    <definedName name="IQ_OG_PRODUCTION_GROWTH_OIL" hidden="1">"c10066"</definedName>
    <definedName name="IQ_OG_PRODUCTION_GROWTH_OIL_EQUIVALENT" hidden="1">"c10069"</definedName>
    <definedName name="IQ_OG_PRODUCTION_GROWTH_TOTAL" hidden="1">"c10071"</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SERVE_REPLACEMENT_RATIO" hidden="1">"c5799"</definedName>
    <definedName name="IQ_OG_REVISIONS_GAS" hidden="1">"c2042"</definedName>
    <definedName name="IQ_OG_REVISIONS_NGL" hidden="1">"c2913"</definedName>
    <definedName name="IQ_OG_REVISIONS_OIL" hidden="1">"c2030"</definedName>
    <definedName name="IQ_OG_RIGS_NON_OPERATED" hidden="1">"c10083"</definedName>
    <definedName name="IQ_OG_RIGS_OPERATED" hidden="1">"c10082"</definedName>
    <definedName name="IQ_OG_RIGS_TOTAL" hidden="1">"c10084"</definedName>
    <definedName name="IQ_OG_SALES_IN_PLACE_GAS" hidden="1">"c2046"</definedName>
    <definedName name="IQ_OG_SALES_IN_PLACE_NGL" hidden="1">"c2917"</definedName>
    <definedName name="IQ_OG_SALES_IN_PLACE_OIL" hidden="1">"c2034"</definedName>
    <definedName name="IQ_OG_SALES_VOL_EQ_INC_GAS" hidden="1">"c5794"</definedName>
    <definedName name="IQ_OG_SALES_VOL_EQ_INC_NGL" hidden="1">"c5795"</definedName>
    <definedName name="IQ_OG_SALES_VOL_EQ_INC_OIL" hidden="1">"c5793"</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EQUIV_PRODUCTION_BCFE" hidden="1">"c10058"</definedName>
    <definedName name="IQ_OG_TOTAL_GAS_PRODUCTION" hidden="1">"c2060"</definedName>
    <definedName name="IQ_OG_TOTAL_LIQUID_GAS_PRODUCTION" hidden="1">"c2235"</definedName>
    <definedName name="IQ_OG_TOTAL_OIL_EQUIV_PRODUCTION_MMBOE" hidden="1">"c10057"</definedName>
    <definedName name="IQ_OG_TOTAL_OIL_PRODUCTION" hidden="1">"c2059"</definedName>
    <definedName name="IQ_OG_TOTAL_POSSIBLE_RESERVES_GAS_BCF" hidden="1">"c10050"</definedName>
    <definedName name="IQ_OG_TOTAL_POSSIBLE_RESERVES_GAS_BCM" hidden="1">"c10051"</definedName>
    <definedName name="IQ_OG_TOTAL_POSSIBLE_RESERVES_OIL_MMBBLS" hidden="1">"c10053"</definedName>
    <definedName name="IQ_OG_TOTAL_PROBABLE_RESERVES_GAS_BCF" hidden="1">"c10048"</definedName>
    <definedName name="IQ_OG_TOTAL_PROBABLE_RESERVES_GAS_BCM" hidden="1">"c10049"</definedName>
    <definedName name="IQ_OG_TOTAL_PROBABLE_RESERVES_OIL_MMBBLS" hidden="1">"c10052"</definedName>
    <definedName name="IQ_OG_TOTAL_PRODUCTION_GAS_BCM" hidden="1">"c10056"</definedName>
    <definedName name="IQ_OG_TOTAL_PROVED_RESERVES_GAS_BCM" hidden="1">"c10046"</definedName>
    <definedName name="IQ_OG_UNDEVELOPED_ACRE_GROSS_EQ_INC" hidden="1">"c5800"</definedName>
    <definedName name="IQ_OG_UNDEVELOPED_ACRE_NET_EQ_INC" hidden="1">"c5801"</definedName>
    <definedName name="IQ_OG_UNDEVELOPED_RESERVES_GAS" hidden="1">"c2051"</definedName>
    <definedName name="IQ_OG_UNDEVELOPED_RESERVES_GAS_BCM" hidden="1">"c10044"</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B_ACCRUED_LIAB" hidden="1">"c3308"</definedName>
    <definedName name="IQ_OPEB_ACCRUED_LIAB_DOM" hidden="1">"c3306"</definedName>
    <definedName name="IQ_OPEB_ACCRUED_LIAB_FOREIGN" hidden="1">"c3307"</definedName>
    <definedName name="IQ_OPEB_ACCUM_OTHER_CI" hidden="1">"c3314"</definedName>
    <definedName name="IQ_OPEB_ACCUM_OTHER_CI_DOM" hidden="1">"c3312"</definedName>
    <definedName name="IQ_OPEB_ACCUM_OTHER_CI_FOREIGN" hidden="1">"c3313"</definedName>
    <definedName name="IQ_OPEB_ACT_NEXT" hidden="1">"c5774"</definedName>
    <definedName name="IQ_OPEB_ACT_NEXT_DOM" hidden="1">"c5772"</definedName>
    <definedName name="IQ_OPEB_ACT_NEXT_FOREIGN" hidden="1">"c5773"</definedName>
    <definedName name="IQ_OPEB_AMT_RECOG_NEXT" hidden="1">"c5783"</definedName>
    <definedName name="IQ_OPEB_AMT_RECOG_NEXT_DOM" hidden="1">"c5781"</definedName>
    <definedName name="IQ_OPEB_AMT_RECOG_NEXT_FOREIGN" hidden="1">"c5782"</definedName>
    <definedName name="IQ_OPEB_ASSETS" hidden="1">"c3356"</definedName>
    <definedName name="IQ_OPEB_ASSETS_ACQ" hidden="1">"c3347"</definedName>
    <definedName name="IQ_OPEB_ASSETS_ACQ_DOM" hidden="1">"c3345"</definedName>
    <definedName name="IQ_OPEB_ASSETS_ACQ_FOREIGN" hidden="1">"c3346"</definedName>
    <definedName name="IQ_OPEB_ASSETS_ACTUAL_RETURN" hidden="1">"c3332"</definedName>
    <definedName name="IQ_OPEB_ASSETS_ACTUAL_RETURN_DOM" hidden="1">"c3330"</definedName>
    <definedName name="IQ_OPEB_ASSETS_ACTUAL_RETURN_FOREIGN" hidden="1">"c3331"</definedName>
    <definedName name="IQ_OPEB_ASSETS_BEG" hidden="1">"c3329"</definedName>
    <definedName name="IQ_OPEB_ASSETS_BEG_DOM" hidden="1">"c3327"</definedName>
    <definedName name="IQ_OPEB_ASSETS_BEG_FOREIGN" hidden="1">"c3328"</definedName>
    <definedName name="IQ_OPEB_ASSETS_BENEFITS_PAID" hidden="1">"c3341"</definedName>
    <definedName name="IQ_OPEB_ASSETS_BENEFITS_PAID_DOM" hidden="1">"c3339"</definedName>
    <definedName name="IQ_OPEB_ASSETS_BENEFITS_PAID_FOREIGN" hidden="1">"c3340"</definedName>
    <definedName name="IQ_OPEB_ASSETS_CURTAIL" hidden="1">"c3350"</definedName>
    <definedName name="IQ_OPEB_ASSETS_CURTAIL_DOM" hidden="1">"c3348"</definedName>
    <definedName name="IQ_OPEB_ASSETS_CURTAIL_FOREIGN" hidden="1">"c3349"</definedName>
    <definedName name="IQ_OPEB_ASSETS_DOM" hidden="1">"c3354"</definedName>
    <definedName name="IQ_OPEB_ASSETS_EMPLOYER_CONTRIBUTIONS" hidden="1">"c3335"</definedName>
    <definedName name="IQ_OPEB_ASSETS_EMPLOYER_CONTRIBUTIONS_DOM" hidden="1">"c3333"</definedName>
    <definedName name="IQ_OPEB_ASSETS_EMPLOYER_CONTRIBUTIONS_FOREIGN" hidden="1">"c3334"</definedName>
    <definedName name="IQ_OPEB_ASSETS_FOREIGN" hidden="1">"c3355"</definedName>
    <definedName name="IQ_OPEB_ASSETS_FX_ADJ" hidden="1">"c3344"</definedName>
    <definedName name="IQ_OPEB_ASSETS_FX_ADJ_DOM" hidden="1">"c3342"</definedName>
    <definedName name="IQ_OPEB_ASSETS_FX_ADJ_FOREIGN" hidden="1">"c3343"</definedName>
    <definedName name="IQ_OPEB_ASSETS_OTHER_PLAN_ADJ" hidden="1">"c3353"</definedName>
    <definedName name="IQ_OPEB_ASSETS_OTHER_PLAN_ADJ_DOM" hidden="1">"c3351"</definedName>
    <definedName name="IQ_OPEB_ASSETS_OTHER_PLAN_ADJ_FOREIGN" hidden="1">"c3352"</definedName>
    <definedName name="IQ_OPEB_ASSETS_PARTICIP_CONTRIBUTIONS" hidden="1">"c3338"</definedName>
    <definedName name="IQ_OPEB_ASSETS_PARTICIP_CONTRIBUTIONS_DOM" hidden="1">"c3336"</definedName>
    <definedName name="IQ_OPEB_ASSETS_PARTICIP_CONTRIBUTIONS_FOREIGN" hidden="1">"c3337"</definedName>
    <definedName name="IQ_OPEB_BENEFIT_INFO_DATE" hidden="1">"c3410"</definedName>
    <definedName name="IQ_OPEB_BENEFIT_INFO_DATE_DOM" hidden="1">"c3408"</definedName>
    <definedName name="IQ_OPEB_BENEFIT_INFO_DATE_FOREIGN" hidden="1">"c3409"</definedName>
    <definedName name="IQ_OPEB_BREAKDOWN_EQ" hidden="1">"c3275"</definedName>
    <definedName name="IQ_OPEB_BREAKDOWN_EQ_DOM" hidden="1">"c3273"</definedName>
    <definedName name="IQ_OPEB_BREAKDOWN_EQ_FOREIGN" hidden="1">"c3274"</definedName>
    <definedName name="IQ_OPEB_BREAKDOWN_FI" hidden="1">"c3278"</definedName>
    <definedName name="IQ_OPEB_BREAKDOWN_FI_DOM" hidden="1">"c3276"</definedName>
    <definedName name="IQ_OPEB_BREAKDOWN_FI_FOREIGN" hidden="1">"c3277"</definedName>
    <definedName name="IQ_OPEB_BREAKDOWN_OTHER" hidden="1">"c3284"</definedName>
    <definedName name="IQ_OPEB_BREAKDOWN_OTHER_DOM" hidden="1">"c3282"</definedName>
    <definedName name="IQ_OPEB_BREAKDOWN_OTHER_FOREIGN" hidden="1">"c3283"</definedName>
    <definedName name="IQ_OPEB_BREAKDOWN_PCT_EQ" hidden="1">"c3263"</definedName>
    <definedName name="IQ_OPEB_BREAKDOWN_PCT_EQ_DOM" hidden="1">"c3261"</definedName>
    <definedName name="IQ_OPEB_BREAKDOWN_PCT_EQ_FOREIGN" hidden="1">"c3262"</definedName>
    <definedName name="IQ_OPEB_BREAKDOWN_PCT_FI" hidden="1">"c3266"</definedName>
    <definedName name="IQ_OPEB_BREAKDOWN_PCT_FI_DOM" hidden="1">"c3264"</definedName>
    <definedName name="IQ_OPEB_BREAKDOWN_PCT_FI_FOREIGN" hidden="1">"c3265"</definedName>
    <definedName name="IQ_OPEB_BREAKDOWN_PCT_OTHER" hidden="1">"c3272"</definedName>
    <definedName name="IQ_OPEB_BREAKDOWN_PCT_OTHER_DOM" hidden="1">"c3270"</definedName>
    <definedName name="IQ_OPEB_BREAKDOWN_PCT_OTHER_FOREIGN" hidden="1">"c3271"</definedName>
    <definedName name="IQ_OPEB_BREAKDOWN_PCT_RE" hidden="1">"c3269"</definedName>
    <definedName name="IQ_OPEB_BREAKDOWN_PCT_RE_DOM" hidden="1">"c3267"</definedName>
    <definedName name="IQ_OPEB_BREAKDOWN_PCT_RE_FOREIGN" hidden="1">"c3268"</definedName>
    <definedName name="IQ_OPEB_BREAKDOWN_RE" hidden="1">"c3281"</definedName>
    <definedName name="IQ_OPEB_BREAKDOWN_RE_DOM" hidden="1">"c3279"</definedName>
    <definedName name="IQ_OPEB_BREAKDOWN_RE_FOREIGN" hidden="1">"c3280"</definedName>
    <definedName name="IQ_OPEB_CI_ACT" hidden="1">"c5759"</definedName>
    <definedName name="IQ_OPEB_CI_ACT_DOM" hidden="1">"c5757"</definedName>
    <definedName name="IQ_OPEB_CI_ACT_FOREIGN" hidden="1">"c5758"</definedName>
    <definedName name="IQ_OPEB_CI_NET_AMT_RECOG" hidden="1">"c5771"</definedName>
    <definedName name="IQ_OPEB_CI_NET_AMT_RECOG_DOM" hidden="1">"c5769"</definedName>
    <definedName name="IQ_OPEB_CI_NET_AMT_RECOG_FOREIGN" hidden="1">"c5770"</definedName>
    <definedName name="IQ_OPEB_CI_OTHER_MISC_ADJ" hidden="1">"c5768"</definedName>
    <definedName name="IQ_OPEB_CI_OTHER_MISC_ADJ_DOM" hidden="1">"c5766"</definedName>
    <definedName name="IQ_OPEB_CI_OTHER_MISC_ADJ_FOREIGN" hidden="1">"c5767"</definedName>
    <definedName name="IQ_OPEB_CI_PRIOR_SERVICE" hidden="1">"c5762"</definedName>
    <definedName name="IQ_OPEB_CI_PRIOR_SERVICE_DOM" hidden="1">"c5760"</definedName>
    <definedName name="IQ_OPEB_CI_PRIOR_SERVICE_FOREIGN" hidden="1">"c5761"</definedName>
    <definedName name="IQ_OPEB_CI_TRANSITION" hidden="1">"c5765"</definedName>
    <definedName name="IQ_OPEB_CI_TRANSITION_DOM" hidden="1">"c5763"</definedName>
    <definedName name="IQ_OPEB_CI_TRANSITION_FOREIGN" hidden="1">"c5764"</definedName>
    <definedName name="IQ_OPEB_CL" hidden="1">"c5789"</definedName>
    <definedName name="IQ_OPEB_CL_DOM" hidden="1">"c5787"</definedName>
    <definedName name="IQ_OPEB_CL_FOREIGN" hidden="1">"c5788"</definedName>
    <definedName name="IQ_OPEB_DECREASE_EFFECT_PBO" hidden="1">"c3458"</definedName>
    <definedName name="IQ_OPEB_DECREASE_EFFECT_PBO_DOM" hidden="1">"c3456"</definedName>
    <definedName name="IQ_OPEB_DECREASE_EFFECT_PBO_FOREIGN" hidden="1">"c3457"</definedName>
    <definedName name="IQ_OPEB_DECREASE_EFFECT_SERVICE_INT_COST" hidden="1">"c3455"</definedName>
    <definedName name="IQ_OPEB_DECREASE_EFFECT_SERVICE_INT_COST_DOM" hidden="1">"c3453"</definedName>
    <definedName name="IQ_OPEB_DECREASE_EFFECT_SERVICE_INT_COST_FOREIGN" hidden="1">"c3454"</definedName>
    <definedName name="IQ_OPEB_DISC_RATE_MAX" hidden="1">"c3422"</definedName>
    <definedName name="IQ_OPEB_DISC_RATE_MAX_DOM" hidden="1">"c3420"</definedName>
    <definedName name="IQ_OPEB_DISC_RATE_MAX_FOREIGN" hidden="1">"c3421"</definedName>
    <definedName name="IQ_OPEB_DISC_RATE_MIN" hidden="1">"c3419"</definedName>
    <definedName name="IQ_OPEB_DISC_RATE_MIN_DOM" hidden="1">"c3417"</definedName>
    <definedName name="IQ_OPEB_DISC_RATE_MIN_FOREIGN" hidden="1">"c3418"</definedName>
    <definedName name="IQ_OPEB_EST_BENEFIT_1YR" hidden="1">"c3287"</definedName>
    <definedName name="IQ_OPEB_EST_BENEFIT_1YR_DOM" hidden="1">"c3285"</definedName>
    <definedName name="IQ_OPEB_EST_BENEFIT_1YR_FOREIGN" hidden="1">"c3286"</definedName>
    <definedName name="IQ_OPEB_EST_BENEFIT_2YR" hidden="1">"c3290"</definedName>
    <definedName name="IQ_OPEB_EST_BENEFIT_2YR_DOM" hidden="1">"c3288"</definedName>
    <definedName name="IQ_OPEB_EST_BENEFIT_2YR_FOREIGN" hidden="1">"c3289"</definedName>
    <definedName name="IQ_OPEB_EST_BENEFIT_3YR" hidden="1">"c3293"</definedName>
    <definedName name="IQ_OPEB_EST_BENEFIT_3YR_DOM" hidden="1">"c3291"</definedName>
    <definedName name="IQ_OPEB_EST_BENEFIT_3YR_FOREIGN" hidden="1">"c3292"</definedName>
    <definedName name="IQ_OPEB_EST_BENEFIT_4YR" hidden="1">"c3296"</definedName>
    <definedName name="IQ_OPEB_EST_BENEFIT_4YR_DOM" hidden="1">"c3294"</definedName>
    <definedName name="IQ_OPEB_EST_BENEFIT_4YR_FOREIGN" hidden="1">"c3295"</definedName>
    <definedName name="IQ_OPEB_EST_BENEFIT_5YR" hidden="1">"c3299"</definedName>
    <definedName name="IQ_OPEB_EST_BENEFIT_5YR_DOM" hidden="1">"c3297"</definedName>
    <definedName name="IQ_OPEB_EST_BENEFIT_5YR_FOREIGN" hidden="1">"c3298"</definedName>
    <definedName name="IQ_OPEB_EST_BENEFIT_AFTER5" hidden="1">"c3302"</definedName>
    <definedName name="IQ_OPEB_EST_BENEFIT_AFTER5_DOM" hidden="1">"c3300"</definedName>
    <definedName name="IQ_OPEB_EST_BENEFIT_AFTER5_FOREIGN" hidden="1">"c3301"</definedName>
    <definedName name="IQ_OPEB_EXP_RATE_RETURN_MAX" hidden="1">"c3434"</definedName>
    <definedName name="IQ_OPEB_EXP_RATE_RETURN_MAX_DOM" hidden="1">"c3432"</definedName>
    <definedName name="IQ_OPEB_EXP_RATE_RETURN_MAX_FOREIGN" hidden="1">"c3433"</definedName>
    <definedName name="IQ_OPEB_EXP_RATE_RETURN_MIN" hidden="1">"c3431"</definedName>
    <definedName name="IQ_OPEB_EXP_RATE_RETURN_MIN_DOM" hidden="1">"c3429"</definedName>
    <definedName name="IQ_OPEB_EXP_RATE_RETURN_MIN_FOREIGN" hidden="1">"c3430"</definedName>
    <definedName name="IQ_OPEB_EXP_RETURN" hidden="1">"c3398"</definedName>
    <definedName name="IQ_OPEB_EXP_RETURN_DOM" hidden="1">"c3396"</definedName>
    <definedName name="IQ_OPEB_EXP_RETURN_FOREIGN" hidden="1">"c3397"</definedName>
    <definedName name="IQ_OPEB_HEALTH_COST_TREND_INITIAL" hidden="1">"c3413"</definedName>
    <definedName name="IQ_OPEB_HEALTH_COST_TREND_INITIAL_DOM" hidden="1">"c3411"</definedName>
    <definedName name="IQ_OPEB_HEALTH_COST_TREND_INITIAL_FOREIGN" hidden="1">"c3412"</definedName>
    <definedName name="IQ_OPEB_HEALTH_COST_TREND_ULTIMATE" hidden="1">"c3416"</definedName>
    <definedName name="IQ_OPEB_HEALTH_COST_TREND_ULTIMATE_DOM" hidden="1">"c3414"</definedName>
    <definedName name="IQ_OPEB_HEALTH_COST_TREND_ULTIMATE_FOREIGN" hidden="1">"c3415"</definedName>
    <definedName name="IQ_OPEB_INCREASE_EFFECT_PBO" hidden="1">"c3452"</definedName>
    <definedName name="IQ_OPEB_INCREASE_EFFECT_PBO_DOM" hidden="1">"c3450"</definedName>
    <definedName name="IQ_OPEB_INCREASE_EFFECT_PBO_FOREIGN" hidden="1">"c3451"</definedName>
    <definedName name="IQ_OPEB_INCREASE_EFFECT_SERVICE_INT_COST" hidden="1">"c3449"</definedName>
    <definedName name="IQ_OPEB_INCREASE_EFFECT_SERVICE_INT_COST_DOM" hidden="1">"c3447"</definedName>
    <definedName name="IQ_OPEB_INCREASE_EFFECT_SERVICE_INT_COST_FOREIGN" hidden="1">"c3448"</definedName>
    <definedName name="IQ_OPEB_INTAN_ASSETS" hidden="1">"c3311"</definedName>
    <definedName name="IQ_OPEB_INTAN_ASSETS_DOM" hidden="1">"c3309"</definedName>
    <definedName name="IQ_OPEB_INTAN_ASSETS_FOREIGN" hidden="1">"c3310"</definedName>
    <definedName name="IQ_OPEB_INTEREST_COST" hidden="1">"c3395"</definedName>
    <definedName name="IQ_OPEB_INTEREST_COST_DOM" hidden="1">"c3393"</definedName>
    <definedName name="IQ_OPEB_INTEREST_COST_FOREIGN" hidden="1">"c3394"</definedName>
    <definedName name="IQ_OPEB_LT_ASSETS" hidden="1">"c5786"</definedName>
    <definedName name="IQ_OPEB_LT_ASSETS_DOM" hidden="1">"c5784"</definedName>
    <definedName name="IQ_OPEB_LT_ASSETS_FOREIGN" hidden="1">"c5785"</definedName>
    <definedName name="IQ_OPEB_LT_LIAB" hidden="1">"c5792"</definedName>
    <definedName name="IQ_OPEB_LT_LIAB_DOM" hidden="1">"c5790"</definedName>
    <definedName name="IQ_OPEB_LT_LIAB_FOREIGN" hidden="1">"c5791"</definedName>
    <definedName name="IQ_OPEB_NET_ASSET_RECOG" hidden="1">"c3326"</definedName>
    <definedName name="IQ_OPEB_NET_ASSET_RECOG_DOM" hidden="1">"c3324"</definedName>
    <definedName name="IQ_OPEB_NET_ASSET_RECOG_FOREIGN" hidden="1">"c3325"</definedName>
    <definedName name="IQ_OPEB_OBLIGATION_ACCUMULATED" hidden="1">"c3407"</definedName>
    <definedName name="IQ_OPEB_OBLIGATION_ACCUMULATED_DOM" hidden="1">"c3405"</definedName>
    <definedName name="IQ_OPEB_OBLIGATION_ACCUMULATED_FOREIGN" hidden="1">"c3406"</definedName>
    <definedName name="IQ_OPEB_OBLIGATION_ACQ" hidden="1">"c3380"</definedName>
    <definedName name="IQ_OPEB_OBLIGATION_ACQ_DOM" hidden="1">"c3378"</definedName>
    <definedName name="IQ_OPEB_OBLIGATION_ACQ_FOREIGN" hidden="1">"c3379"</definedName>
    <definedName name="IQ_OPEB_OBLIGATION_ACTUARIAL_GAIN_LOSS" hidden="1">"c3371"</definedName>
    <definedName name="IQ_OPEB_OBLIGATION_ACTUARIAL_GAIN_LOSS_DOM" hidden="1">"c3369"</definedName>
    <definedName name="IQ_OPEB_OBLIGATION_ACTUARIAL_GAIN_LOSS_FOREIGN" hidden="1">"c3370"</definedName>
    <definedName name="IQ_OPEB_OBLIGATION_BEG" hidden="1">"c3359"</definedName>
    <definedName name="IQ_OPEB_OBLIGATION_BEG_DOM" hidden="1">"c3357"</definedName>
    <definedName name="IQ_OPEB_OBLIGATION_BEG_FOREIGN" hidden="1">"c3358"</definedName>
    <definedName name="IQ_OPEB_OBLIGATION_CURTAIL" hidden="1">"c3383"</definedName>
    <definedName name="IQ_OPEB_OBLIGATION_CURTAIL_DOM" hidden="1">"c3381"</definedName>
    <definedName name="IQ_OPEB_OBLIGATION_CURTAIL_FOREIGN" hidden="1">"c3382"</definedName>
    <definedName name="IQ_OPEB_OBLIGATION_EMPLOYEE_CONTRIBUTIONS" hidden="1">"c3368"</definedName>
    <definedName name="IQ_OPEB_OBLIGATION_EMPLOYEE_CONTRIBUTIONS_DOM" hidden="1">"c3366"</definedName>
    <definedName name="IQ_OPEB_OBLIGATION_EMPLOYEE_CONTRIBUTIONS_FOREIGN" hidden="1">"c3367"</definedName>
    <definedName name="IQ_OPEB_OBLIGATION_FX_ADJ" hidden="1">"c3377"</definedName>
    <definedName name="IQ_OPEB_OBLIGATION_FX_ADJ_DOM" hidden="1">"c3375"</definedName>
    <definedName name="IQ_OPEB_OBLIGATION_FX_ADJ_FOREIGN" hidden="1">"c3376"</definedName>
    <definedName name="IQ_OPEB_OBLIGATION_INTEREST_COST" hidden="1">"c3365"</definedName>
    <definedName name="IQ_OPEB_OBLIGATION_INTEREST_COST_DOM" hidden="1">"c3363"</definedName>
    <definedName name="IQ_OPEB_OBLIGATION_INTEREST_COST_FOREIGN" hidden="1">"c3364"</definedName>
    <definedName name="IQ_OPEB_OBLIGATION_OTHER_PLAN_ADJ" hidden="1">"c3386"</definedName>
    <definedName name="IQ_OPEB_OBLIGATION_OTHER_PLAN_ADJ_DOM" hidden="1">"c3384"</definedName>
    <definedName name="IQ_OPEB_OBLIGATION_OTHER_PLAN_ADJ_FOREIGN" hidden="1">"c3385"</definedName>
    <definedName name="IQ_OPEB_OBLIGATION_PAID" hidden="1">"c3374"</definedName>
    <definedName name="IQ_OPEB_OBLIGATION_PAID_DOM" hidden="1">"c3372"</definedName>
    <definedName name="IQ_OPEB_OBLIGATION_PAID_FOREIGN" hidden="1">"c3373"</definedName>
    <definedName name="IQ_OPEB_OBLIGATION_PROJECTED" hidden="1">"c3389"</definedName>
    <definedName name="IQ_OPEB_OBLIGATION_PROJECTED_DOM" hidden="1">"c3387"</definedName>
    <definedName name="IQ_OPEB_OBLIGATION_PROJECTED_FOREIGN" hidden="1">"c3388"</definedName>
    <definedName name="IQ_OPEB_OBLIGATION_SERVICE_COST" hidden="1">"c3362"</definedName>
    <definedName name="IQ_OPEB_OBLIGATION_SERVICE_COST_DOM" hidden="1">"c3360"</definedName>
    <definedName name="IQ_OPEB_OBLIGATION_SERVICE_COST_FOREIGN" hidden="1">"c3361"</definedName>
    <definedName name="IQ_OPEB_OTHER" hidden="1">"c3317"</definedName>
    <definedName name="IQ_OPEB_OTHER_ADJ" hidden="1">"c3323"</definedName>
    <definedName name="IQ_OPEB_OTHER_ADJ_DOM" hidden="1">"c3321"</definedName>
    <definedName name="IQ_OPEB_OTHER_ADJ_FOREIGN" hidden="1">"c3322"</definedName>
    <definedName name="IQ_OPEB_OTHER_COST" hidden="1">"c3401"</definedName>
    <definedName name="IQ_OPEB_OTHER_COST_DOM" hidden="1">"c3399"</definedName>
    <definedName name="IQ_OPEB_OTHER_COST_FOREIGN" hidden="1">"c3400"</definedName>
    <definedName name="IQ_OPEB_OTHER_DOM" hidden="1">"c3315"</definedName>
    <definedName name="IQ_OPEB_OTHER_FOREIGN" hidden="1">"c3316"</definedName>
    <definedName name="IQ_OPEB_PBO_ASSUMED_RATE_RET_MAX" hidden="1">"c3440"</definedName>
    <definedName name="IQ_OPEB_PBO_ASSUMED_RATE_RET_MAX_DOM" hidden="1">"c3438"</definedName>
    <definedName name="IQ_OPEB_PBO_ASSUMED_RATE_RET_MAX_FOREIGN" hidden="1">"c3439"</definedName>
    <definedName name="IQ_OPEB_PBO_ASSUMED_RATE_RET_MIN" hidden="1">"c3437"</definedName>
    <definedName name="IQ_OPEB_PBO_ASSUMED_RATE_RET_MIN_DOM" hidden="1">"c3435"</definedName>
    <definedName name="IQ_OPEB_PBO_ASSUMED_RATE_RET_MIN_FOREIGN" hidden="1">"c3436"</definedName>
    <definedName name="IQ_OPEB_PBO_RATE_COMP_INCREASE_MAX" hidden="1">"c3446"</definedName>
    <definedName name="IQ_OPEB_PBO_RATE_COMP_INCREASE_MAX_DOM" hidden="1">"c3444"</definedName>
    <definedName name="IQ_OPEB_PBO_RATE_COMP_INCREASE_MAX_FOREIGN" hidden="1">"c3445"</definedName>
    <definedName name="IQ_OPEB_PBO_RATE_COMP_INCREASE_MIN" hidden="1">"c3443"</definedName>
    <definedName name="IQ_OPEB_PBO_RATE_COMP_INCREASE_MIN_DOM" hidden="1">"c3441"</definedName>
    <definedName name="IQ_OPEB_PBO_RATE_COMP_INCREASE_MIN_FOREIGN" hidden="1">"c3442"</definedName>
    <definedName name="IQ_OPEB_PREPAID_COST" hidden="1">"c3305"</definedName>
    <definedName name="IQ_OPEB_PREPAID_COST_DOM" hidden="1">"c3303"</definedName>
    <definedName name="IQ_OPEB_PREPAID_COST_FOREIGN" hidden="1">"c3304"</definedName>
    <definedName name="IQ_OPEB_PRIOR_SERVICE_NEXT" hidden="1">"c5777"</definedName>
    <definedName name="IQ_OPEB_PRIOR_SERVICE_NEXT_DOM" hidden="1">"c5775"</definedName>
    <definedName name="IQ_OPEB_PRIOR_SERVICE_NEXT_FOREIGN" hidden="1">"c5776"</definedName>
    <definedName name="IQ_OPEB_RATE_COMP_INCREASE_MAX" hidden="1">"c3428"</definedName>
    <definedName name="IQ_OPEB_RATE_COMP_INCREASE_MAX_DOM" hidden="1">"c3426"</definedName>
    <definedName name="IQ_OPEB_RATE_COMP_INCREASE_MAX_FOREIGN" hidden="1">"c3427"</definedName>
    <definedName name="IQ_OPEB_RATE_COMP_INCREASE_MIN" hidden="1">"c3425"</definedName>
    <definedName name="IQ_OPEB_RATE_COMP_INCREASE_MIN_DOM" hidden="1">"c3423"</definedName>
    <definedName name="IQ_OPEB_RATE_COMP_INCREASE_MIN_FOREIGN" hidden="1">"c3424"</definedName>
    <definedName name="IQ_OPEB_SERVICE_COST" hidden="1">"c3392"</definedName>
    <definedName name="IQ_OPEB_SERVICE_COST_DOM" hidden="1">"c3390"</definedName>
    <definedName name="IQ_OPEB_SERVICE_COST_FOREIGN" hidden="1">"c3391"</definedName>
    <definedName name="IQ_OPEB_TOTAL_COST" hidden="1">"c3404"</definedName>
    <definedName name="IQ_OPEB_TOTAL_COST_DOM" hidden="1">"c3402"</definedName>
    <definedName name="IQ_OPEB_TOTAL_COST_FOREIGN" hidden="1">"c3403"</definedName>
    <definedName name="IQ_OPEB_TRANSITION_NEXT" hidden="1">"c5780"</definedName>
    <definedName name="IQ_OPEB_TRANSITION_NEXT_DOM" hidden="1">"c5778"</definedName>
    <definedName name="IQ_OPEB_TRANSITION_NEXT_FOREIGN" hidden="1">"c5779"</definedName>
    <definedName name="IQ_OPEB_UNRECOG_PRIOR" hidden="1">"c3320"</definedName>
    <definedName name="IQ_OPEB_UNRECOG_PRIOR_DOM" hidden="1">"c3318"</definedName>
    <definedName name="IQ_OPEB_UNRECOG_PRIOR_FOREIGN" hidden="1">"c3319"</definedName>
    <definedName name="IQ_OPENPRICE" hidden="1">"c848"</definedName>
    <definedName name="IQ_OPER_INC" hidden="1">"c849"</definedName>
    <definedName name="IQ_OPER_INC_BR" hidden="1">"c850"</definedName>
    <definedName name="IQ_OPER_INC_FIN" hidden="1">"c851"</definedName>
    <definedName name="IQ_OPER_INC_INS" hidden="1">"c852"</definedName>
    <definedName name="IQ_OPER_INC_MARGIN" hidden="1">"c1448"</definedName>
    <definedName name="IQ_OPER_INC_RE" hidden="1">"c6240"</definedName>
    <definedName name="IQ_OPER_INC_REIT" hidden="1">"c853"</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EXERCISABLE_END_OS" hidden="1">"c5804"</definedName>
    <definedName name="IQ_OPTIONS_EXERCISED" hidden="1">"c2116"</definedName>
    <definedName name="IQ_OPTIONS_GRANTED" hidden="1">"c2673"</definedName>
    <definedName name="IQ_OPTIONS_ISSUED" hidden="1">"c857"</definedName>
    <definedName name="IQ_OPTIONS_STRIKE_PRICE_BEG_OS" hidden="1">"c5805"</definedName>
    <definedName name="IQ_OPTIONS_STRIKE_PRICE_CANCELLED" hidden="1">"c5807"</definedName>
    <definedName name="IQ_OPTIONS_STRIKE_PRICE_EXERCISABLE" hidden="1">"c5808"</definedName>
    <definedName name="IQ_OPTIONS_STRIKE_PRICE_EXERCISED" hidden="1">"c5806"</definedName>
    <definedName name="IQ_OPTIONS_STRIKE_PRICE_GRANTED" hidden="1">"c2678"</definedName>
    <definedName name="IQ_OPTIONS_STRIKE_PRICE_OS" hidden="1">"c2677"</definedName>
    <definedName name="IQ_ORDER_BACKLOG" hidden="1">"c2090"</definedName>
    <definedName name="IQ_OREO_1_4_RESIDENTIAL_FDIC" hidden="1">"c6454"</definedName>
    <definedName name="IQ_OREO_COMMERCIAL_RE_FDIC" hidden="1">"c6456"</definedName>
    <definedName name="IQ_OREO_CONSTRUCTION_DEVELOPMENT_FDIC" hidden="1">"c6457"</definedName>
    <definedName name="IQ_OREO_FARMLAND_FDIC" hidden="1">"c6458"</definedName>
    <definedName name="IQ_OREO_FOREIGN_FDIC" hidden="1">"c6460"</definedName>
    <definedName name="IQ_OREO_MULTI_FAMILY_RESIDENTIAL_FDIC" hidden="1">"c6455"</definedName>
    <definedName name="IQ_OTHER_ADJUST_GROSS_LOANS" hidden="1">"c859"</definedName>
    <definedName name="IQ_OTHER_ADJUSTMENTS_COVERED" hidden="1">"c9961"</definedName>
    <definedName name="IQ_OTHER_ADJUSTMENTS_GROUP" hidden="1">"c9947"</definedName>
    <definedName name="IQ_OTHER_AMORT" hidden="1">"c5563"</definedName>
    <definedName name="IQ_OTHER_AMORT_BNK" hidden="1">"c5565"</definedName>
    <definedName name="IQ_OTHER_AMORT_BR" hidden="1">"c5566"</definedName>
    <definedName name="IQ_OTHER_AMORT_FIN" hidden="1">"c5567"</definedName>
    <definedName name="IQ_OTHER_AMORT_INS" hidden="1">"c5568"</definedName>
    <definedName name="IQ_OTHER_AMORT_RE" hidden="1">"c6287"</definedName>
    <definedName name="IQ_OTHER_AMORT_REIT" hidden="1">"c5569"</definedName>
    <definedName name="IQ_OTHER_AMORT_UTI" hidden="1">"c5570"</definedName>
    <definedName name="IQ_OTHER_ASSETS" hidden="1">"c860"</definedName>
    <definedName name="IQ_OTHER_ASSETS_BNK" hidden="1">"c861"</definedName>
    <definedName name="IQ_OTHER_ASSETS_BR" hidden="1">"c862"</definedName>
    <definedName name="IQ_OTHER_ASSETS_FDIC" hidden="1">"c6338"</definedName>
    <definedName name="IQ_OTHER_ASSETS_FIN" hidden="1">"c863"</definedName>
    <definedName name="IQ_OTHER_ASSETS_INS" hidden="1">"c864"</definedName>
    <definedName name="IQ_OTHER_ASSETS_RE" hidden="1">"c6241"</definedName>
    <definedName name="IQ_OTHER_ASSETS_REIT" hidden="1">"c865"</definedName>
    <definedName name="IQ_OTHER_ASSETS_SERV_RIGHTS" hidden="1">"c2243"</definedName>
    <definedName name="IQ_OTHER_ASSETS_UTI" hidden="1">"c866"</definedName>
    <definedName name="IQ_OTHER_BEARING_LIAB" hidden="1">"c1608"</definedName>
    <definedName name="IQ_OTHER_BEDS" hidden="1">"c8784"</definedName>
    <definedName name="IQ_OTHER_BENEFITS_OBLIGATION" hidden="1">"c867"</definedName>
    <definedName name="IQ_OTHER_BORROWED_FUNDS_FDIC" hidden="1">"c6345"</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 hidden="1">"c6242"</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INS" hidden="1">"C6021"</definedName>
    <definedName name="IQ_OTHER_CL_SUPPL_RE" hidden="1">"c6243"</definedName>
    <definedName name="IQ_OTHER_CL_SUPPL_REIT" hidden="1">"c882"</definedName>
    <definedName name="IQ_OTHER_CL_SUPPL_UTI" hidden="1">"c883"</definedName>
    <definedName name="IQ_OTHER_CL_UTI" hidden="1">"c884"</definedName>
    <definedName name="IQ_OTHER_COMPREHENSIVE_INCOME_FDIC" hidden="1">"c6503"</definedName>
    <definedName name="IQ_OTHER_CURRENT_ASSETS" hidden="1">"c1403"</definedName>
    <definedName name="IQ_OTHER_CURRENT_LIAB" hidden="1">"c1404"</definedName>
    <definedName name="IQ_OTHER_DEBT" hidden="1">"c2507"</definedName>
    <definedName name="IQ_OTHER_DEBT_PCT" hidden="1">"c2508"</definedName>
    <definedName name="IQ_OTHER_DEP" hidden="1">"c885"</definedName>
    <definedName name="IQ_OTHER_DEPOSITORY_INSTITUTIONS_LOANS_FDIC" hidden="1">"c6436"</definedName>
    <definedName name="IQ_OTHER_DEPOSITORY_INSTITUTIONS_TOTAL_LOANS_FOREIGN_FDIC" hidden="1">"c6442"</definedName>
    <definedName name="IQ_OTHER_DOMESTIC_DEBT_SECURITIES_FDIC" hidden="1">"c6302"</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 hidden="1">"c6244"</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 hidden="1">"c6245"</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 hidden="1">"c6246"</definedName>
    <definedName name="IQ_OTHER_FINANCE_ACT_SUPPL_REIT" hidden="1">"c904"</definedName>
    <definedName name="IQ_OTHER_FINANCE_ACT_SUPPL_UTI" hidden="1">"c905"</definedName>
    <definedName name="IQ_OTHER_FINANCE_ACT_UTI" hidden="1">"c906"</definedName>
    <definedName name="IQ_OTHER_INSURANCE_FEES_FDIC" hidden="1">"c6672"</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 hidden="1">"c6247"</definedName>
    <definedName name="IQ_OTHER_INTAN_REIT" hidden="1">"c912"</definedName>
    <definedName name="IQ_OTHER_INTAN_UTI" hidden="1">"c913"</definedName>
    <definedName name="IQ_OTHER_INTANGIBLE_FDIC" hidden="1">"c6337"</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 hidden="1">"c6248"</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 hidden="1">"c6249"</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 hidden="1">"c6250"</definedName>
    <definedName name="IQ_OTHER_LIAB_LT_REIT" hidden="1">"c940"</definedName>
    <definedName name="IQ_OTHER_LIAB_LT_UTI" hidden="1">"c941"</definedName>
    <definedName name="IQ_OTHER_LIAB_RE" hidden="1">"c6251"</definedName>
    <definedName name="IQ_OTHER_LIAB_REIT" hidden="1">"c942"</definedName>
    <definedName name="IQ_OTHER_LIAB_UTI" hidden="1">"c943"</definedName>
    <definedName name="IQ_OTHER_LIAB_WRITTEN" hidden="1">"c944"</definedName>
    <definedName name="IQ_OTHER_LIABILITIES_FDIC" hidden="1">"c6347"</definedName>
    <definedName name="IQ_OTHER_LOANS" hidden="1">"c945"</definedName>
    <definedName name="IQ_OTHER_LOANS_CHARGE_OFFS_FDIC" hidden="1">"c6601"</definedName>
    <definedName name="IQ_OTHER_LOANS_FOREIGN_FDIC" hidden="1">"c6446"</definedName>
    <definedName name="IQ_OTHER_LOANS_LEASES_FDIC" hidden="1">"c6322"</definedName>
    <definedName name="IQ_OTHER_LOANS_NET_CHARGE_OFFS_FDIC" hidden="1">"c6639"</definedName>
    <definedName name="IQ_OTHER_LOANS_RECOVERIES_FDIC" hidden="1">"c6620"</definedName>
    <definedName name="IQ_OTHER_LOANS_TOTAL_FDIC" hidden="1">"c6432"</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 hidden="1">"c6252"</definedName>
    <definedName name="IQ_OTHER_LT_ASSETS_REIT" hidden="1">"c951"</definedName>
    <definedName name="IQ_OTHER_LT_ASSETS_UTI" hidden="1">"c952"</definedName>
    <definedName name="IQ_OTHER_NET" hidden="1">"c1453"</definedName>
    <definedName name="IQ_OTHER_NON_INT_EXP" hidden="1">"c953"</definedName>
    <definedName name="IQ_OTHER_NON_INT_EXP_FDIC" hidden="1">"c6578"</definedName>
    <definedName name="IQ_OTHER_NON_INT_EXP_TOTAL" hidden="1">"c954"</definedName>
    <definedName name="IQ_OTHER_NON_INT_EXPENSE_FDIC" hidden="1">"c6679"</definedName>
    <definedName name="IQ_OTHER_NON_INT_INC" hidden="1">"c955"</definedName>
    <definedName name="IQ_OTHER_NON_INT_INC_FDIC" hidden="1">"c6676"</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 hidden="1">"c6253"</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 hidden="1">"c6254"</definedName>
    <definedName name="IQ_OTHER_NON_OPER_EXP_SUPPL_REIT" hidden="1">"c965"</definedName>
    <definedName name="IQ_OTHER_NON_OPER_EXP_SUPPL_UTI" hidden="1">"c966"</definedName>
    <definedName name="IQ_OTHER_NON_OPER_EXP_UTI" hidden="1">"c967"</definedName>
    <definedName name="IQ_OTHER_OFF_BS_LIAB_FDIC" hidden="1">"c6533"</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 hidden="1">"c6255"</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 hidden="1">"c6256"</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 hidden="1">"c6257"</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 hidden="1">"c6258"</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ABLE_END_OS" hidden="1">"c5814"</definedName>
    <definedName name="IQ_OTHER_OPTIONS_EXERCISED" hidden="1">"c2688"</definedName>
    <definedName name="IQ_OTHER_OPTIONS_GRANTED" hidden="1">"c2687"</definedName>
    <definedName name="IQ_OTHER_OPTIONS_STRIKE_PRICE_BEG_OS" hidden="1">"c5815"</definedName>
    <definedName name="IQ_OTHER_OPTIONS_STRIKE_PRICE_CANCELLED" hidden="1">"c5817"</definedName>
    <definedName name="IQ_OTHER_OPTIONS_STRIKE_PRICE_EXERCISABLE" hidden="1">"c5818"</definedName>
    <definedName name="IQ_OTHER_OPTIONS_STRIKE_PRICE_EXERCISED" hidden="1">"c5816"</definedName>
    <definedName name="IQ_OTHER_OPTIONS_STRIKE_PRICE_OS" hidden="1">"c2691"</definedName>
    <definedName name="IQ_OTHER_OUTSTANDING_BS_DATE" hidden="1">"c1972"</definedName>
    <definedName name="IQ_OTHER_OUTSTANDING_FILING_DATE" hidden="1">"c1974"</definedName>
    <definedName name="IQ_OTHER_PC_WRITTEN" hidden="1">"c1006"</definedName>
    <definedName name="IQ_OTHER_PROP" hidden="1">"c8764"</definedName>
    <definedName name="IQ_OTHER_RE_OWNED_FDIC" hidden="1">"c6330"</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 hidden="1">"c6259"</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 hidden="1">"c6260"</definedName>
    <definedName name="IQ_OTHER_REV_SUPPL_REIT" hidden="1">"c1019"</definedName>
    <definedName name="IQ_OTHER_REV_SUPPL_UTI" hidden="1">"c1020"</definedName>
    <definedName name="IQ_OTHER_REV_UTI" hidden="1">"c1021"</definedName>
    <definedName name="IQ_OTHER_REVENUE" hidden="1">"c1410"</definedName>
    <definedName name="IQ_OTHER_ROOMS" hidden="1">"c8788"</definedName>
    <definedName name="IQ_OTHER_SAVINGS_DEPOSITS_FDIC" hidden="1">"c6554"</definedName>
    <definedName name="IQ_OTHER_SQ_FT" hidden="1">"c8780"</definedName>
    <definedName name="IQ_OTHER_STRIKE_PRICE_GRANTED" hidden="1">"c2692"</definedName>
    <definedName name="IQ_OTHER_TRANSACTIONS_FDIC" hidden="1">"c6504"</definedName>
    <definedName name="IQ_OTHER_UNDRAWN" hidden="1">"c2522"</definedName>
    <definedName name="IQ_OTHER_UNITS" hidden="1">"c8772"</definedName>
    <definedName name="IQ_OTHER_UNUSED_COMMITMENTS_FDIC" hidden="1">"c6530"</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 hidden="1">"c6282"</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 hidden="1">"c6281"</definedName>
    <definedName name="IQ_OTHER_UNUSUAL_SUPPL_REIT" hidden="1">"c1499"</definedName>
    <definedName name="IQ_OTHER_UNUSUAL_SUPPL_UTI" hidden="1">"c1500"</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"c2128"</definedName>
    <definedName name="IQ_OUTSTANDING_FILING_DATE" hidden="1">"c1023"</definedName>
    <definedName name="IQ_OVER_FIFETEEN_YEAR_MORTGAGE_PASS_THROUGHS_FDIC" hidden="1">"c6416"</definedName>
    <definedName name="IQ_OVER_FIFTEEN_YEAR_FIXED_AND_FLOATING_RATE_FDIC" hidden="1">"c6424"</definedName>
    <definedName name="IQ_OVER_THREE_YEARS_FDIC" hidden="1">"c6418"</definedName>
    <definedName name="IQ_PART_TIME" hidden="1">"c1024"</definedName>
    <definedName name="IQ_PARTICIPATION_POOLS_RESIDENTIAL_MORTGAGES_FDIC" hidden="1">"c6403"</definedName>
    <definedName name="IQ_PARTNERSHIP_INC_RE" hidden="1">"c12039"</definedName>
    <definedName name="IQ_PAST_DUE_30_1_4_FAMILY_LOANS_FDIC" hidden="1">"c6693"</definedName>
    <definedName name="IQ_PAST_DUE_30_AUTO_LOANS_FDIC" hidden="1">"c6687"</definedName>
    <definedName name="IQ_PAST_DUE_30_CL_LOANS_FDIC" hidden="1">"c6688"</definedName>
    <definedName name="IQ_PAST_DUE_30_CREDIT_CARDS_RECEIVABLES_FDIC" hidden="1">"c6690"</definedName>
    <definedName name="IQ_PAST_DUE_30_HOME_EQUITY_LINES_FDIC" hidden="1">"c6691"</definedName>
    <definedName name="IQ_PAST_DUE_30_OTHER_CONSUMER_LOANS_FDIC" hidden="1">"c6689"</definedName>
    <definedName name="IQ_PAST_DUE_30_OTHER_LOANS_FDIC" hidden="1">"c6692"</definedName>
    <definedName name="IQ_PAST_DUE_90_1_4_FAMILY_LOANS_FDIC" hidden="1">"c6700"</definedName>
    <definedName name="IQ_PAST_DUE_90_AUTO_LOANS_FDIC" hidden="1">"c6694"</definedName>
    <definedName name="IQ_PAST_DUE_90_CL_LOANS_FDIC" hidden="1">"c6695"</definedName>
    <definedName name="IQ_PAST_DUE_90_CREDIT_CARDS_RECEIVABLES_FDIC" hidden="1">"c6697"</definedName>
    <definedName name="IQ_PAST_DUE_90_HOME_EQUITY_LINES_FDIC" hidden="1">"c6698"</definedName>
    <definedName name="IQ_PAST_DUE_90_OTHER_CONSUMER_LOANS_FDIC" hidden="1">"c6696"</definedName>
    <definedName name="IQ_PAST_DUE_90_OTHER_LOANS_FDIC" hidden="1">"c6699"</definedName>
    <definedName name="IQ_PAY_ACCRUED" hidden="1">"c1457"</definedName>
    <definedName name="IQ_PAYOUT_RATIO" hidden="1">"c1900"</definedName>
    <definedName name="IQ_PBV" hidden="1">"c1025"</definedName>
    <definedName name="IQ_PBV_AVG" hidden="1">"c1026"</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EXCL_FWD_CIQ" hidden="1">"c4042"</definedName>
    <definedName name="IQ_PE_EXCL_FWD_REUT" hidden="1">"c4049"</definedName>
    <definedName name="IQ_PE_NORMALIZED" hidden="1">"c2207"</definedName>
    <definedName name="IQ_PE_RATIO" hidden="1">"c1610"</definedName>
    <definedName name="IQ_PEG_FWD" hidden="1">"c1863"</definedName>
    <definedName name="IQ_PEG_FWD_CIQ" hidden="1">"c4045"</definedName>
    <definedName name="IQ_PEG_FWD_REUT" hidden="1">"c4052"</definedName>
    <definedName name="IQ_PENSION" hidden="1">"c1031"</definedName>
    <definedName name="IQ_PENSION_ACCRUED_LIAB" hidden="1">"c3134"</definedName>
    <definedName name="IQ_PENSION_ACCRUED_LIAB_DOM" hidden="1">"c3132"</definedName>
    <definedName name="IQ_PENSION_ACCRUED_LIAB_FOREIGN" hidden="1">"c3133"</definedName>
    <definedName name="IQ_PENSION_ACCUM_OTHER_CI" hidden="1">"c3140"</definedName>
    <definedName name="IQ_PENSION_ACCUM_OTHER_CI_DOM" hidden="1">"c3138"</definedName>
    <definedName name="IQ_PENSION_ACCUM_OTHER_CI_FOREIGN" hidden="1">"c3139"</definedName>
    <definedName name="IQ_PENSION_ACCUMULATED_OBLIGATION" hidden="1">"c3570"</definedName>
    <definedName name="IQ_PENSION_ACCUMULATED_OBLIGATION_DOMESTIC" hidden="1">"c3568"</definedName>
    <definedName name="IQ_PENSION_ACCUMULATED_OBLIGATION_FOREIGN" hidden="1">"c3569"</definedName>
    <definedName name="IQ_PENSION_ACT_NEXT" hidden="1">"c5738"</definedName>
    <definedName name="IQ_PENSION_ACT_NEXT_DOM" hidden="1">"c5736"</definedName>
    <definedName name="IQ_PENSION_ACT_NEXT_FOREIGN" hidden="1">"c5737"</definedName>
    <definedName name="IQ_PENSION_AMT_RECOG_NEXT_DOM" hidden="1">"c5745"</definedName>
    <definedName name="IQ_PENSION_AMT_RECOG_NEXT_FOREIGN" hidden="1">"c5746"</definedName>
    <definedName name="IQ_PENSION_AMT_RECOG_PERIOD" hidden="1">"c5747"</definedName>
    <definedName name="IQ_PENSION_ASSETS" hidden="1">"c3182"</definedName>
    <definedName name="IQ_PENSION_ASSETS_ACQ" hidden="1">"c3173"</definedName>
    <definedName name="IQ_PENSION_ASSETS_ACQ_DOM" hidden="1">"c3171"</definedName>
    <definedName name="IQ_PENSION_ASSETS_ACQ_FOREIGN" hidden="1">"c3172"</definedName>
    <definedName name="IQ_PENSION_ASSETS_ACTUAL_RETURN" hidden="1">"c3158"</definedName>
    <definedName name="IQ_PENSION_ASSETS_ACTUAL_RETURN_DOM" hidden="1">"c3156"</definedName>
    <definedName name="IQ_PENSION_ASSETS_ACTUAL_RETURN_FOREIGN" hidden="1">"c3157"</definedName>
    <definedName name="IQ_PENSION_ASSETS_BEG" hidden="1">"c3155"</definedName>
    <definedName name="IQ_PENSION_ASSETS_BEG_DOM" hidden="1">"c3153"</definedName>
    <definedName name="IQ_PENSION_ASSETS_BEG_FOREIGN" hidden="1">"c3154"</definedName>
    <definedName name="IQ_PENSION_ASSETS_BENEFITS_PAID" hidden="1">"c3167"</definedName>
    <definedName name="IQ_PENSION_ASSETS_BENEFITS_PAID_DOM" hidden="1">"c3165"</definedName>
    <definedName name="IQ_PENSION_ASSETS_BENEFITS_PAID_FOREIGN" hidden="1">"c3166"</definedName>
    <definedName name="IQ_PENSION_ASSETS_CURTAIL" hidden="1">"c3176"</definedName>
    <definedName name="IQ_PENSION_ASSETS_CURTAIL_DOM" hidden="1">"c3174"</definedName>
    <definedName name="IQ_PENSION_ASSETS_CURTAIL_FOREIGN" hidden="1">"c3175"</definedName>
    <definedName name="IQ_PENSION_ASSETS_DOM" hidden="1">"c3180"</definedName>
    <definedName name="IQ_PENSION_ASSETS_EMPLOYER_CONTRIBUTIONS" hidden="1">"c3161"</definedName>
    <definedName name="IQ_PENSION_ASSETS_EMPLOYER_CONTRIBUTIONS_DOM" hidden="1">"c3159"</definedName>
    <definedName name="IQ_PENSION_ASSETS_EMPLOYER_CONTRIBUTIONS_FOREIGN" hidden="1">"c3160"</definedName>
    <definedName name="IQ_PENSION_ASSETS_FOREIGN" hidden="1">"c3181"</definedName>
    <definedName name="IQ_PENSION_ASSETS_FX_ADJ" hidden="1">"c3170"</definedName>
    <definedName name="IQ_PENSION_ASSETS_FX_ADJ_DOM" hidden="1">"c3168"</definedName>
    <definedName name="IQ_PENSION_ASSETS_FX_ADJ_FOREIGN" hidden="1">"c3169"</definedName>
    <definedName name="IQ_PENSION_ASSETS_OTHER_PLAN_ADJ" hidden="1">"c3179"</definedName>
    <definedName name="IQ_PENSION_ASSETS_OTHER_PLAN_ADJ_DOM" hidden="1">"c3177"</definedName>
    <definedName name="IQ_PENSION_ASSETS_OTHER_PLAN_ADJ_FOREIGN" hidden="1">"c3178"</definedName>
    <definedName name="IQ_PENSION_ASSETS_PARTICIP_CONTRIBUTIONS" hidden="1">"c3164"</definedName>
    <definedName name="IQ_PENSION_ASSETS_PARTICIP_CONTRIBUTIONS_DOM" hidden="1">"c3162"</definedName>
    <definedName name="IQ_PENSION_ASSETS_PARTICIP_CONTRIBUTIONS_FOREIGN" hidden="1">"c3163"</definedName>
    <definedName name="IQ_PENSION_BENEFIT_INFO_DATE" hidden="1">"c3230"</definedName>
    <definedName name="IQ_PENSION_BENEFIT_INFO_DATE_DOM" hidden="1">"c3228"</definedName>
    <definedName name="IQ_PENSION_BENEFIT_INFO_DATE_FOREIGN" hidden="1">"c3229"</definedName>
    <definedName name="IQ_PENSION_BREAKDOWN_EQ" hidden="1">"c3101"</definedName>
    <definedName name="IQ_PENSION_BREAKDOWN_EQ_DOM" hidden="1">"c3099"</definedName>
    <definedName name="IQ_PENSION_BREAKDOWN_EQ_FOREIGN" hidden="1">"c3100"</definedName>
    <definedName name="IQ_PENSION_BREAKDOWN_FI" hidden="1">"c3104"</definedName>
    <definedName name="IQ_PENSION_BREAKDOWN_FI_DOM" hidden="1">"c3102"</definedName>
    <definedName name="IQ_PENSION_BREAKDOWN_FI_FOREIGN" hidden="1">"c3103"</definedName>
    <definedName name="IQ_PENSION_BREAKDOWN_OTHER" hidden="1">"c3110"</definedName>
    <definedName name="IQ_PENSION_BREAKDOWN_OTHER_DOM" hidden="1">"c3108"</definedName>
    <definedName name="IQ_PENSION_BREAKDOWN_OTHER_FOREIGN" hidden="1">"c3109"</definedName>
    <definedName name="IQ_PENSION_BREAKDOWN_PCT_EQ" hidden="1">"c3089"</definedName>
    <definedName name="IQ_PENSION_BREAKDOWN_PCT_EQ_DOM" hidden="1">"c3087"</definedName>
    <definedName name="IQ_PENSION_BREAKDOWN_PCT_EQ_FOREIGN" hidden="1">"c3088"</definedName>
    <definedName name="IQ_PENSION_BREAKDOWN_PCT_FI" hidden="1">"c3092"</definedName>
    <definedName name="IQ_PENSION_BREAKDOWN_PCT_FI_DOM" hidden="1">"c3090"</definedName>
    <definedName name="IQ_PENSION_BREAKDOWN_PCT_FI_FOREIGN" hidden="1">"c3091"</definedName>
    <definedName name="IQ_PENSION_BREAKDOWN_PCT_OTHER" hidden="1">"c3098"</definedName>
    <definedName name="IQ_PENSION_BREAKDOWN_PCT_OTHER_DOM" hidden="1">"c3096"</definedName>
    <definedName name="IQ_PENSION_BREAKDOWN_PCT_OTHER_FOREIGN" hidden="1">"c3097"</definedName>
    <definedName name="IQ_PENSION_BREAKDOWN_PCT_RE" hidden="1">"c3095"</definedName>
    <definedName name="IQ_PENSION_BREAKDOWN_PCT_RE_DOM" hidden="1">"c3093"</definedName>
    <definedName name="IQ_PENSION_BREAKDOWN_PCT_RE_FOREIGN" hidden="1">"c3094"</definedName>
    <definedName name="IQ_PENSION_BREAKDOWN_RE" hidden="1">"c3107"</definedName>
    <definedName name="IQ_PENSION_BREAKDOWN_RE_DOM" hidden="1">"c3105"</definedName>
    <definedName name="IQ_PENSION_BREAKDOWN_RE_FOREIGN" hidden="1">"c3106"</definedName>
    <definedName name="IQ_PENSION_CI_ACT" hidden="1">"c5723"</definedName>
    <definedName name="IQ_PENSION_CI_ACT_DOM" hidden="1">"c5721"</definedName>
    <definedName name="IQ_PENSION_CI_ACT_FOREIGN" hidden="1">"c5722"</definedName>
    <definedName name="IQ_PENSION_CI_NET_AMT_RECOG" hidden="1">"c5735"</definedName>
    <definedName name="IQ_PENSION_CI_NET_AMT_RECOG_DOM" hidden="1">"c5733"</definedName>
    <definedName name="IQ_PENSION_CI_NET_AMT_RECOG_FOREIGN" hidden="1">"c5734"</definedName>
    <definedName name="IQ_PENSION_CI_OTHER_MISC_ADJ" hidden="1">"c5732"</definedName>
    <definedName name="IQ_PENSION_CI_OTHER_MISC_ADJ_DOM" hidden="1">"c5730"</definedName>
    <definedName name="IQ_PENSION_CI_OTHER_MISC_ADJ_FOREIGN" hidden="1">"c5731"</definedName>
    <definedName name="IQ_PENSION_CI_PRIOR_SERVICE" hidden="1">"c5726"</definedName>
    <definedName name="IQ_PENSION_CI_PRIOR_SERVICE_DOM" hidden="1">"c5724"</definedName>
    <definedName name="IQ_PENSION_CI_PRIOR_SERVICE_FOREIGN" hidden="1">"c5725"</definedName>
    <definedName name="IQ_PENSION_CI_TRANSITION" hidden="1">"c5729"</definedName>
    <definedName name="IQ_PENSION_CI_TRANSITION_DOM" hidden="1">"c5727"</definedName>
    <definedName name="IQ_PENSION_CI_TRANSITION_FOREIGN" hidden="1">"c5728"</definedName>
    <definedName name="IQ_PENSION_CL" hidden="1">"c5753"</definedName>
    <definedName name="IQ_PENSION_CL_DOM" hidden="1">"c5751"</definedName>
    <definedName name="IQ_PENSION_CL_FOREIGN" hidden="1">"c5752"</definedName>
    <definedName name="IQ_PENSION_CONTRIBUTION_TOTAL_COST" hidden="1">"c3559"</definedName>
    <definedName name="IQ_PENSION_DISC_RATE_MAX" hidden="1">"c3236"</definedName>
    <definedName name="IQ_PENSION_DISC_RATE_MAX_DOM" hidden="1">"c3234"</definedName>
    <definedName name="IQ_PENSION_DISC_RATE_MAX_FOREIGN" hidden="1">"c3235"</definedName>
    <definedName name="IQ_PENSION_DISC_RATE_MIN" hidden="1">"c3233"</definedName>
    <definedName name="IQ_PENSION_DISC_RATE_MIN_DOM" hidden="1">"c3231"</definedName>
    <definedName name="IQ_PENSION_DISC_RATE_MIN_FOREIGN" hidden="1">"c3232"</definedName>
    <definedName name="IQ_PENSION_DISCOUNT_RATE_DOMESTIC" hidden="1">"c3573"</definedName>
    <definedName name="IQ_PENSION_DISCOUNT_RATE_FOREIGN" hidden="1">"c3574"</definedName>
    <definedName name="IQ_PENSION_EST_BENEFIT_1YR" hidden="1">"c3113"</definedName>
    <definedName name="IQ_PENSION_EST_BENEFIT_1YR_DOM" hidden="1">"c3111"</definedName>
    <definedName name="IQ_PENSION_EST_BENEFIT_1YR_FOREIGN" hidden="1">"c3112"</definedName>
    <definedName name="IQ_PENSION_EST_BENEFIT_2YR" hidden="1">"c3116"</definedName>
    <definedName name="IQ_PENSION_EST_BENEFIT_2YR_DOM" hidden="1">"c3114"</definedName>
    <definedName name="IQ_PENSION_EST_BENEFIT_2YR_FOREIGN" hidden="1">"c3115"</definedName>
    <definedName name="IQ_PENSION_EST_BENEFIT_3YR" hidden="1">"c3119"</definedName>
    <definedName name="IQ_PENSION_EST_BENEFIT_3YR_DOM" hidden="1">"c3117"</definedName>
    <definedName name="IQ_PENSION_EST_BENEFIT_3YR_FOREIGN" hidden="1">"c3118"</definedName>
    <definedName name="IQ_PENSION_EST_BENEFIT_4YR" hidden="1">"c3122"</definedName>
    <definedName name="IQ_PENSION_EST_BENEFIT_4YR_DOM" hidden="1">"c3120"</definedName>
    <definedName name="IQ_PENSION_EST_BENEFIT_4YR_FOREIGN" hidden="1">"c3121"</definedName>
    <definedName name="IQ_PENSION_EST_BENEFIT_5YR" hidden="1">"c3125"</definedName>
    <definedName name="IQ_PENSION_EST_BENEFIT_5YR_DOM" hidden="1">"c3123"</definedName>
    <definedName name="IQ_PENSION_EST_BENEFIT_5YR_FOREIGN" hidden="1">"c3124"</definedName>
    <definedName name="IQ_PENSION_EST_BENEFIT_AFTER5" hidden="1">"c3128"</definedName>
    <definedName name="IQ_PENSION_EST_BENEFIT_AFTER5_DOM" hidden="1">"c3126"</definedName>
    <definedName name="IQ_PENSION_EST_BENEFIT_AFTER5_FOREIGN" hidden="1">"c3127"</definedName>
    <definedName name="IQ_PENSION_EST_CONTRIBUTIONS_NEXTYR" hidden="1">"c3218"</definedName>
    <definedName name="IQ_PENSION_EST_CONTRIBUTIONS_NEXTYR_DOM" hidden="1">"c3216"</definedName>
    <definedName name="IQ_PENSION_EST_CONTRIBUTIONS_NEXTYR_FOREIGN" hidden="1">"c3217"</definedName>
    <definedName name="IQ_PENSION_EXP_RATE_RETURN_MAX" hidden="1">"c3248"</definedName>
    <definedName name="IQ_PENSION_EXP_RATE_RETURN_MAX_DOM" hidden="1">"c3246"</definedName>
    <definedName name="IQ_PENSION_EXP_RATE_RETURN_MAX_FOREIGN" hidden="1">"c3247"</definedName>
    <definedName name="IQ_PENSION_EXP_RATE_RETURN_MIN" hidden="1">"c3245"</definedName>
    <definedName name="IQ_PENSION_EXP_RATE_RETURN_MIN_DOM" hidden="1">"c3243"</definedName>
    <definedName name="IQ_PENSION_EXP_RATE_RETURN_MIN_FOREIGN" hidden="1">"c3244"</definedName>
    <definedName name="IQ_PENSION_EXP_RETURN_DOMESTIC" hidden="1">"c3571"</definedName>
    <definedName name="IQ_PENSION_EXP_RETURN_FOREIGN" hidden="1">"c3572"</definedName>
    <definedName name="IQ_PENSION_INTAN_ASSETS" hidden="1">"c3137"</definedName>
    <definedName name="IQ_PENSION_INTAN_ASSETS_DOM" hidden="1">"c3135"</definedName>
    <definedName name="IQ_PENSION_INTAN_ASSETS_FOREIGN" hidden="1">"c3136"</definedName>
    <definedName name="IQ_PENSION_INTEREST_COST" hidden="1">"c3582"</definedName>
    <definedName name="IQ_PENSION_INTEREST_COST_DOM" hidden="1">"c3580"</definedName>
    <definedName name="IQ_PENSION_INTEREST_COST_FOREIGN" hidden="1">"c3581"</definedName>
    <definedName name="IQ_PENSION_LT_ASSETS" hidden="1">"c5750"</definedName>
    <definedName name="IQ_PENSION_LT_ASSETS_DOM" hidden="1">"c5748"</definedName>
    <definedName name="IQ_PENSION_LT_ASSETS_FOREIGN" hidden="1">"c5749"</definedName>
    <definedName name="IQ_PENSION_LT_LIAB" hidden="1">"c5756"</definedName>
    <definedName name="IQ_PENSION_LT_LIAB_DOM" hidden="1">"c5754"</definedName>
    <definedName name="IQ_PENSION_LT_LIAB_FOREIGN" hidden="1">"c5755"</definedName>
    <definedName name="IQ_PENSION_NET_ASSET_RECOG" hidden="1">"c3152"</definedName>
    <definedName name="IQ_PENSION_NET_ASSET_RECOG_DOM" hidden="1">"c3150"</definedName>
    <definedName name="IQ_PENSION_NET_ASSET_RECOG_FOREIGN" hidden="1">"c3151"</definedName>
    <definedName name="IQ_PENSION_OBLIGATION_ACQ" hidden="1">"c3206"</definedName>
    <definedName name="IQ_PENSION_OBLIGATION_ACQ_DOM" hidden="1">"c3204"</definedName>
    <definedName name="IQ_PENSION_OBLIGATION_ACQ_FOREIGN" hidden="1">"c3205"</definedName>
    <definedName name="IQ_PENSION_OBLIGATION_ACTUARIAL_GAIN_LOSS" hidden="1">"c3197"</definedName>
    <definedName name="IQ_PENSION_OBLIGATION_ACTUARIAL_GAIN_LOSS_DOM" hidden="1">"c3195"</definedName>
    <definedName name="IQ_PENSION_OBLIGATION_ACTUARIAL_GAIN_LOSS_FOREIGN" hidden="1">"c3196"</definedName>
    <definedName name="IQ_PENSION_OBLIGATION_BEG" hidden="1">"c3185"</definedName>
    <definedName name="IQ_PENSION_OBLIGATION_BEG_DOM" hidden="1">"c3183"</definedName>
    <definedName name="IQ_PENSION_OBLIGATION_BEG_FOREIGN" hidden="1">"c3184"</definedName>
    <definedName name="IQ_PENSION_OBLIGATION_CURTAIL" hidden="1">"c3209"</definedName>
    <definedName name="IQ_PENSION_OBLIGATION_CURTAIL_DOM" hidden="1">"c3207"</definedName>
    <definedName name="IQ_PENSION_OBLIGATION_CURTAIL_FOREIGN" hidden="1">"c3208"</definedName>
    <definedName name="IQ_PENSION_OBLIGATION_EMPLOYEE_CONTRIBUTIONS" hidden="1">"c3194"</definedName>
    <definedName name="IQ_PENSION_OBLIGATION_EMPLOYEE_CONTRIBUTIONS_DOM" hidden="1">"c3192"</definedName>
    <definedName name="IQ_PENSION_OBLIGATION_EMPLOYEE_CONTRIBUTIONS_FOREIGN" hidden="1">"c3193"</definedName>
    <definedName name="IQ_PENSION_OBLIGATION_FX_ADJ" hidden="1">"c3203"</definedName>
    <definedName name="IQ_PENSION_OBLIGATION_FX_ADJ_DOM" hidden="1">"c3201"</definedName>
    <definedName name="IQ_PENSION_OBLIGATION_FX_ADJ_FOREIGN" hidden="1">"c3202"</definedName>
    <definedName name="IQ_PENSION_OBLIGATION_INTEREST_COST" hidden="1">"c3191"</definedName>
    <definedName name="IQ_PENSION_OBLIGATION_INTEREST_COST_DOM" hidden="1">"c3189"</definedName>
    <definedName name="IQ_PENSION_OBLIGATION_INTEREST_COST_FOREIGN" hidden="1">"c3190"</definedName>
    <definedName name="IQ_PENSION_OBLIGATION_OTHER_COST" hidden="1">"c3555"</definedName>
    <definedName name="IQ_PENSION_OBLIGATION_OTHER_COST_DOM" hidden="1">"c3553"</definedName>
    <definedName name="IQ_PENSION_OBLIGATION_OTHER_COST_FOREIGN" hidden="1">"c3554"</definedName>
    <definedName name="IQ_PENSION_OBLIGATION_OTHER_PLAN_ADJ" hidden="1">"c3212"</definedName>
    <definedName name="IQ_PENSION_OBLIGATION_OTHER_PLAN_ADJ_DOM" hidden="1">"c3210"</definedName>
    <definedName name="IQ_PENSION_OBLIGATION_OTHER_PLAN_ADJ_FOREIGN" hidden="1">"c3211"</definedName>
    <definedName name="IQ_PENSION_OBLIGATION_PAID" hidden="1">"c3200"</definedName>
    <definedName name="IQ_PENSION_OBLIGATION_PAID_DOM" hidden="1">"c3198"</definedName>
    <definedName name="IQ_PENSION_OBLIGATION_PAID_FOREIGN" hidden="1">"c3199"</definedName>
    <definedName name="IQ_PENSION_OBLIGATION_PROJECTED" hidden="1">"c3215"</definedName>
    <definedName name="IQ_PENSION_OBLIGATION_PROJECTED_DOM" hidden="1">"c3213"</definedName>
    <definedName name="IQ_PENSION_OBLIGATION_PROJECTED_FOREIGN" hidden="1">"c3214"</definedName>
    <definedName name="IQ_PENSION_OBLIGATION_ROA" hidden="1">"c3552"</definedName>
    <definedName name="IQ_PENSION_OBLIGATION_ROA_DOM" hidden="1">"c3550"</definedName>
    <definedName name="IQ_PENSION_OBLIGATION_ROA_FOREIGN" hidden="1">"c3551"</definedName>
    <definedName name="IQ_PENSION_OBLIGATION_SERVICE_COST" hidden="1">"c3188"</definedName>
    <definedName name="IQ_PENSION_OBLIGATION_SERVICE_COST_DOM" hidden="1">"c3186"</definedName>
    <definedName name="IQ_PENSION_OBLIGATION_SERVICE_COST_FOREIGN" hidden="1">"c3187"</definedName>
    <definedName name="IQ_PENSION_OBLIGATION_TOTAL_COST" hidden="1">"c3558"</definedName>
    <definedName name="IQ_PENSION_OBLIGATION_TOTAL_COST_DOM" hidden="1">"c3556"</definedName>
    <definedName name="IQ_PENSION_OBLIGATION_TOTAL_COST_FOREIGN" hidden="1">"c3557"</definedName>
    <definedName name="IQ_PENSION_OTHER" hidden="1">"c3143"</definedName>
    <definedName name="IQ_PENSION_OTHER_ADJ" hidden="1">"c3149"</definedName>
    <definedName name="IQ_PENSION_OTHER_ADJ_DOM" hidden="1">"c3147"</definedName>
    <definedName name="IQ_PENSION_OTHER_ADJ_FOREIGN" hidden="1">"c3148"</definedName>
    <definedName name="IQ_PENSION_OTHER_DOM" hidden="1">"c3141"</definedName>
    <definedName name="IQ_PENSION_OTHER_FOREIGN" hidden="1">"c3142"</definedName>
    <definedName name="IQ_PENSION_PBO_ASSUMED_RATE_RET_MAX" hidden="1">"c3254"</definedName>
    <definedName name="IQ_PENSION_PBO_ASSUMED_RATE_RET_MAX_DOM" hidden="1">"c3252"</definedName>
    <definedName name="IQ_PENSION_PBO_ASSUMED_RATE_RET_MAX_FOREIGN" hidden="1">"c3253"</definedName>
    <definedName name="IQ_PENSION_PBO_ASSUMED_RATE_RET_MIN" hidden="1">"c3251"</definedName>
    <definedName name="IQ_PENSION_PBO_ASSUMED_RATE_RET_MIN_DOM" hidden="1">"c3249"</definedName>
    <definedName name="IQ_PENSION_PBO_ASSUMED_RATE_RET_MIN_FOREIGN" hidden="1">"c3250"</definedName>
    <definedName name="IQ_PENSION_PBO_RATE_COMP_INCREASE_MAX" hidden="1">"c3260"</definedName>
    <definedName name="IQ_PENSION_PBO_RATE_COMP_INCREASE_MAX_DOM" hidden="1">"c3258"</definedName>
    <definedName name="IQ_PENSION_PBO_RATE_COMP_INCREASE_MAX_FOREIGN" hidden="1">"c3259"</definedName>
    <definedName name="IQ_PENSION_PBO_RATE_COMP_INCREASE_MIN" hidden="1">"c3257"</definedName>
    <definedName name="IQ_PENSION_PBO_RATE_COMP_INCREASE_MIN_DOM" hidden="1">"c3255"</definedName>
    <definedName name="IQ_PENSION_PBO_RATE_COMP_INCREASE_MIN_FOREIGN" hidden="1">"c3256"</definedName>
    <definedName name="IQ_PENSION_PREPAID_COST" hidden="1">"c3131"</definedName>
    <definedName name="IQ_PENSION_PREPAID_COST_DOM" hidden="1">"c3129"</definedName>
    <definedName name="IQ_PENSION_PREPAID_COST_FOREIGN" hidden="1">"c3130"</definedName>
    <definedName name="IQ_PENSION_PRIOR_SERVICE_NEXT" hidden="1">"c5741"</definedName>
    <definedName name="IQ_PENSION_PRIOR_SERVICE_NEXT_DOM" hidden="1">"c5739"</definedName>
    <definedName name="IQ_PENSION_PRIOR_SERVICE_NEXT_FOREIGN" hidden="1">"c5740"</definedName>
    <definedName name="IQ_PENSION_PROJECTED_OBLIGATION" hidden="1">"c3566"</definedName>
    <definedName name="IQ_PENSION_PROJECTED_OBLIGATION_DOMESTIC" hidden="1">"c3564"</definedName>
    <definedName name="IQ_PENSION_PROJECTED_OBLIGATION_FOREIGN" hidden="1">"c3565"</definedName>
    <definedName name="IQ_PENSION_QUART_ADDL_CONTRIBUTIONS_EXP" hidden="1">"c3224"</definedName>
    <definedName name="IQ_PENSION_QUART_ADDL_CONTRIBUTIONS_EXP_DOM" hidden="1">"c3222"</definedName>
    <definedName name="IQ_PENSION_QUART_ADDL_CONTRIBUTIONS_EXP_FOREIGN" hidden="1">"c3223"</definedName>
    <definedName name="IQ_PENSION_QUART_EMPLOYER_CONTRIBUTIONS" hidden="1">"c3221"</definedName>
    <definedName name="IQ_PENSION_QUART_EMPLOYER_CONTRIBUTIONS_DOM" hidden="1">"c3219"</definedName>
    <definedName name="IQ_PENSION_QUART_EMPLOYER_CONTRIBUTIONS_FOREIGN" hidden="1">"c3220"</definedName>
    <definedName name="IQ_PENSION_RATE_COMP_GROWTH_DOMESTIC" hidden="1">"c3575"</definedName>
    <definedName name="IQ_PENSION_RATE_COMP_GROWTH_FOREIGN" hidden="1">"c3576"</definedName>
    <definedName name="IQ_PENSION_RATE_COMP_INCREASE_MAX" hidden="1">"c3242"</definedName>
    <definedName name="IQ_PENSION_RATE_COMP_INCREASE_MAX_DOM" hidden="1">"c3240"</definedName>
    <definedName name="IQ_PENSION_RATE_COMP_INCREASE_MAX_FOREIGN" hidden="1">"c3241"</definedName>
    <definedName name="IQ_PENSION_RATE_COMP_INCREASE_MIN" hidden="1">"c3239"</definedName>
    <definedName name="IQ_PENSION_RATE_COMP_INCREASE_MIN_DOM" hidden="1">"c3237"</definedName>
    <definedName name="IQ_PENSION_RATE_COMP_INCREASE_MIN_FOREIGN" hidden="1">"c3238"</definedName>
    <definedName name="IQ_PENSION_SERVICE_COST" hidden="1">"c3579"</definedName>
    <definedName name="IQ_PENSION_SERVICE_COST_DOM" hidden="1">"c3577"</definedName>
    <definedName name="IQ_PENSION_SERVICE_COST_FOREIGN" hidden="1">"c3578"</definedName>
    <definedName name="IQ_PENSION_TOTAL_ASSETS" hidden="1">"c3563"</definedName>
    <definedName name="IQ_PENSION_TOTAL_ASSETS_DOMESTIC" hidden="1">"c3561"</definedName>
    <definedName name="IQ_PENSION_TOTAL_ASSETS_FOREIGN" hidden="1">"c3562"</definedName>
    <definedName name="IQ_PENSION_TOTAL_EXP" hidden="1">"c3560"</definedName>
    <definedName name="IQ_PENSION_TRANSITION_NEXT" hidden="1">"c5744"</definedName>
    <definedName name="IQ_PENSION_TRANSITION_NEXT_DOM" hidden="1">"c5742"</definedName>
    <definedName name="IQ_PENSION_TRANSITION_NEXT_FOREIGN" hidden="1">"c5743"</definedName>
    <definedName name="IQ_PENSION_UNFUNDED_ADDL_MIN_LIAB" hidden="1">"c3227"</definedName>
    <definedName name="IQ_PENSION_UNFUNDED_ADDL_MIN_LIAB_DOM" hidden="1">"c3225"</definedName>
    <definedName name="IQ_PENSION_UNFUNDED_ADDL_MIN_LIAB_FOREIGN" hidden="1">"c3226"</definedName>
    <definedName name="IQ_PENSION_UNRECOG_PRIOR" hidden="1">"c3146"</definedName>
    <definedName name="IQ_PENSION_UNRECOG_PRIOR_DOM" hidden="1">"c3144"</definedName>
    <definedName name="IQ_PENSION_UNRECOG_PRIOR_FOREIGN" hidden="1">"c3145"</definedName>
    <definedName name="IQ_PENSION_UV_LIAB" hidden="1">"c3567"</definedName>
    <definedName name="IQ_PERCENT_CHANGE_EST_5YR_GROWTH_RATE_12MONTHS" hidden="1">"c1852"</definedName>
    <definedName name="IQ_PERCENT_CHANGE_EST_5YR_GROWTH_RATE_12MONTHS_CIQ" hidden="1">"c3790"</definedName>
    <definedName name="IQ_PERCENT_CHANGE_EST_5YR_GROWTH_RATE_18MONTHS" hidden="1">"c1853"</definedName>
    <definedName name="IQ_PERCENT_CHANGE_EST_5YR_GROWTH_RATE_18MONTHS_CIQ" hidden="1">"c3791"</definedName>
    <definedName name="IQ_PERCENT_CHANGE_EST_5YR_GROWTH_RATE_3MONTHS" hidden="1">"c1849"</definedName>
    <definedName name="IQ_PERCENT_CHANGE_EST_5YR_GROWTH_RATE_3MONTHS_CIQ" hidden="1">"c3787"</definedName>
    <definedName name="IQ_PERCENT_CHANGE_EST_5YR_GROWTH_RATE_6MONTHS" hidden="1">"c1850"</definedName>
    <definedName name="IQ_PERCENT_CHANGE_EST_5YR_GROWTH_RATE_6MONTHS_CIQ" hidden="1">"c3788"</definedName>
    <definedName name="IQ_PERCENT_CHANGE_EST_5YR_GROWTH_RATE_9MONTHS" hidden="1">"c1851"</definedName>
    <definedName name="IQ_PERCENT_CHANGE_EST_5YR_GROWTH_RATE_9MONTHS_CIQ" hidden="1">"c3789"</definedName>
    <definedName name="IQ_PERCENT_CHANGE_EST_5YR_GROWTH_RATE_DAY" hidden="1">"c1846"</definedName>
    <definedName name="IQ_PERCENT_CHANGE_EST_5YR_GROWTH_RATE_DAY_CIQ" hidden="1">"c3785"</definedName>
    <definedName name="IQ_PERCENT_CHANGE_EST_5YR_GROWTH_RATE_MONTH" hidden="1">"c1848"</definedName>
    <definedName name="IQ_PERCENT_CHANGE_EST_5YR_GROWTH_RATE_MONTH_CIQ" hidden="1">"c3786"</definedName>
    <definedName name="IQ_PERCENT_CHANGE_EST_5YR_GROWTH_RATE_WEEK" hidden="1">"c1847"</definedName>
    <definedName name="IQ_PERCENT_CHANGE_EST_5YR_GROWTH_RATE_WEEK_CIQ" hidden="1">"c3797"</definedName>
    <definedName name="IQ_PERCENT_CHANGE_EST_EBITDA_12MONTHS" hidden="1">"c1804"</definedName>
    <definedName name="IQ_PERCENT_CHANGE_EST_EBITDA_12MONTHS_CIQ" hidden="1">"c3748"</definedName>
    <definedName name="IQ_PERCENT_CHANGE_EST_EBITDA_18MONTHS" hidden="1">"c1805"</definedName>
    <definedName name="IQ_PERCENT_CHANGE_EST_EBITDA_18MONTHS_CIQ" hidden="1">"c3749"</definedName>
    <definedName name="IQ_PERCENT_CHANGE_EST_EBITDA_3MONTHS" hidden="1">"c1801"</definedName>
    <definedName name="IQ_PERCENT_CHANGE_EST_EBITDA_3MONTHS_CIQ" hidden="1">"c3745"</definedName>
    <definedName name="IQ_PERCENT_CHANGE_EST_EBITDA_6MONTHS" hidden="1">"c1802"</definedName>
    <definedName name="IQ_PERCENT_CHANGE_EST_EBITDA_6MONTHS_CIQ" hidden="1">"c3746"</definedName>
    <definedName name="IQ_PERCENT_CHANGE_EST_EBITDA_9MONTHS" hidden="1">"c1803"</definedName>
    <definedName name="IQ_PERCENT_CHANGE_EST_EBITDA_9MONTHS_CIQ" hidden="1">"c3747"</definedName>
    <definedName name="IQ_PERCENT_CHANGE_EST_EBITDA_DAY" hidden="1">"c1798"</definedName>
    <definedName name="IQ_PERCENT_CHANGE_EST_EBITDA_DAY_CIQ" hidden="1">"c3743"</definedName>
    <definedName name="IQ_PERCENT_CHANGE_EST_EBITDA_MONTH" hidden="1">"c1800"</definedName>
    <definedName name="IQ_PERCENT_CHANGE_EST_EBITDA_MONTH_CIQ" hidden="1">"c3744"</definedName>
    <definedName name="IQ_PERCENT_CHANGE_EST_EBITDA_WEEK" hidden="1">"c1799"</definedName>
    <definedName name="IQ_PERCENT_CHANGE_EST_EBITDA_WEEK_CIQ" hidden="1">"c3792"</definedName>
    <definedName name="IQ_PERCENT_CHANGE_EST_EPS_12MONTHS" hidden="1">"c1788"</definedName>
    <definedName name="IQ_PERCENT_CHANGE_EST_EPS_12MONTHS_CIQ" hidden="1">"c3733"</definedName>
    <definedName name="IQ_PERCENT_CHANGE_EST_EPS_18MONTHS" hidden="1">"c1789"</definedName>
    <definedName name="IQ_PERCENT_CHANGE_EST_EPS_18MONTHS_CIQ" hidden="1">"c3734"</definedName>
    <definedName name="IQ_PERCENT_CHANGE_EST_EPS_3MONTHS" hidden="1">"c1785"</definedName>
    <definedName name="IQ_PERCENT_CHANGE_EST_EPS_3MONTHS_CIQ" hidden="1">"c3730"</definedName>
    <definedName name="IQ_PERCENT_CHANGE_EST_EPS_6MONTHS" hidden="1">"c1786"</definedName>
    <definedName name="IQ_PERCENT_CHANGE_EST_EPS_6MONTHS_CIQ" hidden="1">"c3731"</definedName>
    <definedName name="IQ_PERCENT_CHANGE_EST_EPS_9MONTHS" hidden="1">"c1787"</definedName>
    <definedName name="IQ_PERCENT_CHANGE_EST_EPS_9MONTHS_CIQ" hidden="1">"c3732"</definedName>
    <definedName name="IQ_PERCENT_CHANGE_EST_EPS_DAY" hidden="1">"c1782"</definedName>
    <definedName name="IQ_PERCENT_CHANGE_EST_EPS_DAY_CIQ" hidden="1">"c3727"</definedName>
    <definedName name="IQ_PERCENT_CHANGE_EST_EPS_MONTH" hidden="1">"c1784"</definedName>
    <definedName name="IQ_PERCENT_CHANGE_EST_EPS_MONTH_CIQ" hidden="1">"c3729"</definedName>
    <definedName name="IQ_PERCENT_CHANGE_EST_EPS_WEEK" hidden="1">"c1783"</definedName>
    <definedName name="IQ_PERCENT_CHANGE_EST_EPS_WEEK_CIQ" hidden="1">"c3728"</definedName>
    <definedName name="IQ_PERCENT_CHANGE_EST_PRICE_TARGET_12MONTHS" hidden="1">"c1844"</definedName>
    <definedName name="IQ_PERCENT_CHANGE_EST_PRICE_TARGET_12MONTHS_CIQ" hidden="1">"c3783"</definedName>
    <definedName name="IQ_PERCENT_CHANGE_EST_PRICE_TARGET_18MONTHS" hidden="1">"c1845"</definedName>
    <definedName name="IQ_PERCENT_CHANGE_EST_PRICE_TARGET_18MONTHS_CIQ" hidden="1">"c3784"</definedName>
    <definedName name="IQ_PERCENT_CHANGE_EST_PRICE_TARGET_3MONTHS" hidden="1">"c1841"</definedName>
    <definedName name="IQ_PERCENT_CHANGE_EST_PRICE_TARGET_3MONTHS_CIQ" hidden="1">"c3780"</definedName>
    <definedName name="IQ_PERCENT_CHANGE_EST_PRICE_TARGET_6MONTHS" hidden="1">"c1842"</definedName>
    <definedName name="IQ_PERCENT_CHANGE_EST_PRICE_TARGET_6MONTHS_CIQ" hidden="1">"c3781"</definedName>
    <definedName name="IQ_PERCENT_CHANGE_EST_PRICE_TARGET_9MONTHS" hidden="1">"c1843"</definedName>
    <definedName name="IQ_PERCENT_CHANGE_EST_PRICE_TARGET_9MONTHS_CIQ" hidden="1">"c3782"</definedName>
    <definedName name="IQ_PERCENT_CHANGE_EST_PRICE_TARGET_DAY" hidden="1">"c1838"</definedName>
    <definedName name="IQ_PERCENT_CHANGE_EST_PRICE_TARGET_DAY_CIQ" hidden="1">"c3778"</definedName>
    <definedName name="IQ_PERCENT_CHANGE_EST_PRICE_TARGET_MONTH" hidden="1">"c1840"</definedName>
    <definedName name="IQ_PERCENT_CHANGE_EST_PRICE_TARGET_MONTH_CIQ" hidden="1">"c3779"</definedName>
    <definedName name="IQ_PERCENT_CHANGE_EST_PRICE_TARGET_WEEK" hidden="1">"c1839"</definedName>
    <definedName name="IQ_PERCENT_CHANGE_EST_PRICE_TARGET_WEEK_CIQ" hidden="1">"c3798"</definedName>
    <definedName name="IQ_PERCENT_CHANGE_EST_RECO_12MONTHS" hidden="1">"c1836"</definedName>
    <definedName name="IQ_PERCENT_CHANGE_EST_RECO_12MONTHS_CIQ" hidden="1">"c3776"</definedName>
    <definedName name="IQ_PERCENT_CHANGE_EST_RECO_18MONTHS" hidden="1">"c1837"</definedName>
    <definedName name="IQ_PERCENT_CHANGE_EST_RECO_18MONTHS_CIQ" hidden="1">"c3777"</definedName>
    <definedName name="IQ_PERCENT_CHANGE_EST_RECO_3MONTHS" hidden="1">"c1833"</definedName>
    <definedName name="IQ_PERCENT_CHANGE_EST_RECO_3MONTHS_CIQ" hidden="1">"c3773"</definedName>
    <definedName name="IQ_PERCENT_CHANGE_EST_RECO_6MONTHS" hidden="1">"c1834"</definedName>
    <definedName name="IQ_PERCENT_CHANGE_EST_RECO_6MONTHS_CIQ" hidden="1">"c3774"</definedName>
    <definedName name="IQ_PERCENT_CHANGE_EST_RECO_9MONTHS" hidden="1">"c1835"</definedName>
    <definedName name="IQ_PERCENT_CHANGE_EST_RECO_9MONTHS_CIQ" hidden="1">"c3775"</definedName>
    <definedName name="IQ_PERCENT_CHANGE_EST_RECO_DAY" hidden="1">"c1830"</definedName>
    <definedName name="IQ_PERCENT_CHANGE_EST_RECO_DAY_CIQ" hidden="1">"c3771"</definedName>
    <definedName name="IQ_PERCENT_CHANGE_EST_RECO_MONTH" hidden="1">"c1832"</definedName>
    <definedName name="IQ_PERCENT_CHANGE_EST_RECO_MONTH_CIQ" hidden="1">"c3772"</definedName>
    <definedName name="IQ_PERCENT_CHANGE_EST_RECO_WEEK" hidden="1">"c1831"</definedName>
    <definedName name="IQ_PERCENT_CHANGE_EST_RECO_WEEK_CIQ" hidden="1">"c3796"</definedName>
    <definedName name="IQ_PERCENT_CHANGE_EST_REV_12MONTHS" hidden="1">"c1796"</definedName>
    <definedName name="IQ_PERCENT_CHANGE_EST_REV_12MONTHS_CIQ" hidden="1">"c3741"</definedName>
    <definedName name="IQ_PERCENT_CHANGE_EST_REV_18MONTHS" hidden="1">"c1797"</definedName>
    <definedName name="IQ_PERCENT_CHANGE_EST_REV_18MONTHS_CIQ" hidden="1">"c3742"</definedName>
    <definedName name="IQ_PERCENT_CHANGE_EST_REV_3MONTHS" hidden="1">"c1793"</definedName>
    <definedName name="IQ_PERCENT_CHANGE_EST_REV_3MONTHS_CIQ" hidden="1">"c3738"</definedName>
    <definedName name="IQ_PERCENT_CHANGE_EST_REV_6MONTHS" hidden="1">"c1794"</definedName>
    <definedName name="IQ_PERCENT_CHANGE_EST_REV_6MONTHS_CIQ" hidden="1">"c3739"</definedName>
    <definedName name="IQ_PERCENT_CHANGE_EST_REV_9MONTHS" hidden="1">"c1795"</definedName>
    <definedName name="IQ_PERCENT_CHANGE_EST_REV_9MONTHS_CIQ" hidden="1">"c3740"</definedName>
    <definedName name="IQ_PERCENT_CHANGE_EST_REV_DAY" hidden="1">"c1790"</definedName>
    <definedName name="IQ_PERCENT_CHANGE_EST_REV_DAY_CIQ" hidden="1">"c3735"</definedName>
    <definedName name="IQ_PERCENT_CHANGE_EST_REV_MONTH" hidden="1">"c1792"</definedName>
    <definedName name="IQ_PERCENT_CHANGE_EST_REV_MONTH_CIQ" hidden="1">"c3737"</definedName>
    <definedName name="IQ_PERCENT_CHANGE_EST_REV_WEEK" hidden="1">"c1791"</definedName>
    <definedName name="IQ_PERCENT_CHANGE_EST_REV_WEEK_CIQ" hidden="1">"c3736"</definedName>
    <definedName name="IQ_PERCENT_INSURED_FDIC" hidden="1">"c6374"</definedName>
    <definedName name="IQ_PERIODDATE" hidden="1">"c1414"</definedName>
    <definedName name="IQ_PERIODDATE_AP" hidden="1">"c11745"</definedName>
    <definedName name="IQ_PERIODDATE_BS" hidden="1">"c1032"</definedName>
    <definedName name="IQ_PERIODDATE_CF" hidden="1">"c1033"</definedName>
    <definedName name="IQ_PERIODDATE_IS" hidden="1">"c1034"</definedName>
    <definedName name="IQ_PERIODLENGTH_AP" hidden="1">"c11746"</definedName>
    <definedName name="IQ_PERIODLENGTH_CF" hidden="1">"c1502"</definedName>
    <definedName name="IQ_PERIODLENGTH_IS" hidden="1">"c1503"</definedName>
    <definedName name="IQ_PERSONAL_CONSUMER_SPENDING_DURABLE" hidden="1">"c6942"</definedName>
    <definedName name="IQ_PERSONAL_CONSUMER_SPENDING_DURABLE_APR" hidden="1">"c7602"</definedName>
    <definedName name="IQ_PERSONAL_CONSUMER_SPENDING_DURABLE_APR_FC" hidden="1">"c8482"</definedName>
    <definedName name="IQ_PERSONAL_CONSUMER_SPENDING_DURABLE_FC" hidden="1">"c7822"</definedName>
    <definedName name="IQ_PERSONAL_CONSUMER_SPENDING_DURABLE_POP" hidden="1">"c7162"</definedName>
    <definedName name="IQ_PERSONAL_CONSUMER_SPENDING_DURABLE_POP_FC" hidden="1">"c8042"</definedName>
    <definedName name="IQ_PERSONAL_CONSUMER_SPENDING_DURABLE_YOY" hidden="1">"c7382"</definedName>
    <definedName name="IQ_PERSONAL_CONSUMER_SPENDING_DURABLE_YOY_FC" hidden="1">"c8262"</definedName>
    <definedName name="IQ_PERSONAL_CONSUMER_SPENDING_NONDURABLE" hidden="1">"c6940"</definedName>
    <definedName name="IQ_PERSONAL_CONSUMER_SPENDING_NONDURABLE_APR" hidden="1">"c7600"</definedName>
    <definedName name="IQ_PERSONAL_CONSUMER_SPENDING_NONDURABLE_APR_FC" hidden="1">"c8480"</definedName>
    <definedName name="IQ_PERSONAL_CONSUMER_SPENDING_NONDURABLE_FC" hidden="1">"c7820"</definedName>
    <definedName name="IQ_PERSONAL_CONSUMER_SPENDING_NONDURABLE_POP" hidden="1">"c7160"</definedName>
    <definedName name="IQ_PERSONAL_CONSUMER_SPENDING_NONDURABLE_POP_FC" hidden="1">"c8040"</definedName>
    <definedName name="IQ_PERSONAL_CONSUMER_SPENDING_NONDURABLE_YOY" hidden="1">"c7380"</definedName>
    <definedName name="IQ_PERSONAL_CONSUMER_SPENDING_NONDURABLE_YOY_FC" hidden="1">"c8260"</definedName>
    <definedName name="IQ_PERSONAL_CONSUMER_SPENDING_REAL" hidden="1">"c6994"</definedName>
    <definedName name="IQ_PERSONAL_CONSUMER_SPENDING_REAL_APR" hidden="1">"c7654"</definedName>
    <definedName name="IQ_PERSONAL_CONSUMER_SPENDING_REAL_APR_FC" hidden="1">"c8534"</definedName>
    <definedName name="IQ_PERSONAL_CONSUMER_SPENDING_REAL_FC" hidden="1">"c7874"</definedName>
    <definedName name="IQ_PERSONAL_CONSUMER_SPENDING_REAL_POP" hidden="1">"c7214"</definedName>
    <definedName name="IQ_PERSONAL_CONSUMER_SPENDING_REAL_POP_FC" hidden="1">"c8094"</definedName>
    <definedName name="IQ_PERSONAL_CONSUMER_SPENDING_REAL_YOY" hidden="1">"c7434"</definedName>
    <definedName name="IQ_PERSONAL_CONSUMER_SPENDING_REAL_YOY_FC" hidden="1">"c8314"</definedName>
    <definedName name="IQ_PERSONAL_CONSUMER_SPENDING_SERVICES" hidden="1">"c6941"</definedName>
    <definedName name="IQ_PERSONAL_CONSUMER_SPENDING_SERVICES_APR" hidden="1">"c7601"</definedName>
    <definedName name="IQ_PERSONAL_CONSUMER_SPENDING_SERVICES_APR_FC" hidden="1">"c8481"</definedName>
    <definedName name="IQ_PERSONAL_CONSUMER_SPENDING_SERVICES_FC" hidden="1">"c7821"</definedName>
    <definedName name="IQ_PERSONAL_CONSUMER_SPENDING_SERVICES_POP" hidden="1">"c7161"</definedName>
    <definedName name="IQ_PERSONAL_CONSUMER_SPENDING_SERVICES_POP_FC" hidden="1">"c8041"</definedName>
    <definedName name="IQ_PERSONAL_CONSUMER_SPENDING_SERVICES_YOY" hidden="1">"c7381"</definedName>
    <definedName name="IQ_PERSONAL_CONSUMER_SPENDING_SERVICES_YOY_FC" hidden="1">"c8261"</definedName>
    <definedName name="IQ_PERSONAL_INCOME" hidden="1">"c6943"</definedName>
    <definedName name="IQ_PERSONAL_INCOME_APR" hidden="1">"c7603"</definedName>
    <definedName name="IQ_PERSONAL_INCOME_APR_FC" hidden="1">"c8483"</definedName>
    <definedName name="IQ_PERSONAL_INCOME_FC" hidden="1">"c7823"</definedName>
    <definedName name="IQ_PERSONAL_INCOME_POP" hidden="1">"c7163"</definedName>
    <definedName name="IQ_PERSONAL_INCOME_POP_FC" hidden="1">"c8043"</definedName>
    <definedName name="IQ_PERSONAL_INCOME_SAAR" hidden="1">"c6944"</definedName>
    <definedName name="IQ_PERSONAL_INCOME_SAAR_APR" hidden="1">"c7604"</definedName>
    <definedName name="IQ_PERSONAL_INCOME_SAAR_APR_FC" hidden="1">"c8484"</definedName>
    <definedName name="IQ_PERSONAL_INCOME_SAAR_FC" hidden="1">"c7824"</definedName>
    <definedName name="IQ_PERSONAL_INCOME_SAAR_POP" hidden="1">"c7164"</definedName>
    <definedName name="IQ_PERSONAL_INCOME_SAAR_POP_FC" hidden="1">"c8044"</definedName>
    <definedName name="IQ_PERSONAL_INCOME_SAAR_YOY" hidden="1">"c7384"</definedName>
    <definedName name="IQ_PERSONAL_INCOME_SAAR_YOY_FC" hidden="1">"c8264"</definedName>
    <definedName name="IQ_PERSONAL_INCOME_USD_APR_FC" hidden="1">"c11885"</definedName>
    <definedName name="IQ_PERSONAL_INCOME_USD_FC" hidden="1">"c11882"</definedName>
    <definedName name="IQ_PERSONAL_INCOME_USD_POP_FC" hidden="1">"c11883"</definedName>
    <definedName name="IQ_PERSONAL_INCOME_USD_YOY_FC" hidden="1">"c11884"</definedName>
    <definedName name="IQ_PERSONAL_INCOME_YOY" hidden="1">"c7383"</definedName>
    <definedName name="IQ_PERSONAL_INCOME_YOY_FC" hidden="1">"c8263"</definedName>
    <definedName name="IQ_PERTYPE" hidden="1">"c1611"</definedName>
    <definedName name="IQ_PHARMBIO_NUMBER_LICENSED_PATENT_APP" hidden="1">"c10018"</definedName>
    <definedName name="IQ_PHARMBIO_NUMBER_LICENSED_PATENTS" hidden="1">"c10017"</definedName>
    <definedName name="IQ_PHARMBIO_NUMBER_PATENTS" hidden="1">"c10015"</definedName>
    <definedName name="IQ_PHARMBIO_NUMBER_PROD_APPROVED_DURING_PERIOD" hidden="1">"c10027"</definedName>
    <definedName name="IQ_PHARMBIO_NUMBER_PROD_CLINICAL_DEV" hidden="1">"c10022"</definedName>
    <definedName name="IQ_PHARMBIO_NUMBER_PROD_DISCOVERY_RESEARCH" hidden="1">"c10019"</definedName>
    <definedName name="IQ_PHARMBIO_NUMBER_PROD_LAUNCHED_DURING_PERIOD" hidden="1">"c10028"</definedName>
    <definedName name="IQ_PHARMBIO_NUMBER_PROD_PHASE_I" hidden="1">"c10023"</definedName>
    <definedName name="IQ_PHARMBIO_NUMBER_PROD_PHASE_II" hidden="1">"c10024"</definedName>
    <definedName name="IQ_PHARMBIO_NUMBER_PROD_PHASE_III" hidden="1">"c10025"</definedName>
    <definedName name="IQ_PHARMBIO_NUMBER_PROD_PRE_CLINICAL_TRIALS" hidden="1">"c10021"</definedName>
    <definedName name="IQ_PHARMBIO_NUMBER_PROD_PRE_REGISTRATION" hidden="1">"c10026"</definedName>
    <definedName name="IQ_PHARMBIO_NUMBER_PROD_RESEARCH_DEV" hidden="1">"c10020"</definedName>
    <definedName name="IQ_PHARMBIO_PATENT_APP" hidden="1">"c10016"</definedName>
    <definedName name="IQ_PHILADELPHIA_FED_DIFFUSION_INDEX" hidden="1">"c6945"</definedName>
    <definedName name="IQ_PHILADELPHIA_FED_DIFFUSION_INDEX_APR" hidden="1">"c7605"</definedName>
    <definedName name="IQ_PHILADELPHIA_FED_DIFFUSION_INDEX_APR_FC" hidden="1">"c8485"</definedName>
    <definedName name="IQ_PHILADELPHIA_FED_DIFFUSION_INDEX_FC" hidden="1">"c7825"</definedName>
    <definedName name="IQ_PHILADELPHIA_FED_DIFFUSION_INDEX_POP" hidden="1">"c7165"</definedName>
    <definedName name="IQ_PHILADELPHIA_FED_DIFFUSION_INDEX_POP_FC" hidden="1">"c8045"</definedName>
    <definedName name="IQ_PHILADELPHIA_FED_DIFFUSION_INDEX_YOY" hidden="1">"c7385"</definedName>
    <definedName name="IQ_PHILADELPHIA_FED_DIFFUSION_INDEX_YOY_FC" hidden="1">"c8265"</definedName>
    <definedName name="IQ_PLEDGED_SECURITIES_FDIC" hidden="1">"c6401"</definedName>
    <definedName name="IQ_PLL" hidden="1">"c2114"</definedName>
    <definedName name="IQ_PMAC_DIFFUSION_INDEX" hidden="1">"c6946"</definedName>
    <definedName name="IQ_PMAC_DIFFUSION_INDEX_APR" hidden="1">"c7606"</definedName>
    <definedName name="IQ_PMAC_DIFFUSION_INDEX_APR_FC" hidden="1">"c8486"</definedName>
    <definedName name="IQ_PMAC_DIFFUSION_INDEX_FC" hidden="1">"c7826"</definedName>
    <definedName name="IQ_PMAC_DIFFUSION_INDEX_POP" hidden="1">"c7166"</definedName>
    <definedName name="IQ_PMAC_DIFFUSION_INDEX_POP_FC" hidden="1">"c8046"</definedName>
    <definedName name="IQ_PMAC_DIFFUSION_INDEX_YOY" hidden="1">"c7386"</definedName>
    <definedName name="IQ_PMAC_DIFFUSION_INDEX_YOY_FC" hidden="1">"c8266"</definedName>
    <definedName name="IQ_POLICY_BENEFITS" hidden="1">"c1036"</definedName>
    <definedName name="IQ_POLICY_COST" hidden="1">"c1037"</definedName>
    <definedName name="IQ_POLICY_LIAB" hidden="1">"c1612"</definedName>
    <definedName name="IQ_POLICY_LOANS" hidden="1">"c1038"</definedName>
    <definedName name="IQ_POST_RETIRE_EXP" hidden="1">"c1039"</definedName>
    <definedName name="IQ_POSTPAID_CHURN" hidden="1">"c2121"</definedName>
    <definedName name="IQ_POSTPAID_SUBS" hidden="1">"c2118"</definedName>
    <definedName name="IQ_PP_ATTRIB_ORE_RESERVES_ALUM" hidden="1">"c9218"</definedName>
    <definedName name="IQ_PP_ATTRIB_ORE_RESERVES_COP" hidden="1">"c9162"</definedName>
    <definedName name="IQ_PP_ATTRIB_ORE_RESERVES_DIAM" hidden="1">"c9642"</definedName>
    <definedName name="IQ_PP_ATTRIB_ORE_RESERVES_GOLD" hidden="1">"c9003"</definedName>
    <definedName name="IQ_PP_ATTRIB_ORE_RESERVES_IRON" hidden="1">"c9377"</definedName>
    <definedName name="IQ_PP_ATTRIB_ORE_RESERVES_LEAD" hidden="1">"c9430"</definedName>
    <definedName name="IQ_PP_ATTRIB_ORE_RESERVES_MANG" hidden="1">"c9483"</definedName>
    <definedName name="IQ_PP_ATTRIB_ORE_RESERVES_MOLYB" hidden="1">"c9695"</definedName>
    <definedName name="IQ_PP_ATTRIB_ORE_RESERVES_NICK" hidden="1">"c9271"</definedName>
    <definedName name="IQ_PP_ATTRIB_ORE_RESERVES_PLAT" hidden="1">"c9109"</definedName>
    <definedName name="IQ_PP_ATTRIB_ORE_RESERVES_SILVER" hidden="1">"c9056"</definedName>
    <definedName name="IQ_PP_ATTRIB_ORE_RESERVES_TITAN" hidden="1">"c9536"</definedName>
    <definedName name="IQ_PP_ATTRIB_ORE_RESERVES_URAN" hidden="1">"c9589"</definedName>
    <definedName name="IQ_PP_ATTRIB_ORE_RESERVES_ZINC" hidden="1">"c9324"</definedName>
    <definedName name="IQ_PP_ORE_RESERVES_ALUM" hidden="1">"c9211"</definedName>
    <definedName name="IQ_PP_ORE_RESERVES_COP" hidden="1">"c9155"</definedName>
    <definedName name="IQ_PP_ORE_RESERVES_DIAM" hidden="1">"c9635"</definedName>
    <definedName name="IQ_PP_ORE_RESERVES_GOLD" hidden="1">"c8996"</definedName>
    <definedName name="IQ_PP_ORE_RESERVES_IRON" hidden="1">"c9370"</definedName>
    <definedName name="IQ_PP_ORE_RESERVES_LEAD" hidden="1">"c9423"</definedName>
    <definedName name="IQ_PP_ORE_RESERVES_MANG" hidden="1">"c9476"</definedName>
    <definedName name="IQ_PP_ORE_RESERVES_MOLYB" hidden="1">"c9688"</definedName>
    <definedName name="IQ_PP_ORE_RESERVES_NICK" hidden="1">"c9264"</definedName>
    <definedName name="IQ_PP_ORE_RESERVES_PLAT" hidden="1">"c9102"</definedName>
    <definedName name="IQ_PP_ORE_RESERVES_SILVER" hidden="1">"c9049"</definedName>
    <definedName name="IQ_PP_ORE_RESERVES_TITAN" hidden="1">"c9529"</definedName>
    <definedName name="IQ_PP_ORE_RESERVES_URAN" hidden="1">"c9582"</definedName>
    <definedName name="IQ_PP_ORE_RESERVES_ZINC" hidden="1">"c9317"</definedName>
    <definedName name="IQ_PP_RECOV_ATTRIB_RESERVES_ALUM" hidden="1">"c9221"</definedName>
    <definedName name="IQ_PP_RECOV_ATTRIB_RESERVES_COAL" hidden="1">"c9805"</definedName>
    <definedName name="IQ_PP_RECOV_ATTRIB_RESERVES_COP" hidden="1">"c9165"</definedName>
    <definedName name="IQ_PP_RECOV_ATTRIB_RESERVES_DIAM" hidden="1">"c9645"</definedName>
    <definedName name="IQ_PP_RECOV_ATTRIB_RESERVES_GOLD" hidden="1">"c9006"</definedName>
    <definedName name="IQ_PP_RECOV_ATTRIB_RESERVES_IRON" hidden="1">"c9380"</definedName>
    <definedName name="IQ_PP_RECOV_ATTRIB_RESERVES_LEAD" hidden="1">"c9433"</definedName>
    <definedName name="IQ_PP_RECOV_ATTRIB_RESERVES_MANG" hidden="1">"c9486"</definedName>
    <definedName name="IQ_PP_RECOV_ATTRIB_RESERVES_MET_COAL" hidden="1">"c9745"</definedName>
    <definedName name="IQ_PP_RECOV_ATTRIB_RESERVES_MOLYB" hidden="1">"c9698"</definedName>
    <definedName name="IQ_PP_RECOV_ATTRIB_RESERVES_NICK" hidden="1">"c9274"</definedName>
    <definedName name="IQ_PP_RECOV_ATTRIB_RESERVES_PLAT" hidden="1">"c9112"</definedName>
    <definedName name="IQ_PP_RECOV_ATTRIB_RESERVES_SILVER" hidden="1">"c9059"</definedName>
    <definedName name="IQ_PP_RECOV_ATTRIB_RESERVES_STEAM" hidden="1">"c9775"</definedName>
    <definedName name="IQ_PP_RECOV_ATTRIB_RESERVES_TITAN" hidden="1">"c9539"</definedName>
    <definedName name="IQ_PP_RECOV_ATTRIB_RESERVES_URAN" hidden="1">"c9592"</definedName>
    <definedName name="IQ_PP_RECOV_ATTRIB_RESERVES_ZINC" hidden="1">"c9327"</definedName>
    <definedName name="IQ_PP_RECOV_RESERVES_ALUM" hidden="1">"c9215"</definedName>
    <definedName name="IQ_PP_RECOV_RESERVES_COAL" hidden="1">"c9802"</definedName>
    <definedName name="IQ_PP_RECOV_RESERVES_COP" hidden="1">"c9159"</definedName>
    <definedName name="IQ_PP_RECOV_RESERVES_DIAM" hidden="1">"c9639"</definedName>
    <definedName name="IQ_PP_RECOV_RESERVES_GOLD" hidden="1">"c9000"</definedName>
    <definedName name="IQ_PP_RECOV_RESERVES_IRON" hidden="1">"c9374"</definedName>
    <definedName name="IQ_PP_RECOV_RESERVES_LEAD" hidden="1">"c9427"</definedName>
    <definedName name="IQ_PP_RECOV_RESERVES_MANG" hidden="1">"c9480"</definedName>
    <definedName name="IQ_PP_RECOV_RESERVES_MET_COAL" hidden="1">"c9742"</definedName>
    <definedName name="IQ_PP_RECOV_RESERVES_MOLYB" hidden="1">"c9692"</definedName>
    <definedName name="IQ_PP_RECOV_RESERVES_NICK" hidden="1">"c9268"</definedName>
    <definedName name="IQ_PP_RECOV_RESERVES_PLAT" hidden="1">"c9106"</definedName>
    <definedName name="IQ_PP_RECOV_RESERVES_SILVER" hidden="1">"c9053"</definedName>
    <definedName name="IQ_PP_RECOV_RESERVES_STEAM" hidden="1">"c9772"</definedName>
    <definedName name="IQ_PP_RECOV_RESERVES_TITAN" hidden="1">"c9533"</definedName>
    <definedName name="IQ_PP_RECOV_RESERVES_URAN" hidden="1">"c9586"</definedName>
    <definedName name="IQ_PP_RECOV_RESERVES_ZINC" hidden="1">"c9321"</definedName>
    <definedName name="IQ_PP_RESERVES_CALORIFIC_VALUE_COAL" hidden="1">"c9799"</definedName>
    <definedName name="IQ_PP_RESERVES_CALORIFIC_VALUE_MET_COAL" hidden="1">"c9739"</definedName>
    <definedName name="IQ_PP_RESERVES_CALORIFIC_VALUE_STEAM" hidden="1">"c9769"</definedName>
    <definedName name="IQ_PP_RESERVES_GRADE_ALUM" hidden="1">"c9212"</definedName>
    <definedName name="IQ_PP_RESERVES_GRADE_COP" hidden="1">"c9156"</definedName>
    <definedName name="IQ_PP_RESERVES_GRADE_DIAM" hidden="1">"c9636"</definedName>
    <definedName name="IQ_PP_RESERVES_GRADE_GOLD" hidden="1">"c8997"</definedName>
    <definedName name="IQ_PP_RESERVES_GRADE_IRON" hidden="1">"c9371"</definedName>
    <definedName name="IQ_PP_RESERVES_GRADE_LEAD" hidden="1">"c9424"</definedName>
    <definedName name="IQ_PP_RESERVES_GRADE_MANG" hidden="1">"c9477"</definedName>
    <definedName name="IQ_PP_RESERVES_GRADE_MOLYB" hidden="1">"c9689"</definedName>
    <definedName name="IQ_PP_RESERVES_GRADE_NICK" hidden="1">"c9265"</definedName>
    <definedName name="IQ_PP_RESERVES_GRADE_PLAT" hidden="1">"c9103"</definedName>
    <definedName name="IQ_PP_RESERVES_GRADE_SILVER" hidden="1">"c9050"</definedName>
    <definedName name="IQ_PP_RESERVES_GRADE_TITAN" hidden="1">"c9530"</definedName>
    <definedName name="IQ_PP_RESERVES_GRADE_URAN" hidden="1">"c9583"</definedName>
    <definedName name="IQ_PP_RESERVES_GRADE_ZINC" hidden="1">"c9318"</definedName>
    <definedName name="IQ_PPI" hidden="1">"c6810"</definedName>
    <definedName name="IQ_PPI_APR" hidden="1">"c7470"</definedName>
    <definedName name="IQ_PPI_APR_FC" hidden="1">"c8350"</definedName>
    <definedName name="IQ_PPI_CORE" hidden="1">"c6840"</definedName>
    <definedName name="IQ_PPI_CORE_APR" hidden="1">"c7500"</definedName>
    <definedName name="IQ_PPI_CORE_APR_FC" hidden="1">"c8380"</definedName>
    <definedName name="IQ_PPI_CORE_FC" hidden="1">"c7720"</definedName>
    <definedName name="IQ_PPI_CORE_POP" hidden="1">"c7060"</definedName>
    <definedName name="IQ_PPI_CORE_POP_FC" hidden="1">"c7940"</definedName>
    <definedName name="IQ_PPI_CORE_YOY" hidden="1">"c7280"</definedName>
    <definedName name="IQ_PPI_CORE_YOY_FC" hidden="1">"c8160"</definedName>
    <definedName name="IQ_PPI_FC" hidden="1">"c7690"</definedName>
    <definedName name="IQ_PPI_POP" hidden="1">"c7030"</definedName>
    <definedName name="IQ_PPI_POP_FC" hidden="1">"c7910"</definedName>
    <definedName name="IQ_PPI_YOY" hidden="1">"c7250"</definedName>
    <definedName name="IQ_PPI_YOY_FC" hidden="1">"c8130"</definedName>
    <definedName name="IQ_PRE_OPEN_COST" hidden="1">"c1040"</definedName>
    <definedName name="IQ_PRE_TAX_INCOME_FDIC" hidden="1">"c6581"</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 hidden="1">"c6261"</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 hidden="1">"c6262"</definedName>
    <definedName name="IQ_PREF_OTHER_REIT" hidden="1">"c1058"</definedName>
    <definedName name="IQ_PREF_OTHER_UTI" hidden="1">"C6022"</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 hidden="1">"c6263"</definedName>
    <definedName name="IQ_PREF_REP_REIT" hidden="1">"c1065"</definedName>
    <definedName name="IQ_PREF_REP_UTI" hidden="1">"c1066"</definedName>
    <definedName name="IQ_PREF_STOCK" hidden="1">"c1416"</definedName>
    <definedName name="IQ_PREF_TOT" hidden="1">"c1415"</definedName>
    <definedName name="IQ_PREFERRED_FDIC" hidden="1">"c6349"</definedName>
    <definedName name="IQ_PREMISES_EQUIPMENT_FDIC" hidden="1">"c6577"</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ETAX_RETURN_ASSETS_FDIC" hidden="1">"c6731"</definedName>
    <definedName name="IQ_PRICE_OVER_BVPS" hidden="1">"c1412"</definedName>
    <definedName name="IQ_PRICE_OVER_LTM_EPS" hidden="1">"c1413"</definedName>
    <definedName name="IQ_PRICE_PAID_FARM_INDEX" hidden="1">"c6948"</definedName>
    <definedName name="IQ_PRICE_PAID_FARM_INDEX_APR" hidden="1">"c7608"</definedName>
    <definedName name="IQ_PRICE_PAID_FARM_INDEX_APR_FC" hidden="1">"c8488"</definedName>
    <definedName name="IQ_PRICE_PAID_FARM_INDEX_FC" hidden="1">"c7828"</definedName>
    <definedName name="IQ_PRICE_PAID_FARM_INDEX_POP" hidden="1">"c7168"</definedName>
    <definedName name="IQ_PRICE_PAID_FARM_INDEX_POP_FC" hidden="1">"c8048"</definedName>
    <definedName name="IQ_PRICE_PAID_FARM_INDEX_YOY" hidden="1">"c7388"</definedName>
    <definedName name="IQ_PRICE_PAID_FARM_INDEX_YOY_FC" hidden="1">"c8268"</definedName>
    <definedName name="IQ_PRICE_TARGET" hidden="1">"c82"</definedName>
    <definedName name="IQ_PRICE_TARGET_CIQ" hidden="1">"c3613"</definedName>
    <definedName name="IQ_PRICE_TARGET_REUT" hidden="1">"c3631"</definedName>
    <definedName name="IQ_PRICEDATE" hidden="1">"c1069"</definedName>
    <definedName name="IQ_PRICING_DATE" hidden="1">"c1613"</definedName>
    <definedName name="IQ_PRIMARY_INDUSTRY" hidden="1">"c1070"</definedName>
    <definedName name="IQ_PRIVATE_CONST_TOTAL_APR_FC_UNUSED_UNUSED_UNUSED" hidden="1">"c8559"</definedName>
    <definedName name="IQ_PRIVATE_CONST_TOTAL_APR_UNUSED_UNUSED_UNUSED" hidden="1">"c7679"</definedName>
    <definedName name="IQ_PRIVATE_CONST_TOTAL_FC_UNUSED_UNUSED_UNUSED" hidden="1">"c7899"</definedName>
    <definedName name="IQ_PRIVATE_CONST_TOTAL_POP_FC_UNUSED_UNUSED_UNUSED" hidden="1">"c8119"</definedName>
    <definedName name="IQ_PRIVATE_CONST_TOTAL_POP_UNUSED_UNUSED_UNUSED" hidden="1">"c7239"</definedName>
    <definedName name="IQ_PRIVATE_CONST_TOTAL_UNUSED_UNUSED_UNUSED" hidden="1">"c7019"</definedName>
    <definedName name="IQ_PRIVATE_CONST_TOTAL_YOY_FC_UNUSED_UNUSED_UNUSED" hidden="1">"c8339"</definedName>
    <definedName name="IQ_PRIVATE_CONST_TOTAL_YOY_UNUSED_UNUSED_UNUSED" hidden="1">"c7459"</definedName>
    <definedName name="IQ_PRIVATE_FIXED_INVEST_TOTAL" hidden="1">"c12006"</definedName>
    <definedName name="IQ_PRIVATE_FIXED_INVEST_TOTAL_APR" hidden="1">"c12009"</definedName>
    <definedName name="IQ_PRIVATE_FIXED_INVEST_TOTAL_POP" hidden="1">"c12007"</definedName>
    <definedName name="IQ_PRIVATE_FIXED_INVEST_TOTAL_YOY" hidden="1">"c12008"</definedName>
    <definedName name="IQ_PRIVATE_NONRES_CONST_IMPROV" hidden="1">"c6949"</definedName>
    <definedName name="IQ_PRIVATE_NONRES_CONST_IMPROV_APR" hidden="1">"c7609"</definedName>
    <definedName name="IQ_PRIVATE_NONRES_CONST_IMPROV_APR_FC" hidden="1">"c8489"</definedName>
    <definedName name="IQ_PRIVATE_NONRES_CONST_IMPROV_FC" hidden="1">"c7829"</definedName>
    <definedName name="IQ_PRIVATE_NONRES_CONST_IMPROV_POP" hidden="1">"c7169"</definedName>
    <definedName name="IQ_PRIVATE_NONRES_CONST_IMPROV_POP_FC" hidden="1">"c8049"</definedName>
    <definedName name="IQ_PRIVATE_NONRES_CONST_IMPROV_YOY" hidden="1">"c7389"</definedName>
    <definedName name="IQ_PRIVATE_NONRES_CONST_IMPROV_YOY_FC" hidden="1">"c8269"</definedName>
    <definedName name="IQ_PRIVATE_RES_CONST_IMPROV" hidden="1">"c6950"</definedName>
    <definedName name="IQ_PRIVATE_RES_CONST_IMPROV_APR" hidden="1">"c7610"</definedName>
    <definedName name="IQ_PRIVATE_RES_CONST_IMPROV_APR_FC" hidden="1">"c8490"</definedName>
    <definedName name="IQ_PRIVATE_RES_CONST_IMPROV_FC" hidden="1">"c7830"</definedName>
    <definedName name="IQ_PRIVATE_RES_CONST_IMPROV_POP" hidden="1">"c7170"</definedName>
    <definedName name="IQ_PRIVATE_RES_CONST_IMPROV_POP_FC" hidden="1">"c8050"</definedName>
    <definedName name="IQ_PRIVATE_RES_CONST_IMPROV_YOY" hidden="1">"c7390"</definedName>
    <definedName name="IQ_PRIVATE_RES_CONST_IMPROV_YOY_FC" hidden="1">"c8270"</definedName>
    <definedName name="IQ_PRIVATE_RES_CONST_REAL_APR_FC_UNUSED_UNUSED_UNUSED" hidden="1">"c8535"</definedName>
    <definedName name="IQ_PRIVATE_RES_CONST_REAL_APR_UNUSED_UNUSED_UNUSED" hidden="1">"c7655"</definedName>
    <definedName name="IQ_PRIVATE_RES_CONST_REAL_FC_UNUSED_UNUSED_UNUSED" hidden="1">"c7875"</definedName>
    <definedName name="IQ_PRIVATE_RES_CONST_REAL_POP_FC_UNUSED_UNUSED_UNUSED" hidden="1">"c8095"</definedName>
    <definedName name="IQ_PRIVATE_RES_CONST_REAL_POP_UNUSED_UNUSED_UNUSED" hidden="1">"c7215"</definedName>
    <definedName name="IQ_PRIVATE_RES_CONST_REAL_UNUSED_UNUSED_UNUSED" hidden="1">"c6995"</definedName>
    <definedName name="IQ_PRIVATE_RES_CONST_REAL_YOY_FC_UNUSED_UNUSED_UNUSED" hidden="1">"c8315"</definedName>
    <definedName name="IQ_PRIVATE_RES_CONST_REAL_YOY_UNUSED_UNUSED_UNUSED" hidden="1">"c7435"</definedName>
    <definedName name="IQ_PRIVATE_RES_FIXED_INVEST_REAL" hidden="1">"c11986"</definedName>
    <definedName name="IQ_PRIVATE_RES_FIXED_INVEST_REAL_APR" hidden="1">"c11989"</definedName>
    <definedName name="IQ_PRIVATE_RES_FIXED_INVEST_REAL_POP" hidden="1">"c11987"</definedName>
    <definedName name="IQ_PRIVATE_RES_FIXED_INVEST_REAL_YOY" hidden="1">"c11988"</definedName>
    <definedName name="IQ_PRIVATELY_ISSUED_MORTGAGE_BACKED_SECURITIES_FDIC" hidden="1">"c6407"</definedName>
    <definedName name="IQ_PRIVATELY_ISSUED_MORTGAGE_PASS_THROUGHS_FDIC" hidden="1">"c6405"</definedName>
    <definedName name="IQ_PRO_FORMA_BASIC_EPS" hidden="1">"c1614"</definedName>
    <definedName name="IQ_PRO_FORMA_DILUT_EPS" hidden="1">"c1615"</definedName>
    <definedName name="IQ_PRO_FORMA_NET_INC" hidden="1">"c1452"</definedName>
    <definedName name="IQ_PROBABLE_ATTRIB_ORE_RESERVES_ALUM" hidden="1">"c9217"</definedName>
    <definedName name="IQ_PROBABLE_ATTRIB_ORE_RESERVES_COP" hidden="1">"c9161"</definedName>
    <definedName name="IQ_PROBABLE_ATTRIB_ORE_RESERVES_DIAM" hidden="1">"c9641"</definedName>
    <definedName name="IQ_PROBABLE_ATTRIB_ORE_RESERVES_GOLD" hidden="1">"c9002"</definedName>
    <definedName name="IQ_PROBABLE_ATTRIB_ORE_RESERVES_IRON" hidden="1">"c9376"</definedName>
    <definedName name="IQ_PROBABLE_ATTRIB_ORE_RESERVES_LEAD" hidden="1">"c9429"</definedName>
    <definedName name="IQ_PROBABLE_ATTRIB_ORE_RESERVES_MANG" hidden="1">"c9482"</definedName>
    <definedName name="IQ_PROBABLE_ATTRIB_ORE_RESERVES_MOLYB" hidden="1">"c9694"</definedName>
    <definedName name="IQ_PROBABLE_ATTRIB_ORE_RESERVES_NICK" hidden="1">"c9270"</definedName>
    <definedName name="IQ_PROBABLE_ATTRIB_ORE_RESERVES_PLAT" hidden="1">"c9108"</definedName>
    <definedName name="IQ_PROBABLE_ATTRIB_ORE_RESERVES_SILVER" hidden="1">"c9055"</definedName>
    <definedName name="IQ_PROBABLE_ATTRIB_ORE_RESERVES_TITAN" hidden="1">"c9535"</definedName>
    <definedName name="IQ_PROBABLE_ATTRIB_ORE_RESERVES_URAN" hidden="1">"c9588"</definedName>
    <definedName name="IQ_PROBABLE_ATTRIB_ORE_RESERVES_ZINC" hidden="1">"c9323"</definedName>
    <definedName name="IQ_PROBABLE_ORE_RESERVES_ALUM" hidden="1">"c9209"</definedName>
    <definedName name="IQ_PROBABLE_ORE_RESERVES_COP" hidden="1">"c9153"</definedName>
    <definedName name="IQ_PROBABLE_ORE_RESERVES_DIAM" hidden="1">"c9633"</definedName>
    <definedName name="IQ_PROBABLE_ORE_RESERVES_GOLD" hidden="1">"c8994"</definedName>
    <definedName name="IQ_PROBABLE_ORE_RESERVES_IRON" hidden="1">"c9368"</definedName>
    <definedName name="IQ_PROBABLE_ORE_RESERVES_LEAD" hidden="1">"c9421"</definedName>
    <definedName name="IQ_PROBABLE_ORE_RESERVES_MANG" hidden="1">"c9474"</definedName>
    <definedName name="IQ_PROBABLE_ORE_RESERVES_MOLYB" hidden="1">"c9686"</definedName>
    <definedName name="IQ_PROBABLE_ORE_RESERVES_NICK" hidden="1">"c9262"</definedName>
    <definedName name="IQ_PROBABLE_ORE_RESERVES_PLAT" hidden="1">"c9100"</definedName>
    <definedName name="IQ_PROBABLE_ORE_RESERVES_SILVER" hidden="1">"c9047"</definedName>
    <definedName name="IQ_PROBABLE_ORE_RESERVES_TITAN" hidden="1">"c9527"</definedName>
    <definedName name="IQ_PROBABLE_ORE_RESERVES_URAN" hidden="1">"c9580"</definedName>
    <definedName name="IQ_PROBABLE_ORE_RESERVES_ZINC" hidden="1">"c9315"</definedName>
    <definedName name="IQ_PROBABLE_RECOV_ATTRIB_RESERVES_ALUM" hidden="1">"c9220"</definedName>
    <definedName name="IQ_PROBABLE_RECOV_ATTRIB_RESERVES_COAL" hidden="1">"c9804"</definedName>
    <definedName name="IQ_PROBABLE_RECOV_ATTRIB_RESERVES_COP" hidden="1">"c9164"</definedName>
    <definedName name="IQ_PROBABLE_RECOV_ATTRIB_RESERVES_DIAM" hidden="1">"c9644"</definedName>
    <definedName name="IQ_PROBABLE_RECOV_ATTRIB_RESERVES_GOLD" hidden="1">"c9005"</definedName>
    <definedName name="IQ_PROBABLE_RECOV_ATTRIB_RESERVES_IRON" hidden="1">"c9379"</definedName>
    <definedName name="IQ_PROBABLE_RECOV_ATTRIB_RESERVES_LEAD" hidden="1">"c9432"</definedName>
    <definedName name="IQ_PROBABLE_RECOV_ATTRIB_RESERVES_MANG" hidden="1">"c9485"</definedName>
    <definedName name="IQ_PROBABLE_RECOV_ATTRIB_RESERVES_MET_COAL" hidden="1">"c9744"</definedName>
    <definedName name="IQ_PROBABLE_RECOV_ATTRIB_RESERVES_MOLYB" hidden="1">"c9697"</definedName>
    <definedName name="IQ_PROBABLE_RECOV_ATTRIB_RESERVES_NICK" hidden="1">"c9273"</definedName>
    <definedName name="IQ_PROBABLE_RECOV_ATTRIB_RESERVES_PLAT" hidden="1">"c9111"</definedName>
    <definedName name="IQ_PROBABLE_RECOV_ATTRIB_RESERVES_SILVER" hidden="1">"c9058"</definedName>
    <definedName name="IQ_PROBABLE_RECOV_ATTRIB_RESERVES_STEAM" hidden="1">"c9774"</definedName>
    <definedName name="IQ_PROBABLE_RECOV_ATTRIB_RESERVES_TITAN" hidden="1">"c9538"</definedName>
    <definedName name="IQ_PROBABLE_RECOV_ATTRIB_RESERVES_URAN" hidden="1">"c9591"</definedName>
    <definedName name="IQ_PROBABLE_RECOV_ATTRIB_RESERVES_ZINC" hidden="1">"c9326"</definedName>
    <definedName name="IQ_PROBABLE_RECOV_RESERVES_ALUM" hidden="1">"c9214"</definedName>
    <definedName name="IQ_PROBABLE_RECOV_RESERVES_COAL" hidden="1">"c9801"</definedName>
    <definedName name="IQ_PROBABLE_RECOV_RESERVES_COP" hidden="1">"c9158"</definedName>
    <definedName name="IQ_PROBABLE_RECOV_RESERVES_DIAM" hidden="1">"c9638"</definedName>
    <definedName name="IQ_PROBABLE_RECOV_RESERVES_GOLD" hidden="1">"c8999"</definedName>
    <definedName name="IQ_PROBABLE_RECOV_RESERVES_IRON" hidden="1">"c9373"</definedName>
    <definedName name="IQ_PROBABLE_RECOV_RESERVES_LEAD" hidden="1">"c9426"</definedName>
    <definedName name="IQ_PROBABLE_RECOV_RESERVES_MANG" hidden="1">"c9479"</definedName>
    <definedName name="IQ_PROBABLE_RECOV_RESERVES_MET_COAL" hidden="1">"c9741"</definedName>
    <definedName name="IQ_PROBABLE_RECOV_RESERVES_MOLYB" hidden="1">"c9691"</definedName>
    <definedName name="IQ_PROBABLE_RECOV_RESERVES_NICK" hidden="1">"c9267"</definedName>
    <definedName name="IQ_PROBABLE_RECOV_RESERVES_PLAT" hidden="1">"c9105"</definedName>
    <definedName name="IQ_PROBABLE_RECOV_RESERVES_SILVER" hidden="1">"c9052"</definedName>
    <definedName name="IQ_PROBABLE_RECOV_RESERVES_STEAM" hidden="1">"c9771"</definedName>
    <definedName name="IQ_PROBABLE_RECOV_RESERVES_TITAN" hidden="1">"c9532"</definedName>
    <definedName name="IQ_PROBABLE_RECOV_RESERVES_URAN" hidden="1">"c9585"</definedName>
    <definedName name="IQ_PROBABLE_RECOV_RESERVES_ZINC" hidden="1">"c9320"</definedName>
    <definedName name="IQ_PROBABLE_RESERVES_CALORIFIC_VALUE_COAL" hidden="1">"c9798"</definedName>
    <definedName name="IQ_PROBABLE_RESERVES_CALORIFIC_VALUE_MET_COAL" hidden="1">"c9738"</definedName>
    <definedName name="IQ_PROBABLE_RESERVES_CALORIFIC_VALUE_STEAM" hidden="1">"c9768"</definedName>
    <definedName name="IQ_PROBABLE_RESERVES_GRADE_ALUM" hidden="1">"c9210"</definedName>
    <definedName name="IQ_PROBABLE_RESERVES_GRADE_COP" hidden="1">"c9154"</definedName>
    <definedName name="IQ_PROBABLE_RESERVES_GRADE_DIAM" hidden="1">"c9634"</definedName>
    <definedName name="IQ_PROBABLE_RESERVES_GRADE_GOLD" hidden="1">"c8995"</definedName>
    <definedName name="IQ_PROBABLE_RESERVES_GRADE_IRON" hidden="1">"c9369"</definedName>
    <definedName name="IQ_PROBABLE_RESERVES_GRADE_LEAD" hidden="1">"c9422"</definedName>
    <definedName name="IQ_PROBABLE_RESERVES_GRADE_MANG" hidden="1">"c9475"</definedName>
    <definedName name="IQ_PROBABLE_RESERVES_GRADE_MOLYB" hidden="1">"c9687"</definedName>
    <definedName name="IQ_PROBABLE_RESERVES_GRADE_NICK" hidden="1">"c9263"</definedName>
    <definedName name="IQ_PROBABLE_RESERVES_GRADE_PLAT" hidden="1">"c9101"</definedName>
    <definedName name="IQ_PROBABLE_RESERVES_GRADE_SILVER" hidden="1">"c9048"</definedName>
    <definedName name="IQ_PROBABLE_RESERVES_GRADE_TITAN" hidden="1">"c9528"</definedName>
    <definedName name="IQ_PROBABLE_RESERVES_GRADE_URAN" hidden="1">"c9581"</definedName>
    <definedName name="IQ_PROBABLE_RESERVES_GRADE_ZINC" hidden="1">"c9316"</definedName>
    <definedName name="IQ_PRODUCTION_COST_ALUM" hidden="1">"c9253"</definedName>
    <definedName name="IQ_PRODUCTION_COST_COAL" hidden="1">"c9826"</definedName>
    <definedName name="IQ_PRODUCTION_COST_COP" hidden="1">"c9200"</definedName>
    <definedName name="IQ_PRODUCTION_COST_DIAM" hidden="1">"c9677"</definedName>
    <definedName name="IQ_PRODUCTION_COST_GOLD" hidden="1">"c9038"</definedName>
    <definedName name="IQ_PRODUCTION_COST_IRON" hidden="1">"c9412"</definedName>
    <definedName name="IQ_PRODUCTION_COST_LEAD" hidden="1">"c9465"</definedName>
    <definedName name="IQ_PRODUCTION_COST_MANG" hidden="1">"c9518"</definedName>
    <definedName name="IQ_PRODUCTION_COST_MET_COAL" hidden="1">"c9763"</definedName>
    <definedName name="IQ_PRODUCTION_COST_MOLYB" hidden="1">"c9730"</definedName>
    <definedName name="IQ_PRODUCTION_COST_NICK" hidden="1">"c9306"</definedName>
    <definedName name="IQ_PRODUCTION_COST_PLAT" hidden="1">"c9144"</definedName>
    <definedName name="IQ_PRODUCTION_COST_SILVER" hidden="1">"c9091"</definedName>
    <definedName name="IQ_PRODUCTION_COST_STEAM" hidden="1">"c9793"</definedName>
    <definedName name="IQ_PRODUCTION_COST_TITAN" hidden="1">"c9571"</definedName>
    <definedName name="IQ_PRODUCTION_COST_URAN" hidden="1">"c9624"</definedName>
    <definedName name="IQ_PRODUCTION_COST_ZINC" hidden="1">"c9359"</definedName>
    <definedName name="IQ_PROFESSIONAL" hidden="1">"c1071"</definedName>
    <definedName name="IQ_PROFESSIONAL_TITLE" hidden="1">"c1072"</definedName>
    <definedName name="IQ_PROFIT_AFTER_COST_CAPITAL_NEW_BUSINESS" hidden="1">"c9969"</definedName>
    <definedName name="IQ_PROFIT_BEFORE_COST_CAPITAL_NEW_BUSINESS" hidden="1">"c9967"</definedName>
    <definedName name="IQ_PROJECTED_PENSION_OBLIGATION" hidden="1">"c1292"</definedName>
    <definedName name="IQ_PROJECTED_PENSION_OBLIGATION_DOMESTIC" hidden="1">"c2656"</definedName>
    <definedName name="IQ_PROJECTED_PENSION_OBLIGATION_FOREIGN" hidden="1">"c2664"</definedName>
    <definedName name="IQ_PROPERTY_EXP" hidden="1">"c1073"</definedName>
    <definedName name="IQ_PROPERTY_GROSS" hidden="1">"c1379"</definedName>
    <definedName name="IQ_PROPERTY_MGMT_FEE" hidden="1">"c1074"</definedName>
    <definedName name="IQ_PROPERTY_NET" hidden="1">"c1402"</definedName>
    <definedName name="IQ_PROV_BAD_DEBTS" hidden="1">"c1075"</definedName>
    <definedName name="IQ_PROV_BAD_DEBTS_CF" hidden="1">"c1076"</definedName>
    <definedName name="IQ_PROVED_ATTRIB_ORE_RESERVES_ALUM" hidden="1">"c9216"</definedName>
    <definedName name="IQ_PROVED_ATTRIB_ORE_RESERVES_COP" hidden="1">"c9160"</definedName>
    <definedName name="IQ_PROVED_ATTRIB_ORE_RESERVES_DIAM" hidden="1">"c9640"</definedName>
    <definedName name="IQ_PROVED_ATTRIB_ORE_RESERVES_GOLD" hidden="1">"c9001"</definedName>
    <definedName name="IQ_PROVED_ATTRIB_ORE_RESERVES_IRON" hidden="1">"c9375"</definedName>
    <definedName name="IQ_PROVED_ATTRIB_ORE_RESERVES_LEAD" hidden="1">"c9428"</definedName>
    <definedName name="IQ_PROVED_ATTRIB_ORE_RESERVES_MANG" hidden="1">"c9481"</definedName>
    <definedName name="IQ_PROVED_ATTRIB_ORE_RESERVES_MOLYB" hidden="1">"c9693"</definedName>
    <definedName name="IQ_PROVED_ATTRIB_ORE_RESERVES_NICK" hidden="1">"c9269"</definedName>
    <definedName name="IQ_PROVED_ATTRIB_ORE_RESERVES_PLAT" hidden="1">"c9107"</definedName>
    <definedName name="IQ_PROVED_ATTRIB_ORE_RESERVES_SILVER" hidden="1">"c9054"</definedName>
    <definedName name="IQ_PROVED_ATTRIB_ORE_RESERVES_TITAN" hidden="1">"c9534"</definedName>
    <definedName name="IQ_PROVED_ATTRIB_ORE_RESERVES_URAN" hidden="1">"c9587"</definedName>
    <definedName name="IQ_PROVED_ATTRIB_ORE_RESERVES_ZINC" hidden="1">"c9322"</definedName>
    <definedName name="IQ_PROVED_ORE_RESERVES_ALUM" hidden="1">"c9207"</definedName>
    <definedName name="IQ_PROVED_ORE_RESERVES_COP" hidden="1">"c9151"</definedName>
    <definedName name="IQ_PROVED_ORE_RESERVES_DIAM" hidden="1">"c9631"</definedName>
    <definedName name="IQ_PROVED_ORE_RESERVES_GOLD" hidden="1">"c8992"</definedName>
    <definedName name="IQ_PROVED_ORE_RESERVES_IRON" hidden="1">"c9366"</definedName>
    <definedName name="IQ_PROVED_ORE_RESERVES_LEAD" hidden="1">"c9419"</definedName>
    <definedName name="IQ_PROVED_ORE_RESERVES_MANG" hidden="1">"c9472"</definedName>
    <definedName name="IQ_PROVED_ORE_RESERVES_MOLYB" hidden="1">"c9684"</definedName>
    <definedName name="IQ_PROVED_ORE_RESERVES_NICK" hidden="1">"c9260"</definedName>
    <definedName name="IQ_PROVED_ORE_RESERVES_PLAT" hidden="1">"c9098"</definedName>
    <definedName name="IQ_PROVED_ORE_RESERVES_SILVER" hidden="1">"c9045"</definedName>
    <definedName name="IQ_PROVED_ORE_RESERVES_TITAN" hidden="1">"c9525"</definedName>
    <definedName name="IQ_PROVED_ORE_RESERVES_URAN" hidden="1">"c9578"</definedName>
    <definedName name="IQ_PROVED_ORE_RESERVES_ZINC" hidden="1">"c9313"</definedName>
    <definedName name="IQ_PROVED_RECOV_ATTRIB_RESERVES_ALUM" hidden="1">"c9219"</definedName>
    <definedName name="IQ_PROVED_RECOV_ATTRIB_RESERVES_COAL" hidden="1">"c9803"</definedName>
    <definedName name="IQ_PROVED_RECOV_ATTRIB_RESERVES_COP" hidden="1">"c9163"</definedName>
    <definedName name="IQ_PROVED_RECOV_ATTRIB_RESERVES_DIAM" hidden="1">"c9643"</definedName>
    <definedName name="IQ_PROVED_RECOV_ATTRIB_RESERVES_GOLD" hidden="1">"c9004"</definedName>
    <definedName name="IQ_PROVED_RECOV_ATTRIB_RESERVES_IRON" hidden="1">"c9378"</definedName>
    <definedName name="IQ_PROVED_RECOV_ATTRIB_RESERVES_LEAD" hidden="1">"c9431"</definedName>
    <definedName name="IQ_PROVED_RECOV_ATTRIB_RESERVES_MANG" hidden="1">"c9484"</definedName>
    <definedName name="IQ_PROVED_RECOV_ATTRIB_RESERVES_MET_COAL" hidden="1">"c9743"</definedName>
    <definedName name="IQ_PROVED_RECOV_ATTRIB_RESERVES_MOLYB" hidden="1">"c9696"</definedName>
    <definedName name="IQ_PROVED_RECOV_ATTRIB_RESERVES_NICK" hidden="1">"c9272"</definedName>
    <definedName name="IQ_PROVED_RECOV_ATTRIB_RESERVES_PLAT" hidden="1">"c9110"</definedName>
    <definedName name="IQ_PROVED_RECOV_ATTRIB_RESERVES_SILVER" hidden="1">"c9057"</definedName>
    <definedName name="IQ_PROVED_RECOV_ATTRIB_RESERVES_STEAM" hidden="1">"c9773"</definedName>
    <definedName name="IQ_PROVED_RECOV_ATTRIB_RESERVES_TITAN" hidden="1">"c9537"</definedName>
    <definedName name="IQ_PROVED_RECOV_ATTRIB_RESERVES_URAN" hidden="1">"c9590"</definedName>
    <definedName name="IQ_PROVED_RECOV_ATTRIB_RESERVES_ZINC" hidden="1">"c9325"</definedName>
    <definedName name="IQ_PROVED_RECOV_RESERVES_ALUM" hidden="1">"c9213"</definedName>
    <definedName name="IQ_PROVED_RECOV_RESERVES_COAL" hidden="1">"c9800"</definedName>
    <definedName name="IQ_PROVED_RECOV_RESERVES_COP" hidden="1">"c9157"</definedName>
    <definedName name="IQ_PROVED_RECOV_RESERVES_DIAM" hidden="1">"c9637"</definedName>
    <definedName name="IQ_PROVED_RECOV_RESERVES_GOLD" hidden="1">"c8998"</definedName>
    <definedName name="IQ_PROVED_RECOV_RESERVES_IRON" hidden="1">"c9372"</definedName>
    <definedName name="IQ_PROVED_RECOV_RESERVES_LEAD" hidden="1">"c9425"</definedName>
    <definedName name="IQ_PROVED_RECOV_RESERVES_MANG" hidden="1">"c9478"</definedName>
    <definedName name="IQ_PROVED_RECOV_RESERVES_MET_COAL" hidden="1">"c9740"</definedName>
    <definedName name="IQ_PROVED_RECOV_RESERVES_MOLYB" hidden="1">"c9690"</definedName>
    <definedName name="IQ_PROVED_RECOV_RESERVES_NICK" hidden="1">"c9266"</definedName>
    <definedName name="IQ_PROVED_RECOV_RESERVES_PLAT" hidden="1">"c9104"</definedName>
    <definedName name="IQ_PROVED_RECOV_RESERVES_SILVER" hidden="1">"c9051"</definedName>
    <definedName name="IQ_PROVED_RECOV_RESERVES_STEAM" hidden="1">"c9770"</definedName>
    <definedName name="IQ_PROVED_RECOV_RESERVES_TITAN" hidden="1">"c9531"</definedName>
    <definedName name="IQ_PROVED_RECOV_RESERVES_URAN" hidden="1">"c9584"</definedName>
    <definedName name="IQ_PROVED_RECOV_RESERVES_ZINC" hidden="1">"c9319"</definedName>
    <definedName name="IQ_PROVED_RESERVES_CALORIFIC_VALUE_COAL" hidden="1">"c9797"</definedName>
    <definedName name="IQ_PROVED_RESERVES_CALORIFIC_VALUE_MET_COAL" hidden="1">"c9737"</definedName>
    <definedName name="IQ_PROVED_RESERVES_CALORIFIC_VALUE_STEAM" hidden="1">"c9767"</definedName>
    <definedName name="IQ_PROVED_RESERVES_GRADE_ALUM" hidden="1">"c9208"</definedName>
    <definedName name="IQ_PROVED_RESERVES_GRADE_COP" hidden="1">"c9152"</definedName>
    <definedName name="IQ_PROVED_RESERVES_GRADE_DIAM" hidden="1">"c9632"</definedName>
    <definedName name="IQ_PROVED_RESERVES_GRADE_GOLD" hidden="1">"c8993"</definedName>
    <definedName name="IQ_PROVED_RESERVES_GRADE_IRON" hidden="1">"c9367"</definedName>
    <definedName name="IQ_PROVED_RESERVES_GRADE_LEAD" hidden="1">"c9420"</definedName>
    <definedName name="IQ_PROVED_RESERVES_GRADE_MANG" hidden="1">"c9473"</definedName>
    <definedName name="IQ_PROVED_RESERVES_GRADE_MOLYB" hidden="1">"c9685"</definedName>
    <definedName name="IQ_PROVED_RESERVES_GRADE_NICK" hidden="1">"c9261"</definedName>
    <definedName name="IQ_PROVED_RESERVES_GRADE_PLAT" hidden="1">"c9099"</definedName>
    <definedName name="IQ_PROVED_RESERVES_GRADE_SILVER" hidden="1">"c9046"</definedName>
    <definedName name="IQ_PROVED_RESERVES_GRADE_TITAN" hidden="1">"c9526"</definedName>
    <definedName name="IQ_PROVED_RESERVES_GRADE_URAN" hidden="1">"c9579"</definedName>
    <definedName name="IQ_PROVED_RESERVES_GRADE_ZINC" hidden="1">"c9314"</definedName>
    <definedName name="IQ_PROVISION_10YR_ANN_CAGR" hidden="1">"c6135"</definedName>
    <definedName name="IQ_PROVISION_10YR_ANN_GROWTH" hidden="1">"c1077"</definedName>
    <definedName name="IQ_PROVISION_1YR_ANN_GROWTH" hidden="1">"c1078"</definedName>
    <definedName name="IQ_PROVISION_2YR_ANN_CAGR" hidden="1">"c6136"</definedName>
    <definedName name="IQ_PROVISION_2YR_ANN_GROWTH" hidden="1">"c1079"</definedName>
    <definedName name="IQ_PROVISION_3YR_ANN_CAGR" hidden="1">"c6137"</definedName>
    <definedName name="IQ_PROVISION_3YR_ANN_GROWTH" hidden="1">"c1080"</definedName>
    <definedName name="IQ_PROVISION_5YR_ANN_CAGR" hidden="1">"c6138"</definedName>
    <definedName name="IQ_PROVISION_5YR_ANN_GROWTH" hidden="1">"c1081"</definedName>
    <definedName name="IQ_PROVISION_7YR_ANN_CAGR" hidden="1">"c6139"</definedName>
    <definedName name="IQ_PROVISION_7YR_ANN_GROWTH" hidden="1">"c1082"</definedName>
    <definedName name="IQ_PROVISION_CHARGE_OFFS" hidden="1">"c1083"</definedName>
    <definedName name="IQ_PTBV" hidden="1">"c1084"</definedName>
    <definedName name="IQ_PTBV_AVG" hidden="1">"c1085"</definedName>
    <definedName name="IQ_PURCHASE_FOREIGN_CURRENCIES_FDIC" hidden="1">"c6513"</definedName>
    <definedName name="IQ_PURCHASED_OPTION_CONTRACTS_FDIC" hidden="1">"c6510"</definedName>
    <definedName name="IQ_PURCHASED_OPTION_CONTRACTS_FX_RISK_FDIC" hidden="1">"c6515"</definedName>
    <definedName name="IQ_PURCHASED_OPTION_CONTRACTS_NON_FX_IR_FDIC" hidden="1">"c6520"</definedName>
    <definedName name="IQ_PURCHASES_EQUIP_NONRES_SAAR_APR_FC_UNUSED_UNUSED_UNUSED" hidden="1">"c8491"</definedName>
    <definedName name="IQ_PURCHASES_EQUIP_NONRES_SAAR_APR_UNUSED_UNUSED_UNUSED" hidden="1">"c7611"</definedName>
    <definedName name="IQ_PURCHASES_EQUIP_NONRES_SAAR_FC_UNUSED_UNUSED_UNUSED" hidden="1">"c7831"</definedName>
    <definedName name="IQ_PURCHASES_EQUIP_NONRES_SAAR_POP_FC_UNUSED_UNUSED_UNUSED" hidden="1">"c8051"</definedName>
    <definedName name="IQ_PURCHASES_EQUIP_NONRES_SAAR_POP_UNUSED_UNUSED_UNUSED" hidden="1">"c7171"</definedName>
    <definedName name="IQ_PURCHASES_EQUIP_NONRES_SAAR_UNUSED_UNUSED_UNUSED" hidden="1">"c6951"</definedName>
    <definedName name="IQ_PURCHASES_EQUIP_NONRES_SAAR_YOY_FC_UNUSED_UNUSED_UNUSED" hidden="1">"c8271"</definedName>
    <definedName name="IQ_PURCHASES_EQUIP_NONRES_SAAR_YOY_UNUSED_UNUSED_UNUSED" hidden="1">"c7391"</definedName>
    <definedName name="IQ_PV_PREMIUMS_NEW_BUSINESS" hidden="1">"c9973"</definedName>
    <definedName name="IQ_QUICK_RATIO" hidden="1">"c1086"</definedName>
    <definedName name="IQ_RATE_COMP_GROWTH_DOMESTIC" hidden="1">"c1087"</definedName>
    <definedName name="IQ_RATE_COMP_GROWTH_FOREIGN" hidden="1">"c1088"</definedName>
    <definedName name="IQ_RAW_INV" hidden="1">"c1089"</definedName>
    <definedName name="IQ_RC" hidden="1">"c2497"</definedName>
    <definedName name="IQ_RC_PCT" hidden="1">"c2498"</definedName>
    <definedName name="IQ_RD_EXP" hidden="1">"c1090"</definedName>
    <definedName name="IQ_RD_EXP_FN" hidden="1">"c1091"</definedName>
    <definedName name="IQ_RE" hidden="1">"c1092"</definedName>
    <definedName name="IQ_RE_DEPR_AMORT" hidden="1">"c8750"</definedName>
    <definedName name="IQ_RE_FCCR" hidden="1">"c8858"</definedName>
    <definedName name="IQ_RE_FCCR_CONT_OPS" hidden="1">"c8859"</definedName>
    <definedName name="IQ_RE_FCCR_INCL_DISC_OPS" hidden="1">"c8860"</definedName>
    <definedName name="IQ_RE_FCCR_INCL_PREF_DIV" hidden="1">"c8861"</definedName>
    <definedName name="IQ_RE_FCCR_INCL_PREF_DIV_CONT_OPS" hidden="1">"c8862"</definedName>
    <definedName name="IQ_RE_FCCR_INCL_PREF_DIV_INCL_DISC_OPS" hidden="1">"c8863"</definedName>
    <definedName name="IQ_RE_FIXED_CHARGES" hidden="1">"c8856"</definedName>
    <definedName name="IQ_RE_FIXED_CHARGES_INCL_PREF_DIV" hidden="1">"c8857"</definedName>
    <definedName name="IQ_RE_FORECLOSURE_FDIC" hidden="1">"c6332"</definedName>
    <definedName name="IQ_RE_GAIN_LOSS_SALE_ASSETS" hidden="1">"c8751"</definedName>
    <definedName name="IQ_RE_INVEST_FDIC" hidden="1">"c6331"</definedName>
    <definedName name="IQ_RE_LOANS_DOMESTIC_CHARGE_OFFS_FDIC" hidden="1">"c6589"</definedName>
    <definedName name="IQ_RE_LOANS_DOMESTIC_FDIC" hidden="1">"c6309"</definedName>
    <definedName name="IQ_RE_LOANS_DOMESTIC_NET_CHARGE_OFFS_FDIC" hidden="1">"c6627"</definedName>
    <definedName name="IQ_RE_LOANS_DOMESTIC_RECOVERIES_FDIC" hidden="1">"c6608"</definedName>
    <definedName name="IQ_RE_LOANS_FDIC" hidden="1">"c6308"</definedName>
    <definedName name="IQ_RE_LOANS_FOREIGN_CHARGE_OFFS_FDIC" hidden="1">"c6595"</definedName>
    <definedName name="IQ_RE_LOANS_FOREIGN_NET_CHARGE_OFFS_FDIC" hidden="1">"c6633"</definedName>
    <definedName name="IQ_RE_LOANS_FOREIGN_RECOVERIES_FDIC" hidden="1">"c6614"</definedName>
    <definedName name="IQ_RE_MAINT_CAPEX" hidden="1">"c8755"</definedName>
    <definedName name="IQ_RE_MINORITY_INTEREST" hidden="1">"c8752"</definedName>
    <definedName name="IQ_RE_NET_INCOME" hidden="1">"c8749"</definedName>
    <definedName name="IQ_RE_NOI" hidden="1">"c8864"</definedName>
    <definedName name="IQ_RE_NOI_GROWTH_SAME_PROP" hidden="1">"c8866"</definedName>
    <definedName name="IQ_RE_NOI_SAME_PROP" hidden="1">"c8865"</definedName>
    <definedName name="IQ_RE_OTHER_ITEMS" hidden="1">"c8753"</definedName>
    <definedName name="IQ_REAL_ESTATE" hidden="1">"c1093"</definedName>
    <definedName name="IQ_REAL_ESTATE_ASSETS" hidden="1">"c1094"</definedName>
    <definedName name="IQ_RECOVERIES_1_4_FAMILY_LOANS_FDIC" hidden="1">"c6707"</definedName>
    <definedName name="IQ_RECOVERIES_AUTO_LOANS_FDIC" hidden="1">"c6701"</definedName>
    <definedName name="IQ_RECOVERIES_CL_LOANS_FDIC" hidden="1">"c6702"</definedName>
    <definedName name="IQ_RECOVERIES_CREDIT_CARDS_RECEIVABLES_FDIC" hidden="1">"c6704"</definedName>
    <definedName name="IQ_RECOVERIES_HOME_EQUITY_LINES_FDIC" hidden="1">"c6705"</definedName>
    <definedName name="IQ_RECOVERIES_OTHER_CONSUMER_LOANS_FDIC" hidden="1">"c6703"</definedName>
    <definedName name="IQ_RECOVERIES_OTHER_LOANS_FDIC" hidden="1">"c6706"</definedName>
    <definedName name="IQ_RECURRING_PROFIT_ACT_OR_EST" hidden="1">"c4507"</definedName>
    <definedName name="IQ_RECURRING_PROFIT_ACT_OR_EST_CIQ" hidden="1">"c5045"</definedName>
    <definedName name="IQ_RECURRING_PROFIT_SHARE_ACT_OR_EST" hidden="1">"c4508"</definedName>
    <definedName name="IQ_RECURRING_PROFIT_SHARE_ACT_OR_EST_CIQ" hidden="1">"c5046"</definedName>
    <definedName name="IQ_REDEEM_PREF_STOCK" hidden="1">"c1417"</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LATED_PLANS_FDIC" hidden="1">"c6320"</definedName>
    <definedName name="IQ_RENT_PER_SQ_FT_AVG_CONSOL" hidden="1">"c8846"</definedName>
    <definedName name="IQ_RENT_PER_SQ_FT_AVG_MANAGED" hidden="1">"c8848"</definedName>
    <definedName name="IQ_RENT_PER_SQ_FT_AVG_OTHER" hidden="1">"c8849"</definedName>
    <definedName name="IQ_RENT_PER_SQ_FT_AVG_TOTAL" hidden="1">"c8850"</definedName>
    <definedName name="IQ_RENT_PER_SQ_FT_AVG_UNCONSOL" hidden="1">"c8847"</definedName>
    <definedName name="IQ_RENT_PER_SQ_METER_AVG_CONSOL" hidden="1">"c8851"</definedName>
    <definedName name="IQ_RENT_PER_SQ_METER_AVG_MANAGED" hidden="1">"c8853"</definedName>
    <definedName name="IQ_RENT_PER_SQ_METER_AVG_OTHER" hidden="1">"c8854"</definedName>
    <definedName name="IQ_RENT_PER_SQ_METER_AVG_TOTAL" hidden="1">"c8855"</definedName>
    <definedName name="IQ_RENT_PER_SQ_METER_AVG_UNCONSOL" hidden="1">"c8852"</definedName>
    <definedName name="IQ_RENTAL_REV" hidden="1">"c1101"</definedName>
    <definedName name="IQ_RES_CONST_REAL_APR_FC_UNUSED_UNUSED_UNUSED" hidden="1">"c8536"</definedName>
    <definedName name="IQ_RES_CONST_REAL_APR_UNUSED_UNUSED_UNUSED" hidden="1">"c7656"</definedName>
    <definedName name="IQ_RES_CONST_REAL_FC_UNUSED_UNUSED_UNUSED" hidden="1">"c7876"</definedName>
    <definedName name="IQ_RES_CONST_REAL_POP_FC_UNUSED_UNUSED_UNUSED" hidden="1">"c8096"</definedName>
    <definedName name="IQ_RES_CONST_REAL_POP_UNUSED_UNUSED_UNUSED" hidden="1">"c7216"</definedName>
    <definedName name="IQ_RES_CONST_REAL_SAAR_APR_FC_UNUSED_UNUSED_UNUSED" hidden="1">"c8537"</definedName>
    <definedName name="IQ_RES_CONST_REAL_SAAR_APR_UNUSED_UNUSED_UNUSED" hidden="1">"c7657"</definedName>
    <definedName name="IQ_RES_CONST_REAL_SAAR_FC_UNUSED_UNUSED_UNUSED" hidden="1">"c7877"</definedName>
    <definedName name="IQ_RES_CONST_REAL_SAAR_POP_FC_UNUSED_UNUSED_UNUSED" hidden="1">"c8097"</definedName>
    <definedName name="IQ_RES_CONST_REAL_SAAR_POP_UNUSED_UNUSED_UNUSED" hidden="1">"c7217"</definedName>
    <definedName name="IQ_RES_CONST_REAL_SAAR_UNUSED_UNUSED_UNUSED" hidden="1">"c6997"</definedName>
    <definedName name="IQ_RES_CONST_REAL_SAAR_YOY_FC_UNUSED_UNUSED_UNUSED" hidden="1">"c8317"</definedName>
    <definedName name="IQ_RES_CONST_REAL_SAAR_YOY_UNUSED_UNUSED_UNUSED" hidden="1">"c7437"</definedName>
    <definedName name="IQ_RES_CONST_REAL_UNUSED_UNUSED_UNUSED" hidden="1">"c6996"</definedName>
    <definedName name="IQ_RES_CONST_REAL_YOY_FC_UNUSED_UNUSED_UNUSED" hidden="1">"c8316"</definedName>
    <definedName name="IQ_RES_CONST_REAL_YOY_UNUSED_UNUSED_UNUSED" hidden="1">"c7436"</definedName>
    <definedName name="IQ_RES_CONST_SAAR_APR_FC_UNUSED_UNUSED_UNUSED" hidden="1">"c8540"</definedName>
    <definedName name="IQ_RES_CONST_SAAR_APR_UNUSED_UNUSED_UNUSED" hidden="1">"c7660"</definedName>
    <definedName name="IQ_RES_CONST_SAAR_FC_UNUSED_UNUSED_UNUSED" hidden="1">"c7880"</definedName>
    <definedName name="IQ_RES_CONST_SAAR_POP_FC_UNUSED_UNUSED_UNUSED" hidden="1">"c8100"</definedName>
    <definedName name="IQ_RES_CONST_SAAR_POP_UNUSED_UNUSED_UNUSED" hidden="1">"c7220"</definedName>
    <definedName name="IQ_RES_CONST_SAAR_UNUSED_UNUSED_UNUSED" hidden="1">"c7000"</definedName>
    <definedName name="IQ_RES_CONST_SAAR_YOY_FC_UNUSED_UNUSED_UNUSED" hidden="1">"c8320"</definedName>
    <definedName name="IQ_RES_CONST_SAAR_YOY_UNUSED_UNUSED_UNUSED" hidden="1">"c7440"</definedName>
    <definedName name="IQ_RES_FIXED_INVEST" hidden="1">"c7001"</definedName>
    <definedName name="IQ_RES_FIXED_INVEST_APR" hidden="1">"c7661"</definedName>
    <definedName name="IQ_RES_FIXED_INVEST_APR_FC" hidden="1">"c8541"</definedName>
    <definedName name="IQ_RES_FIXED_INVEST_FC" hidden="1">"c7881"</definedName>
    <definedName name="IQ_RES_FIXED_INVEST_POP" hidden="1">"c7221"</definedName>
    <definedName name="IQ_RES_FIXED_INVEST_POP_FC" hidden="1">"c8101"</definedName>
    <definedName name="IQ_RES_FIXED_INVEST_REAL" hidden="1">"c6998"</definedName>
    <definedName name="IQ_RES_FIXED_INVEST_REAL_APR" hidden="1">"c7658"</definedName>
    <definedName name="IQ_RES_FIXED_INVEST_REAL_APR_FC" hidden="1">"c8538"</definedName>
    <definedName name="IQ_RES_FIXED_INVEST_REAL_FC" hidden="1">"c7878"</definedName>
    <definedName name="IQ_RES_FIXED_INVEST_REAL_POP" hidden="1">"c7218"</definedName>
    <definedName name="IQ_RES_FIXED_INVEST_REAL_POP_FC" hidden="1">"c8098"</definedName>
    <definedName name="IQ_RES_FIXED_INVEST_REAL_YOY" hidden="1">"c7438"</definedName>
    <definedName name="IQ_RES_FIXED_INVEST_REAL_YOY_FC" hidden="1">"c8318"</definedName>
    <definedName name="IQ_RES_FIXED_INVEST_SAAR" hidden="1">"c11994"</definedName>
    <definedName name="IQ_RES_FIXED_INVEST_SAAR_APR" hidden="1">"c11997"</definedName>
    <definedName name="IQ_RES_FIXED_INVEST_SAAR_POP" hidden="1">"c11995"</definedName>
    <definedName name="IQ_RES_FIXED_INVEST_SAAR_REAL" hidden="1">"c11990"</definedName>
    <definedName name="IQ_RES_FIXED_INVEST_SAAR_REAL_APR" hidden="1">"c11993"</definedName>
    <definedName name="IQ_RES_FIXED_INVEST_SAAR_REAL_POP" hidden="1">"c11991"</definedName>
    <definedName name="IQ_RES_FIXED_INVEST_SAAR_REAL_YOY" hidden="1">"c11992"</definedName>
    <definedName name="IQ_RES_FIXED_INVEST_SAAR_YOY" hidden="1">"c11996"</definedName>
    <definedName name="IQ_RES_FIXED_INVEST_YOY" hidden="1">"c7441"</definedName>
    <definedName name="IQ_RES_FIXED_INVEST_YOY_FC" hidden="1">"c8321"</definedName>
    <definedName name="IQ_RESEARCH_DEV" hidden="1">"c1419"</definedName>
    <definedName name="IQ_RESIDENTIAL_LOANS" hidden="1">"c1102"</definedName>
    <definedName name="IQ_REST_ACQUIRED_AFFILIATED_OTHER_RESTAURANTS" hidden="1">"c9873"</definedName>
    <definedName name="IQ_REST_ACQUIRED_FRANCHISE_RESTAURANTS" hidden="1">"c9867"</definedName>
    <definedName name="IQ_REST_ACQUIRED_OWNED_RESTAURANTS" hidden="1">"c9861"</definedName>
    <definedName name="IQ_REST_ACQUIRED_RESTAURANTS" hidden="1">"c9855"</definedName>
    <definedName name="IQ_REST_AFFILIATED_OTHER_RESTAURANTS_BEG" hidden="1">"c9871"</definedName>
    <definedName name="IQ_REST_AVG_VALUE_TRANSACTION" hidden="1">"c9887"</definedName>
    <definedName name="IQ_REST_AVG_VALUE_TRANSACTION_GROWTH" hidden="1">"c9888"</definedName>
    <definedName name="IQ_REST_AVG_WEEKLY_SALES" hidden="1">"c9879"</definedName>
    <definedName name="IQ_REST_AVG_WEEKLY_SALES_FRANCHISE" hidden="1">"c9877"</definedName>
    <definedName name="IQ_REST_AVG_WEEKLY_SALES_OWNED" hidden="1">"c9878"</definedName>
    <definedName name="IQ_REST_CLOSED_AFFILIATED_OTHER_RESTAURANTS" hidden="1">"c9874"</definedName>
    <definedName name="IQ_REST_CLOSED_FRANCHISE_RESTAURANTS" hidden="1">"c9868"</definedName>
    <definedName name="IQ_REST_CLOSED_OWNED_RESTAURANTS" hidden="1">"c9862"</definedName>
    <definedName name="IQ_REST_CLOSED_RESTAURANTS" hidden="1">"c9856"</definedName>
    <definedName name="IQ_REST_FRANCHISE_RESTAURANTS_BEG" hidden="1">"c9865"</definedName>
    <definedName name="IQ_REST_GUEST_COUNT_GROWTH" hidden="1">"c9889"</definedName>
    <definedName name="IQ_REST_OPENED_AFFILIATED_OTHER_RESTAURANTS" hidden="1">"c9872"</definedName>
    <definedName name="IQ_REST_OPENED_FRANCHISE_RESTAURANTS" hidden="1">"c9866"</definedName>
    <definedName name="IQ_REST_OPENED_OWNED_RESTAURANTS" hidden="1">"c9860"</definedName>
    <definedName name="IQ_REST_OPENED_RESTAURANTS" hidden="1">"c9854"</definedName>
    <definedName name="IQ_REST_OPERATING_MARGIN" hidden="1">"c9886"</definedName>
    <definedName name="IQ_REST_OWNED_RESTAURANTS_BEG" hidden="1">"c9859"</definedName>
    <definedName name="IQ_REST_RESTAURANTS_BEG" hidden="1">"c9853"</definedName>
    <definedName name="IQ_REST_SAME_RESTAURANT_SALES" hidden="1">"c9885"</definedName>
    <definedName name="IQ_REST_SAME_RESTAURANT_SALES_FRANCHISE" hidden="1">"c9883"</definedName>
    <definedName name="IQ_REST_SAME_RESTAURANT_SALES_GROWTH" hidden="1">"c9882"</definedName>
    <definedName name="IQ_REST_SAME_RESTAURANT_SALES_GROWTH_FRANCHISE" hidden="1">"c9880"</definedName>
    <definedName name="IQ_REST_SAME_RESTAURANT_SALES_GROWTH_OWNED" hidden="1">"c9881"</definedName>
    <definedName name="IQ_REST_SAME_RESTAURANT_SALES_OWNED" hidden="1">"c9884"</definedName>
    <definedName name="IQ_REST_SOLD_AFFILIATED_OTHER_RESTAURANTS" hidden="1">"c9875"</definedName>
    <definedName name="IQ_REST_SOLD_FRANCHISE_RESTAURANTS" hidden="1">"c9869"</definedName>
    <definedName name="IQ_REST_SOLD_OWNED_RESTAURANTS" hidden="1">"c9863"</definedName>
    <definedName name="IQ_REST_SOLD_RESTAURANTS" hidden="1">"c9857"</definedName>
    <definedName name="IQ_REST_TOTAL_AFFILIATED_OTHER_RESTAURANTS" hidden="1">"c9876"</definedName>
    <definedName name="IQ_REST_TOTAL_FRANCHISE_RESTAURANTS" hidden="1">"c9870"</definedName>
    <definedName name="IQ_REST_TOTAL_OWNED_RESTAURANTS" hidden="1">"c9864"</definedName>
    <definedName name="IQ_REST_TOTAL_RESTAURANTS" hidden="1">"c9858"</definedName>
    <definedName name="IQ_RESTATEMENT_BS" hidden="1">"c1643"</definedName>
    <definedName name="IQ_RESTATEMENT_CF" hidden="1">"c1644"</definedName>
    <definedName name="IQ_RESTATEMENT_IS" hidden="1">"c1642"</definedName>
    <definedName name="IQ_RESTATEMENTS_NET_FDIC" hidden="1">"c6500"</definedName>
    <definedName name="IQ_RESTR_STOCK_COMP" hidden="1">"c3506"</definedName>
    <definedName name="IQ_RESTR_STOCK_COMP_PRETAX" hidden="1">"c3504"</definedName>
    <definedName name="IQ_RESTR_STOCK_COMP_TAX" hidden="1">"c3505"</definedName>
    <definedName name="IQ_RESTRICTED_CASH" hidden="1">"c1103"</definedName>
    <definedName name="IQ_RESTRICTED_CASH_NON_CURRENT" hidden="1">"c6192"</definedName>
    <definedName name="IQ_RESTRICTED_CASH_TOTAL" hidden="1">"c6193"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 hidden="1">"c6264"</definedName>
    <definedName name="IQ_RESTRUCTURE_REIT" hidden="1">"c1110"</definedName>
    <definedName name="IQ_RESTRUCTURE_UTI" hidden="1">"c1111"</definedName>
    <definedName name="IQ_RESTRUCTURED_LOANS" hidden="1">"c1112"</definedName>
    <definedName name="IQ_RESTRUCTURED_LOANS_1_4_RESIDENTIAL_FDIC" hidden="1">"c6378"</definedName>
    <definedName name="IQ_RESTRUCTURED_LOANS_LEASES_FDIC" hidden="1">"c6377"</definedName>
    <definedName name="IQ_RESTRUCTURED_LOANS_NON_1_4_FDIC" hidden="1">"c6379"</definedName>
    <definedName name="IQ_RETAIL_ACQUIRED_AFFILIATED_OTHER_STORES" hidden="1">"c9892"</definedName>
    <definedName name="IQ_RETAIL_ACQUIRED_FRANCHISE_STORES" hidden="1">"c2895"</definedName>
    <definedName name="IQ_RETAIL_ACQUIRED_OWNED_STORES" hidden="1">"c2903"</definedName>
    <definedName name="IQ_RETAIL_ACQUIRED_STORES" hidden="1">"c2887"</definedName>
    <definedName name="IQ_RETAIL_AFFILIATED_OTHER_STORES_BEG" hidden="1">"c9890"</definedName>
    <definedName name="IQ_RETAIL_AVG_SQ_METERS_GROSS" hidden="1">"c9908"</definedName>
    <definedName name="IQ_RETAIL_AVG_SQ_METERS_NET" hidden="1">"c9907"</definedName>
    <definedName name="IQ_RETAIL_AVG_STORE_SIZE_GROSS" hidden="1">"c2066"</definedName>
    <definedName name="IQ_RETAIL_AVG_STORE_SIZE_NET" hidden="1">"c2067"</definedName>
    <definedName name="IQ_RETAIL_AVG_VALUE_TRANSACTION" hidden="1">"c9915"</definedName>
    <definedName name="IQ_RETAIL_AVG_VALUE_TRANSACTION_GROWTH" hidden="1">"c9916"</definedName>
    <definedName name="IQ_RETAIL_AVG_WK_SALES" hidden="1">"c2891"</definedName>
    <definedName name="IQ_RETAIL_AVG_WK_SALES_FRANCHISE" hidden="1">"c2899"</definedName>
    <definedName name="IQ_RETAIL_AVG_WK_SALES_OWNED" hidden="1">"c2907"</definedName>
    <definedName name="IQ_RETAIL_CLOSED_AFFILIATED_OTHER_STORES" hidden="1">"c9893"</definedName>
    <definedName name="IQ_RETAIL_CLOSED_FRANCHISE_STORES" hidden="1">"c2896"</definedName>
    <definedName name="IQ_RETAIL_CLOSED_OWNED_STORES" hidden="1">"c2904"</definedName>
    <definedName name="IQ_RETAIL_CLOSED_STORES" hidden="1">"c2063"</definedName>
    <definedName name="IQ_RETAIL_DEPOSITS_FDIC" hidden="1">"c6488"</definedName>
    <definedName name="IQ_RETAIL_FRANCHISE_STORES_BEG" hidden="1">"c2893"</definedName>
    <definedName name="IQ_RETAIL_GROSS_MARGIN" hidden="1">"c9899"</definedName>
    <definedName name="IQ_RETAIL_IS_RATIO" hidden="1">"c7002"</definedName>
    <definedName name="IQ_RETAIL_IS_RATIO_FC" hidden="1">"c7882"</definedName>
    <definedName name="IQ_RETAIL_IS_RATIO_POP" hidden="1">"c7222"</definedName>
    <definedName name="IQ_RETAIL_IS_RATIO_POP_FC" hidden="1">"c8102"</definedName>
    <definedName name="IQ_RETAIL_IS_RATIO_YOY" hidden="1">"c7442"</definedName>
    <definedName name="IQ_RETAIL_IS_RATIO_YOY_FC" hidden="1">"c8322"</definedName>
    <definedName name="IQ_RETAIL_MERCHANDISE_MARGIN" hidden="1">"c9901"</definedName>
    <definedName name="IQ_RETAIL_OPENED_AFFILIATED_OTHER_STORES" hidden="1">"c9891"</definedName>
    <definedName name="IQ_RETAIL_OPENED_FRANCHISE_STORES" hidden="1">"c2894"</definedName>
    <definedName name="IQ_RETAIL_OPENED_OWNED_STORES" hidden="1">"c2902"</definedName>
    <definedName name="IQ_RETAIL_OPENED_STORES" hidden="1">"c2062"</definedName>
    <definedName name="IQ_RETAIL_OPERATING_MARGIN" hidden="1">"c9900"</definedName>
    <definedName name="IQ_RETAIL_OWNED_STORES_BEG" hidden="1">"c2901"</definedName>
    <definedName name="IQ_RETAIL_SALES" hidden="1">"c7003"</definedName>
    <definedName name="IQ_RETAIL_SALES_APR" hidden="1">"c7663"</definedName>
    <definedName name="IQ_RETAIL_SALES_APR_FC" hidden="1">"c8543"</definedName>
    <definedName name="IQ_RETAIL_SALES_CATALOG" hidden="1">"c9903"</definedName>
    <definedName name="IQ_RETAIL_SALES_FC" hidden="1">"c7883"</definedName>
    <definedName name="IQ_RETAIL_SALES_FOOD" hidden="1">"c7004"</definedName>
    <definedName name="IQ_RETAIL_SALES_FOOD_APR" hidden="1">"c7664"</definedName>
    <definedName name="IQ_RETAIL_SALES_FOOD_APR_FC" hidden="1">"c8544"</definedName>
    <definedName name="IQ_RETAIL_SALES_FOOD_EXCL_VEHICLE" hidden="1">"c7005"</definedName>
    <definedName name="IQ_RETAIL_SALES_FOOD_EXCL_VEHICLE_APR" hidden="1">"c7665"</definedName>
    <definedName name="IQ_RETAIL_SALES_FOOD_EXCL_VEHICLE_APR_FC" hidden="1">"c8545"</definedName>
    <definedName name="IQ_RETAIL_SALES_FOOD_EXCL_VEHICLE_FC" hidden="1">"c7885"</definedName>
    <definedName name="IQ_RETAIL_SALES_FOOD_EXCL_VEHICLE_POP" hidden="1">"c7225"</definedName>
    <definedName name="IQ_RETAIL_SALES_FOOD_EXCL_VEHICLE_POP_FC" hidden="1">"c8105"</definedName>
    <definedName name="IQ_RETAIL_SALES_FOOD_EXCL_VEHICLE_YOY" hidden="1">"c7445"</definedName>
    <definedName name="IQ_RETAIL_SALES_FOOD_EXCL_VEHICLE_YOY_FC" hidden="1">"c8325"</definedName>
    <definedName name="IQ_RETAIL_SALES_FOOD_FC" hidden="1">"c7884"</definedName>
    <definedName name="IQ_RETAIL_SALES_FOOD_POP" hidden="1">"c7224"</definedName>
    <definedName name="IQ_RETAIL_SALES_FOOD_POP_FC" hidden="1">"c8104"</definedName>
    <definedName name="IQ_RETAIL_SALES_FOOD_YOY" hidden="1">"c7444"</definedName>
    <definedName name="IQ_RETAIL_SALES_FOOD_YOY_FC" hidden="1">"c8324"</definedName>
    <definedName name="IQ_RETAIL_SALES_ONLINE" hidden="1">"c9904"</definedName>
    <definedName name="IQ_RETAIL_SALES_POP" hidden="1">"c7223"</definedName>
    <definedName name="IQ_RETAIL_SALES_POP_FC" hidden="1">"c8103"</definedName>
    <definedName name="IQ_RETAIL_SALES_RETAIL" hidden="1">"c9902"</definedName>
    <definedName name="IQ_RETAIL_SALES_SAAR" hidden="1">"c7009"</definedName>
    <definedName name="IQ_RETAIL_SALES_SAAR_APR" hidden="1">"c7669"</definedName>
    <definedName name="IQ_RETAIL_SALES_SAAR_APR_FC" hidden="1">"c8549"</definedName>
    <definedName name="IQ_RETAIL_SALES_SAAR_FC" hidden="1">"c7889"</definedName>
    <definedName name="IQ_RETAIL_SALES_SAAR_POP" hidden="1">"c7229"</definedName>
    <definedName name="IQ_RETAIL_SALES_SAAR_POP_FC" hidden="1">"c8109"</definedName>
    <definedName name="IQ_RETAIL_SALES_SAAR_YOY" hidden="1">"c7449"</definedName>
    <definedName name="IQ_RETAIL_SALES_SAAR_YOY_FC" hidden="1">"c8329"</definedName>
    <definedName name="IQ_RETAIL_SALES_SQ_METER_COMPARABLE_GROSS" hidden="1">"c9914"</definedName>
    <definedName name="IQ_RETAIL_SALES_SQ_METER_COMPARABLE_NET" hidden="1">"c9913"</definedName>
    <definedName name="IQ_RETAIL_SALES_SQ_METER_GROSS" hidden="1">"c9910"</definedName>
    <definedName name="IQ_RETAIL_SALES_SQ_METER_NET" hidden="1">"c9909"</definedName>
    <definedName name="IQ_RETAIL_SALES_SQ_METER_OWNED_GROSS" hidden="1">"c9912"</definedName>
    <definedName name="IQ_RETAIL_SALES_SQ_METER_OWNED_NET" hidden="1">"c9911"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ALES_VALUE_INDEX" hidden="1">"c7006"</definedName>
    <definedName name="IQ_RETAIL_SALES_VALUE_INDEX_APR" hidden="1">"c7666"</definedName>
    <definedName name="IQ_RETAIL_SALES_VALUE_INDEX_APR_FC" hidden="1">"c8546"</definedName>
    <definedName name="IQ_RETAIL_SALES_VALUE_INDEX_FC" hidden="1">"c7886"</definedName>
    <definedName name="IQ_RETAIL_SALES_VALUE_INDEX_POP" hidden="1">"c7226"</definedName>
    <definedName name="IQ_RETAIL_SALES_VALUE_INDEX_POP_FC" hidden="1">"c8106"</definedName>
    <definedName name="IQ_RETAIL_SALES_VALUE_INDEX_YOY" hidden="1">"c7446"</definedName>
    <definedName name="IQ_RETAIL_SALES_VALUE_INDEX_YOY_FC" hidden="1">"c8326"</definedName>
    <definedName name="IQ_RETAIL_SALES_VOL_INDEX" hidden="1">"c7007"</definedName>
    <definedName name="IQ_RETAIL_SALES_VOL_INDEX_APR" hidden="1">"c7667"</definedName>
    <definedName name="IQ_RETAIL_SALES_VOL_INDEX_APR_FC" hidden="1">"c8547"</definedName>
    <definedName name="IQ_RETAIL_SALES_VOL_INDEX_EXCL_MOTOR" hidden="1">"c7008"</definedName>
    <definedName name="IQ_RETAIL_SALES_VOL_INDEX_EXCL_MOTOR_APR" hidden="1">"c7668"</definedName>
    <definedName name="IQ_RETAIL_SALES_VOL_INDEX_EXCL_MOTOR_APR_FC" hidden="1">"c8548"</definedName>
    <definedName name="IQ_RETAIL_SALES_VOL_INDEX_EXCL_MOTOR_FC" hidden="1">"c7888"</definedName>
    <definedName name="IQ_RETAIL_SALES_VOL_INDEX_EXCL_MOTOR_POP" hidden="1">"c7228"</definedName>
    <definedName name="IQ_RETAIL_SALES_VOL_INDEX_EXCL_MOTOR_POP_FC" hidden="1">"c8108"</definedName>
    <definedName name="IQ_RETAIL_SALES_VOL_INDEX_EXCL_MOTOR_YOY" hidden="1">"c7448"</definedName>
    <definedName name="IQ_RETAIL_SALES_VOL_INDEX_EXCL_MOTOR_YOY_FC" hidden="1">"c8328"</definedName>
    <definedName name="IQ_RETAIL_SALES_VOL_INDEX_FC" hidden="1">"c7887"</definedName>
    <definedName name="IQ_RETAIL_SALES_VOL_INDEX_POP" hidden="1">"c7227"</definedName>
    <definedName name="IQ_RETAIL_SALES_VOL_INDEX_POP_FC" hidden="1">"c8107"</definedName>
    <definedName name="IQ_RETAIL_SALES_VOL_INDEX_YOY" hidden="1">"c7447"</definedName>
    <definedName name="IQ_RETAIL_SALES_VOL_INDEX_YOY_FC" hidden="1">"c8327"</definedName>
    <definedName name="IQ_RETAIL_SALES_YOY" hidden="1">"c7443"</definedName>
    <definedName name="IQ_RETAIL_SALES_YOY_FC" hidden="1">"c8323"</definedName>
    <definedName name="IQ_RETAIL_SAME_STORE_SALES" hidden="1">"c9898"</definedName>
    <definedName name="IQ_RETAIL_SAME_STORE_SALES_FRANCHISE" hidden="1">"c9896"</definedName>
    <definedName name="IQ_RETAIL_SAME_STORE_SALES_OWNED" hidden="1">"c9897"</definedName>
    <definedName name="IQ_RETAIL_SOLD_AFFILIATED_OTHER_STORES" hidden="1">"c9894"</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AFFILIATED_OTHER_STORES" hidden="1">"c9895"</definedName>
    <definedName name="IQ_RETAIL_TOTAL_FRANCHISE_STORES" hidden="1">"c2898"</definedName>
    <definedName name="IQ_RETAIL_TOTAL_OWNED_STORES" hidden="1">"c2906"</definedName>
    <definedName name="IQ_RETAIL_TOTAL_SQ_METERS_GROSS" hidden="1">"c9906"</definedName>
    <definedName name="IQ_RETAIL_TOTAL_SQ_METERS_NET" hidden="1">"c9905"</definedName>
    <definedName name="IQ_RETAIL_TOTAL_STORES" hidden="1">"c2061"</definedName>
    <definedName name="IQ_RETAINED_EARN" hidden="1">"c1420"</definedName>
    <definedName name="IQ_RETAINED_EARNINGS_AVERAGE_EQUITY_FDIC" hidden="1">"c6733"</definedName>
    <definedName name="IQ_RETURN_ASSETS" hidden="1">"c1113"</definedName>
    <definedName name="IQ_RETURN_ASSETS_BANK" hidden="1">"c1114"</definedName>
    <definedName name="IQ_RETURN_ASSETS_BROK" hidden="1">"c1115"</definedName>
    <definedName name="IQ_RETURN_ASSETS_FDIC" hidden="1">"c6730"</definedName>
    <definedName name="IQ_RETURN_ASSETS_FS" hidden="1">"c1116"</definedName>
    <definedName name="IQ_RETURN_CAPITAL" hidden="1">"c1117"</definedName>
    <definedName name="IQ_RETURN_EMBEDDED_VALUE" hidden="1">"c9974"</definedName>
    <definedName name="IQ_RETURN_EQUITY" hidden="1">"c1118"</definedName>
    <definedName name="IQ_RETURN_EQUITY_BANK" hidden="1">"c1119"</definedName>
    <definedName name="IQ_RETURN_EQUITY_BROK" hidden="1">"c1120"</definedName>
    <definedName name="IQ_RETURN_EQUITY_FDIC" hidden="1">"c6732"</definedName>
    <definedName name="IQ_RETURN_EQUITY_FS" hidden="1">"c1121"</definedName>
    <definedName name="IQ_RETURN_INVESTMENT" hidden="1">"c1421"</definedName>
    <definedName name="IQ_REV" hidden="1">"c1122"</definedName>
    <definedName name="IQ_REV_AP" hidden="1">"c8873"</definedName>
    <definedName name="IQ_REV_AP_ABS" hidden="1">"c8892"</definedName>
    <definedName name="IQ_REV_BEFORE_LL" hidden="1">"c1123"</definedName>
    <definedName name="IQ_REV_NAME_AP" hidden="1">"c8911"</definedName>
    <definedName name="IQ_REV_NAME_AP_ABS" hidden="1">"c8930"</definedName>
    <definedName name="IQ_REV_STDDEV_EST" hidden="1">"c1124"</definedName>
    <definedName name="IQ_REV_STDDEV_EST_CIQ" hidden="1">"c3621"</definedName>
    <definedName name="IQ_REV_STDDEV_EST_REUT" hidden="1">"c3639"</definedName>
    <definedName name="IQ_REV_UTI" hidden="1">"c1125"</definedName>
    <definedName name="IQ_REVALUATION_GAINS_FDIC" hidden="1">"c6428"</definedName>
    <definedName name="IQ_REVALUATION_LOSSES_FDIC" hidden="1">"c6429"</definedName>
    <definedName name="IQ_REVENUE" hidden="1">"c1422"</definedName>
    <definedName name="IQ_REVENUE_ACT_OR_EST_CIQ" hidden="1">"c5059"</definedName>
    <definedName name="IQ_REVENUE_EST" hidden="1">"c1126"</definedName>
    <definedName name="IQ_REVENUE_EST_CIQ" hidden="1">"c3616"</definedName>
    <definedName name="IQ_REVENUE_EST_REUT" hidden="1">"c3634"</definedName>
    <definedName name="IQ_REVENUE_HIGH_EST" hidden="1">"c1127"</definedName>
    <definedName name="IQ_REVENUE_HIGH_EST_CIQ" hidden="1">"c3618"</definedName>
    <definedName name="IQ_REVENUE_HIGH_EST_REUT" hidden="1">"c3636"</definedName>
    <definedName name="IQ_REVENUE_LOW_EST" hidden="1">"c1128"</definedName>
    <definedName name="IQ_REVENUE_LOW_EST_CIQ" hidden="1">"c3619"</definedName>
    <definedName name="IQ_REVENUE_LOW_EST_REUT" hidden="1">"c3637"</definedName>
    <definedName name="IQ_REVENUE_MEDIAN_EST" hidden="1">"c1662"</definedName>
    <definedName name="IQ_REVENUE_MEDIAN_EST_CIQ" hidden="1">"c3617"</definedName>
    <definedName name="IQ_REVENUE_MEDIAN_EST_REUT" hidden="1">"c3635"</definedName>
    <definedName name="IQ_REVENUE_NUM_EST" hidden="1">"c1129"</definedName>
    <definedName name="IQ_REVENUE_NUM_EST_CIQ" hidden="1">"c3620"</definedName>
    <definedName name="IQ_REVENUE_NUM_EST_REUT" hidden="1">"c3638"</definedName>
    <definedName name="IQ_REVISION_DATE_" hidden="1">39778.4359375</definedName>
    <definedName name="IQ_RISK_ADJ_BANK_ASSETS" hidden="1">"c2670"</definedName>
    <definedName name="IQ_RISK_WEIGHTED_ASSETS_FDIC" hidden="1">"c6370"</definedName>
    <definedName name="IQ_SALARIED_WORKFORCE" hidden="1">"c7010"</definedName>
    <definedName name="IQ_SALARIED_WORKFORCE_APR" hidden="1">"c7670"</definedName>
    <definedName name="IQ_SALARIED_WORKFORCE_APR_FC" hidden="1">"c8550"</definedName>
    <definedName name="IQ_SALARIED_WORKFORCE_FC" hidden="1">"c7890"</definedName>
    <definedName name="IQ_SALARIED_WORKFORCE_POP" hidden="1">"c7230"</definedName>
    <definedName name="IQ_SALARIED_WORKFORCE_POP_FC" hidden="1">"c8110"</definedName>
    <definedName name="IQ_SALARIED_WORKFORCE_YOY" hidden="1">"c7450"</definedName>
    <definedName name="IQ_SALARIED_WORKFORCE_YOY_FC" hidden="1">"c8330"</definedName>
    <definedName name="IQ_SALARY" hidden="1">"c1130"</definedName>
    <definedName name="IQ_SALARY_FDIC" hidden="1">"c6576"</definedName>
    <definedName name="IQ_SALE_CONVERSION_RETIREMENT_STOCK_FDIC" hidden="1">"c6661"</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 hidden="1">"c6284"</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S_MARKETING" hidden="1">"c2240"</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AVINGS_RATE_DISP_INC_PCT" hidden="1">"c7011"</definedName>
    <definedName name="IQ_SAVINGS_RATE_DISP_INC_PCT_FC" hidden="1">"c7891"</definedName>
    <definedName name="IQ_SAVINGS_RATE_DISP_INC_PCT_POP" hidden="1">"c7231"</definedName>
    <definedName name="IQ_SAVINGS_RATE_DISP_INC_PCT_POP_FC" hidden="1">"c8111"</definedName>
    <definedName name="IQ_SAVINGS_RATE_DISP_INC_PCT_YOY" hidden="1">"c7451"</definedName>
    <definedName name="IQ_SAVINGS_RATE_DISP_INC_PCT_YOY_FC" hidden="1">"c8331"</definedName>
    <definedName name="IQ_SAVINGS_RATE_GDP_PCT" hidden="1">"c7012"</definedName>
    <definedName name="IQ_SAVINGS_RATE_GDP_PCT_FC" hidden="1">"c7892"</definedName>
    <definedName name="IQ_SAVINGS_RATE_GDP_PCT_POP" hidden="1">"c7232"</definedName>
    <definedName name="IQ_SAVINGS_RATE_GDP_PCT_POP_FC" hidden="1">"c8112"</definedName>
    <definedName name="IQ_SAVINGS_RATE_GDP_PCT_YOY" hidden="1">"c7452"</definedName>
    <definedName name="IQ_SAVINGS_RATE_GDP_PCT_YOY_FC" hidden="1">"c8332"</definedName>
    <definedName name="IQ_SAVINGS_RATE_PERSONAL_INC_PCT" hidden="1">"c7013"</definedName>
    <definedName name="IQ_SAVINGS_RATE_PERSONAL_INC_PCT_FC" hidden="1">"c7893"</definedName>
    <definedName name="IQ_SAVINGS_RATE_PERSONAL_INC_PCT_POP" hidden="1">"c7233"</definedName>
    <definedName name="IQ_SAVINGS_RATE_PERSONAL_INC_PCT_POP_FC" hidden="1">"c8113"</definedName>
    <definedName name="IQ_SAVINGS_RATE_PERSONAL_INC_PCT_YOY" hidden="1">"c7453"</definedName>
    <definedName name="IQ_SAVINGS_RATE_PERSONAL_INC_PCT_YOY_FC" hidden="1">"c8333"</definedName>
    <definedName name="IQ_SEC_PURCHASED_RESELL" hidden="1">"c5513"</definedName>
    <definedName name="IQ_SECUR_RECEIV" hidden="1">"c1151"</definedName>
    <definedName name="IQ_SECURED_1_4_FAMILY_RESIDENTIAL_CHARGE_OFFS_FDIC" hidden="1">"c6590"</definedName>
    <definedName name="IQ_SECURED_1_4_FAMILY_RESIDENTIAL_NET_CHARGE_OFFS_FDIC" hidden="1">"c6628"</definedName>
    <definedName name="IQ_SECURED_1_4_FAMILY_RESIDENTIAL_RECOVERIES_FDIC" hidden="1">"c6609"</definedName>
    <definedName name="IQ_SECURED_DEBT" hidden="1">"c2546"</definedName>
    <definedName name="IQ_SECURED_DEBT_PCT" hidden="1">"c2547"</definedName>
    <definedName name="IQ_SECURED_FARMLAND_CHARGE_OFFS_FDIC" hidden="1">"c6593"</definedName>
    <definedName name="IQ_SECURED_FARMLAND_NET_CHARGE_OFFS_FDIC" hidden="1">"c6631"</definedName>
    <definedName name="IQ_SECURED_FARMLAND_RECOVERIES_FDIC" hidden="1">"c6612"</definedName>
    <definedName name="IQ_SECURED_MULTIFAMILY_RESIDENTIAL_CHARGE_OFFS_FDIC" hidden="1">"c6591"</definedName>
    <definedName name="IQ_SECURED_MULTIFAMILY_RESIDENTIAL_NET_CHARGE_OFFS_FDIC" hidden="1">"c6629"</definedName>
    <definedName name="IQ_SECURED_MULTIFAMILY_RESIDENTIAL_RECOVERIES_FDIC" hidden="1">"c6610"</definedName>
    <definedName name="IQ_SECURED_NONFARM_NONRESIDENTIAL_CHARGE_OFFS_FDIC" hidden="1">"c6592"</definedName>
    <definedName name="IQ_SECURED_NONFARM_NONRESIDENTIAL_NET_CHARGE_OFFS_FDIC" hidden="1">"c6630"</definedName>
    <definedName name="IQ_SECURED_NONFARM_NONRESIDENTIAL_RECOVERIES_FDIC" hidden="1">"c6611"</definedName>
    <definedName name="IQ_SECURITIES_GAINS_FDIC" hidden="1">"c6584"</definedName>
    <definedName name="IQ_SECURITIES_ISSUED_STATES_FDIC" hidden="1">"c6300"</definedName>
    <definedName name="IQ_SECURITIES_LENT_FDIC" hidden="1">"c6532"</definedName>
    <definedName name="IQ_SECURITIES_UNDERWRITING_FDIC" hidden="1">"c6529"</definedName>
    <definedName name="IQ_SECURITY_BORROW" hidden="1">"c1152"</definedName>
    <definedName name="IQ_SECURITY_OWN" hidden="1">"c1153"</definedName>
    <definedName name="IQ_SECURITY_RESELL" hidden="1">"c1154"</definedName>
    <definedName name="IQ_SEMI_BACKLOG" hidden="1">"c10005"</definedName>
    <definedName name="IQ_SEMI_BACKLOG_AVG_PRICE" hidden="1">"c10006"</definedName>
    <definedName name="IQ_SEMI_BACKLOG_VALUE" hidden="1">"c10007"</definedName>
    <definedName name="IQ_SEMI_BOOK_TO_BILL_RATIO" hidden="1">"c10008"</definedName>
    <definedName name="IQ_SEMI_ORDER_AVG_PRICE" hidden="1">"c10002"</definedName>
    <definedName name="IQ_SEMI_ORDER_VALUE" hidden="1">"c10003"</definedName>
    <definedName name="IQ_SEMI_ORDER_VALUE_CHANGE" hidden="1">"c10004"</definedName>
    <definedName name="IQ_SEMI_ORDERS" hidden="1">"c10001"</definedName>
    <definedName name="IQ_SEMI_WARRANTY_RES_ACQ" hidden="1">"c10011"</definedName>
    <definedName name="IQ_SEMI_WARRANTY_RES_BEG" hidden="1">"c10009"</definedName>
    <definedName name="IQ_SEMI_WARRANTY_RES_END" hidden="1">"c10014"</definedName>
    <definedName name="IQ_SEMI_WARRANTY_RES_ISS" hidden="1">"c10010"</definedName>
    <definedName name="IQ_SEMI_WARRANTY_RES_OTHER" hidden="1">"c10013"</definedName>
    <definedName name="IQ_SEMI_WARRANTY_RES_PAY" hidden="1">"c10012"</definedName>
    <definedName name="IQ_SEPARATE_ACCT_ASSETS" hidden="1">"c1155"</definedName>
    <definedName name="IQ_SEPARATE_ACCT_LIAB" hidden="1">"c1156"</definedName>
    <definedName name="IQ_SERV_CHARGE_DEPOSITS" hidden="1">"c1157"</definedName>
    <definedName name="IQ_SERVICE_CHARGES_FDIC" hidden="1">"c6572"</definedName>
    <definedName name="IQ_SGA" hidden="1">"c1158"</definedName>
    <definedName name="IQ_SGA_BNK" hidden="1">"c1159"</definedName>
    <definedName name="IQ_SGA_INS" hidden="1">"c1160"</definedName>
    <definedName name="IQ_SGA_MARGIN" hidden="1">"c1898"</definedName>
    <definedName name="IQ_SGA_RE" hidden="1">"c6265"</definedName>
    <definedName name="IQ_SGA_REIT" hidden="1">"c1161"</definedName>
    <definedName name="IQ_SGA_SUPPL" hidden="1">"c1162"</definedName>
    <definedName name="IQ_SGA_UTI" hidden="1">"c1163"</definedName>
    <definedName name="IQ_SHARES_PURCHASED_AVERAGE_PRICE" hidden="1">"c5821"</definedName>
    <definedName name="IQ_SHARES_PURCHASED_QUARTER" hidden="1">"c5820"</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TERM_INVEST" hidden="1">"c1425"</definedName>
    <definedName name="IQ_SMALL_INT_BEAR_CD" hidden="1">"c11748"</definedName>
    <definedName name="IQ_SOC_SEC_RECEIPTS_SAAR_USD_APR_FC" hidden="1">"c12005"</definedName>
    <definedName name="IQ_SOC_SEC_RECEIPTS_SAAR_USD_FC" hidden="1">"c12002"</definedName>
    <definedName name="IQ_SOC_SEC_RECEIPTS_SAAR_USD_POP_FC" hidden="1">"c12003"</definedName>
    <definedName name="IQ_SOC_SEC_RECEIPTS_SAAR_USD_YOY_FC" hidden="1">"c12004"</definedName>
    <definedName name="IQ_SOC_SEC_RECEIPTS_USD_APR_FC" hidden="1">"c12001"</definedName>
    <definedName name="IQ_SOC_SEC_RECEIPTS_USD_FC" hidden="1">"c11998"</definedName>
    <definedName name="IQ_SOC_SEC_RECEIPTS_USD_POP_FC" hidden="1">"c11999"</definedName>
    <definedName name="IQ_SOC_SEC_RECEIPTS_USD_YOY_FC" hidden="1">"c12000"</definedName>
    <definedName name="IQ_SOCIAL_SEC_RECEIPTS" hidden="1">"c7015"</definedName>
    <definedName name="IQ_SOCIAL_SEC_RECEIPTS_APR" hidden="1">"c7675"</definedName>
    <definedName name="IQ_SOCIAL_SEC_RECEIPTS_APR_FC" hidden="1">"c8555"</definedName>
    <definedName name="IQ_SOCIAL_SEC_RECEIPTS_FC" hidden="1">"c7895"</definedName>
    <definedName name="IQ_SOCIAL_SEC_RECEIPTS_POP" hidden="1">"c7235"</definedName>
    <definedName name="IQ_SOCIAL_SEC_RECEIPTS_POP_FC" hidden="1">"c8115"</definedName>
    <definedName name="IQ_SOCIAL_SEC_RECEIPTS_SAAR" hidden="1">"c7016"</definedName>
    <definedName name="IQ_SOCIAL_SEC_RECEIPTS_SAAR_APR" hidden="1">"c7676"</definedName>
    <definedName name="IQ_SOCIAL_SEC_RECEIPTS_SAAR_APR_FC" hidden="1">"c8556"</definedName>
    <definedName name="IQ_SOCIAL_SEC_RECEIPTS_SAAR_FC" hidden="1">"c7896"</definedName>
    <definedName name="IQ_SOCIAL_SEC_RECEIPTS_SAAR_POP" hidden="1">"c7236"</definedName>
    <definedName name="IQ_SOCIAL_SEC_RECEIPTS_SAAR_POP_FC" hidden="1">"c8116"</definedName>
    <definedName name="IQ_SOCIAL_SEC_RECEIPTS_SAAR_YOY" hidden="1">"c7456"</definedName>
    <definedName name="IQ_SOCIAL_SEC_RECEIPTS_SAAR_YOY_FC" hidden="1">"c8336"</definedName>
    <definedName name="IQ_SOCIAL_SEC_RECEIPTS_YOY" hidden="1">"c7455"</definedName>
    <definedName name="IQ_SOCIAL_SEC_RECEIPTS_YOY_FC" hidden="1">"c8335"</definedName>
    <definedName name="IQ_SOFTWARE" hidden="1">"c1167"</definedName>
    <definedName name="IQ_SOURCE" hidden="1">"c1168"</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 hidden="1">"c6266"</definedName>
    <definedName name="IQ_SPECIAL_DIV_CF_REIT" hidden="1">"c1174"</definedName>
    <definedName name="IQ_SPECIAL_DIV_CF_UTI" hidden="1">"c1175"</definedName>
    <definedName name="IQ_SPECIAL_DIV_SHARE" hidden="1">"c3007"</definedName>
    <definedName name="IQ_SQ_FT_LEASED_GROSS_CONSOL" hidden="1">"c8820"</definedName>
    <definedName name="IQ_SQ_FT_LEASED_GROSS_MANAGED" hidden="1">"c8822"</definedName>
    <definedName name="IQ_SQ_FT_LEASED_GROSS_OTHER" hidden="1">"c8823"</definedName>
    <definedName name="IQ_SQ_FT_LEASED_GROSS_TOTAL" hidden="1">"c8824"</definedName>
    <definedName name="IQ_SQ_FT_LEASED_GROSS_UNCONSOL" hidden="1">"c8821"</definedName>
    <definedName name="IQ_SQ_FT_LEASED_NET_CONSOL" hidden="1">"c8825"</definedName>
    <definedName name="IQ_SQ_FT_LEASED_NET_MANAGED" hidden="1">"c8827"</definedName>
    <definedName name="IQ_SQ_FT_LEASED_NET_OTHER" hidden="1">"c8828"</definedName>
    <definedName name="IQ_SQ_FT_LEASED_NET_TOTAL" hidden="1">"c8829"</definedName>
    <definedName name="IQ_SQ_FT_LEASED_NET_UNCONSOL" hidden="1">"c8826"</definedName>
    <definedName name="IQ_SQ_METER_LEASED_GROSS_CONSOL" hidden="1">"c8830"</definedName>
    <definedName name="IQ_SQ_METER_LEASED_GROSS_MANAGED" hidden="1">"c8832"</definedName>
    <definedName name="IQ_SQ_METER_LEASED_GROSS_OTHER" hidden="1">"c8833"</definedName>
    <definedName name="IQ_SQ_METER_LEASED_GROSS_TOTAL" hidden="1">"c8834"</definedName>
    <definedName name="IQ_SQ_METER_LEASED_GROSS_UNCONSOL" hidden="1">"c8831"</definedName>
    <definedName name="IQ_SQ_METER_LEASED_NET_CONSOL" hidden="1">"c8835"</definedName>
    <definedName name="IQ_SQ_METER_LEASED_NET_MANAGED" hidden="1">"c8837"</definedName>
    <definedName name="IQ_SQ_METER_LEASED_NET_OTHER" hidden="1">"c8838"</definedName>
    <definedName name="IQ_SQ_METER_LEASED_NET_TOTAL" hidden="1">"c8839"</definedName>
    <definedName name="IQ_SQ_METER_LEASED_NET_UNCONSOL" hidden="1">"c8836"</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 hidden="1">"c6267"</definedName>
    <definedName name="IQ_ST_DEBT_ISSUED_REIT" hidden="1">"c1186"</definedName>
    <definedName name="IQ_ST_DEBT_ISSUED_UTI" hidden="1">"c1187"</definedName>
    <definedName name="IQ_ST_DEBT_PCT" hidden="1">"c2539"</definedName>
    <definedName name="IQ_ST_DEBT_RE" hidden="1">"c6268"</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 hidden="1">"c6269"</definedName>
    <definedName name="IQ_ST_DEBT_REPAID_REIT" hidden="1">"c1194"</definedName>
    <definedName name="IQ_ST_DEBT_REPAID_UTI" hidden="1">"c1195"</definedName>
    <definedName name="IQ_ST_DEBT_UTI" hidden="1">"c1196"</definedName>
    <definedName name="IQ_ST_FHLB_DEBT" hidden="1">"c5658"</definedName>
    <definedName name="IQ_ST_INVEST" hidden="1">"c1197"</definedName>
    <definedName name="IQ_ST_INVEST_UTI" hidden="1">"c1198"</definedName>
    <definedName name="IQ_ST_NOTE_RECEIV" hidden="1">"c1199"</definedName>
    <definedName name="IQ_STATE" hidden="1">"c1200"</definedName>
    <definedName name="IQ_STATE_LOCAL_SPENDING_SAAR" hidden="1">"c7017"</definedName>
    <definedName name="IQ_STATE_LOCAL_SPENDING_SAAR_APR" hidden="1">"c7677"</definedName>
    <definedName name="IQ_STATE_LOCAL_SPENDING_SAAR_APR_FC" hidden="1">"c8557"</definedName>
    <definedName name="IQ_STATE_LOCAL_SPENDING_SAAR_FC" hidden="1">"c7897"</definedName>
    <definedName name="IQ_STATE_LOCAL_SPENDING_SAAR_POP" hidden="1">"c7237"</definedName>
    <definedName name="IQ_STATE_LOCAL_SPENDING_SAAR_POP_FC" hidden="1">"c8117"</definedName>
    <definedName name="IQ_STATE_LOCAL_SPENDING_SAAR_YOY" hidden="1">"c7457"</definedName>
    <definedName name="IQ_STATE_LOCAL_SPENDING_SAAR_YOY_FC" hidden="1">"c8337"</definedName>
    <definedName name="IQ_STATES_NONTRANSACTION_ACCOUNTS_FDIC" hidden="1">"c6547"</definedName>
    <definedName name="IQ_STATES_TOTAL_DEPOSITS_FDIC" hidden="1">"c6473"</definedName>
    <definedName name="IQ_STATES_TRANSACTION_ACCOUNTS_FDIC" hidden="1">"c6539"</definedName>
    <definedName name="IQ_STATUTORY_SURPLUS" hidden="1">"c1201"</definedName>
    <definedName name="IQ_STOCK_BASED" hidden="1">"c1202"</definedName>
    <definedName name="IQ_STOCK_BASED_AT" hidden="1">"c2999"</definedName>
    <definedName name="IQ_STOCK_BASED_CF" hidden="1">"c1203"</definedName>
    <definedName name="IQ_STOCK_BASED_COGS" hidden="1">"c2990"</definedName>
    <definedName name="IQ_STOCK_BASED_COMP" hidden="1">"c3512"</definedName>
    <definedName name="IQ_STOCK_BASED_COMP_PRETAX" hidden="1">"c3510"</definedName>
    <definedName name="IQ_STOCK_BASED_COMP_TAX" hidden="1">"c3511"</definedName>
    <definedName name="IQ_STOCK_BASED_GA" hidden="1">"c2993"</definedName>
    <definedName name="IQ_STOCK_BASED_OTHER" hidden="1">"c2995"</definedName>
    <definedName name="IQ_STOCK_BASED_RD" hidden="1">"c2991"</definedName>
    <definedName name="IQ_STOCK_BASED_SGA" hidden="1">"c2994"</definedName>
    <definedName name="IQ_STOCK_BASED_SM" hidden="1">"c2992"</definedName>
    <definedName name="IQ_STOCK_BASED_TOTAL" hidden="1">"c3040"</definedName>
    <definedName name="IQ_STOCK_OPTIONS_COMP" hidden="1">"c3509"</definedName>
    <definedName name="IQ_STOCK_OPTIONS_COMP_PRETAX" hidden="1">"c3507"</definedName>
    <definedName name="IQ_STOCK_OPTIONS_COMP_TAX" hidden="1">"c3508"</definedName>
    <definedName name="IQ_STRATEGY_NOTE" hidden="1">"c6791"</definedName>
    <definedName name="IQ_STRIKE_PRICE_ISSUED" hidden="1">"c1645"</definedName>
    <definedName name="IQ_STRIKE_PRICE_OS" hidden="1">"c1646"</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FDIC" hidden="1">"c6346"</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URPLUS_FDIC" hidden="1">"c6351"</definedName>
    <definedName name="IQ_SVA" hidden="1">"c1214"</definedName>
    <definedName name="IQ_TARGET_PRICE_NUM" hidden="1">"c1653"</definedName>
    <definedName name="IQ_TARGET_PRICE_NUM_CIQ" hidden="1">"c4661"</definedName>
    <definedName name="IQ_TARGET_PRICE_NUM_REUT" hidden="1">"c5319"</definedName>
    <definedName name="IQ_TARGET_PRICE_STDDEV" hidden="1">"c1654"</definedName>
    <definedName name="IQ_TARGET_PRICE_STDDEV_CIQ" hidden="1">"c4662"</definedName>
    <definedName name="IQ_TARGET_PRICE_STDDEV_REUT" hidden="1">"c5320"</definedName>
    <definedName name="IQ_TAX_BENEFIT_CF_1YR" hidden="1">"c3483"</definedName>
    <definedName name="IQ_TAX_BENEFIT_CF_2YR" hidden="1">"c3484"</definedName>
    <definedName name="IQ_TAX_BENEFIT_CF_3YR" hidden="1">"c3485"</definedName>
    <definedName name="IQ_TAX_BENEFIT_CF_4YR" hidden="1">"c3486"</definedName>
    <definedName name="IQ_TAX_BENEFIT_CF_5YR" hidden="1">"c3487"</definedName>
    <definedName name="IQ_TAX_BENEFIT_CF_AFTER_FIVE" hidden="1">"c3488"</definedName>
    <definedName name="IQ_TAX_BENEFIT_CF_MAX_YEAR" hidden="1">"c3491"</definedName>
    <definedName name="IQ_TAX_BENEFIT_CF_NO_EXP" hidden="1">"c3489"</definedName>
    <definedName name="IQ_TAX_BENEFIT_CF_TOTAL" hidden="1">"c3490"</definedName>
    <definedName name="IQ_TAX_BENEFIT_OPTIONS" hidden="1">"c1215"</definedName>
    <definedName name="IQ_TAX_EQUIV_NET_INT_INC" hidden="1">"c1216"</definedName>
    <definedName name="IQ_TAX_OTHER_EXP_AP" hidden="1">"c8878"</definedName>
    <definedName name="IQ_TAX_OTHER_EXP_AP_ABS" hidden="1">"c8897"</definedName>
    <definedName name="IQ_TAX_OTHER_EXP_NAME_AP" hidden="1">"c8916"</definedName>
    <definedName name="IQ_TAX_OTHER_EXP_NAME_AP_ABS" hidden="1">"c8935"</definedName>
    <definedName name="IQ_TBV" hidden="1">"c1906"</definedName>
    <definedName name="IQ_TBV_10YR_ANN_CAGR" hidden="1">"c6169"</definedName>
    <definedName name="IQ_TBV_10YR_ANN_GROWTH" hidden="1">"c1936"</definedName>
    <definedName name="IQ_TBV_1YR_ANN_GROWTH" hidden="1">"c1931"</definedName>
    <definedName name="IQ_TBV_2YR_ANN_CAGR" hidden="1">"c6165"</definedName>
    <definedName name="IQ_TBV_2YR_ANN_GROWTH" hidden="1">"c1932"</definedName>
    <definedName name="IQ_TBV_3YR_ANN_CAGR" hidden="1">"c6166"</definedName>
    <definedName name="IQ_TBV_3YR_ANN_GROWTH" hidden="1">"c1933"</definedName>
    <definedName name="IQ_TBV_5YR_ANN_CAGR" hidden="1">"c6167"</definedName>
    <definedName name="IQ_TBV_5YR_ANN_GROWTH" hidden="1">"c1934"</definedName>
    <definedName name="IQ_TBV_7YR_ANN_CAGR" hidden="1">"c6168"</definedName>
    <definedName name="IQ_TBV_7YR_ANN_GROWTH" hidden="1">"c1935"</definedName>
    <definedName name="IQ_TBV_SHARE" hidden="1">"c1217"</definedName>
    <definedName name="IQ_TEMPLATE" hidden="1">"c1521"</definedName>
    <definedName name="IQ_TENANT" hidden="1">"c1218"</definedName>
    <definedName name="IQ_TERM_LOANS" hidden="1">"c2499"</definedName>
    <definedName name="IQ_TERM_LOANS_PCT" hidden="1">"c2500"</definedName>
    <definedName name="IQ_TEV" hidden="1">"c1219"</definedName>
    <definedName name="IQ_TEV_EBIT" hidden="1">"c1220"</definedName>
    <definedName name="IQ_TEV_EBIT_AVG" hidden="1">"c1221"</definedName>
    <definedName name="IQ_TEV_EBITDA" hidden="1">"c1222"</definedName>
    <definedName name="IQ_TEV_EBITDA_AVG" hidden="1">"c1223"</definedName>
    <definedName name="IQ_TEV_EBITDA_FWD" hidden="1">"c1224"</definedName>
    <definedName name="IQ_TEV_EBITDA_FWD_CIQ" hidden="1">"c4043"</definedName>
    <definedName name="IQ_TEV_EBITDA_FWD_REUT" hidden="1">"c4050"</definedName>
    <definedName name="IQ_TEV_EMPLOYEE_AVG" hidden="1">"c1225"</definedName>
    <definedName name="IQ_TEV_TOTAL_REV" hidden="1">"c1226"</definedName>
    <definedName name="IQ_TEV_TOTAL_REV_AVG" hidden="1">"c1227"</definedName>
    <definedName name="IQ_TEV_TOTAL_REV_FWD" hidden="1">"c1228"</definedName>
    <definedName name="IQ_TEV_TOTAL_REV_FWD_CIQ" hidden="1">"c4044"</definedName>
    <definedName name="IQ_TEV_TOTAL_REV_FWD_REUT" hidden="1">"c4051"</definedName>
    <definedName name="IQ_TEV_UFCF" hidden="1">"c2208"</definedName>
    <definedName name="IQ_THREE_MONTHS_FIXED_AND_FLOATING_FDIC" hidden="1">"c6419"</definedName>
    <definedName name="IQ_THREE_MONTHS_MORTGAGE_PASS_THROUGHS_FDIC" hidden="1">"c6411"</definedName>
    <definedName name="IQ_THREE_YEAR_FIXED_AND_FLOATING_RATE_FDIC" hidden="1">"c6421"</definedName>
    <definedName name="IQ_THREE_YEAR_MORTGAGE_PASS_THROUGHS_FDIC" hidden="1">"c6413"</definedName>
    <definedName name="IQ_THREE_YEARS_LESS_FDIC" hidden="1">"c6417"</definedName>
    <definedName name="IQ_TIER_1_RISK_BASED_CAPITAL_RATIO_FDIC" hidden="1">"c6746"</definedName>
    <definedName name="IQ_TIER_ONE_CAPITAL" hidden="1">"c2667"</definedName>
    <definedName name="IQ_TIER_ONE_FDIC" hidden="1">"c6369"</definedName>
    <definedName name="IQ_TIER_ONE_RATIO" hidden="1">"c1229"</definedName>
    <definedName name="IQ_TIER_TWO_CAPITAL" hidden="1">"c2669"</definedName>
    <definedName name="IQ_TIME_DEP" hidden="1">"c1230"</definedName>
    <definedName name="IQ_TIME_DEPOSITS_LESS_THAN_100K_FDIC" hidden="1">"c6465"</definedName>
    <definedName name="IQ_TIME_DEPOSITS_MORE_THAN_100K_FDIC" hidden="1">"c6470"</definedName>
    <definedName name="IQ_TODAY" hidden="1">0</definedName>
    <definedName name="IQ_TOT_ADJ_INC" hidden="1">"c1616"</definedName>
    <definedName name="IQ_TOTAL_AR_BR" hidden="1">"c1231"</definedName>
    <definedName name="IQ_TOTAL_AR_RE" hidden="1">"c6270"</definedName>
    <definedName name="IQ_TOTAL_AR_REIT" hidden="1">"c1232"</definedName>
    <definedName name="IQ_TOTAL_AR_UTI" hidden="1">"c1233"</definedName>
    <definedName name="IQ_TOTAL_ASSETS" hidden="1">"c1234"</definedName>
    <definedName name="IQ_TOTAL_ASSETS_10YR_ANN_CAGR" hidden="1">"c6140"</definedName>
    <definedName name="IQ_TOTAL_ASSETS_10YR_ANN_GROWTH" hidden="1">"c1235"</definedName>
    <definedName name="IQ_TOTAL_ASSETS_1YR_ANN_GROWTH" hidden="1">"c1236"</definedName>
    <definedName name="IQ_TOTAL_ASSETS_2YR_ANN_CAGR" hidden="1">"c6141"</definedName>
    <definedName name="IQ_TOTAL_ASSETS_2YR_ANN_GROWTH" hidden="1">"c1237"</definedName>
    <definedName name="IQ_TOTAL_ASSETS_3YR_ANN_CAGR" hidden="1">"c6142"</definedName>
    <definedName name="IQ_TOTAL_ASSETS_3YR_ANN_GROWTH" hidden="1">"c1238"</definedName>
    <definedName name="IQ_TOTAL_ASSETS_5YR_ANN_CAGR" hidden="1">"c6143"</definedName>
    <definedName name="IQ_TOTAL_ASSETS_5YR_ANN_GROWTH" hidden="1">"c1239"</definedName>
    <definedName name="IQ_TOTAL_ASSETS_7YR_ANN_CAGR" hidden="1">"c6144"</definedName>
    <definedName name="IQ_TOTAL_ASSETS_7YR_ANN_GROWTH" hidden="1">"c1240"</definedName>
    <definedName name="IQ_TOTAL_ASSETS_FDIC" hidden="1">"c6339"</definedName>
    <definedName name="IQ_TOTAL_ASSETS_SUBTOTAL_AP" hidden="1">"c8985"</definedName>
    <definedName name="IQ_TOTAL_ATTRIB_ORE_RESOURCES_ALUM" hidden="1">"c9241"</definedName>
    <definedName name="IQ_TOTAL_ATTRIB_ORE_RESOURCES_COP" hidden="1">"c9185"</definedName>
    <definedName name="IQ_TOTAL_ATTRIB_ORE_RESOURCES_DIAM" hidden="1">"c9665"</definedName>
    <definedName name="IQ_TOTAL_ATTRIB_ORE_RESOURCES_GOLD" hidden="1">"c9026"</definedName>
    <definedName name="IQ_TOTAL_ATTRIB_ORE_RESOURCES_IRON" hidden="1">"c9400"</definedName>
    <definedName name="IQ_TOTAL_ATTRIB_ORE_RESOURCES_LEAD" hidden="1">"c9453"</definedName>
    <definedName name="IQ_TOTAL_ATTRIB_ORE_RESOURCES_MANG" hidden="1">"c9506"</definedName>
    <definedName name="IQ_TOTAL_ATTRIB_ORE_RESOURCES_MOLYB" hidden="1">"c9718"</definedName>
    <definedName name="IQ_TOTAL_ATTRIB_ORE_RESOURCES_NICK" hidden="1">"c9294"</definedName>
    <definedName name="IQ_TOTAL_ATTRIB_ORE_RESOURCES_PLAT" hidden="1">"c9132"</definedName>
    <definedName name="IQ_TOTAL_ATTRIB_ORE_RESOURCES_SILVER" hidden="1">"c9079"</definedName>
    <definedName name="IQ_TOTAL_ATTRIB_ORE_RESOURCES_TITAN" hidden="1">"c9559"</definedName>
    <definedName name="IQ_TOTAL_ATTRIB_ORE_RESOURCES_URAN" hidden="1">"c9612"</definedName>
    <definedName name="IQ_TOTAL_ATTRIB_ORE_RESOURCES_ZINC" hidden="1">"c9347"</definedName>
    <definedName name="IQ_TOTAL_AVG_CE_TOTAL_AVG_ASSETS" hidden="1">"c1241"</definedName>
    <definedName name="IQ_TOTAL_AVG_EQUITY_TOTAL_AVG_ASSETS" hidden="1">"c1242"</definedName>
    <definedName name="IQ_TOTAL_BANK_CAPITAL" hidden="1">"c2668"</definedName>
    <definedName name="IQ_TOTAL_BEDS" hidden="1">"c8785"</definedName>
    <definedName name="IQ_TOTAL_CA" hidden="1">"c1243"</definedName>
    <definedName name="IQ_TOTAL_CA_SUBTOTAL_AP" hidden="1">"c8986"</definedName>
    <definedName name="IQ_TOTAL_CAP" hidden="1">"c1507"</definedName>
    <definedName name="IQ_TOTAL_CAPITAL_RATIO" hidden="1">"c1244"</definedName>
    <definedName name="IQ_TOTAL_CASH_DIVID" hidden="1">"c1455"</definedName>
    <definedName name="IQ_TOTAL_CASH_FINAN" hidden="1">"c1352"</definedName>
    <definedName name="IQ_TOTAL_CASH_INVEST" hidden="1">"c1353"</definedName>
    <definedName name="IQ_TOTAL_CASH_OPER" hidden="1">"c1354"</definedName>
    <definedName name="IQ_TOTAL_CHARGE_OFFS_FDIC" hidden="1">"c6603"</definedName>
    <definedName name="IQ_TOTAL_CHURN" hidden="1">"c2122"</definedName>
    <definedName name="IQ_TOTAL_CL" hidden="1">"c1245"</definedName>
    <definedName name="IQ_TOTAL_CL_SUBTOTAL_AP" hidden="1">"c8987"</definedName>
    <definedName name="IQ_TOTAL_COAL_PRODUCTION_COAL" hidden="1">"c9824"</definedName>
    <definedName name="IQ_TOTAL_COMMON" hidden="1">"c1411"</definedName>
    <definedName name="IQ_TOTAL_COMMON_EQUITY" hidden="1">"c1246"</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CURRENT" hidden="1">"c6190"</definedName>
    <definedName name="IQ_TOTAL_DEBT_EBITDA" hidden="1">"c1249"</definedName>
    <definedName name="IQ_TOTAL_DEBT_EBITDA_CAPEX" hidden="1">"c2948"</definedName>
    <definedName name="IQ_TOTAL_DEBT_EQUITY" hidden="1">"c1250"</definedName>
    <definedName name="IQ_TOTAL_DEBT_EXCL_FIN" hidden="1">"c2937"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 hidden="1">"c6271"</definedName>
    <definedName name="IQ_TOTAL_DEBT_ISSUED_REIT" hidden="1">"c1255"</definedName>
    <definedName name="IQ_TOTAL_DEBT_ISSUED_UTI" hidden="1">"c1256"</definedName>
    <definedName name="IQ_TOTAL_DEBT_ISSUES_INS" hidden="1">"c1257"</definedName>
    <definedName name="IQ_TOTAL_DEBT_NON_CURRENT" hidden="1">"c6191"</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 hidden="1">"c6272"</definedName>
    <definedName name="IQ_TOTAL_DEBT_REPAID_REIT" hidden="1">"c1263"</definedName>
    <definedName name="IQ_TOTAL_DEBT_REPAID_UTI" hidden="1">"c1264"</definedName>
    <definedName name="IQ_TOTAL_DEBT_SECURITIES_FDIC" hidden="1">"c6410"</definedName>
    <definedName name="IQ_TOTAL_DEPOSITS" hidden="1">"c1265"</definedName>
    <definedName name="IQ_TOTAL_DEPOSITS_FDIC" hidden="1">"c6342"</definedName>
    <definedName name="IQ_TOTAL_DIV_PAID_CF" hidden="1">"c1266"</definedName>
    <definedName name="IQ_TOTAL_EMPLOYEE" hidden="1">"c2141"</definedName>
    <definedName name="IQ_TOTAL_EMPLOYEES" hidden="1">"c1522"</definedName>
    <definedName name="IQ_TOTAL_EMPLOYEES_FDIC" hidden="1">"c6355"</definedName>
    <definedName name="IQ_TOTAL_EQUITY" hidden="1">"c1267"</definedName>
    <definedName name="IQ_TOTAL_EQUITY_10YR_ANN_CAGR" hidden="1">"c6145"</definedName>
    <definedName name="IQ_TOTAL_EQUITY_10YR_ANN_GROWTH" hidden="1">"c1268"</definedName>
    <definedName name="IQ_TOTAL_EQUITY_1YR_ANN_GROWTH" hidden="1">"c1269"</definedName>
    <definedName name="IQ_TOTAL_EQUITY_2YR_ANN_CAGR" hidden="1">"c6146"</definedName>
    <definedName name="IQ_TOTAL_EQUITY_2YR_ANN_GROWTH" hidden="1">"c1270"</definedName>
    <definedName name="IQ_TOTAL_EQUITY_3YR_ANN_CAGR" hidden="1">"c6147"</definedName>
    <definedName name="IQ_TOTAL_EQUITY_3YR_ANN_GROWTH" hidden="1">"c1271"</definedName>
    <definedName name="IQ_TOTAL_EQUITY_5YR_ANN_CAGR" hidden="1">"c6148"</definedName>
    <definedName name="IQ_TOTAL_EQUITY_5YR_ANN_GROWTH" hidden="1">"c1272"</definedName>
    <definedName name="IQ_TOTAL_EQUITY_7YR_ANN_CAGR" hidden="1">"c6149"</definedName>
    <definedName name="IQ_TOTAL_EQUITY_7YR_ANN_GROWTH" hidden="1">"c1273"</definedName>
    <definedName name="IQ_TOTAL_EQUITY_ALLOWANCE_TOTAL_LOANS" hidden="1">"c1274"</definedName>
    <definedName name="IQ_TOTAL_EQUITY_SUBTOTAL_AP" hidden="1">"c8989"</definedName>
    <definedName name="IQ_TOTAL_INTEREST_EXP" hidden="1">"c1382"</definedName>
    <definedName name="IQ_TOTAL_INVENTORY" hidden="1">"c1385"</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EQUITY_FDIC" hidden="1">"c6354"</definedName>
    <definedName name="IQ_TOTAL_LIAB_EQUITY_SUBTOTAL_AP" hidden="1">"c8988"</definedName>
    <definedName name="IQ_TOTAL_LIAB_FIN" hidden="1">"c1280"</definedName>
    <definedName name="IQ_TOTAL_LIAB_INS" hidden="1">"c1281"</definedName>
    <definedName name="IQ_TOTAL_LIAB_RE" hidden="1">"c6273"</definedName>
    <definedName name="IQ_TOTAL_LIAB_REIT" hidden="1">"c1282"</definedName>
    <definedName name="IQ_TOTAL_LIAB_SHAREHOLD" hidden="1">"c1435"</definedName>
    <definedName name="IQ_TOTAL_LIAB_TOTAL_ASSETS" hidden="1">"c1283"</definedName>
    <definedName name="IQ_TOTAL_LIABILITIES_FDIC" hidden="1">"c6348"</definedName>
    <definedName name="IQ_TOTAL_LOANS" hidden="1">"c5653"</definedName>
    <definedName name="IQ_TOTAL_LONG_DEBT" hidden="1">"c1617"</definedName>
    <definedName name="IQ_TOTAL_NON_REC" hidden="1">"c1444"</definedName>
    <definedName name="IQ_TOTAL_OPER_EXP_BR" hidden="1">"c1284"</definedName>
    <definedName name="IQ_TOTAL_OPER_EXP_FIN" hidden="1">"c1285"</definedName>
    <definedName name="IQ_TOTAL_OPER_EXP_INS" hidden="1">"c1286"</definedName>
    <definedName name="IQ_TOTAL_OPER_EXP_RE" hidden="1">"c6274"</definedName>
    <definedName name="IQ_TOTAL_OPER_EXP_REIT" hidden="1">"c1287"</definedName>
    <definedName name="IQ_TOTAL_OPER_EXP_UTI" hidden="1">"c1288"</definedName>
    <definedName name="IQ_TOTAL_OPER_EXPEN" hidden="1">"c1445"</definedName>
    <definedName name="IQ_TOTAL_OPTIONS_BEG_OS" hidden="1">"c2693"</definedName>
    <definedName name="IQ_TOTAL_OPTIONS_CANCELLED" hidden="1">"c2696"</definedName>
    <definedName name="IQ_TOTAL_OPTIONS_END_OS" hidden="1">"c2697"</definedName>
    <definedName name="IQ_TOTAL_OPTIONS_EXERCISABLE_END_OS" hidden="1">"c5819"</definedName>
    <definedName name="IQ_TOTAL_OPTIONS_EXERCISED" hidden="1">"c2695"</definedName>
    <definedName name="IQ_TOTAL_OPTIONS_GRANTED" hidden="1">"c2694"</definedName>
    <definedName name="IQ_TOTAL_ORE_RESOURCES_ALUM" hidden="1">"c9230"</definedName>
    <definedName name="IQ_TOTAL_ORE_RESOURCES_COP" hidden="1">"c9174"</definedName>
    <definedName name="IQ_TOTAL_ORE_RESOURCES_DIAM" hidden="1">"c9654"</definedName>
    <definedName name="IQ_TOTAL_ORE_RESOURCES_GOLD" hidden="1">"c9015"</definedName>
    <definedName name="IQ_TOTAL_ORE_RESOURCES_IRON" hidden="1">"c9389"</definedName>
    <definedName name="IQ_TOTAL_ORE_RESOURCES_LEAD" hidden="1">"c9442"</definedName>
    <definedName name="IQ_TOTAL_ORE_RESOURCES_MANG" hidden="1">"c9495"</definedName>
    <definedName name="IQ_TOTAL_ORE_RESOURCES_MOLYB" hidden="1">"c9707"</definedName>
    <definedName name="IQ_TOTAL_ORE_RESOURCES_NICK" hidden="1">"c9283"</definedName>
    <definedName name="IQ_TOTAL_ORE_RESOURCES_PLAT" hidden="1">"c9121"</definedName>
    <definedName name="IQ_TOTAL_ORE_RESOURCES_SILVER" hidden="1">"c9068"</definedName>
    <definedName name="IQ_TOTAL_ORE_RESOURCES_TITAN" hidden="1">"c9548"</definedName>
    <definedName name="IQ_TOTAL_ORE_RESOURCES_URAN" hidden="1">"c9601"</definedName>
    <definedName name="IQ_TOTAL_ORE_RESOURCES_ZINC" hidden="1">"c9336"</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RINCIPAL" hidden="1">"c2509"</definedName>
    <definedName name="IQ_TOTAL_PRINCIPAL_PCT" hidden="1">"c2510"</definedName>
    <definedName name="IQ_TOTAL_PROP" hidden="1">"c8765"</definedName>
    <definedName name="IQ_TOTAL_PROVED_RESERVES_NGL" hidden="1">"c2924"</definedName>
    <definedName name="IQ_TOTAL_PROVED_RESERVES_OIL" hidden="1">"c2040"</definedName>
    <definedName name="IQ_TOTAL_RECEIV" hidden="1">"c1293"</definedName>
    <definedName name="IQ_TOTAL_RECOV_ATTRIB_RESOURCES_ALUM" hidden="1">"c9246"</definedName>
    <definedName name="IQ_TOTAL_RECOV_ATTRIB_RESOURCES_COAL" hidden="1">"c9820"</definedName>
    <definedName name="IQ_TOTAL_RECOV_ATTRIB_RESOURCES_COP" hidden="1">"c9190"</definedName>
    <definedName name="IQ_TOTAL_RECOV_ATTRIB_RESOURCES_DIAM" hidden="1">"c9670"</definedName>
    <definedName name="IQ_TOTAL_RECOV_ATTRIB_RESOURCES_GOLD" hidden="1">"c9031"</definedName>
    <definedName name="IQ_TOTAL_RECOV_ATTRIB_RESOURCES_IRON" hidden="1">"c9405"</definedName>
    <definedName name="IQ_TOTAL_RECOV_ATTRIB_RESOURCES_LEAD" hidden="1">"c9458"</definedName>
    <definedName name="IQ_TOTAL_RECOV_ATTRIB_RESOURCES_MANG" hidden="1">"c9511"</definedName>
    <definedName name="IQ_TOTAL_RECOV_ATTRIB_RESOURCES_MET_COAL" hidden="1">"c9760"</definedName>
    <definedName name="IQ_TOTAL_RECOV_ATTRIB_RESOURCES_MOLYB" hidden="1">"c9723"</definedName>
    <definedName name="IQ_TOTAL_RECOV_ATTRIB_RESOURCES_NICK" hidden="1">"c9299"</definedName>
    <definedName name="IQ_TOTAL_RECOV_ATTRIB_RESOURCES_PLAT" hidden="1">"c9137"</definedName>
    <definedName name="IQ_TOTAL_RECOV_ATTRIB_RESOURCES_SILVER" hidden="1">"c9084"</definedName>
    <definedName name="IQ_TOTAL_RECOV_ATTRIB_RESOURCES_STEAM" hidden="1">"c9790"</definedName>
    <definedName name="IQ_TOTAL_RECOV_ATTRIB_RESOURCES_TITAN" hidden="1">"c9564"</definedName>
    <definedName name="IQ_TOTAL_RECOV_ATTRIB_RESOURCES_URAN" hidden="1">"c9617"</definedName>
    <definedName name="IQ_TOTAL_RECOV_ATTRIB_RESOURCES_ZINC" hidden="1">"c9352"</definedName>
    <definedName name="IQ_TOTAL_RECOV_RESOURCES_ALUM" hidden="1">"c9236"</definedName>
    <definedName name="IQ_TOTAL_RECOV_RESOURCES_COAL" hidden="1">"c9815"</definedName>
    <definedName name="IQ_TOTAL_RECOV_RESOURCES_COP" hidden="1">"c9180"</definedName>
    <definedName name="IQ_TOTAL_RECOV_RESOURCES_DIAM" hidden="1">"c9660"</definedName>
    <definedName name="IQ_TOTAL_RECOV_RESOURCES_GOLD" hidden="1">"c9021"</definedName>
    <definedName name="IQ_TOTAL_RECOV_RESOURCES_IRON" hidden="1">"c9395"</definedName>
    <definedName name="IQ_TOTAL_RECOV_RESOURCES_LEAD" hidden="1">"c9448"</definedName>
    <definedName name="IQ_TOTAL_RECOV_RESOURCES_MANG" hidden="1">"c9501"</definedName>
    <definedName name="IQ_TOTAL_RECOV_RESOURCES_MET_COAL" hidden="1">"c9755"</definedName>
    <definedName name="IQ_TOTAL_RECOV_RESOURCES_MOLYB" hidden="1">"c9713"</definedName>
    <definedName name="IQ_TOTAL_RECOV_RESOURCES_NICK" hidden="1">"c9289"</definedName>
    <definedName name="IQ_TOTAL_RECOV_RESOURCES_PLAT" hidden="1">"c9127"</definedName>
    <definedName name="IQ_TOTAL_RECOV_RESOURCES_SILVER" hidden="1">"c9074"</definedName>
    <definedName name="IQ_TOTAL_RECOV_RESOURCES_STEAM" hidden="1">"c9785"</definedName>
    <definedName name="IQ_TOTAL_RECOV_RESOURCES_TITAN" hidden="1">"c9554"</definedName>
    <definedName name="IQ_TOTAL_RECOV_RESOURCES_URAN" hidden="1">"c9607"</definedName>
    <definedName name="IQ_TOTAL_RECOV_RESOURCES_ZINC" hidden="1">"c9342"</definedName>
    <definedName name="IQ_TOTAL_RECOVERIES_FDIC" hidden="1">"c6622"</definedName>
    <definedName name="IQ_TOTAL_RESOURCES_CALORIFIC_VALUE_COAL" hidden="1">"c9810"</definedName>
    <definedName name="IQ_TOTAL_RESOURCES_CALORIFIC_VALUE_MET_COAL" hidden="1">"c9750"</definedName>
    <definedName name="IQ_TOTAL_RESOURCES_CALORIFIC_VALUE_STEAM" hidden="1">"c9780"</definedName>
    <definedName name="IQ_TOTAL_RESOURCES_GRADE_ALUM" hidden="1">"c9231"</definedName>
    <definedName name="IQ_TOTAL_RESOURCES_GRADE_COP" hidden="1">"c9175"</definedName>
    <definedName name="IQ_TOTAL_RESOURCES_GRADE_DIAM" hidden="1">"c9655"</definedName>
    <definedName name="IQ_TOTAL_RESOURCES_GRADE_GOLD" hidden="1">"c9016"</definedName>
    <definedName name="IQ_TOTAL_RESOURCES_GRADE_IRON" hidden="1">"c9390"</definedName>
    <definedName name="IQ_TOTAL_RESOURCES_GRADE_LEAD" hidden="1">"c9443"</definedName>
    <definedName name="IQ_TOTAL_RESOURCES_GRADE_MANG" hidden="1">"c9496"</definedName>
    <definedName name="IQ_TOTAL_RESOURCES_GRADE_MOLYB" hidden="1">"c9708"</definedName>
    <definedName name="IQ_TOTAL_RESOURCES_GRADE_NICK" hidden="1">"c9284"</definedName>
    <definedName name="IQ_TOTAL_RESOURCES_GRADE_PLAT" hidden="1">"c9122"</definedName>
    <definedName name="IQ_TOTAL_RESOURCES_GRADE_SILVER" hidden="1">"c9069"</definedName>
    <definedName name="IQ_TOTAL_RESOURCES_GRADE_TITAN" hidden="1">"c9549"</definedName>
    <definedName name="IQ_TOTAL_RESOURCES_GRADE_URAN" hidden="1">"c9602"</definedName>
    <definedName name="IQ_TOTAL_RESOURCES_GRADE_ZINC" hidden="1">"c9337"</definedName>
    <definedName name="IQ_TOTAL_REV" hidden="1">"c1294"</definedName>
    <definedName name="IQ_TOTAL_REV_10YR_ANN_CAGR" hidden="1">"c6150"</definedName>
    <definedName name="IQ_TOTAL_REV_10YR_ANN_GROWTH" hidden="1">"c1295"</definedName>
    <definedName name="IQ_TOTAL_REV_1YR_ANN_GROWTH" hidden="1">"c1296"</definedName>
    <definedName name="IQ_TOTAL_REV_2YR_ANN_CAGR" hidden="1">"c6151"</definedName>
    <definedName name="IQ_TOTAL_REV_2YR_ANN_GROWTH" hidden="1">"c1297"</definedName>
    <definedName name="IQ_TOTAL_REV_3YR_ANN_CAGR" hidden="1">"c6152"</definedName>
    <definedName name="IQ_TOTAL_REV_3YR_ANN_GROWTH" hidden="1">"c1298"</definedName>
    <definedName name="IQ_TOTAL_REV_5YR_ANN_CAGR" hidden="1">"c6153"</definedName>
    <definedName name="IQ_TOTAL_REV_5YR_ANN_GROWTH" hidden="1">"c1299"</definedName>
    <definedName name="IQ_TOTAL_REV_7YR_ANN_CAGR" hidden="1">"c6154"</definedName>
    <definedName name="IQ_TOTAL_REV_7YR_ANN_GROWTH" hidden="1">"c1300"</definedName>
    <definedName name="IQ_TOTAL_REV_AS_REPORTED" hidden="1">"c1301"</definedName>
    <definedName name="IQ_TOTAL_REV_BNK" hidden="1">"c1302"</definedName>
    <definedName name="IQ_TOTAL_REV_BNK_FDIC" hidden="1">"c6786"</definedName>
    <definedName name="IQ_TOTAL_REV_BR" hidden="1">"c1303"</definedName>
    <definedName name="IQ_TOTAL_REV_EMPLOYEE" hidden="1">"c1304"</definedName>
    <definedName name="IQ_TOTAL_REV_FIN" hidden="1">"c1305"</definedName>
    <definedName name="IQ_TOTAL_REV_INS" hidden="1">"c1306"</definedName>
    <definedName name="IQ_TOTAL_REV_RE" hidden="1">"c6275"</definedName>
    <definedName name="IQ_TOTAL_REV_REIT" hidden="1">"c1307"</definedName>
    <definedName name="IQ_TOTAL_REV_SHARE" hidden="1">"c1912"</definedName>
    <definedName name="IQ_TOTAL_REV_SUBTOTAL_AP" hidden="1">"c8975"</definedName>
    <definedName name="IQ_TOTAL_REV_UTI" hidden="1">"c1308"</definedName>
    <definedName name="IQ_TOTAL_REVENUE" hidden="1">"c1436"</definedName>
    <definedName name="IQ_TOTAL_RISK_BASED_CAPITAL_RATIO_FDIC" hidden="1">"c6747"</definedName>
    <definedName name="IQ_TOTAL_ROOMS" hidden="1">"c8789"</definedName>
    <definedName name="IQ_TOTAL_SECURITIES_FDIC" hidden="1">"c6306"</definedName>
    <definedName name="IQ_TOTAL_SPECIAL" hidden="1">"c1618"</definedName>
    <definedName name="IQ_TOTAL_SQ_FT" hidden="1">"c8781"</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"c2119"</definedName>
    <definedName name="IQ_TOTAL_TIME_DEPOSITS_FDIC" hidden="1">"c6497"</definedName>
    <definedName name="IQ_TOTAL_TIME_SAVINGS_DEPOSITS_FDIC" hidden="1">"c6498"</definedName>
    <definedName name="IQ_TOTAL_UNITS" hidden="1">"c8773"</definedName>
    <definedName name="IQ_TOTAL_UNUSED_COMMITMENTS_FDIC" hidden="1">"c6536"</definedName>
    <definedName name="IQ_TOTAL_UNUSUAL" hidden="1">"c1508"</definedName>
    <definedName name="IQ_TOTAL_UNUSUAL_BNK" hidden="1">"c5516"</definedName>
    <definedName name="IQ_TOTAL_UNUSUAL_BR" hidden="1">"c5517"</definedName>
    <definedName name="IQ_TOTAL_UNUSUAL_FIN" hidden="1">"c5518"</definedName>
    <definedName name="IQ_TOTAL_UNUSUAL_INS" hidden="1">"c5519"</definedName>
    <definedName name="IQ_TOTAL_UNUSUAL_RE" hidden="1">"c6286"</definedName>
    <definedName name="IQ_TOTAL_UNUSUAL_REIT" hidden="1">"c5520"</definedName>
    <definedName name="IQ_TOTAL_UNUSUAL_UTI" hidden="1">"c5521"</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_EQ_INC" hidden="1">"c3611"</definedName>
    <definedName name="IQ_TR_ACQ_EBITDA" hidden="1">"c2381"</definedName>
    <definedName name="IQ_TR_ACQ_EBITDA_EQ_INC" hidden="1">"c3610"</definedName>
    <definedName name="IQ_TR_ACQ_FILING_CURRENCY" hidden="1">"c3033"</definedName>
    <definedName name="IQ_TR_ACQ_FILINGDATE" hidden="1">"c3607"</definedName>
    <definedName name="IQ_TR_ACQ_MCAP_1DAY" hidden="1">"c2345"</definedName>
    <definedName name="IQ_TR_ACQ_MIN_INT" hidden="1">"c2374"</definedName>
    <definedName name="IQ_TR_ACQ_NET_DEBT" hidden="1">"c2373"</definedName>
    <definedName name="IQ_TR_ACQ_NI" hidden="1">"c2378"</definedName>
    <definedName name="IQ_TR_ACQ_PERIODDATE" hidden="1">"c3606"</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ER_ID" hidden="1">"c2404"</definedName>
    <definedName name="IQ_TR_BUYERNAME" hidden="1">"c2401"</definedName>
    <definedName name="IQ_TR_CANCELLED_DATE" hidden="1">"c2284"</definedName>
    <definedName name="IQ_TR_CASH_CONSID_PCT" hidden="1">"c2296"</definedName>
    <definedName name="IQ_TR_CASH_ST_INVEST" hidden="1">"c3025"</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F_AGRMT_DATE" hidden="1">"c2285"</definedName>
    <definedName name="IQ_TR_DISCLOSED_FEES_EXP" hidden="1">"c2288"</definedName>
    <definedName name="IQ_TR_EARNOUTS" hidden="1">"c3023"</definedName>
    <definedName name="IQ_TR_EXPIRED_DATE" hidden="1">"c2412"</definedName>
    <definedName name="IQ_TR_GROSS_OFFERING_AMT" hidden="1">"c2262"</definedName>
    <definedName name="IQ_TR_HYBRID_CONSID_PCT" hidden="1">"c2300"</definedName>
    <definedName name="IQ_TR_IMPLIED_EQ" hidden="1">"c3018"</definedName>
    <definedName name="IQ_TR_IMPLIED_EQ_BV" hidden="1">"c3019"</definedName>
    <definedName name="IQ_TR_IMPLIED_EQ_NI_LTM" hidden="1">"c3020"</definedName>
    <definedName name="IQ_TR_IMPLIED_EV" hidden="1">"c2301"</definedName>
    <definedName name="IQ_TR_IMPLIED_EV_BV" hidden="1">"c2306"</definedName>
    <definedName name="IQ_TR_IMPLIED_EV_EBIT" hidden="1">"c2302"</definedName>
    <definedName name="IQ_TR_IMPLIED_EV_EBITDA" hidden="1">"c2303"</definedName>
    <definedName name="IQ_TR_IMPLIED_EV_NI_LTM" hidden="1">"c2307"</definedName>
    <definedName name="IQ_TR_IMPLIED_EV_REV" hidden="1">"c2304"</definedName>
    <definedName name="IQ_TR_INIT_FILED_DATE" hidden="1">"c3495"</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PROCEEDS" hidden="1">"c2267"</definedName>
    <definedName name="IQ_TR_OFFER_DATE" hidden="1">"c2265"</definedName>
    <definedName name="IQ_TR_OFFER_DATE_MA" hidden="1">"c3035"</definedName>
    <definedName name="IQ_TR_OFFER_PER_SHARE" hidden="1">"c3017"</definedName>
    <definedName name="IQ_TR_OPTIONS_CONSID_PCT" hidden="1">"c2311"</definedName>
    <definedName name="IQ_TR_OTHER_CONSID" hidden="1">"c3022"</definedName>
    <definedName name="IQ_TR_PCT_SOUGHT" hidden="1">"c2309"</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STMONEY_VAL" hidden="1">"c2286"</definedName>
    <definedName name="IQ_TR_PREDEAL_SITUATION" hidden="1">"c2390"</definedName>
    <definedName name="IQ_TR_PREF_CONSID_PCT" hidden="1">"c2310"</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PCT_SHARES" hidden="1">"c2416"</definedName>
    <definedName name="IQ_TR_RATING_FEES" hidden="1">"c2275"</definedName>
    <definedName name="IQ_TR_REG_EFFECT_DATE" hidden="1">"c2264"</definedName>
    <definedName name="IQ_TR_REG_FILED_DATE" hidden="1">"c2263"</definedName>
    <definedName name="IQ_TR_RENEWAL_BUYBACK" hidden="1">"c2413"</definedName>
    <definedName name="IQ_TR_ROUND_NUMBER" hidden="1">"c2295"</definedName>
    <definedName name="IQ_TR_SEC_FEES" hidden="1">"c2274"</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_EQ_INC" hidden="1">"c3609"</definedName>
    <definedName name="IQ_TR_TARGET_EBITDA" hidden="1">"c2334"</definedName>
    <definedName name="IQ_TR_TARGET_EBITDA_EQ_INC" hidden="1">"c3608"</definedName>
    <definedName name="IQ_TR_TARGET_FILING_CURRENCY" hidden="1">"c3034"</definedName>
    <definedName name="IQ_TR_TARGET_FILINGDATE" hidden="1">"c3605"</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ERIODDATE" hidden="1">"c3604"</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"c2298"</definedName>
    <definedName name="IQ_TR_TERM_FEE_PCT" hidden="1">"c2297"</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ONSID_SH" hidden="1">"c2316"</definedName>
    <definedName name="IQ_TR_TOTAL_DEBT" hidden="1">"c2317"</definedName>
    <definedName name="IQ_TR_TOTAL_GROSS_TV" hidden="1">"c2318"</definedName>
    <definedName name="IQ_TR_TOTAL_HYBRID" hidden="1">"c2319"</definedName>
    <definedName name="IQ_TR_TOTAL_LEGAL_FEES" hidden="1">"c2272"</definedName>
    <definedName name="IQ_TR_TOTAL_NET_TV" hidden="1">"c2320"</definedName>
    <definedName name="IQ_TR_TOTAL_NEWMONEY" hidden="1">"c2289"</definedName>
    <definedName name="IQ_TR_TOTAL_OPTIONS" hidden="1">"c2322"</definedName>
    <definedName name="IQ_TR_TOTAL_OPTIONS_BUYER" hidden="1">"c3026"</definedName>
    <definedName name="IQ_TR_TOTAL_PREFERRED" hidden="1">"c2321"</definedName>
    <definedName name="IQ_TR_TOTAL_REG_AMT" hidden="1">"c2261"</definedName>
    <definedName name="IQ_TR_TOTAL_STOCK" hidden="1">"c2323"</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"c1345"</definedName>
    <definedName name="IQ_TRADE_PRINCIPAL" hidden="1">"c1309"</definedName>
    <definedName name="IQ_TRADING_ACCOUNT_GAINS_FEES_FDIC" hidden="1">"c6573"</definedName>
    <definedName name="IQ_TRADING_ASSETS" hidden="1">"c1310"</definedName>
    <definedName name="IQ_TRADING_ASSETS_FDIC" hidden="1">"c6328"</definedName>
    <definedName name="IQ_TRADING_CURRENCY" hidden="1">"c2212"</definedName>
    <definedName name="IQ_TRADING_LIABILITIES_FDIC" hidden="1">"c6344"</definedName>
    <definedName name="IQ_TRANSACTION_ACCOUNTS_FDIC" hidden="1">"c6544"</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 hidden="1">"c6276"</definedName>
    <definedName name="IQ_TREASURY_OTHER_EQUITY_REIT" hidden="1">"c1317"</definedName>
    <definedName name="IQ_TREASURY_OTHER_EQUITY_UTI" hidden="1">"c1318"</definedName>
    <definedName name="IQ_TREASURY_STOCK" hidden="1">"c1438"</definedName>
    <definedName name="IQ_TREASURY_STOCK_TRANSACTIONS_FDIC" hidden="1">"c6501"</definedName>
    <definedName name="IQ_TRUCK_ASSEMBLIES" hidden="1">"c7021"</definedName>
    <definedName name="IQ_TRUCK_ASSEMBLIES_APR" hidden="1">"c7681"</definedName>
    <definedName name="IQ_TRUCK_ASSEMBLIES_APR_FC" hidden="1">"c8561"</definedName>
    <definedName name="IQ_TRUCK_ASSEMBLIES_FC" hidden="1">"c7901"</definedName>
    <definedName name="IQ_TRUCK_ASSEMBLIES_POP" hidden="1">"c7241"</definedName>
    <definedName name="IQ_TRUCK_ASSEMBLIES_POP_FC" hidden="1">"c8121"</definedName>
    <definedName name="IQ_TRUCK_ASSEMBLIES_YOY" hidden="1">"c7461"</definedName>
    <definedName name="IQ_TRUCK_ASSEMBLIES_YOY_FC" hidden="1">"c8341"</definedName>
    <definedName name="IQ_TRUST_INC" hidden="1">"c1319"</definedName>
    <definedName name="IQ_TRUST_PREF" hidden="1">"c1320"</definedName>
    <definedName name="IQ_TRUST_PREFERRED" hidden="1">"c3029"</definedName>
    <definedName name="IQ_TRUST_PREFERRED_PCT" hidden="1">"c3030"</definedName>
    <definedName name="IQ_TWELVE_MONTHS_FIXED_AND_FLOATING_FDIC" hidden="1">"c6420"</definedName>
    <definedName name="IQ_TWELVE_MONTHS_MORTGAGE_PASS_THROUGHS_FDIC" hidden="1">"c6412"</definedName>
    <definedName name="IQ_UFCF_10YR_ANN_CAGR" hidden="1">"c6179"</definedName>
    <definedName name="IQ_UFCF_10YR_ANN_GROWTH" hidden="1">"c1948"</definedName>
    <definedName name="IQ_UFCF_1YR_ANN_GROWTH" hidden="1">"c1943"</definedName>
    <definedName name="IQ_UFCF_2YR_ANN_CAGR" hidden="1">"c6175"</definedName>
    <definedName name="IQ_UFCF_2YR_ANN_GROWTH" hidden="1">"c1944"</definedName>
    <definedName name="IQ_UFCF_3YR_ANN_CAGR" hidden="1">"c6176"</definedName>
    <definedName name="IQ_UFCF_3YR_ANN_GROWTH" hidden="1">"c1945"</definedName>
    <definedName name="IQ_UFCF_5YR_ANN_CAGR" hidden="1">"c6177"</definedName>
    <definedName name="IQ_UFCF_5YR_ANN_GROWTH" hidden="1">"c1946"</definedName>
    <definedName name="IQ_UFCF_7YR_ANN_CAGR" hidden="1">"c6178"</definedName>
    <definedName name="IQ_UFCF_7YR_ANN_GROWTH" hidden="1">"c1947"</definedName>
    <definedName name="IQ_UFCF_MARGIN" hidden="1">"c1962"</definedName>
    <definedName name="IQ_UNAMORT_DISC" hidden="1">"c2513"</definedName>
    <definedName name="IQ_UNAMORT_DISC_PCT" hidden="1">"c2514"</definedName>
    <definedName name="IQ_UNAMORT_PREMIUM" hidden="1">"c2511"</definedName>
    <definedName name="IQ_UNAMORT_PREMIUM_PCT" hidden="1">"c2512"</definedName>
    <definedName name="IQ_UNCONSOL_BEDS" hidden="1">"c8783"</definedName>
    <definedName name="IQ_UNCONSOL_PROP" hidden="1">"c8762"</definedName>
    <definedName name="IQ_UNCONSOL_ROOMS" hidden="1">"c8787"</definedName>
    <definedName name="IQ_UNCONSOL_SQ_FT" hidden="1">"c8778"</definedName>
    <definedName name="IQ_UNCONSOL_UNITS" hidden="1">"c8770"</definedName>
    <definedName name="IQ_UNDERWRITING_PROFIT" hidden="1">"c9975"</definedName>
    <definedName name="IQ_UNDIVIDED_PROFITS_FDIC" hidden="1">"c6352"</definedName>
    <definedName name="IQ_UNDRAWN_CP" hidden="1">"c2518"</definedName>
    <definedName name="IQ_UNDRAWN_CREDIT" hidden="1">"c3032"</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 hidden="1">"c6277"</definedName>
    <definedName name="IQ_UNEARN_REV_CURRENT_REIT" hidden="1">"c1327"</definedName>
    <definedName name="IQ_UNEARN_REV_CURRENT_UTI" hidden="1">"c1328"</definedName>
    <definedName name="IQ_UNEARN_REV_LT" hidden="1">"c1329"</definedName>
    <definedName name="IQ_UNEARNED_INCOME_FDIC" hidden="1">"c6324"</definedName>
    <definedName name="IQ_UNEARNED_INCOME_FOREIGN_FDIC" hidden="1">"c6385"</definedName>
    <definedName name="IQ_UNEMPLOYMENT_RATE" hidden="1">"c7023"</definedName>
    <definedName name="IQ_UNEMPLOYMENT_RATE_FC" hidden="1">"c7903"</definedName>
    <definedName name="IQ_UNEMPLOYMENT_RATE_POP" hidden="1">"c7243"</definedName>
    <definedName name="IQ_UNEMPLOYMENT_RATE_POP_FC" hidden="1">"c8123"</definedName>
    <definedName name="IQ_UNEMPLOYMENT_RATE_YOY" hidden="1">"c7463"</definedName>
    <definedName name="IQ_UNEMPLOYMENT_RATE_YOY_FC" hidden="1">"c8343"</definedName>
    <definedName name="IQ_UNIT_LABOR_COST_INDEX" hidden="1">"c7025"</definedName>
    <definedName name="IQ_UNIT_LABOR_COST_INDEX_APR" hidden="1">"c7685"</definedName>
    <definedName name="IQ_UNIT_LABOR_COST_INDEX_APR_FC" hidden="1">"c8565"</definedName>
    <definedName name="IQ_UNIT_LABOR_COST_INDEX_FC" hidden="1">"c7905"</definedName>
    <definedName name="IQ_UNIT_LABOR_COST_INDEX_PCT_CHANGE" hidden="1">"c7024"</definedName>
    <definedName name="IQ_UNIT_LABOR_COST_INDEX_PCT_CHANGE_FC" hidden="1">"c7904"</definedName>
    <definedName name="IQ_UNIT_LABOR_COST_INDEX_PCT_CHANGE_POP" hidden="1">"c7244"</definedName>
    <definedName name="IQ_UNIT_LABOR_COST_INDEX_PCT_CHANGE_POP_FC" hidden="1">"c8124"</definedName>
    <definedName name="IQ_UNIT_LABOR_COST_INDEX_PCT_CHANGE_YOY" hidden="1">"c7464"</definedName>
    <definedName name="IQ_UNIT_LABOR_COST_INDEX_PCT_CHANGE_YOY_FC" hidden="1">"c8344"</definedName>
    <definedName name="IQ_UNIT_LABOR_COST_INDEX_POP" hidden="1">"c7245"</definedName>
    <definedName name="IQ_UNIT_LABOR_COST_INDEX_POP_FC" hidden="1">"c8125"</definedName>
    <definedName name="IQ_UNIT_LABOR_COST_INDEX_YOY" hidden="1">"c7465"</definedName>
    <definedName name="IQ_UNIT_LABOR_COST_INDEX_YOY_FC" hidden="1">"c8345"</definedName>
    <definedName name="IQ_UNLEVERED_FCF" hidden="1">"c1908"</definedName>
    <definedName name="IQ_UNPAID_CLAIMS" hidden="1">"c1330"</definedName>
    <definedName name="IQ_UNPROFITABLE_INSTITUTIONS_FDIC" hidden="1">"c6722"</definedName>
    <definedName name="IQ_UNREALIZED_GAIN" hidden="1">"c1619"</definedName>
    <definedName name="IQ_UNSECURED_DEBT" hidden="1">"c2548"</definedName>
    <definedName name="IQ_UNSECURED_DEBT_PCT" hidden="1">"c2549"</definedName>
    <definedName name="IQ_UNUSED_LOAN_COMMITMENTS_FDIC" hidden="1">"c6368"</definedName>
    <definedName name="IQ_UNUSUAL_EXP" hidden="1">"c1456"</definedName>
    <definedName name="IQ_US_BRANCHES_FOREIGN_BANK_LOANS_FDIC" hidden="1">"c6435"</definedName>
    <definedName name="IQ_US_BRANCHES_FOREIGN_BANKS_FDIC" hidden="1">"c6390"</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COST_REV_ADJ" hidden="1">"c2951"</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S_GOV_AGENCIES_FDIC" hidden="1">"c6395"</definedName>
    <definedName name="IQ_US_GOV_DEPOSITS_FDIC" hidden="1">"c6483"</definedName>
    <definedName name="IQ_US_GOV_ENTERPRISES_FDIC" hidden="1">"c6396"</definedName>
    <definedName name="IQ_US_GOV_NONCURRENT_LOANS_TOTAL_NONCURRENT_FDIC" hidden="1">"c6779"</definedName>
    <definedName name="IQ_US_GOV_NONTRANSACTION_ACCOUNTS_FDIC" hidden="1">"c6546"</definedName>
    <definedName name="IQ_US_GOV_OBLIGATIONS_FDIC" hidden="1">"c6299"</definedName>
    <definedName name="IQ_US_GOV_SECURITIES_FDIC" hidden="1">"c6297"</definedName>
    <definedName name="IQ_US_GOV_TOTAL_DEPOSITS_FDIC" hidden="1">"c6472"</definedName>
    <definedName name="IQ_US_GOV_TRANSACTION_ACCOUNTS_FDIC" hidden="1">"c6538"</definedName>
    <definedName name="IQ_US_TREASURY_SECURITIES_FDIC" hidden="1">"c6298"</definedName>
    <definedName name="IQ_UTIL_PPE_NET" hidden="1">"c1620"</definedName>
    <definedName name="IQ_UTIL_REV" hidden="1">"c2091"</definedName>
    <definedName name="IQ_UV_PENSION_LIAB" hidden="1">"c1332"</definedName>
    <definedName name="IQ_VALUATION_ALLOWANCES_FDIC" hidden="1">"c6400"</definedName>
    <definedName name="IQ_VALUE_TRADED" hidden="1">"c1519"</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C_REVENUE_FDIC" hidden="1">"c6667"</definedName>
    <definedName name="IQ_VEHICLE_ASSEMBLIES_LIGHT" hidden="1">"c6905"</definedName>
    <definedName name="IQ_VEHICLE_ASSEMBLIES_LIGHT_APR" hidden="1">"c7565"</definedName>
    <definedName name="IQ_VEHICLE_ASSEMBLIES_LIGHT_APR_FC" hidden="1">"c8445"</definedName>
    <definedName name="IQ_VEHICLE_ASSEMBLIES_LIGHT_FC" hidden="1">"c7785"</definedName>
    <definedName name="IQ_VEHICLE_ASSEMBLIES_LIGHT_NEW" hidden="1">"c6925"</definedName>
    <definedName name="IQ_VEHICLE_ASSEMBLIES_LIGHT_NEW_APR" hidden="1">"c7585"</definedName>
    <definedName name="IQ_VEHICLE_ASSEMBLIES_LIGHT_NEW_APR_FC" hidden="1">"c8465"</definedName>
    <definedName name="IQ_VEHICLE_ASSEMBLIES_LIGHT_NEW_FC" hidden="1">"c7805"</definedName>
    <definedName name="IQ_VEHICLE_ASSEMBLIES_LIGHT_NEW_POP" hidden="1">"c7145"</definedName>
    <definedName name="IQ_VEHICLE_ASSEMBLIES_LIGHT_NEW_POP_FC" hidden="1">"c8025"</definedName>
    <definedName name="IQ_VEHICLE_ASSEMBLIES_LIGHT_NEW_YOY" hidden="1">"c7365"</definedName>
    <definedName name="IQ_VEHICLE_ASSEMBLIES_LIGHT_NEW_YOY_FC" hidden="1">"c8245"</definedName>
    <definedName name="IQ_VEHICLE_ASSEMBLIES_LIGHT_POP" hidden="1">"c7125"</definedName>
    <definedName name="IQ_VEHICLE_ASSEMBLIES_LIGHT_POP_FC" hidden="1">"c8005"</definedName>
    <definedName name="IQ_VEHICLE_ASSEMBLIES_LIGHT_YOY" hidden="1">"c7345"</definedName>
    <definedName name="IQ_VEHICLE_ASSEMBLIES_LIGHT_YOY_FC" hidden="1">"c8225"</definedName>
    <definedName name="IQ_VEHICLE_ASSEMBLIES_TOTAL" hidden="1">"c7020"</definedName>
    <definedName name="IQ_VEHICLE_ASSEMBLIES_TOTAL_APR" hidden="1">"c7680"</definedName>
    <definedName name="IQ_VEHICLE_ASSEMBLIES_TOTAL_APR_FC" hidden="1">"c8560"</definedName>
    <definedName name="IQ_VEHICLE_ASSEMBLIES_TOTAL_FC" hidden="1">"c7900"</definedName>
    <definedName name="IQ_VEHICLE_ASSEMBLIES_TOTAL_POP" hidden="1">"c7240"</definedName>
    <definedName name="IQ_VEHICLE_ASSEMBLIES_TOTAL_POP_FC" hidden="1">"c8120"</definedName>
    <definedName name="IQ_VEHICLE_ASSEMBLIES_TOTAL_YOY" hidden="1">"c7460"</definedName>
    <definedName name="IQ_VEHICLE_ASSEMBLIES_TOTAL_YOY_FC" hidden="1">"c8340"</definedName>
    <definedName name="IQ_VIF_AFTER_COST_CAPITAL_COVERED" hidden="1">"c9966"</definedName>
    <definedName name="IQ_VIF_AFTER_COST_CAPITAL_GROUP" hidden="1">"c9952"</definedName>
    <definedName name="IQ_VIF_BEFORE_COST_CAPITAL_COVERED" hidden="1">"c9964"</definedName>
    <definedName name="IQ_VIF_BEFORE_COST_CAPITAL_GROUP" hidden="1">"c9950"</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ATILE_LIABILITIES_FDIC" hidden="1">"c6364"</definedName>
    <definedName name="IQ_VOLUME" hidden="1">"c1333"</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EK" hidden="1">50000</definedName>
    <definedName name="IQ_WEIGHTED_AVG_PRICE" hidden="1">"c1334"</definedName>
    <definedName name="IQ_WHOLESALE_INVENTORIES" hidden="1">"c7027"</definedName>
    <definedName name="IQ_WHOLESALE_INVENTORIES_APR" hidden="1">"c7687"</definedName>
    <definedName name="IQ_WHOLESALE_INVENTORIES_APR_FC" hidden="1">"c8567"</definedName>
    <definedName name="IQ_WHOLESALE_INVENTORIES_FC" hidden="1">"c7907"</definedName>
    <definedName name="IQ_WHOLESALE_INVENTORIES_POP" hidden="1">"c7247"</definedName>
    <definedName name="IQ_WHOLESALE_INVENTORIES_POP_FC" hidden="1">"c8127"</definedName>
    <definedName name="IQ_WHOLESALE_INVENTORIES_YOY" hidden="1">"c7467"</definedName>
    <definedName name="IQ_WHOLESALE_INVENTORIES_YOY_FC" hidden="1">"c8347"</definedName>
    <definedName name="IQ_WHOLESALE_IS_RATIO" hidden="1">"c7026"</definedName>
    <definedName name="IQ_WHOLESALE_IS_RATIO_FC" hidden="1">"c7906"</definedName>
    <definedName name="IQ_WHOLESALE_IS_RATIO_POP" hidden="1">"c7246"</definedName>
    <definedName name="IQ_WHOLESALE_IS_RATIO_POP_FC" hidden="1">"c8126"</definedName>
    <definedName name="IQ_WHOLESALE_IS_RATIO_YOY" hidden="1">"c7466"</definedName>
    <definedName name="IQ_WHOLESALE_IS_RATIO_YOY_FC" hidden="1">"c8346"</definedName>
    <definedName name="IQ_WHOLESALE_SALES" hidden="1">"c7028"</definedName>
    <definedName name="IQ_WHOLESALE_SALES_APR" hidden="1">"c7688"</definedName>
    <definedName name="IQ_WHOLESALE_SALES_APR_FC" hidden="1">"c8568"</definedName>
    <definedName name="IQ_WHOLESALE_SALES_FC" hidden="1">"c7908"</definedName>
    <definedName name="IQ_WHOLESALE_SALES_INDEX" hidden="1">"c7029"</definedName>
    <definedName name="IQ_WHOLESALE_SALES_INDEX_APR" hidden="1">"c7689"</definedName>
    <definedName name="IQ_WHOLESALE_SALES_INDEX_APR_FC" hidden="1">"c8569"</definedName>
    <definedName name="IQ_WHOLESALE_SALES_INDEX_FC" hidden="1">"c7909"</definedName>
    <definedName name="IQ_WHOLESALE_SALES_INDEX_POP" hidden="1">"c7249"</definedName>
    <definedName name="IQ_WHOLESALE_SALES_INDEX_POP_FC" hidden="1">"c8129"</definedName>
    <definedName name="IQ_WHOLESALE_SALES_INDEX_YOY" hidden="1">"c7469"</definedName>
    <definedName name="IQ_WHOLESALE_SALES_INDEX_YOY_FC" hidden="1">"c8349"</definedName>
    <definedName name="IQ_WHOLESALE_SALES_POP" hidden="1">"c7248"</definedName>
    <definedName name="IQ_WHOLESALE_SALES_POP_FC" hidden="1">"c8128"</definedName>
    <definedName name="IQ_WHOLESALE_SALES_YOY" hidden="1">"c7468"</definedName>
    <definedName name="IQ_WHOLESALE_SALES_YOY_FC" hidden="1">"c8348"</definedName>
    <definedName name="IQ_WIP_INV" hidden="1">"c1335"</definedName>
    <definedName name="IQ_WORKING_CAP" hidden="1">"c3494"</definedName>
    <definedName name="IQ_WORKMEN_WRITTEN" hidden="1">"c1336"</definedName>
    <definedName name="IQ_WRITTEN_OPTION_CONTRACTS_FDIC" hidden="1">"c6509"</definedName>
    <definedName name="IQ_WRITTEN_OPTION_CONTRACTS_FX_RISK_FDIC" hidden="1">"c6514"</definedName>
    <definedName name="IQ_WRITTEN_OPTION_CONTRACTS_NON_FX_IR_FDIC" hidden="1">"c6519"</definedName>
    <definedName name="IQ_XDIV_DATE" hidden="1">"c2104"</definedName>
    <definedName name="IQ_YEAR_FOUNDED" hidden="1">"c6793"</definedName>
    <definedName name="IQ_YEARHIGH" hidden="1">"c1337"</definedName>
    <definedName name="IQ_YEARHIGH_DATE" hidden="1">"c2250"</definedName>
    <definedName name="IQ_YEARLOW" hidden="1">"c1338"</definedName>
    <definedName name="IQ_YEARLOW_DATE" hidden="1">"c2251"</definedName>
    <definedName name="IQ_YTD" hidden="1">3000</definedName>
    <definedName name="IQ_Z_SCORE" hidden="1">"c1339"</definedName>
    <definedName name="j" hidden="1">{#N/A,#N/A,FALSE,"Aging Summary";#N/A,#N/A,FALSE,"Ratio Analysis";#N/A,#N/A,FALSE,"Test 120 Day Accts";#N/A,#N/A,FALSE,"Tickmarks"}</definedName>
    <definedName name="jgg" hidden="1">{#N/A,#N/A,FALSE,"Aging Summary";#N/A,#N/A,FALSE,"Ratio Analysis";#N/A,#N/A,FALSE,"Test 120 Day Accts";#N/A,#N/A,FALSE,"Tickmarks"}</definedName>
    <definedName name="jgjgjgj" hidden="1">{#N/A,#N/A,FALSE,"Aging Summary";#N/A,#N/A,FALSE,"Ratio Analysis";#N/A,#N/A,FALSE,"Test 120 Day Accts";#N/A,#N/A,FALSE,"Tickmarks"}</definedName>
    <definedName name="jgjhgj" hidden="1">{#N/A,#N/A,FALSE,"Aging Summary";#N/A,#N/A,FALSE,"Ratio Analysis";#N/A,#N/A,FALSE,"Test 120 Day Accts";#N/A,#N/A,FALSE,"Tickmarks"}</definedName>
    <definedName name="jhgjhgjhgj" hidden="1">{#N/A,#N/A,FALSE,"Aging Summary";#N/A,#N/A,FALSE,"Ratio Analysis";#N/A,#N/A,FALSE,"Test 120 Day Accts";#N/A,#N/A,FALSE,"Tickmarks"}</definedName>
    <definedName name="jj" hidden="1">{#N/A,#N/A,FALSE,"Aging Summary";#N/A,#N/A,FALSE,"Ratio Analysis";#N/A,#N/A,FALSE,"Test 120 Day Accts";#N/A,#N/A,FALSE,"Tickmarks"}</definedName>
    <definedName name="jjj" hidden="1">{#N/A,#N/A,FALSE,"Aging Summary";#N/A,#N/A,FALSE,"Ratio Analysis";#N/A,#N/A,FALSE,"Test 120 Day Accts";#N/A,#N/A,FALSE,"Tickmarks"}</definedName>
    <definedName name="K" hidden="1">{#N/A,#N/A,FALSE,"Aging Summary";#N/A,#N/A,FALSE,"Ratio Analysis";#N/A,#N/A,FALSE,"Test 120 Day Accts";#N/A,#N/A,FALSE,"Tickmarks"}</definedName>
    <definedName name="kjj\" hidden="1">{#N/A,#N/A,FALSE,"Aging Summary";#N/A,#N/A,FALSE,"Ratio Analysis";#N/A,#N/A,FALSE,"Test 120 Day Accts";#N/A,#N/A,FALSE,"Tickmarks"}</definedName>
    <definedName name="l" hidden="1">{#N/A,#N/A,FALSE,"Aging Summary";#N/A,#N/A,FALSE,"Ratio Analysis";#N/A,#N/A,FALSE,"Test 120 Day Accts";#N/A,#N/A,FALSE,"Tickmarks"}</definedName>
    <definedName name="Last_Rebasing_Year">'[3]0.1 LDC Info'!$E$27</definedName>
    <definedName name="LastSheet" hidden="1">"Fixed Asset Amort and  UCC 2"</definedName>
    <definedName name="LDC_LIST">[8]lists!$AM$1:$AM$80</definedName>
    <definedName name="LDCNAMES">[6]lists!$AL$1:$AL$78</definedName>
    <definedName name="LIMIT">#REF!</definedName>
    <definedName name="LossFactors">[6]lists!$L$2:$L$15</definedName>
    <definedName name="m" hidden="1">{#N/A,#N/A,FALSE,"Aging Summary";#N/A,#N/A,FALSE,"Ratio Analysis";#N/A,#N/A,FALSE,"Test 120 Day Accts";#N/A,#N/A,FALSE,"Tickmarks"}</definedName>
    <definedName name="man_beg_bud">#REF!</definedName>
    <definedName name="man_end_bud">#REF!</definedName>
    <definedName name="man12ACT">#REF!</definedName>
    <definedName name="MANBUD">#REF!</definedName>
    <definedName name="manCYACT">#REF!</definedName>
    <definedName name="manCYBUD">#REF!</definedName>
    <definedName name="manCYF">#REF!</definedName>
    <definedName name="MANEND">#REF!</definedName>
    <definedName name="manNYbud">#REF!</definedName>
    <definedName name="manpower_costs">#REF!</definedName>
    <definedName name="manPYACT">#REF!</definedName>
    <definedName name="MANSTART">#REF!</definedName>
    <definedName name="mat_beg_bud">#REF!</definedName>
    <definedName name="mat_end_bud">#REF!</definedName>
    <definedName name="mat12ACT">#REF!</definedName>
    <definedName name="MATBUD">#REF!</definedName>
    <definedName name="matCYACT">#REF!</definedName>
    <definedName name="matCYBUD">#REF!</definedName>
    <definedName name="matCYF">#REF!</definedName>
    <definedName name="MATEND">#REF!</definedName>
    <definedName name="material_costs">#REF!</definedName>
    <definedName name="matNYbud">#REF!</definedName>
    <definedName name="matPYACT">#REF!</definedName>
    <definedName name="MATSTART">#REF!</definedName>
    <definedName name="MMM" hidden="1">{#N/A,#N/A,FALSE,"Aging Summary";#N/A,#N/A,FALSE,"Ratio Analysis";#N/A,#N/A,FALSE,"Test 120 Day Accts";#N/A,#N/A,FALSE,"Tickmarks"}</definedName>
    <definedName name="n" hidden="1">{#N/A,#N/A,FALSE,"Aging Summary";#N/A,#N/A,FALSE,"Ratio Analysis";#N/A,#N/A,FALSE,"Test 120 Day Accts";#N/A,#N/A,FALSE,"Tickmarks"}</definedName>
    <definedName name="NonPayment">[6]lists!$AA$1:$AA$71</definedName>
    <definedName name="oi" hidden="1">{#N/A,#N/A,TRUE,"Appendix A";#N/A,#N/A,TRUE,"Co-branded Mass Market ";#N/A,#N/A,TRUE,"SMART Meter Pilot";#N/A,#N/A,TRUE,"Design Advisory Program";#N/A,#N/A,TRUE,"Residential Load Control ";#N/A,#N/A,TRUE,"TAPS Program";#N/A,#N/A,TRUE,"Refrigerator Buy-Back Program";#N/A,#N/A,TRUE,"Social Housing Program";#N/A,#N/A,TRUE,"SMART Meters CI&amp;I";#N/A,#N/A,TRUE,"LED Retrofits for Traffic Light";#N/A,#N/A,TRUE,"Leveraging Energy Conservation ";#N/A,#N/A,TRUE,"Commercial Load Control";#N/A,#N/A,TRUE,"Energy Audits &amp; Feasibility ";#N/A,#N/A,TRUE,"Design Advisory Program CI&amp;I ";#N/A,#N/A,TRUE,"Distribution Loss Reduction";#N/A,#N/A,TRUE,"Load Displacement";#N/A,#N/A,TRUE,"Stand-by Generators ";#N/A,#N/A,TRUE,"Reporting and Program Support"}</definedName>
    <definedName name="oo" hidden="1">{#N/A,#N/A,FALSE,"Aging Summary";#N/A,#N/A,FALSE,"Ratio Analysis";#N/A,#N/A,FALSE,"Test 120 Day Accts";#N/A,#N/A,FALSE,"Tickmarks"}</definedName>
    <definedName name="oth_beg_bud">#REF!</definedName>
    <definedName name="oth_end_bud">#REF!</definedName>
    <definedName name="oth12ACT">#REF!</definedName>
    <definedName name="othCYACT">#REF!</definedName>
    <definedName name="othCYBUD">#REF!</definedName>
    <definedName name="othCYF">#REF!</definedName>
    <definedName name="OTHEND">#REF!</definedName>
    <definedName name="other_costs">#REF!</definedName>
    <definedName name="OTHERBUD">#REF!</definedName>
    <definedName name="othNYbud">#REF!</definedName>
    <definedName name="othPYACT">#REF!</definedName>
    <definedName name="OTHSTART">#REF!</definedName>
    <definedName name="p" hidden="1">{#N/A,#N/A,FALSE,"Aging Summary";#N/A,#N/A,FALSE,"Ratio Analysis";#N/A,#N/A,FALSE,"Test 120 Day Accts";#N/A,#N/A,FALSE,"Tickmarks"}</definedName>
    <definedName name="pp" hidden="1">{#N/A,#N/A,FALSE,"Aging Summary";#N/A,#N/A,FALSE,"Ratio Analysis";#N/A,#N/A,FALSE,"Test 120 Day Accts";#N/A,#N/A,FALSE,"Tickmarks"}</definedName>
    <definedName name="_xlnm.Print_Area" localSheetId="2">'GPMC Fixed Asset Continuity'!$A$1:$BP$9</definedName>
    <definedName name="print_end">#REF!</definedName>
    <definedName name="Rate_Class">[6]lists!$A$2:$A$105</definedName>
    <definedName name="RATE_CLASSES">[6]lists!$A$1:$A$104</definedName>
    <definedName name="ratedescription">[9]hidden1!$D$1:$D$122</definedName>
    <definedName name="RebaseYear">'[4]LDC Info'!$E$28</definedName>
    <definedName name="RebaseYear_1">'[10]LDC Info'!$E$24</definedName>
    <definedName name="RenameBridge">'[11]LDC Info'!$E$26</definedName>
    <definedName name="RenameRebase">'[11]LDC Info'!$E$28</definedName>
    <definedName name="RenameTest">'[11]LDC Info'!$E$24</definedName>
    <definedName name="RMpilsVer">'[1]Z1.ModelVariables'!$C$13</definedName>
    <definedName name="RMversion">'[12]Z1.ModelVariables'!$C$13</definedName>
    <definedName name="rr" hidden="1">{#N/A,#N/A,FALSE,"Aging Summary";#N/A,#N/A,FALSE,"Ratio Analysis";#N/A,#N/A,FALSE,"Test 120 Day Accts";#N/A,#N/A,FALSE,"Tickmarks"}</definedName>
    <definedName name="rtyr" hidden="1">{#N/A,#N/A,FALSE,"Aging Summary";#N/A,#N/A,FALSE,"Ratio Analysis";#N/A,#N/A,FALSE,"Test 120 Day Accts";#N/A,#N/A,FALSE,"Tickmarks"}</definedName>
    <definedName name="SALBENF">#REF!</definedName>
    <definedName name="salreg">#REF!</definedName>
    <definedName name="SALREGF">#REF!</definedName>
    <definedName name="TableName">"Dummy"</definedName>
    <definedName name="TEMPA">#REF!</definedName>
    <definedName name="Test_Year">'[3]0.1 LDC Info'!$E$25</definedName>
    <definedName name="TestYear">'[4]LDC Info'!$E$24</definedName>
    <definedName name="TestYr">'[1]P0.Admin'!$C$13</definedName>
    <definedName name="total_dept">#REF!</definedName>
    <definedName name="total_manpower">#REF!</definedName>
    <definedName name="total_material">#REF!</definedName>
    <definedName name="total_other">#REF!</definedName>
    <definedName name="total_transportation">#REF!</definedName>
    <definedName name="TRANBUD">#REF!</definedName>
    <definedName name="TRANEND">#REF!</definedName>
    <definedName name="transportation_costs">#REF!</definedName>
    <definedName name="TRANSTART">#REF!</definedName>
    <definedName name="tretert" hidden="1">#REF!</definedName>
    <definedName name="trn_beg_bud">#REF!</definedName>
    <definedName name="trn_end_bud">#REF!</definedName>
    <definedName name="trn12ACT">#REF!</definedName>
    <definedName name="trnCYACT">#REF!</definedName>
    <definedName name="trnCYBUD">#REF!</definedName>
    <definedName name="trnCYF">#REF!</definedName>
    <definedName name="trnNYbud">#REF!</definedName>
    <definedName name="trnPYACT">#REF!</definedName>
    <definedName name="tryytry" hidden="1">{#N/A,#N/A,TRUE,"summary ";#N/A,#N/A,TRUE,"Summary for SSM";#N/A,#N/A,TRUE,"Cost Reconciliation";#N/A,#N/A,TRUE,"summary support costs";#N/A,#N/A,TRUE,"Home Depot";#N/A,#N/A,TRUE,"SLED and CFL exchange";#N/A,#N/A,TRUE,"Loblaws";#N/A,#N/A,TRUE,"45_47 Sheppard ave";#N/A,#N/A,TRUE,"Green House";#N/A,#N/A,TRUE,"NYGH";#N/A,#N/A,TRUE,"Enbridge Gas Fired";#N/A,#N/A,TRUE,"5800 Yonge";#N/A,#N/A,TRUE,"OPG"}</definedName>
    <definedName name="TT" hidden="1">{"yr1_AOA",#N/A,FALSE,"AOA Effect";"yr2_AOA",#N/A,FALSE,"AOA Effect";"yr3_AOA",#N/A,FALSE,"AOA Effect";"yr4_AOA",#N/A,FALSE,"AOA Effect";"yr5_AOA",#N/A,FALSE,"AOA Effect";"yr6_AOA",#N/A,FALSE,"AOA Effect";"yr7_AOA",#N/A,FALSE,"AOA Effect";"yr8_AOA",#N/A,FALSE,"AOA Effect";"yr9_AOA",#N/A,FALSE,"AOA Effect";"yr10_AOA",#N/A,FALSE,"AOA Effect"}</definedName>
    <definedName name="ttt" hidden="1">{#N/A,#N/A,FALSE,"Aging Summary";#N/A,#N/A,FALSE,"Ratio Analysis";#N/A,#N/A,FALSE,"Test 120 Day Accts";#N/A,#N/A,FALSE,"Tickmarks"}</definedName>
    <definedName name="tutu" hidden="1">#REF!</definedName>
    <definedName name="Units">[6]lists!$N$2:$N$5</definedName>
    <definedName name="Units1">[6]lists!$O$2:$O$4</definedName>
    <definedName name="Units2">[6]lists!$P$2:$P$3</definedName>
    <definedName name="Utility">[7]Financials!$A$1</definedName>
    <definedName name="utitliy1">[13]Financials!$A$1</definedName>
    <definedName name="uu" hidden="1">{#N/A,#N/A,FALSE,"Aging Summary";#N/A,#N/A,FALSE,"Ratio Analysis";#N/A,#N/A,FALSE,"Test 120 Day Accts";#N/A,#N/A,FALSE,"Tickmarks"}</definedName>
    <definedName name="uuu" hidden="1">#REF!</definedName>
    <definedName name="uuuu" hidden="1">{#N/A,#N/A,FALSE,"Aging Summary";#N/A,#N/A,FALSE,"Ratio Analysis";#N/A,#N/A,FALSE,"Test 120 Day Accts";#N/A,#N/A,FALSE,"Tickmarks"}</definedName>
    <definedName name="v" hidden="1">{#N/A,#N/A,FALSE,"Aging Summary";#N/A,#N/A,FALSE,"Ratio Analysis";#N/A,#N/A,FALSE,"Test 120 Day Accts";#N/A,#N/A,FALSE,"Tickmarks"}</definedName>
    <definedName name="valuevx">42.314159</definedName>
    <definedName name="vbbbbbbbbb" hidden="1">{#N/A,#N/A,FALSE,"Aging Summary";#N/A,#N/A,FALSE,"Ratio Analysis";#N/A,#N/A,FALSE,"Test 120 Day Accts";#N/A,#N/A,FALSE,"Tickmarks"}</definedName>
    <definedName name="w" hidden="1">{#N/A,#N/A,FALSE,"Aging Summary";#N/A,#N/A,FALSE,"Ratio Analysis";#N/A,#N/A,FALSE,"Test 120 Day Accts";#N/A,#N/A,FALSE,"Tickmarks"}</definedName>
    <definedName name="WAGBENF">#REF!</definedName>
    <definedName name="wagdob">#REF!</definedName>
    <definedName name="wagdobf">#REF!</definedName>
    <definedName name="wagreg">#REF!</definedName>
    <definedName name="wagregf">#REF!</definedName>
    <definedName name="wrn.AccumDepr." hidden="1">{"yr1_accdepr",#N/A,FALSE,"Accumulated Depr";"yr2_accdepr",#N/A,FALSE,"Accumulated Depr";"yr3_accdepr",#N/A,FALSE,"Accumulated Depr";"yr4_accdepr",#N/A,FALSE,"Accumulated Depr";"yr5_accdepr",#N/A,FALSE,"Accumulated Depr";"yr6_accdepr",#N/A,FALSE,"Accumulated Depr";"yr7_accdepr",#N/A,FALSE,"Accumulated Depr";"yr8_accdepr",#N/A,FALSE,"Accumulated Depr";"yr9_accdepr",#N/A,FALSE,"Accumulated Depr";"yr10_accdepr",#N/A,FALSE,"Accumulated Depr"}</definedName>
    <definedName name="wrn.Aging._.and._.Trend._.Analysis." hidden="1">{#N/A,#N/A,FALSE,"Aging Summary";#N/A,#N/A,FALSE,"Ratio Analysis";#N/A,#N/A,FALSE,"Test 120 Day Accts";#N/A,#N/A,FALSE,"Tickmarks"}</definedName>
    <definedName name="wrn.Appendixes._.for._.OEB." hidden="1">{#N/A,#N/A,TRUE,"Appendix A";#N/A,#N/A,TRUE,"Co-branded Mass Market ";#N/A,#N/A,TRUE,"SMART Meter Pilot";#N/A,#N/A,TRUE,"Design Advisory Program";#N/A,#N/A,TRUE,"Residential Load Control ";#N/A,#N/A,TRUE,"TAPS Program";#N/A,#N/A,TRUE,"Refrigerator Buy-Back Program";#N/A,#N/A,TRUE,"Social Housing Program";#N/A,#N/A,TRUE,"SMART Meters CI&amp;I";#N/A,#N/A,TRUE,"LED Retrofits for Traffic Light";#N/A,#N/A,TRUE,"Leveraging Energy Conservation ";#N/A,#N/A,TRUE,"Commercial Load Control";#N/A,#N/A,TRUE,"Energy Audits &amp; Feasibility ";#N/A,#N/A,TRUE,"Design Advisory Program CI&amp;I ";#N/A,#N/A,TRUE,"Distribution Loss Reduction";#N/A,#N/A,TRUE,"Load Displacement";#N/A,#N/A,TRUE,"Stand-by Generators ";#N/A,#N/A,TRUE,"Reporting and Program Support"}</definedName>
    <definedName name="wrn.backups._.for._.appendixes." hidden="1">{#N/A,#N/A,TRUE,"summary ";#N/A,#N/A,TRUE,"Summary for SSM";#N/A,#N/A,TRUE,"Cost Reconciliation";#N/A,#N/A,TRUE,"summary support costs";#N/A,#N/A,TRUE,"Home Depot";#N/A,#N/A,TRUE,"SLED and CFL exchange";#N/A,#N/A,TRUE,"Loblaws";#N/A,#N/A,TRUE,"45_47 Sheppard ave";#N/A,#N/A,TRUE,"Green House";#N/A,#N/A,TRUE,"NYGH";#N/A,#N/A,TRUE,"Enbridge Gas Fired";#N/A,#N/A,TRUE,"5800 Yonge";#N/A,#N/A,TRUE,"OPG"}</definedName>
    <definedName name="wrn.compare." hidden="1">{"year1",#N/A,FALSE,"compare";"year10",#N/A,FALSE,"compare";"year2",#N/A,FALSE,"compare";"year3",#N/A,FALSE,"compare";"year4",#N/A,FALSE,"compare";"year5",#N/A,FALSE,"compare";"year6",#N/A,FALSE,"compare";"year7",#N/A,FALSE,"compare";"year8",#N/A,FALSE,"compare";"year9",#N/A,FALSE,"compare"}</definedName>
    <definedName name="wrn.compare5yrs." hidden="1">{"year1",#N/A,FALSE,"compare";"year2",#N/A,FALSE,"compare";"year3",#N/A,FALSE,"compare";"year4",#N/A,FALSE,"compare";"year5",#N/A,FALSE,"compare"}</definedName>
    <definedName name="wrn.costs." hidden="1">{"consolidated_costs",#N/A,FALSE,"Cost_Data_Table";"regulatory_adjustments",#N/A,FALSE,"Cost_Data_Table";"adjustment_explanations",#N/A,FALSE,"Cost_Data_Table";"utility_costs",#N/A,FALSE,"Cost_Data_Table";"utility_costs_inflated",#N/A,FALSE,"Cost_Data_Table"}</definedName>
    <definedName name="wrn.custadds_volumes." hidden="1">{"datatable",#N/A,FALSE,"Cust.Adds_Volumes"}</definedName>
    <definedName name="wrn.Depreciation._.Expense." hidden="1">{"yr1_depr",#N/A,FALSE,"AOA Effect";"yr2_depr",#N/A,FALSE,"AOA Effect";"yr3_depr",#N/A,FALSE,"AOA Effect";"yr4_depr",#N/A,FALSE,"AOA Effect";"yr5_depr",#N/A,FALSE,"AOA Effect";"yr6_depr",#N/A,FALSE,"AOA Effect";"yr7_depr",#N/A,FALSE,"AOA Effect";"yr8_depr",#N/A,FALSE,"AOA Effect";"yr9_depr",#N/A,FALSE,"AOA Effect";"yr10_depr",#N/A,FALSE,"AOA Effect"}</definedName>
    <definedName name="wrn.Effective._.Capital._.Expenditures." hidden="1">{"yr1_capex",#N/A,FALSE,"Cap Adds Effect";"yr2_capex",#N/A,FALSE,"Cap Adds Effect";"yr3_capex",#N/A,FALSE,"Cap Adds Effect";"yr4_capex",#N/A,FALSE,"Cap Adds Effect";"yr5_capex",#N/A,FALSE,"Cap Adds Effect";"yr6_capex",#N/A,FALSE,"Cap Adds Effect";"yr7_capex",#N/A,FALSE,"Cap Adds Effect";"yr8_capex",#N/A,FALSE,"Cap Adds Effect";"yr9_capex",#N/A,FALSE,"Cap Adds Effect";"yr10_capex",#N/A,FALSE,"Cap Adds Effect"}</definedName>
    <definedName name="wrn.Gross._.PPE." hidden="1">{"yr1_AOA",#N/A,FALSE,"AOA Effect";"yr2_AOA",#N/A,FALSE,"AOA Effect";"yr3_AOA",#N/A,FALSE,"AOA Effect";"yr4_AOA",#N/A,FALSE,"AOA Effect";"yr5_AOA",#N/A,FALSE,"AOA Effect";"yr6_AOA",#N/A,FALSE,"AOA Effect";"yr7_AOA",#N/A,FALSE,"AOA Effect";"yr8_AOA",#N/A,FALSE,"AOA Effect";"yr9_AOA",#N/A,FALSE,"AOA Effect";"yr10_AOA",#N/A,FALSE,"AOA Effect"}</definedName>
    <definedName name="wrn.income." hidden="1">{"income",#N/A,FALSE,"income_statement"}</definedName>
    <definedName name="wrn.Input._.Items." hidden="1">{"capex1",#N/A,FALSE,"5yr Cap Exps";"capex2",#N/A,FALSE,"5yr Cap Exps";"capex_inflated1",#N/A,FALSE,"5yr Cap Exps";"capex_inflated2",#N/A,FALSE,"5yr Cap Exps";"retirements1",#N/A,FALSE,"5yr Cap Exps";"retirements2",#N/A,FALSE,"5yr Cap Exps";"costs net of proceeds1",#N/A,FALSE,"5yr Cap Exps";"costs net of proceeds2",#N/A,FALSE,"5yr Cap Exps"}</definedName>
    <definedName name="wrn.OMreport." hidden="1">{"OM_data",#N/A,FALSE,"O&amp;M Data Table";"OM_regulatory_adjustments",#N/A,FALSE,"O&amp;M Data Table";"OM_select_data",#N/A,FALSE,"O&amp;M Data Table"}</definedName>
    <definedName name="wrn.revenue." hidden="1">{"Consolidated_revenue",#N/A,FALSE,"Revenue_Data_Table";"regulatory_adjustments",#N/A,FALSE,"Revenue_Data_Table";"adjustment_explanation",#N/A,FALSE,"Revenue_Data_Table";"utility_revenue",#N/A,FALSE,"Revenue_Data_Table";"utility_revenue_inflated",#N/A,FALSE,"Revenue_Data_Table"}</definedName>
    <definedName name="ytrytry" hidden="1">{#N/A,#N/A,FALSE,"Aging Summary";#N/A,#N/A,FALSE,"Ratio Analysis";#N/A,#N/A,FALSE,"Test 120 Day Accts";#N/A,#N/A,FALSE,"Tickmarks"}</definedName>
    <definedName name="yy" hidden="1">{#N/A,#N/A,FALSE,"Aging Summary";#N/A,#N/A,FALSE,"Ratio Analysis";#N/A,#N/A,FALSE,"Test 120 Day Accts";#N/A,#N/A,FALSE,"Tickmarks"}</definedName>
    <definedName name="yytr" hidden="1">{#N/A,#N/A,TRUE,"Appendix A";#N/A,#N/A,TRUE,"Co-branded Mass Market ";#N/A,#N/A,TRUE,"SMART Meter Pilot";#N/A,#N/A,TRUE,"Design Advisory Program";#N/A,#N/A,TRUE,"Residential Load Control ";#N/A,#N/A,TRUE,"TAPS Program";#N/A,#N/A,TRUE,"Refrigerator Buy-Back Program";#N/A,#N/A,TRUE,"Social Housing Program";#N/A,#N/A,TRUE,"SMART Meters CI&amp;I";#N/A,#N/A,TRUE,"LED Retrofits for Traffic Light";#N/A,#N/A,TRUE,"Leveraging Energy Conservation ";#N/A,#N/A,TRUE,"Commercial Load Control";#N/A,#N/A,TRUE,"Energy Audits &amp; Feasibility ";#N/A,#N/A,TRUE,"Design Advisory Program CI&amp;I ";#N/A,#N/A,TRUE,"Distribution Loss Reduction";#N/A,#N/A,TRUE,"Load Displacement";#N/A,#N/A,TRUE,"Stand-by Generators ";#N/A,#N/A,TRUE,"Reporting and Program Support"}</definedName>
    <definedName name="zcx" hidden="1">{#N/A,#N/A,TRUE,"Appendix A";#N/A,#N/A,TRUE,"Co-branded Mass Market ";#N/A,#N/A,TRUE,"SMART Meter Pilot";#N/A,#N/A,TRUE,"Design Advisory Program";#N/A,#N/A,TRUE,"Residential Load Control ";#N/A,#N/A,TRUE,"TAPS Program";#N/A,#N/A,TRUE,"Refrigerator Buy-Back Program";#N/A,#N/A,TRUE,"Social Housing Program";#N/A,#N/A,TRUE,"SMART Meters CI&amp;I";#N/A,#N/A,TRUE,"LED Retrofits for Traffic Light";#N/A,#N/A,TRUE,"Leveraging Energy Conservation ";#N/A,#N/A,TRUE,"Commercial Load Control";#N/A,#N/A,TRUE,"Energy Audits &amp; Feasibility ";#N/A,#N/A,TRUE,"Design Advisory Program CI&amp;I ";#N/A,#N/A,TRUE,"Distribution Loss Reduction";#N/A,#N/A,TRUE,"Load Displacement";#N/A,#N/A,TRUE,"Stand-by Generators ";#N/A,#N/A,TRUE,"Reporting and Program Support"}</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101" i="2" l="1"/>
  <c r="P101" i="2"/>
  <c r="O101" i="2"/>
  <c r="N101" i="2"/>
  <c r="M101" i="2"/>
  <c r="Q100" i="2"/>
  <c r="P100" i="2"/>
  <c r="O100" i="2"/>
  <c r="N100" i="2"/>
  <c r="M100" i="2"/>
  <c r="Q99" i="2"/>
  <c r="P99" i="2"/>
  <c r="O99" i="2"/>
  <c r="N99" i="2"/>
  <c r="M99" i="2"/>
  <c r="M68" i="2"/>
  <c r="N68" i="2" s="1"/>
  <c r="O68" i="2" s="1"/>
  <c r="P68" i="2" s="1"/>
  <c r="Q68" i="2" s="1"/>
  <c r="Q64" i="2"/>
  <c r="P64" i="2"/>
  <c r="O64" i="2"/>
  <c r="N64" i="2"/>
  <c r="M64" i="2"/>
  <c r="Q63" i="2"/>
  <c r="P63" i="2"/>
  <c r="O63" i="2"/>
  <c r="N63" i="2"/>
  <c r="M63" i="2"/>
  <c r="Q62" i="2"/>
  <c r="P62" i="2"/>
  <c r="O62" i="2"/>
  <c r="N62" i="2"/>
  <c r="M62" i="2"/>
  <c r="N31" i="2"/>
  <c r="O31" i="2" s="1"/>
  <c r="P31" i="2" s="1"/>
  <c r="Q31" i="2" s="1"/>
  <c r="Q46" i="3" l="1"/>
  <c r="P46" i="3"/>
  <c r="O46" i="3"/>
  <c r="N46" i="3"/>
  <c r="M46" i="3"/>
  <c r="P73" i="14" s="1"/>
  <c r="P89" i="14" s="1"/>
  <c r="P93" i="14" s="1"/>
  <c r="Q40" i="3"/>
  <c r="T73" i="13" s="1"/>
  <c r="T89" i="13" s="1"/>
  <c r="T93" i="13" s="1"/>
  <c r="P40" i="3"/>
  <c r="O40" i="3"/>
  <c r="R73" i="13" s="1"/>
  <c r="R89" i="13" s="1"/>
  <c r="R93" i="13" s="1"/>
  <c r="N40" i="3"/>
  <c r="M40" i="3"/>
  <c r="Q34" i="3"/>
  <c r="P34" i="3"/>
  <c r="O34" i="3"/>
  <c r="T77" i="14"/>
  <c r="AU38" i="14" s="1"/>
  <c r="S77" i="14"/>
  <c r="AR38" i="14" s="1"/>
  <c r="AT38" i="14" s="1"/>
  <c r="AT57" i="14" s="1"/>
  <c r="R77" i="14"/>
  <c r="AO38" i="14" s="1"/>
  <c r="AQ38" i="14" s="1"/>
  <c r="AQ57" i="14" s="1"/>
  <c r="Q77" i="14"/>
  <c r="P77" i="14"/>
  <c r="AI38" i="14" s="1"/>
  <c r="T77" i="13"/>
  <c r="S77" i="13"/>
  <c r="R77" i="13"/>
  <c r="Q77" i="13"/>
  <c r="AL38" i="13" s="1"/>
  <c r="AN38" i="13" s="1"/>
  <c r="AN57" i="13" s="1"/>
  <c r="P77" i="13"/>
  <c r="AI38" i="13" s="1"/>
  <c r="AK38" i="13" s="1"/>
  <c r="AK57" i="13" s="1"/>
  <c r="T77" i="4"/>
  <c r="AU38" i="4" s="1"/>
  <c r="S77" i="4"/>
  <c r="R77" i="4"/>
  <c r="Q77" i="4"/>
  <c r="P77" i="4"/>
  <c r="AV37" i="11"/>
  <c r="AT37" i="11"/>
  <c r="AJ37" i="11"/>
  <c r="AW24" i="11"/>
  <c r="AM24" i="11"/>
  <c r="AK24" i="11"/>
  <c r="AW22" i="11"/>
  <c r="AW37" i="11" s="1"/>
  <c r="AV22" i="11"/>
  <c r="AT22" i="11"/>
  <c r="AT24" i="11" s="1"/>
  <c r="AS22" i="11"/>
  <c r="AQ22" i="11"/>
  <c r="AQ37" i="11" s="1"/>
  <c r="AP22" i="11"/>
  <c r="AN22" i="11"/>
  <c r="AN37" i="11" s="1"/>
  <c r="AM22" i="11"/>
  <c r="AK22" i="11"/>
  <c r="AK37" i="11" s="1"/>
  <c r="AJ22" i="11"/>
  <c r="AW21" i="11"/>
  <c r="AV21" i="11"/>
  <c r="AV24" i="11" s="1"/>
  <c r="AT21" i="11"/>
  <c r="AS21" i="11"/>
  <c r="AS37" i="11" s="1"/>
  <c r="AQ21" i="11"/>
  <c r="AP21" i="11"/>
  <c r="AP37" i="11" s="1"/>
  <c r="AN21" i="11"/>
  <c r="AM21" i="11"/>
  <c r="AM37" i="11" s="1"/>
  <c r="AK21" i="11"/>
  <c r="AJ21" i="11"/>
  <c r="AJ24" i="11" s="1"/>
  <c r="AM61" i="11"/>
  <c r="AK61" i="11"/>
  <c r="AV53" i="11"/>
  <c r="AW61" i="11" s="1"/>
  <c r="AS53" i="11"/>
  <c r="AT61" i="11" s="1"/>
  <c r="AP53" i="11"/>
  <c r="AQ61" i="11" s="1"/>
  <c r="AM53" i="11"/>
  <c r="AN61" i="11" s="1"/>
  <c r="AJ53" i="11"/>
  <c r="AJ61" i="11" s="1"/>
  <c r="Q77" i="11"/>
  <c r="AL38" i="11" s="1"/>
  <c r="P78" i="11"/>
  <c r="Q78" i="11"/>
  <c r="R78" i="11"/>
  <c r="S78" i="11"/>
  <c r="T78" i="11"/>
  <c r="P86" i="11"/>
  <c r="Q86" i="11"/>
  <c r="R86" i="11"/>
  <c r="S86" i="11"/>
  <c r="T86" i="11"/>
  <c r="AL38" i="14"/>
  <c r="AN38" i="14" s="1"/>
  <c r="AN57" i="14" s="1"/>
  <c r="AV37" i="14"/>
  <c r="AT37" i="14"/>
  <c r="AJ37" i="14"/>
  <c r="AW24" i="14"/>
  <c r="AM24" i="14"/>
  <c r="AK24" i="14"/>
  <c r="AW22" i="14"/>
  <c r="AW37" i="14" s="1"/>
  <c r="AV22" i="14"/>
  <c r="AT22" i="14"/>
  <c r="AT24" i="14" s="1"/>
  <c r="AS22" i="14"/>
  <c r="AQ22" i="14"/>
  <c r="AQ37" i="14" s="1"/>
  <c r="AP22" i="14"/>
  <c r="AN22" i="14"/>
  <c r="AN37" i="14" s="1"/>
  <c r="AM22" i="14"/>
  <c r="AK22" i="14"/>
  <c r="AK37" i="14" s="1"/>
  <c r="AJ22" i="14"/>
  <c r="AW21" i="14"/>
  <c r="AV21" i="14"/>
  <c r="AV24" i="14" s="1"/>
  <c r="AT21" i="14"/>
  <c r="AS21" i="14"/>
  <c r="AS37" i="14" s="1"/>
  <c r="AQ21" i="14"/>
  <c r="AP21" i="14"/>
  <c r="AP37" i="14" s="1"/>
  <c r="AN21" i="14"/>
  <c r="AM21" i="14"/>
  <c r="AM37" i="14" s="1"/>
  <c r="AK21" i="14"/>
  <c r="AJ21" i="14"/>
  <c r="AJ24" i="14" s="1"/>
  <c r="AW61" i="14"/>
  <c r="AV61" i="14"/>
  <c r="AK61" i="14"/>
  <c r="AJ61" i="14"/>
  <c r="AV53" i="14"/>
  <c r="AS53" i="14"/>
  <c r="AT61" i="14" s="1"/>
  <c r="AP53" i="14"/>
  <c r="AQ61" i="14" s="1"/>
  <c r="AM53" i="14"/>
  <c r="AN61" i="14" s="1"/>
  <c r="AJ53" i="14"/>
  <c r="T73" i="14"/>
  <c r="T89" i="14" s="1"/>
  <c r="T93" i="14" s="1"/>
  <c r="S73" i="14"/>
  <c r="S89" i="14" s="1"/>
  <c r="S93" i="14" s="1"/>
  <c r="R73" i="14"/>
  <c r="R89" i="14" s="1"/>
  <c r="R93" i="14" s="1"/>
  <c r="Q73" i="14"/>
  <c r="Q89" i="14" s="1"/>
  <c r="Q93" i="14" s="1"/>
  <c r="T86" i="14"/>
  <c r="S86" i="14"/>
  <c r="R86" i="14"/>
  <c r="Q86" i="14"/>
  <c r="P86" i="14"/>
  <c r="AU38" i="13"/>
  <c r="AW38" i="13" s="1"/>
  <c r="AW57" i="13" s="1"/>
  <c r="AT37" i="13"/>
  <c r="AW24" i="13"/>
  <c r="AK24" i="13"/>
  <c r="AW22" i="13"/>
  <c r="AW37" i="13" s="1"/>
  <c r="AV22" i="13"/>
  <c r="AT22" i="13"/>
  <c r="AT24" i="13" s="1"/>
  <c r="AS22" i="13"/>
  <c r="AQ22" i="13"/>
  <c r="AQ37" i="13" s="1"/>
  <c r="AP22" i="13"/>
  <c r="AN22" i="13"/>
  <c r="AN37" i="13" s="1"/>
  <c r="AM22" i="13"/>
  <c r="AK22" i="13"/>
  <c r="AK37" i="13" s="1"/>
  <c r="AJ22" i="13"/>
  <c r="AW21" i="13"/>
  <c r="AV21" i="13"/>
  <c r="AV24" i="13" s="1"/>
  <c r="AT21" i="13"/>
  <c r="AS21" i="13"/>
  <c r="AS37" i="13" s="1"/>
  <c r="AQ21" i="13"/>
  <c r="AP21" i="13"/>
  <c r="AP37" i="13" s="1"/>
  <c r="AN21" i="13"/>
  <c r="AM21" i="13"/>
  <c r="AM37" i="13" s="1"/>
  <c r="AK21" i="13"/>
  <c r="AJ21" i="13"/>
  <c r="AJ24" i="13" s="1"/>
  <c r="AV53" i="13"/>
  <c r="AW61" i="13" s="1"/>
  <c r="AS53" i="13"/>
  <c r="AT61" i="13" s="1"/>
  <c r="AP53" i="13"/>
  <c r="AQ61" i="13" s="1"/>
  <c r="AM53" i="13"/>
  <c r="AN61" i="13" s="1"/>
  <c r="AJ53" i="13"/>
  <c r="AK61" i="13" s="1"/>
  <c r="S73" i="13"/>
  <c r="Q73" i="13"/>
  <c r="Q73" i="11" s="1"/>
  <c r="P73" i="13"/>
  <c r="P89" i="13" s="1"/>
  <c r="P93" i="13" s="1"/>
  <c r="T86" i="13"/>
  <c r="S86" i="13"/>
  <c r="R86" i="13"/>
  <c r="Q86" i="13"/>
  <c r="P86" i="13"/>
  <c r="AR38" i="4"/>
  <c r="AT38" i="4" s="1"/>
  <c r="AT57" i="4" s="1"/>
  <c r="AO38" i="4"/>
  <c r="AQ38" i="4" s="1"/>
  <c r="AQ57" i="4" s="1"/>
  <c r="AL38" i="4"/>
  <c r="AM38" i="4" s="1"/>
  <c r="AM57" i="4" s="1"/>
  <c r="AT37" i="4"/>
  <c r="AW24" i="4"/>
  <c r="AK24" i="4"/>
  <c r="AW22" i="4"/>
  <c r="AW37" i="4" s="1"/>
  <c r="AV22" i="4"/>
  <c r="AT22" i="4"/>
  <c r="AT24" i="4" s="1"/>
  <c r="AS22" i="4"/>
  <c r="AQ22" i="4"/>
  <c r="AQ37" i="4" s="1"/>
  <c r="AP22" i="4"/>
  <c r="AN22" i="4"/>
  <c r="AN37" i="4" s="1"/>
  <c r="AM22" i="4"/>
  <c r="AK22" i="4"/>
  <c r="AK37" i="4" s="1"/>
  <c r="AJ22" i="4"/>
  <c r="AW21" i="4"/>
  <c r="AV21" i="4"/>
  <c r="AV24" i="4" s="1"/>
  <c r="AT21" i="4"/>
  <c r="AS21" i="4"/>
  <c r="AS37" i="4" s="1"/>
  <c r="AQ21" i="4"/>
  <c r="AP21" i="4"/>
  <c r="AP37" i="4" s="1"/>
  <c r="AN21" i="4"/>
  <c r="AM21" i="4"/>
  <c r="AM37" i="4" s="1"/>
  <c r="AK21" i="4"/>
  <c r="AJ21" i="4"/>
  <c r="AJ24" i="4" s="1"/>
  <c r="AV53" i="4"/>
  <c r="AW61" i="4" s="1"/>
  <c r="AS53" i="4"/>
  <c r="AT61" i="4" s="1"/>
  <c r="AP53" i="4"/>
  <c r="AQ61" i="4" s="1"/>
  <c r="AM53" i="4"/>
  <c r="AN61" i="4" s="1"/>
  <c r="AJ53" i="4"/>
  <c r="AK61" i="4" s="1"/>
  <c r="Q101" i="3"/>
  <c r="P101" i="3"/>
  <c r="O101" i="3"/>
  <c r="N101" i="3"/>
  <c r="M101" i="3"/>
  <c r="Q100" i="3"/>
  <c r="P100" i="3"/>
  <c r="O100" i="3"/>
  <c r="N100" i="3"/>
  <c r="M100" i="3"/>
  <c r="Q99" i="3"/>
  <c r="P99" i="3"/>
  <c r="O99" i="3"/>
  <c r="N99" i="3"/>
  <c r="M99" i="3"/>
  <c r="M68" i="3"/>
  <c r="N68" i="3" s="1"/>
  <c r="O68" i="3" s="1"/>
  <c r="P68" i="3" s="1"/>
  <c r="Q68" i="3" s="1"/>
  <c r="Q64" i="3"/>
  <c r="P64" i="3"/>
  <c r="O64" i="3"/>
  <c r="N64" i="3"/>
  <c r="M64" i="3"/>
  <c r="Q63" i="3"/>
  <c r="P63" i="3"/>
  <c r="O63" i="3"/>
  <c r="N63" i="3"/>
  <c r="M63" i="3"/>
  <c r="P62" i="3"/>
  <c r="O62" i="3"/>
  <c r="N62" i="3"/>
  <c r="N31" i="3"/>
  <c r="O31" i="3" s="1"/>
  <c r="P31" i="3" s="1"/>
  <c r="Q31" i="3" s="1"/>
  <c r="S73" i="4"/>
  <c r="S89" i="4" s="1"/>
  <c r="S91" i="4" s="1"/>
  <c r="R73" i="4"/>
  <c r="Q73" i="4"/>
  <c r="P73" i="4"/>
  <c r="T86" i="4"/>
  <c r="S86" i="4"/>
  <c r="R86" i="4"/>
  <c r="Q86" i="4"/>
  <c r="P86" i="4"/>
  <c r="Q89" i="4"/>
  <c r="Q91" i="4" s="1"/>
  <c r="P89" i="4"/>
  <c r="P91" i="4" s="1"/>
  <c r="Q62" i="3" l="1"/>
  <c r="AV38" i="13"/>
  <c r="AV57" i="13" s="1"/>
  <c r="S73" i="11"/>
  <c r="S77" i="11"/>
  <c r="AR38" i="11" s="1"/>
  <c r="AT38" i="11" s="1"/>
  <c r="AT57" i="11" s="1"/>
  <c r="R73" i="11"/>
  <c r="R89" i="4"/>
  <c r="R91" i="4" s="1"/>
  <c r="AN38" i="4"/>
  <c r="AN57" i="4" s="1"/>
  <c r="AM38" i="14"/>
  <c r="AM57" i="14" s="1"/>
  <c r="M62" i="3"/>
  <c r="S89" i="13"/>
  <c r="Q89" i="13"/>
  <c r="P89" i="11"/>
  <c r="P91" i="11" s="1"/>
  <c r="P73" i="11"/>
  <c r="T73" i="4"/>
  <c r="R89" i="11"/>
  <c r="R91" i="11" s="1"/>
  <c r="AW38" i="14"/>
  <c r="AW57" i="14" s="1"/>
  <c r="AV38" i="14"/>
  <c r="AV57" i="14" s="1"/>
  <c r="R77" i="11"/>
  <c r="AO38" i="11" s="1"/>
  <c r="AQ38" i="11" s="1"/>
  <c r="AQ57" i="11" s="1"/>
  <c r="AK38" i="14"/>
  <c r="AK57" i="14" s="1"/>
  <c r="AJ38" i="14"/>
  <c r="AJ57" i="14" s="1"/>
  <c r="P77" i="11"/>
  <c r="AI38" i="11" s="1"/>
  <c r="AJ38" i="11" s="1"/>
  <c r="AJ57" i="11" s="1"/>
  <c r="AR38" i="13"/>
  <c r="AT38" i="13" s="1"/>
  <c r="AT57" i="13" s="1"/>
  <c r="AO38" i="13"/>
  <c r="AQ38" i="13" s="1"/>
  <c r="AQ57" i="13" s="1"/>
  <c r="AM38" i="13"/>
  <c r="AM57" i="13" s="1"/>
  <c r="AJ38" i="13"/>
  <c r="AJ57" i="13" s="1"/>
  <c r="AW38" i="4"/>
  <c r="AW57" i="4" s="1"/>
  <c r="AV38" i="4"/>
  <c r="AV57" i="4" s="1"/>
  <c r="T77" i="11"/>
  <c r="AU38" i="11" s="1"/>
  <c r="AM38" i="11"/>
  <c r="AM57" i="11" s="1"/>
  <c r="AN38" i="11"/>
  <c r="AN57" i="11" s="1"/>
  <c r="AK38" i="11"/>
  <c r="AK57" i="11" s="1"/>
  <c r="AI38" i="4"/>
  <c r="AV61" i="11"/>
  <c r="AN24" i="11"/>
  <c r="AP24" i="11"/>
  <c r="AQ24" i="11"/>
  <c r="AS24" i="11"/>
  <c r="AS38" i="11"/>
  <c r="AS57" i="11" s="1"/>
  <c r="AP61" i="11"/>
  <c r="AS61" i="11"/>
  <c r="AM61" i="14"/>
  <c r="AN24" i="14"/>
  <c r="AP38" i="14"/>
  <c r="AP57" i="14" s="1"/>
  <c r="AP24" i="14"/>
  <c r="AP61" i="14"/>
  <c r="AQ24" i="14"/>
  <c r="AS24" i="14"/>
  <c r="AS38" i="14"/>
  <c r="AS57" i="14" s="1"/>
  <c r="AS61" i="14"/>
  <c r="AM24" i="13"/>
  <c r="AJ37" i="13"/>
  <c r="AV37" i="13"/>
  <c r="AJ61" i="13"/>
  <c r="AN24" i="13"/>
  <c r="AP38" i="13"/>
  <c r="AP57" i="13" s="1"/>
  <c r="AV61" i="13"/>
  <c r="AP24" i="13"/>
  <c r="AQ24" i="13"/>
  <c r="AS24" i="13"/>
  <c r="AM61" i="13"/>
  <c r="AP61" i="13"/>
  <c r="AS61" i="13"/>
  <c r="AM24" i="4"/>
  <c r="AJ37" i="4"/>
  <c r="AV37" i="4"/>
  <c r="AJ61" i="4"/>
  <c r="AN24" i="4"/>
  <c r="AP38" i="4"/>
  <c r="AP57" i="4" s="1"/>
  <c r="AV61" i="4"/>
  <c r="AP24" i="4"/>
  <c r="AQ24" i="4"/>
  <c r="AS24" i="4"/>
  <c r="AS38" i="4"/>
  <c r="AS57" i="4" s="1"/>
  <c r="AM61" i="4"/>
  <c r="AP61" i="4"/>
  <c r="AS61" i="4"/>
  <c r="T7" i="14"/>
  <c r="T7" i="13"/>
  <c r="T7" i="4"/>
  <c r="T7" i="11"/>
  <c r="L7" i="3"/>
  <c r="L46" i="3"/>
  <c r="G46" i="3"/>
  <c r="L40" i="3"/>
  <c r="I40" i="3"/>
  <c r="H40" i="3"/>
  <c r="G40" i="3"/>
  <c r="L34" i="3"/>
  <c r="O73" i="4" s="1"/>
  <c r="O89" i="4" s="1"/>
  <c r="O91" i="4" s="1"/>
  <c r="J34" i="3"/>
  <c r="I34" i="3"/>
  <c r="E34" i="3"/>
  <c r="O77" i="14"/>
  <c r="N77" i="14"/>
  <c r="M77" i="14"/>
  <c r="L77" i="14"/>
  <c r="K77" i="14"/>
  <c r="J78" i="14"/>
  <c r="O77" i="13"/>
  <c r="N77" i="13"/>
  <c r="M77" i="13"/>
  <c r="L77" i="13"/>
  <c r="K77" i="13"/>
  <c r="J78" i="13"/>
  <c r="O77" i="4"/>
  <c r="O86" i="4"/>
  <c r="N77" i="4"/>
  <c r="M77" i="4"/>
  <c r="L77" i="4"/>
  <c r="K77" i="4"/>
  <c r="J77" i="4"/>
  <c r="I77" i="4"/>
  <c r="H78" i="4"/>
  <c r="AS38" i="13" l="1"/>
  <c r="AS57" i="13" s="1"/>
  <c r="S93" i="13"/>
  <c r="S89" i="11"/>
  <c r="S91" i="11" s="1"/>
  <c r="Q93" i="13"/>
  <c r="Q89" i="11"/>
  <c r="Q91" i="11" s="1"/>
  <c r="T89" i="4"/>
  <c r="T73" i="11"/>
  <c r="AP38" i="11"/>
  <c r="AP57" i="11" s="1"/>
  <c r="AW38" i="11"/>
  <c r="AW57" i="11" s="1"/>
  <c r="AV38" i="11"/>
  <c r="AV57" i="11" s="1"/>
  <c r="AK38" i="4"/>
  <c r="AK57" i="4" s="1"/>
  <c r="AJ38" i="4"/>
  <c r="AJ57" i="4" s="1"/>
  <c r="F62" i="3"/>
  <c r="G62" i="3"/>
  <c r="H62" i="3"/>
  <c r="I62" i="3"/>
  <c r="J62" i="3"/>
  <c r="T91" i="4" l="1"/>
  <c r="T89" i="11"/>
  <c r="T91" i="11" s="1"/>
  <c r="K77" i="11"/>
  <c r="L77" i="11"/>
  <c r="M77" i="11"/>
  <c r="N77" i="11"/>
  <c r="J78" i="11"/>
  <c r="K78" i="11"/>
  <c r="L78" i="11"/>
  <c r="M78" i="11"/>
  <c r="N78" i="11"/>
  <c r="O78" i="11"/>
  <c r="O73" i="14"/>
  <c r="J73" i="14"/>
  <c r="O77" i="11"/>
  <c r="AF38" i="11" l="1"/>
  <c r="O73" i="13"/>
  <c r="L73" i="13"/>
  <c r="K73" i="13"/>
  <c r="J73" i="13"/>
  <c r="J74" i="13" s="1"/>
  <c r="L73" i="4"/>
  <c r="M73" i="4"/>
  <c r="O73" i="11"/>
  <c r="J89" i="14"/>
  <c r="J91" i="14" s="1"/>
  <c r="J92" i="14" s="1"/>
  <c r="J93" i="14" s="1"/>
  <c r="F88" i="14"/>
  <c r="O86" i="14"/>
  <c r="N86" i="14"/>
  <c r="M86" i="14"/>
  <c r="L86" i="14"/>
  <c r="K86" i="14"/>
  <c r="J86" i="14"/>
  <c r="I86" i="14"/>
  <c r="H86" i="14"/>
  <c r="G86" i="14"/>
  <c r="F86" i="14"/>
  <c r="F81" i="14"/>
  <c r="F77" i="14"/>
  <c r="N73" i="14"/>
  <c r="M73" i="14"/>
  <c r="L73" i="14"/>
  <c r="L89" i="14" s="1"/>
  <c r="L93" i="14" s="1"/>
  <c r="K73" i="14"/>
  <c r="K89" i="14" s="1"/>
  <c r="K93" i="14" s="1"/>
  <c r="I73" i="14"/>
  <c r="I89" i="14" s="1"/>
  <c r="I93" i="14" s="1"/>
  <c r="G73" i="14"/>
  <c r="F73" i="14"/>
  <c r="F74" i="14" s="1"/>
  <c r="G72" i="14" s="1"/>
  <c r="B60" i="14"/>
  <c r="AG53" i="14"/>
  <c r="AD53" i="14"/>
  <c r="AA53" i="14"/>
  <c r="X53" i="14"/>
  <c r="U53" i="14"/>
  <c r="R53" i="14"/>
  <c r="O53" i="14"/>
  <c r="L53" i="14"/>
  <c r="I53" i="14"/>
  <c r="F53" i="14"/>
  <c r="AH22" i="14"/>
  <c r="AH37" i="14" s="1"/>
  <c r="AG22" i="14"/>
  <c r="AE22" i="14"/>
  <c r="AE37" i="14" s="1"/>
  <c r="AD22" i="14"/>
  <c r="AB22" i="14"/>
  <c r="AB37" i="14" s="1"/>
  <c r="AA22" i="14"/>
  <c r="Y22" i="14"/>
  <c r="Y24" i="14" s="1"/>
  <c r="X22" i="14"/>
  <c r="V22" i="14"/>
  <c r="V24" i="14" s="1"/>
  <c r="U22" i="14"/>
  <c r="S22" i="14"/>
  <c r="S37" i="14" s="1"/>
  <c r="R22" i="14"/>
  <c r="P22" i="14"/>
  <c r="P37" i="14" s="1"/>
  <c r="O22" i="14"/>
  <c r="M22" i="14"/>
  <c r="M24" i="14" s="1"/>
  <c r="L22" i="14"/>
  <c r="J22" i="14"/>
  <c r="J37" i="14" s="1"/>
  <c r="I22" i="14"/>
  <c r="G22" i="14"/>
  <c r="G37" i="14" s="1"/>
  <c r="F22" i="14"/>
  <c r="AH21" i="14"/>
  <c r="AG21" i="14"/>
  <c r="AG24" i="14" s="1"/>
  <c r="AE21" i="14"/>
  <c r="AD21" i="14"/>
  <c r="AD37" i="14" s="1"/>
  <c r="AB21" i="14"/>
  <c r="AA21" i="14"/>
  <c r="Y21" i="14"/>
  <c r="X21" i="14"/>
  <c r="V21" i="14"/>
  <c r="U21" i="14"/>
  <c r="U24" i="14" s="1"/>
  <c r="S21" i="14"/>
  <c r="R21" i="14"/>
  <c r="R37" i="14" s="1"/>
  <c r="P21" i="14"/>
  <c r="O21" i="14"/>
  <c r="M21" i="14"/>
  <c r="L21" i="14"/>
  <c r="J21" i="14"/>
  <c r="I21" i="14"/>
  <c r="I24" i="14" s="1"/>
  <c r="G21" i="14"/>
  <c r="F21" i="14"/>
  <c r="F37" i="14" s="1"/>
  <c r="K89" i="13"/>
  <c r="K93" i="13" s="1"/>
  <c r="H89" i="13"/>
  <c r="H93" i="13" s="1"/>
  <c r="F88" i="13"/>
  <c r="O86" i="13"/>
  <c r="N86" i="13"/>
  <c r="M86" i="13"/>
  <c r="L86" i="13"/>
  <c r="K86" i="13"/>
  <c r="J86" i="13"/>
  <c r="I86" i="13"/>
  <c r="H86" i="13"/>
  <c r="G86" i="13"/>
  <c r="F86" i="13"/>
  <c r="F81" i="13"/>
  <c r="I78" i="11"/>
  <c r="F77" i="13"/>
  <c r="N73" i="13"/>
  <c r="M73" i="13"/>
  <c r="I73" i="13"/>
  <c r="H78" i="11"/>
  <c r="G73" i="13"/>
  <c r="F73" i="13"/>
  <c r="B60" i="13"/>
  <c r="AG53" i="13"/>
  <c r="AD53" i="13"/>
  <c r="AA53" i="13"/>
  <c r="X53" i="13"/>
  <c r="U53" i="13"/>
  <c r="R53" i="13"/>
  <c r="O53" i="13"/>
  <c r="L53" i="13"/>
  <c r="I53" i="13"/>
  <c r="F53" i="13"/>
  <c r="AH22" i="13"/>
  <c r="AH37" i="13" s="1"/>
  <c r="AG22" i="13"/>
  <c r="AE22" i="13"/>
  <c r="AE37" i="13" s="1"/>
  <c r="AD22" i="13"/>
  <c r="AB22" i="13"/>
  <c r="AB37" i="13" s="1"/>
  <c r="AA22" i="13"/>
  <c r="Y22" i="13"/>
  <c r="Y37" i="13" s="1"/>
  <c r="X22" i="13"/>
  <c r="V22" i="13"/>
  <c r="V37" i="13" s="1"/>
  <c r="U22" i="13"/>
  <c r="S22" i="13"/>
  <c r="S37" i="13" s="1"/>
  <c r="R22" i="13"/>
  <c r="P22" i="13"/>
  <c r="P37" i="13" s="1"/>
  <c r="O22" i="13"/>
  <c r="M22" i="13"/>
  <c r="M37" i="13" s="1"/>
  <c r="L22" i="13"/>
  <c r="J22" i="13"/>
  <c r="J37" i="13" s="1"/>
  <c r="I22" i="13"/>
  <c r="G22" i="13"/>
  <c r="G37" i="13" s="1"/>
  <c r="F22" i="13"/>
  <c r="AH21" i="13"/>
  <c r="AG21" i="13"/>
  <c r="AE21" i="13"/>
  <c r="AD21" i="13"/>
  <c r="AD37" i="13" s="1"/>
  <c r="AB21" i="13"/>
  <c r="AA21" i="13"/>
  <c r="Y21" i="13"/>
  <c r="X21" i="13"/>
  <c r="V21" i="13"/>
  <c r="U21" i="13"/>
  <c r="S21" i="13"/>
  <c r="R21" i="13"/>
  <c r="R37" i="13" s="1"/>
  <c r="P21" i="13"/>
  <c r="O21" i="13"/>
  <c r="M21" i="13"/>
  <c r="L21" i="13"/>
  <c r="J21" i="13"/>
  <c r="I21" i="13"/>
  <c r="G21" i="13"/>
  <c r="F21" i="13"/>
  <c r="F37" i="13" s="1"/>
  <c r="L73" i="11" l="1"/>
  <c r="J89" i="13"/>
  <c r="J91" i="13" s="1"/>
  <c r="M73" i="11"/>
  <c r="K73" i="11"/>
  <c r="O24" i="14"/>
  <c r="AA24" i="14"/>
  <c r="V37" i="14"/>
  <c r="G24" i="14"/>
  <c r="R24" i="14"/>
  <c r="S24" i="14"/>
  <c r="AD24" i="14"/>
  <c r="AE24" i="14"/>
  <c r="F24" i="14"/>
  <c r="M37" i="14"/>
  <c r="AB24" i="13"/>
  <c r="I24" i="13"/>
  <c r="U24" i="13"/>
  <c r="AG24" i="13"/>
  <c r="AD24" i="13"/>
  <c r="V24" i="13"/>
  <c r="I89" i="13"/>
  <c r="I93" i="13" s="1"/>
  <c r="AH24" i="13"/>
  <c r="M89" i="13"/>
  <c r="M93" i="13" s="1"/>
  <c r="L37" i="13"/>
  <c r="X37" i="13"/>
  <c r="F24" i="13"/>
  <c r="J24" i="13"/>
  <c r="P24" i="13"/>
  <c r="R24" i="13"/>
  <c r="L89" i="13"/>
  <c r="L93" i="13" s="1"/>
  <c r="L24" i="14"/>
  <c r="L37" i="14"/>
  <c r="X24" i="14"/>
  <c r="X37" i="14"/>
  <c r="P24" i="14"/>
  <c r="AB24" i="14"/>
  <c r="O37" i="14"/>
  <c r="AA37" i="14"/>
  <c r="M89" i="14"/>
  <c r="M93" i="14" s="1"/>
  <c r="G77" i="14"/>
  <c r="H38" i="14" s="1"/>
  <c r="J24" i="14"/>
  <c r="AH24" i="14"/>
  <c r="Y37" i="14"/>
  <c r="F89" i="14"/>
  <c r="F93" i="14" s="1"/>
  <c r="E38" i="14"/>
  <c r="N89" i="14"/>
  <c r="N93" i="14" s="1"/>
  <c r="G74" i="14"/>
  <c r="G89" i="14"/>
  <c r="G93" i="14" s="1"/>
  <c r="O89" i="14"/>
  <c r="O93" i="14" s="1"/>
  <c r="I37" i="14"/>
  <c r="U37" i="14"/>
  <c r="AG37" i="14"/>
  <c r="H89" i="14"/>
  <c r="H93" i="14" s="1"/>
  <c r="G24" i="13"/>
  <c r="S24" i="13"/>
  <c r="AE24" i="13"/>
  <c r="O37" i="13"/>
  <c r="AA37" i="13"/>
  <c r="L24" i="13"/>
  <c r="X24" i="13"/>
  <c r="F89" i="13"/>
  <c r="F93" i="13" s="1"/>
  <c r="F74" i="13"/>
  <c r="N89" i="13"/>
  <c r="N93" i="13" s="1"/>
  <c r="M24" i="13"/>
  <c r="Y24" i="13"/>
  <c r="G89" i="13"/>
  <c r="G93" i="13" s="1"/>
  <c r="O89" i="13"/>
  <c r="O93" i="13" s="1"/>
  <c r="I37" i="13"/>
  <c r="U37" i="13"/>
  <c r="AG37" i="13"/>
  <c r="O24" i="13"/>
  <c r="AA24" i="13"/>
  <c r="J92" i="13" l="1"/>
  <c r="J93" i="13"/>
  <c r="F92" i="13"/>
  <c r="F94" i="13" s="1"/>
  <c r="F98" i="13" s="1"/>
  <c r="F99" i="13" s="1"/>
  <c r="G88" i="13" s="1"/>
  <c r="G92" i="13" s="1"/>
  <c r="E38" i="13"/>
  <c r="G38" i="13" s="1"/>
  <c r="G57" i="13" s="1"/>
  <c r="G38" i="14"/>
  <c r="G57" i="14" s="1"/>
  <c r="F38" i="14"/>
  <c r="F57" i="14" s="1"/>
  <c r="F92" i="14"/>
  <c r="H72" i="14"/>
  <c r="I38" i="14"/>
  <c r="I57" i="14" s="1"/>
  <c r="J38" i="14"/>
  <c r="J57" i="14" s="1"/>
  <c r="F79" i="14"/>
  <c r="G72" i="13"/>
  <c r="F79" i="13"/>
  <c r="G76" i="13" s="1"/>
  <c r="J94" i="13" l="1"/>
  <c r="F38" i="13"/>
  <c r="F57" i="13" s="1"/>
  <c r="F82" i="13"/>
  <c r="F83" i="13" s="1"/>
  <c r="E20" i="13" s="1"/>
  <c r="G20" i="13" s="1"/>
  <c r="G25" i="13" s="1"/>
  <c r="G76" i="14"/>
  <c r="F82" i="14"/>
  <c r="F83" i="14" s="1"/>
  <c r="E20" i="14" s="1"/>
  <c r="H77" i="14"/>
  <c r="K38" i="14" s="1"/>
  <c r="H74" i="14"/>
  <c r="F94" i="14"/>
  <c r="F97" i="14" s="1"/>
  <c r="F98" i="14" s="1"/>
  <c r="G88" i="14" s="1"/>
  <c r="G92" i="14" s="1"/>
  <c r="G94" i="13"/>
  <c r="G98" i="13" s="1"/>
  <c r="G99" i="13" s="1"/>
  <c r="H88" i="13" s="1"/>
  <c r="H92" i="13" s="1"/>
  <c r="G77" i="13"/>
  <c r="G79" i="13" s="1"/>
  <c r="H76" i="13" s="1"/>
  <c r="G81" i="13"/>
  <c r="G74" i="13"/>
  <c r="F58" i="13"/>
  <c r="G58" i="13"/>
  <c r="F20" i="13" l="1"/>
  <c r="F25" i="13" s="1"/>
  <c r="F28" i="13" s="1"/>
  <c r="F32" i="13" s="1"/>
  <c r="H38" i="13"/>
  <c r="G94" i="14"/>
  <c r="G97" i="14" s="1"/>
  <c r="I72" i="14"/>
  <c r="M38" i="14"/>
  <c r="M57" i="14" s="1"/>
  <c r="L38" i="14"/>
  <c r="L57" i="14" s="1"/>
  <c r="G20" i="14"/>
  <c r="G25" i="14" s="1"/>
  <c r="F20" i="14"/>
  <c r="F25" i="14" s="1"/>
  <c r="F58" i="14"/>
  <c r="G58" i="14"/>
  <c r="G79" i="14"/>
  <c r="G81" i="14"/>
  <c r="G28" i="13"/>
  <c r="G32" i="13" s="1"/>
  <c r="G29" i="13"/>
  <c r="G33" i="13" s="1"/>
  <c r="G30" i="13"/>
  <c r="G34" i="13" s="1"/>
  <c r="G56" i="13" s="1"/>
  <c r="G59" i="13" s="1"/>
  <c r="G63" i="13" s="1"/>
  <c r="G65" i="13" s="1"/>
  <c r="G66" i="13" s="1"/>
  <c r="G39" i="13" s="1"/>
  <c r="H72" i="13"/>
  <c r="G82" i="13"/>
  <c r="H94" i="13"/>
  <c r="H98" i="13" s="1"/>
  <c r="H99" i="13" s="1"/>
  <c r="I88" i="13" s="1"/>
  <c r="I92" i="13" s="1"/>
  <c r="G83" i="13"/>
  <c r="H20" i="13" s="1"/>
  <c r="J38" i="13"/>
  <c r="J57" i="13" s="1"/>
  <c r="I38" i="13"/>
  <c r="I57" i="13" s="1"/>
  <c r="I58" i="13"/>
  <c r="J58" i="13"/>
  <c r="F29" i="13" l="1"/>
  <c r="F33" i="13" s="1"/>
  <c r="F30" i="13"/>
  <c r="F34" i="13" s="1"/>
  <c r="F56" i="13" s="1"/>
  <c r="F59" i="13" s="1"/>
  <c r="F63" i="13" s="1"/>
  <c r="F65" i="13" s="1"/>
  <c r="F66" i="13" s="1"/>
  <c r="F39" i="13" s="1"/>
  <c r="G35" i="13"/>
  <c r="G41" i="13" s="1"/>
  <c r="G44" i="13" s="1"/>
  <c r="G46" i="13" s="1"/>
  <c r="J58" i="14"/>
  <c r="I58" i="14"/>
  <c r="F28" i="14"/>
  <c r="F32" i="14" s="1"/>
  <c r="F29" i="14"/>
  <c r="F33" i="14" s="1"/>
  <c r="F30" i="14"/>
  <c r="F34" i="14" s="1"/>
  <c r="F56" i="14" s="1"/>
  <c r="F59" i="14" s="1"/>
  <c r="F63" i="14" s="1"/>
  <c r="F65" i="14" s="1"/>
  <c r="F66" i="14" s="1"/>
  <c r="F39" i="14" s="1"/>
  <c r="G28" i="14"/>
  <c r="G32" i="14" s="1"/>
  <c r="G29" i="14"/>
  <c r="G33" i="14" s="1"/>
  <c r="G30" i="14"/>
  <c r="G34" i="14" s="1"/>
  <c r="G56" i="14" s="1"/>
  <c r="G59" i="14" s="1"/>
  <c r="G63" i="14" s="1"/>
  <c r="G65" i="14" s="1"/>
  <c r="G66" i="14" s="1"/>
  <c r="G39" i="14" s="1"/>
  <c r="H76" i="14"/>
  <c r="G82" i="14"/>
  <c r="G83" i="14" s="1"/>
  <c r="H20" i="14" s="1"/>
  <c r="I74" i="14"/>
  <c r="I77" i="14"/>
  <c r="N38" i="14" s="1"/>
  <c r="G98" i="14"/>
  <c r="H88" i="14" s="1"/>
  <c r="H92" i="14" s="1"/>
  <c r="I94" i="13"/>
  <c r="I98" i="13" s="1"/>
  <c r="I99" i="13" s="1"/>
  <c r="J88" i="13" s="1"/>
  <c r="H81" i="13"/>
  <c r="H77" i="13"/>
  <c r="H74" i="13"/>
  <c r="I20" i="13"/>
  <c r="I25" i="13" s="1"/>
  <c r="J20" i="13"/>
  <c r="J25" i="13" s="1"/>
  <c r="M58" i="13"/>
  <c r="L58" i="13"/>
  <c r="F35" i="13" l="1"/>
  <c r="F41" i="13"/>
  <c r="F35" i="14"/>
  <c r="F41" i="14" s="1"/>
  <c r="J20" i="14"/>
  <c r="J25" i="14" s="1"/>
  <c r="I20" i="14"/>
  <c r="I25" i="14" s="1"/>
  <c r="G35" i="14"/>
  <c r="G41" i="14" s="1"/>
  <c r="G44" i="14" s="1"/>
  <c r="G46" i="14" s="1"/>
  <c r="P38" i="14"/>
  <c r="P57" i="14" s="1"/>
  <c r="O38" i="14"/>
  <c r="O57" i="14" s="1"/>
  <c r="J72" i="14"/>
  <c r="H79" i="14"/>
  <c r="H81" i="14"/>
  <c r="H94" i="14"/>
  <c r="H97" i="14" s="1"/>
  <c r="H98" i="14" s="1"/>
  <c r="I88" i="14" s="1"/>
  <c r="I92" i="14" s="1"/>
  <c r="J28" i="13"/>
  <c r="J32" i="13" s="1"/>
  <c r="J30" i="13"/>
  <c r="J34" i="13" s="1"/>
  <c r="J56" i="13" s="1"/>
  <c r="J59" i="13" s="1"/>
  <c r="J63" i="13" s="1"/>
  <c r="J65" i="13" s="1"/>
  <c r="J66" i="13" s="1"/>
  <c r="J39" i="13" s="1"/>
  <c r="J29" i="13"/>
  <c r="J33" i="13" s="1"/>
  <c r="I28" i="13"/>
  <c r="I32" i="13" s="1"/>
  <c r="I29" i="13"/>
  <c r="I33" i="13" s="1"/>
  <c r="I30" i="13"/>
  <c r="I34" i="13" s="1"/>
  <c r="I56" i="13" s="1"/>
  <c r="I59" i="13" s="1"/>
  <c r="I63" i="13" s="1"/>
  <c r="I65" i="13" s="1"/>
  <c r="I66" i="13" s="1"/>
  <c r="I39" i="13" s="1"/>
  <c r="K38" i="13"/>
  <c r="H79" i="13"/>
  <c r="I76" i="13" s="1"/>
  <c r="I72" i="13"/>
  <c r="P58" i="13"/>
  <c r="O58" i="13"/>
  <c r="J98" i="13" l="1"/>
  <c r="J99" i="13" s="1"/>
  <c r="K88" i="13" s="1"/>
  <c r="H82" i="13"/>
  <c r="H83" i="13" s="1"/>
  <c r="K20" i="13" s="1"/>
  <c r="L20" i="13" s="1"/>
  <c r="L25" i="13" s="1"/>
  <c r="I76" i="14"/>
  <c r="H82" i="14"/>
  <c r="J74" i="14"/>
  <c r="J77" i="14"/>
  <c r="Q38" i="14" s="1"/>
  <c r="I94" i="14"/>
  <c r="I97" i="14" s="1"/>
  <c r="I98" i="14" s="1"/>
  <c r="J88" i="14" s="1"/>
  <c r="M58" i="14"/>
  <c r="L58" i="14"/>
  <c r="I28" i="14"/>
  <c r="I32" i="14" s="1"/>
  <c r="I29" i="14"/>
  <c r="I33" i="14" s="1"/>
  <c r="I30" i="14"/>
  <c r="I34" i="14" s="1"/>
  <c r="I56" i="14" s="1"/>
  <c r="I59" i="14" s="1"/>
  <c r="I63" i="14" s="1"/>
  <c r="I65" i="14" s="1"/>
  <c r="I66" i="14" s="1"/>
  <c r="I39" i="14" s="1"/>
  <c r="H83" i="14"/>
  <c r="K20" i="14" s="1"/>
  <c r="J29" i="14"/>
  <c r="J33" i="14" s="1"/>
  <c r="J30" i="14"/>
  <c r="J34" i="14" s="1"/>
  <c r="J56" i="14" s="1"/>
  <c r="J59" i="14" s="1"/>
  <c r="J63" i="14" s="1"/>
  <c r="J65" i="14" s="1"/>
  <c r="J66" i="14" s="1"/>
  <c r="J39" i="14" s="1"/>
  <c r="J28" i="14"/>
  <c r="J32" i="14" s="1"/>
  <c r="I35" i="13"/>
  <c r="I41" i="13" s="1"/>
  <c r="I81" i="13"/>
  <c r="I74" i="13"/>
  <c r="I77" i="13"/>
  <c r="J35" i="13"/>
  <c r="J41" i="13" s="1"/>
  <c r="J44" i="13" s="1"/>
  <c r="J46" i="13" s="1"/>
  <c r="M38" i="13"/>
  <c r="M57" i="13" s="1"/>
  <c r="L38" i="13"/>
  <c r="L57" i="13" s="1"/>
  <c r="S58" i="13"/>
  <c r="R58" i="13" l="1"/>
  <c r="K92" i="13"/>
  <c r="K94" i="13" s="1"/>
  <c r="K98" i="13"/>
  <c r="U58" i="13" s="1"/>
  <c r="J35" i="14"/>
  <c r="J41" i="14" s="1"/>
  <c r="J44" i="14" s="1"/>
  <c r="J46" i="14" s="1"/>
  <c r="M20" i="13"/>
  <c r="M25" i="13" s="1"/>
  <c r="M30" i="13" s="1"/>
  <c r="M34" i="13" s="1"/>
  <c r="M56" i="13" s="1"/>
  <c r="M59" i="13" s="1"/>
  <c r="M63" i="13" s="1"/>
  <c r="M65" i="13" s="1"/>
  <c r="M66" i="13" s="1"/>
  <c r="M39" i="13" s="1"/>
  <c r="N38" i="13"/>
  <c r="O38" i="13" s="1"/>
  <c r="O57" i="13" s="1"/>
  <c r="I77" i="11"/>
  <c r="J94" i="14"/>
  <c r="P58" i="14"/>
  <c r="O58" i="14"/>
  <c r="L20" i="14"/>
  <c r="L25" i="14" s="1"/>
  <c r="M20" i="14"/>
  <c r="M25" i="14" s="1"/>
  <c r="S38" i="14"/>
  <c r="S57" i="14" s="1"/>
  <c r="R38" i="14"/>
  <c r="R57" i="14" s="1"/>
  <c r="K72" i="14"/>
  <c r="I35" i="14"/>
  <c r="I41" i="14" s="1"/>
  <c r="I79" i="14"/>
  <c r="I81" i="14"/>
  <c r="J72" i="13"/>
  <c r="V58" i="13"/>
  <c r="I79" i="13"/>
  <c r="J76" i="13" s="1"/>
  <c r="L29" i="13"/>
  <c r="L33" i="13" s="1"/>
  <c r="L30" i="13"/>
  <c r="L34" i="13" s="1"/>
  <c r="L56" i="13" s="1"/>
  <c r="L59" i="13" s="1"/>
  <c r="L63" i="13" s="1"/>
  <c r="L65" i="13" s="1"/>
  <c r="L66" i="13" s="1"/>
  <c r="L39" i="13" s="1"/>
  <c r="L28" i="13"/>
  <c r="L32" i="13" s="1"/>
  <c r="K99" i="13" l="1"/>
  <c r="L88" i="13" s="1"/>
  <c r="J97" i="14"/>
  <c r="S58" i="14" s="1"/>
  <c r="L92" i="13"/>
  <c r="L98" i="13"/>
  <c r="M29" i="13"/>
  <c r="M33" i="13" s="1"/>
  <c r="P38" i="13"/>
  <c r="P57" i="13" s="1"/>
  <c r="L35" i="13"/>
  <c r="L41" i="13" s="1"/>
  <c r="M28" i="13"/>
  <c r="M32" i="13" s="1"/>
  <c r="M35" i="13" s="1"/>
  <c r="M41" i="13" s="1"/>
  <c r="M44" i="13" s="1"/>
  <c r="M46" i="13" s="1"/>
  <c r="I82" i="13"/>
  <c r="I83" i="13" s="1"/>
  <c r="N20" i="13" s="1"/>
  <c r="O20" i="13" s="1"/>
  <c r="O25" i="13" s="1"/>
  <c r="M30" i="14"/>
  <c r="M34" i="14" s="1"/>
  <c r="M56" i="14" s="1"/>
  <c r="M59" i="14" s="1"/>
  <c r="M63" i="14" s="1"/>
  <c r="M65" i="14" s="1"/>
  <c r="M66" i="14" s="1"/>
  <c r="M39" i="14" s="1"/>
  <c r="M28" i="14"/>
  <c r="M32" i="14" s="1"/>
  <c r="M29" i="14"/>
  <c r="M33" i="14" s="1"/>
  <c r="L29" i="14"/>
  <c r="L33" i="14" s="1"/>
  <c r="L30" i="14"/>
  <c r="L34" i="14" s="1"/>
  <c r="L56" i="14" s="1"/>
  <c r="L59" i="14" s="1"/>
  <c r="L63" i="14" s="1"/>
  <c r="L65" i="14" s="1"/>
  <c r="L66" i="14" s="1"/>
  <c r="L39" i="14" s="1"/>
  <c r="L28" i="14"/>
  <c r="L32" i="14" s="1"/>
  <c r="J76" i="14"/>
  <c r="I82" i="14"/>
  <c r="I83" i="14" s="1"/>
  <c r="N20" i="14" s="1"/>
  <c r="K74" i="14"/>
  <c r="T38" i="14"/>
  <c r="R58" i="14"/>
  <c r="J81" i="13"/>
  <c r="J77" i="13"/>
  <c r="L94" i="13"/>
  <c r="J98" i="14" l="1"/>
  <c r="K88" i="14" s="1"/>
  <c r="K92" i="14" s="1"/>
  <c r="K94" i="14" s="1"/>
  <c r="K97" i="14" s="1"/>
  <c r="V58" i="14" s="1"/>
  <c r="L99" i="13"/>
  <c r="M88" i="13" s="1"/>
  <c r="M92" i="13" s="1"/>
  <c r="M94" i="13" s="1"/>
  <c r="P20" i="13"/>
  <c r="P25" i="13" s="1"/>
  <c r="Q38" i="13"/>
  <c r="S38" i="13" s="1"/>
  <c r="S57" i="13" s="1"/>
  <c r="J77" i="11"/>
  <c r="O20" i="14"/>
  <c r="O25" i="14" s="1"/>
  <c r="P20" i="14"/>
  <c r="P25" i="14" s="1"/>
  <c r="M35" i="14"/>
  <c r="M41" i="14" s="1"/>
  <c r="M44" i="14" s="1"/>
  <c r="M46" i="14" s="1"/>
  <c r="J79" i="14"/>
  <c r="J81" i="14"/>
  <c r="U58" i="14"/>
  <c r="V38" i="14"/>
  <c r="V57" i="14" s="1"/>
  <c r="U38" i="14"/>
  <c r="U57" i="14" s="1"/>
  <c r="L72" i="14"/>
  <c r="L35" i="14"/>
  <c r="L41" i="14" s="1"/>
  <c r="K98" i="14"/>
  <c r="L88" i="14" s="1"/>
  <c r="L92" i="14" s="1"/>
  <c r="K72" i="13"/>
  <c r="O30" i="13"/>
  <c r="O34" i="13" s="1"/>
  <c r="O56" i="13" s="1"/>
  <c r="O59" i="13" s="1"/>
  <c r="O63" i="13" s="1"/>
  <c r="O65" i="13" s="1"/>
  <c r="O66" i="13" s="1"/>
  <c r="O39" i="13" s="1"/>
  <c r="O28" i="13"/>
  <c r="O32" i="13" s="1"/>
  <c r="O29" i="13"/>
  <c r="O33" i="13" s="1"/>
  <c r="J79" i="13"/>
  <c r="K76" i="13" s="1"/>
  <c r="P30" i="13"/>
  <c r="P34" i="13" s="1"/>
  <c r="P56" i="13" s="1"/>
  <c r="P59" i="13" s="1"/>
  <c r="P63" i="13" s="1"/>
  <c r="P65" i="13" s="1"/>
  <c r="P66" i="13" s="1"/>
  <c r="P39" i="13" s="1"/>
  <c r="P28" i="13"/>
  <c r="P32" i="13" s="1"/>
  <c r="P29" i="13"/>
  <c r="P33" i="13" s="1"/>
  <c r="Y58" i="13"/>
  <c r="X58" i="13"/>
  <c r="R38" i="13" l="1"/>
  <c r="R57" i="13" s="1"/>
  <c r="M98" i="13"/>
  <c r="M99" i="13" s="1"/>
  <c r="N88" i="13" s="1"/>
  <c r="N92" i="13" s="1"/>
  <c r="N94" i="13" s="1"/>
  <c r="N98" i="13" s="1"/>
  <c r="N99" i="13" s="1"/>
  <c r="O88" i="13" s="1"/>
  <c r="O92" i="13" s="1"/>
  <c r="J82" i="13"/>
  <c r="J83" i="13" s="1"/>
  <c r="Q20" i="13" s="1"/>
  <c r="S20" i="13" s="1"/>
  <c r="S25" i="13" s="1"/>
  <c r="L94" i="14"/>
  <c r="L97" i="14" s="1"/>
  <c r="P28" i="14"/>
  <c r="P32" i="14" s="1"/>
  <c r="P29" i="14"/>
  <c r="P33" i="14" s="1"/>
  <c r="P30" i="14"/>
  <c r="P34" i="14" s="1"/>
  <c r="P56" i="14" s="1"/>
  <c r="P59" i="14" s="1"/>
  <c r="P63" i="14" s="1"/>
  <c r="P65" i="14" s="1"/>
  <c r="P66" i="14" s="1"/>
  <c r="P39" i="14" s="1"/>
  <c r="K76" i="14"/>
  <c r="J82" i="14"/>
  <c r="J83" i="14" s="1"/>
  <c r="Q20" i="14" s="1"/>
  <c r="L74" i="14"/>
  <c r="W38" i="14"/>
  <c r="O30" i="14"/>
  <c r="O34" i="14" s="1"/>
  <c r="O56" i="14" s="1"/>
  <c r="O59" i="14" s="1"/>
  <c r="O63" i="14" s="1"/>
  <c r="O65" i="14" s="1"/>
  <c r="O66" i="14" s="1"/>
  <c r="O39" i="14" s="1"/>
  <c r="O28" i="14"/>
  <c r="O32" i="14" s="1"/>
  <c r="O29" i="14"/>
  <c r="O33" i="14" s="1"/>
  <c r="O35" i="13"/>
  <c r="O41" i="13" s="1"/>
  <c r="P35" i="13"/>
  <c r="P41" i="13" s="1"/>
  <c r="P44" i="13" s="1"/>
  <c r="P46" i="13" s="1"/>
  <c r="K74" i="13"/>
  <c r="K81" i="13"/>
  <c r="T38" i="13"/>
  <c r="AB58" i="13"/>
  <c r="AA58" i="13"/>
  <c r="R20" i="13" l="1"/>
  <c r="R25" i="13" s="1"/>
  <c r="R29" i="13" s="1"/>
  <c r="R33" i="13" s="1"/>
  <c r="S20" i="14"/>
  <c r="S25" i="14" s="1"/>
  <c r="R20" i="14"/>
  <c r="R25" i="14" s="1"/>
  <c r="K79" i="14"/>
  <c r="K81" i="14"/>
  <c r="P35" i="14"/>
  <c r="P41" i="14" s="1"/>
  <c r="P44" i="14" s="1"/>
  <c r="P46" i="14" s="1"/>
  <c r="O35" i="14"/>
  <c r="O41" i="14" s="1"/>
  <c r="Y58" i="14"/>
  <c r="X58" i="14"/>
  <c r="X38" i="14"/>
  <c r="X57" i="14" s="1"/>
  <c r="Y38" i="14"/>
  <c r="Y57" i="14" s="1"/>
  <c r="L98" i="14"/>
  <c r="M88" i="14" s="1"/>
  <c r="M92" i="14" s="1"/>
  <c r="M72" i="14"/>
  <c r="L72" i="13"/>
  <c r="V38" i="13"/>
  <c r="V57" i="13" s="1"/>
  <c r="U38" i="13"/>
  <c r="U57" i="13" s="1"/>
  <c r="R28" i="13"/>
  <c r="R32" i="13" s="1"/>
  <c r="O94" i="13"/>
  <c r="O98" i="13" s="1"/>
  <c r="O99" i="13" s="1"/>
  <c r="P88" i="13" s="1"/>
  <c r="P92" i="13" s="1"/>
  <c r="K79" i="13"/>
  <c r="L76" i="13" s="1"/>
  <c r="S28" i="13"/>
  <c r="S32" i="13" s="1"/>
  <c r="S29" i="13"/>
  <c r="S33" i="13" s="1"/>
  <c r="S30" i="13"/>
  <c r="S34" i="13" s="1"/>
  <c r="S56" i="13" s="1"/>
  <c r="S59" i="13" s="1"/>
  <c r="S63" i="13" s="1"/>
  <c r="S65" i="13" s="1"/>
  <c r="S66" i="13" s="1"/>
  <c r="S39" i="13" s="1"/>
  <c r="AD58" i="13"/>
  <c r="AE58" i="13"/>
  <c r="P94" i="13" l="1"/>
  <c r="P98" i="13" s="1"/>
  <c r="P99" i="13"/>
  <c r="Q88" i="13" s="1"/>
  <c r="Q92" i="13" s="1"/>
  <c r="R30" i="13"/>
  <c r="R34" i="13" s="1"/>
  <c r="R56" i="13" s="1"/>
  <c r="R59" i="13" s="1"/>
  <c r="R63" i="13" s="1"/>
  <c r="R65" i="13" s="1"/>
  <c r="R66" i="13" s="1"/>
  <c r="R39" i="13" s="1"/>
  <c r="M94" i="14"/>
  <c r="M97" i="14" s="1"/>
  <c r="L76" i="14"/>
  <c r="K82" i="14"/>
  <c r="K83" i="14" s="1"/>
  <c r="T20" i="14" s="1"/>
  <c r="Z38" i="14"/>
  <c r="M74" i="14"/>
  <c r="R28" i="14"/>
  <c r="R32" i="14" s="1"/>
  <c r="R29" i="14"/>
  <c r="R33" i="14" s="1"/>
  <c r="R30" i="14"/>
  <c r="R34" i="14" s="1"/>
  <c r="R56" i="14" s="1"/>
  <c r="R59" i="14" s="1"/>
  <c r="R63" i="14" s="1"/>
  <c r="R65" i="14" s="1"/>
  <c r="R66" i="14" s="1"/>
  <c r="R39" i="14" s="1"/>
  <c r="S30" i="14"/>
  <c r="S34" i="14" s="1"/>
  <c r="S56" i="14" s="1"/>
  <c r="S59" i="14" s="1"/>
  <c r="S63" i="14" s="1"/>
  <c r="S65" i="14" s="1"/>
  <c r="S66" i="14" s="1"/>
  <c r="S39" i="14" s="1"/>
  <c r="S28" i="14"/>
  <c r="S32" i="14" s="1"/>
  <c r="S29" i="14"/>
  <c r="S33" i="14" s="1"/>
  <c r="R35" i="13"/>
  <c r="L74" i="13"/>
  <c r="W38" i="13"/>
  <c r="L81" i="13"/>
  <c r="S35" i="13"/>
  <c r="S41" i="13" s="1"/>
  <c r="S44" i="13" s="1"/>
  <c r="S46" i="13" s="1"/>
  <c r="K82" i="13"/>
  <c r="K83" i="13" s="1"/>
  <c r="T20" i="13" s="1"/>
  <c r="AG58" i="13"/>
  <c r="AH58" i="13"/>
  <c r="Q94" i="13" l="1"/>
  <c r="Q98" i="13" s="1"/>
  <c r="Q99" i="13"/>
  <c r="R88" i="13" s="1"/>
  <c r="R92" i="13" s="1"/>
  <c r="AJ58" i="13"/>
  <c r="AK58" i="13"/>
  <c r="R41" i="13"/>
  <c r="R35" i="14"/>
  <c r="R41" i="14" s="1"/>
  <c r="S35" i="14"/>
  <c r="S41" i="14" s="1"/>
  <c r="S44" i="14" s="1"/>
  <c r="S46" i="14" s="1"/>
  <c r="U20" i="14"/>
  <c r="U25" i="14" s="1"/>
  <c r="V20" i="14"/>
  <c r="V25" i="14" s="1"/>
  <c r="N72" i="14"/>
  <c r="AA38" i="14"/>
  <c r="AA57" i="14" s="1"/>
  <c r="AB38" i="14"/>
  <c r="AB57" i="14" s="1"/>
  <c r="L79" i="14"/>
  <c r="L81" i="14"/>
  <c r="AB58" i="14"/>
  <c r="AA58" i="14"/>
  <c r="M98" i="14"/>
  <c r="N88" i="14" s="1"/>
  <c r="N92" i="14" s="1"/>
  <c r="U20" i="13"/>
  <c r="U25" i="13" s="1"/>
  <c r="V20" i="13"/>
  <c r="V25" i="13" s="1"/>
  <c r="X38" i="13"/>
  <c r="X57" i="13" s="1"/>
  <c r="Y38" i="13"/>
  <c r="Y57" i="13" s="1"/>
  <c r="M72" i="13"/>
  <c r="L79" i="13"/>
  <c r="M76" i="13" s="1"/>
  <c r="R94" i="13" l="1"/>
  <c r="R98" i="13" s="1"/>
  <c r="R99" i="13"/>
  <c r="S88" i="13" s="1"/>
  <c r="S92" i="13" s="1"/>
  <c r="AM58" i="13"/>
  <c r="AN58" i="13"/>
  <c r="L82" i="13"/>
  <c r="L83" i="13" s="1"/>
  <c r="W20" i="13" s="1"/>
  <c r="Y20" i="13" s="1"/>
  <c r="Y25" i="13" s="1"/>
  <c r="M76" i="14"/>
  <c r="L82" i="14"/>
  <c r="L83" i="14" s="1"/>
  <c r="W20" i="14" s="1"/>
  <c r="AC38" i="14"/>
  <c r="N74" i="14"/>
  <c r="N94" i="14"/>
  <c r="N97" i="14" s="1"/>
  <c r="N98" i="14" s="1"/>
  <c r="O88" i="14" s="1"/>
  <c r="O92" i="14" s="1"/>
  <c r="V29" i="14"/>
  <c r="V33" i="14" s="1"/>
  <c r="V30" i="14"/>
  <c r="V34" i="14" s="1"/>
  <c r="V56" i="14" s="1"/>
  <c r="V59" i="14" s="1"/>
  <c r="V63" i="14" s="1"/>
  <c r="V65" i="14" s="1"/>
  <c r="V66" i="14" s="1"/>
  <c r="V39" i="14" s="1"/>
  <c r="V28" i="14"/>
  <c r="V32" i="14" s="1"/>
  <c r="U28" i="14"/>
  <c r="U32" i="14" s="1"/>
  <c r="U29" i="14"/>
  <c r="U33" i="14" s="1"/>
  <c r="U30" i="14"/>
  <c r="U34" i="14" s="1"/>
  <c r="U56" i="14" s="1"/>
  <c r="U59" i="14" s="1"/>
  <c r="U63" i="14" s="1"/>
  <c r="U65" i="14" s="1"/>
  <c r="U66" i="14" s="1"/>
  <c r="U39" i="14" s="1"/>
  <c r="V28" i="13"/>
  <c r="V32" i="13" s="1"/>
  <c r="V29" i="13"/>
  <c r="V33" i="13" s="1"/>
  <c r="V30" i="13"/>
  <c r="V34" i="13" s="1"/>
  <c r="V56" i="13" s="1"/>
  <c r="V59" i="13" s="1"/>
  <c r="V63" i="13" s="1"/>
  <c r="V65" i="13" s="1"/>
  <c r="V66" i="13" s="1"/>
  <c r="V39" i="13" s="1"/>
  <c r="Z38" i="13"/>
  <c r="M74" i="13"/>
  <c r="M81" i="13"/>
  <c r="U28" i="13"/>
  <c r="U32" i="13" s="1"/>
  <c r="U29" i="13"/>
  <c r="U33" i="13" s="1"/>
  <c r="U30" i="13"/>
  <c r="U34" i="13" s="1"/>
  <c r="U56" i="13" s="1"/>
  <c r="U59" i="13" s="1"/>
  <c r="U63" i="13" s="1"/>
  <c r="U65" i="13" s="1"/>
  <c r="U66" i="13" s="1"/>
  <c r="U39" i="13" s="1"/>
  <c r="S94" i="13" l="1"/>
  <c r="S98" i="13" s="1"/>
  <c r="S99" i="13"/>
  <c r="T88" i="13" s="1"/>
  <c r="T92" i="13" s="1"/>
  <c r="AP58" i="13"/>
  <c r="AQ58" i="13"/>
  <c r="X20" i="13"/>
  <c r="X25" i="13" s="1"/>
  <c r="X30" i="13" s="1"/>
  <c r="X34" i="13" s="1"/>
  <c r="X56" i="13" s="1"/>
  <c r="X59" i="13" s="1"/>
  <c r="X63" i="13" s="1"/>
  <c r="X65" i="13" s="1"/>
  <c r="X66" i="13" s="1"/>
  <c r="X39" i="13" s="1"/>
  <c r="U35" i="14"/>
  <c r="U41" i="14" s="1"/>
  <c r="M79" i="13"/>
  <c r="N76" i="13" s="1"/>
  <c r="V35" i="13"/>
  <c r="V41" i="13" s="1"/>
  <c r="V44" i="13" s="1"/>
  <c r="AD58" i="14"/>
  <c r="AE58" i="14"/>
  <c r="Y20" i="14"/>
  <c r="Y25" i="14" s="1"/>
  <c r="X20" i="14"/>
  <c r="X25" i="14" s="1"/>
  <c r="O72" i="14"/>
  <c r="V35" i="14"/>
  <c r="V41" i="14" s="1"/>
  <c r="V44" i="14" s="1"/>
  <c r="AE38" i="14"/>
  <c r="AE57" i="14" s="1"/>
  <c r="AD38" i="14"/>
  <c r="AD57" i="14" s="1"/>
  <c r="O94" i="14"/>
  <c r="O97" i="14" s="1"/>
  <c r="M79" i="14"/>
  <c r="M81" i="14"/>
  <c r="U35" i="13"/>
  <c r="U41" i="13" s="1"/>
  <c r="AB38" i="13"/>
  <c r="AB57" i="13" s="1"/>
  <c r="AA38" i="13"/>
  <c r="AA57" i="13" s="1"/>
  <c r="X29" i="13"/>
  <c r="X33" i="13" s="1"/>
  <c r="N72" i="13"/>
  <c r="Y29" i="13"/>
  <c r="Y33" i="13" s="1"/>
  <c r="Y30" i="13"/>
  <c r="Y34" i="13" s="1"/>
  <c r="Y56" i="13" s="1"/>
  <c r="Y59" i="13" s="1"/>
  <c r="Y63" i="13" s="1"/>
  <c r="Y65" i="13" s="1"/>
  <c r="Y66" i="13" s="1"/>
  <c r="Y39" i="13" s="1"/>
  <c r="Y28" i="13"/>
  <c r="Y32" i="13" s="1"/>
  <c r="X28" i="13" l="1"/>
  <c r="X32" i="13" s="1"/>
  <c r="T94" i="13"/>
  <c r="T98" i="13" s="1"/>
  <c r="T99" i="13"/>
  <c r="AS58" i="13"/>
  <c r="AT58" i="13"/>
  <c r="M82" i="13"/>
  <c r="M83" i="13" s="1"/>
  <c r="Z20" i="13" s="1"/>
  <c r="AB20" i="13" s="1"/>
  <c r="AB25" i="13" s="1"/>
  <c r="X35" i="13"/>
  <c r="X41" i="13" s="1"/>
  <c r="N76" i="14"/>
  <c r="M82" i="14"/>
  <c r="X29" i="14"/>
  <c r="X33" i="14" s="1"/>
  <c r="X30" i="14"/>
  <c r="X34" i="14" s="1"/>
  <c r="X56" i="14" s="1"/>
  <c r="X59" i="14" s="1"/>
  <c r="X63" i="14" s="1"/>
  <c r="X65" i="14" s="1"/>
  <c r="X66" i="14" s="1"/>
  <c r="X39" i="14" s="1"/>
  <c r="X28" i="14"/>
  <c r="X32" i="14" s="1"/>
  <c r="V46" i="14"/>
  <c r="AH58" i="14"/>
  <c r="AG58" i="14"/>
  <c r="AF38" i="14"/>
  <c r="O74" i="14"/>
  <c r="P72" i="14" s="1"/>
  <c r="O98" i="14"/>
  <c r="P88" i="14" s="1"/>
  <c r="P92" i="14" s="1"/>
  <c r="M83" i="14"/>
  <c r="Z20" i="14" s="1"/>
  <c r="Y30" i="14"/>
  <c r="Y34" i="14" s="1"/>
  <c r="Y56" i="14" s="1"/>
  <c r="Y59" i="14" s="1"/>
  <c r="Y63" i="14" s="1"/>
  <c r="Y65" i="14" s="1"/>
  <c r="Y66" i="14" s="1"/>
  <c r="Y39" i="14" s="1"/>
  <c r="Y28" i="14"/>
  <c r="Y32" i="14" s="1"/>
  <c r="Y29" i="14"/>
  <c r="Y33" i="14" s="1"/>
  <c r="V46" i="13"/>
  <c r="N74" i="13"/>
  <c r="N81" i="13"/>
  <c r="Y35" i="13"/>
  <c r="Y41" i="13" s="1"/>
  <c r="Y44" i="13" s="1"/>
  <c r="Y46" i="13" s="1"/>
  <c r="P94" i="14" l="1"/>
  <c r="P97" i="14" s="1"/>
  <c r="P98" i="14"/>
  <c r="Q88" i="14" s="1"/>
  <c r="Q92" i="14" s="1"/>
  <c r="AW58" i="13"/>
  <c r="AV58" i="13"/>
  <c r="P74" i="14"/>
  <c r="X35" i="14"/>
  <c r="X41" i="14" s="1"/>
  <c r="AA20" i="13"/>
  <c r="AA25" i="13" s="1"/>
  <c r="AA29" i="13" s="1"/>
  <c r="AA33" i="13" s="1"/>
  <c r="N79" i="14"/>
  <c r="N81" i="14"/>
  <c r="Y35" i="14"/>
  <c r="Y41" i="14" s="1"/>
  <c r="Y44" i="14" s="1"/>
  <c r="Y46" i="14" s="1"/>
  <c r="AB20" i="14"/>
  <c r="AB25" i="14" s="1"/>
  <c r="AA20" i="14"/>
  <c r="AA25" i="14" s="1"/>
  <c r="AG38" i="14"/>
  <c r="AG57" i="14" s="1"/>
  <c r="AH38" i="14"/>
  <c r="AH57" i="14" s="1"/>
  <c r="O72" i="13"/>
  <c r="AC38" i="13"/>
  <c r="N79" i="13"/>
  <c r="O76" i="13" s="1"/>
  <c r="AB30" i="13"/>
  <c r="AB34" i="13" s="1"/>
  <c r="AB56" i="13" s="1"/>
  <c r="AB59" i="13" s="1"/>
  <c r="AB63" i="13" s="1"/>
  <c r="AB65" i="13" s="1"/>
  <c r="AB66" i="13" s="1"/>
  <c r="AB39" i="13" s="1"/>
  <c r="AB28" i="13"/>
  <c r="AB32" i="13" s="1"/>
  <c r="AB29" i="13"/>
  <c r="AB33" i="13" s="1"/>
  <c r="AA28" i="13" l="1"/>
  <c r="AA32" i="13" s="1"/>
  <c r="Q94" i="14"/>
  <c r="Q97" i="14" s="1"/>
  <c r="Q98" i="14"/>
  <c r="R88" i="14" s="1"/>
  <c r="R92" i="14" s="1"/>
  <c r="Q72" i="14"/>
  <c r="AK58" i="14"/>
  <c r="AJ58" i="14"/>
  <c r="AA30" i="13"/>
  <c r="AA34" i="13" s="1"/>
  <c r="AA56" i="13" s="1"/>
  <c r="AA59" i="13" s="1"/>
  <c r="AA63" i="13" s="1"/>
  <c r="AA65" i="13" s="1"/>
  <c r="AA66" i="13" s="1"/>
  <c r="AA39" i="13" s="1"/>
  <c r="AB28" i="14"/>
  <c r="AB32" i="14" s="1"/>
  <c r="AB29" i="14"/>
  <c r="AB33" i="14" s="1"/>
  <c r="AB30" i="14"/>
  <c r="AB34" i="14" s="1"/>
  <c r="AB56" i="14" s="1"/>
  <c r="AB59" i="14" s="1"/>
  <c r="AB63" i="14" s="1"/>
  <c r="AB65" i="14" s="1"/>
  <c r="AB66" i="14" s="1"/>
  <c r="AB39" i="14" s="1"/>
  <c r="AA30" i="14"/>
  <c r="AA34" i="14" s="1"/>
  <c r="AA56" i="14" s="1"/>
  <c r="AA59" i="14" s="1"/>
  <c r="AA63" i="14" s="1"/>
  <c r="AA65" i="14" s="1"/>
  <c r="AA66" i="14" s="1"/>
  <c r="AA39" i="14" s="1"/>
  <c r="AA28" i="14"/>
  <c r="AA32" i="14" s="1"/>
  <c r="AA29" i="14"/>
  <c r="AA33" i="14" s="1"/>
  <c r="O76" i="14"/>
  <c r="N82" i="14"/>
  <c r="N83" i="14" s="1"/>
  <c r="AC20" i="14" s="1"/>
  <c r="AB35" i="13"/>
  <c r="AB41" i="13" s="1"/>
  <c r="AB44" i="13" s="1"/>
  <c r="AB46" i="13" s="1"/>
  <c r="AE38" i="13"/>
  <c r="AE57" i="13" s="1"/>
  <c r="AD38" i="13"/>
  <c r="AD57" i="13" s="1"/>
  <c r="N82" i="13"/>
  <c r="N83" i="13" s="1"/>
  <c r="AC20" i="13" s="1"/>
  <c r="AF38" i="13"/>
  <c r="O81" i="13"/>
  <c r="O74" i="13"/>
  <c r="P72" i="13" s="1"/>
  <c r="Q74" i="14" l="1"/>
  <c r="R94" i="14"/>
  <c r="R97" i="14" s="1"/>
  <c r="R98" i="14"/>
  <c r="S88" i="14" s="1"/>
  <c r="S92" i="14" s="1"/>
  <c r="P74" i="13"/>
  <c r="AN58" i="14"/>
  <c r="AM58" i="14"/>
  <c r="AA35" i="13"/>
  <c r="AA41" i="13" s="1"/>
  <c r="O79" i="13"/>
  <c r="AB35" i="14"/>
  <c r="AB41" i="14" s="1"/>
  <c r="AB44" i="14" s="1"/>
  <c r="AB46" i="14" s="1"/>
  <c r="AE20" i="14"/>
  <c r="AE25" i="14" s="1"/>
  <c r="AD20" i="14"/>
  <c r="AD25" i="14" s="1"/>
  <c r="O79" i="14"/>
  <c r="P76" i="14" s="1"/>
  <c r="O81" i="14"/>
  <c r="AA35" i="14"/>
  <c r="AA41" i="14" s="1"/>
  <c r="AE20" i="13"/>
  <c r="AE25" i="13" s="1"/>
  <c r="AD20" i="13"/>
  <c r="AD25" i="13" s="1"/>
  <c r="AH38" i="13"/>
  <c r="AH57" i="13" s="1"/>
  <c r="AG38" i="13"/>
  <c r="AG57" i="13" s="1"/>
  <c r="Q72" i="13" l="1"/>
  <c r="AQ58" i="14"/>
  <c r="AP58" i="14"/>
  <c r="S94" i="14"/>
  <c r="S97" i="14" s="1"/>
  <c r="O82" i="13"/>
  <c r="O83" i="13" s="1"/>
  <c r="AF20" i="13" s="1"/>
  <c r="AH20" i="13" s="1"/>
  <c r="AH25" i="13" s="1"/>
  <c r="P76" i="13"/>
  <c r="R72" i="14"/>
  <c r="P79" i="14"/>
  <c r="P81" i="14"/>
  <c r="O82" i="14"/>
  <c r="O83" i="14" s="1"/>
  <c r="AF20" i="14" s="1"/>
  <c r="AD28" i="14"/>
  <c r="AD32" i="14" s="1"/>
  <c r="AD29" i="14"/>
  <c r="AD33" i="14" s="1"/>
  <c r="AD30" i="14"/>
  <c r="AD34" i="14" s="1"/>
  <c r="AD56" i="14" s="1"/>
  <c r="AD59" i="14" s="1"/>
  <c r="AD63" i="14" s="1"/>
  <c r="AD65" i="14" s="1"/>
  <c r="AD66" i="14" s="1"/>
  <c r="AD39" i="14" s="1"/>
  <c r="AE28" i="14"/>
  <c r="AE32" i="14" s="1"/>
  <c r="AE29" i="14"/>
  <c r="AE33" i="14" s="1"/>
  <c r="AE30" i="14"/>
  <c r="AE34" i="14" s="1"/>
  <c r="AE56" i="14" s="1"/>
  <c r="AE59" i="14" s="1"/>
  <c r="AE63" i="14" s="1"/>
  <c r="AE65" i="14" s="1"/>
  <c r="AE66" i="14" s="1"/>
  <c r="AE39" i="14" s="1"/>
  <c r="AD28" i="13"/>
  <c r="AD32" i="13" s="1"/>
  <c r="AD29" i="13"/>
  <c r="AD33" i="13" s="1"/>
  <c r="AD30" i="13"/>
  <c r="AD34" i="13" s="1"/>
  <c r="AD56" i="13" s="1"/>
  <c r="AD59" i="13" s="1"/>
  <c r="AD63" i="13" s="1"/>
  <c r="AD65" i="13" s="1"/>
  <c r="AD66" i="13" s="1"/>
  <c r="AD39" i="13" s="1"/>
  <c r="AE29" i="13"/>
  <c r="AE33" i="13" s="1"/>
  <c r="AE28" i="13"/>
  <c r="AE32" i="13" s="1"/>
  <c r="AE30" i="13"/>
  <c r="AE34" i="13" s="1"/>
  <c r="AE56" i="13" s="1"/>
  <c r="AE59" i="13" s="1"/>
  <c r="AE63" i="13" s="1"/>
  <c r="AE65" i="13" s="1"/>
  <c r="AE66" i="13" s="1"/>
  <c r="AE39" i="13" s="1"/>
  <c r="AG20" i="13" l="1"/>
  <c r="AG25" i="13" s="1"/>
  <c r="Q76" i="14"/>
  <c r="P82" i="14"/>
  <c r="P83" i="14" s="1"/>
  <c r="AI20" i="14" s="1"/>
  <c r="AT58" i="14"/>
  <c r="AS58" i="14"/>
  <c r="P79" i="13"/>
  <c r="P81" i="13"/>
  <c r="R74" i="14"/>
  <c r="Q74" i="13"/>
  <c r="S98" i="14"/>
  <c r="T88" i="14" s="1"/>
  <c r="T92" i="14" s="1"/>
  <c r="AE35" i="13"/>
  <c r="AE41" i="13" s="1"/>
  <c r="AE44" i="13" s="1"/>
  <c r="AE46" i="13" s="1"/>
  <c r="AH20" i="14"/>
  <c r="AH25" i="14" s="1"/>
  <c r="AG20" i="14"/>
  <c r="AG25" i="14" s="1"/>
  <c r="AD35" i="14"/>
  <c r="AD41" i="14" s="1"/>
  <c r="AE35" i="14"/>
  <c r="AE41" i="14" s="1"/>
  <c r="AE44" i="14" s="1"/>
  <c r="AE46" i="14" s="1"/>
  <c r="AD35" i="13"/>
  <c r="AD41" i="13" s="1"/>
  <c r="AG28" i="13"/>
  <c r="AG32" i="13" s="1"/>
  <c r="AG29" i="13"/>
  <c r="AG33" i="13" s="1"/>
  <c r="AG30" i="13"/>
  <c r="AG34" i="13" s="1"/>
  <c r="AG56" i="13" s="1"/>
  <c r="AG59" i="13" s="1"/>
  <c r="AG63" i="13" s="1"/>
  <c r="AG65" i="13" s="1"/>
  <c r="AG66" i="13" s="1"/>
  <c r="AG39" i="13" s="1"/>
  <c r="AH28" i="13"/>
  <c r="AH32" i="13" s="1"/>
  <c r="AH30" i="13"/>
  <c r="AH34" i="13" s="1"/>
  <c r="AH56" i="13" s="1"/>
  <c r="AH59" i="13" s="1"/>
  <c r="AH63" i="13" s="1"/>
  <c r="AH65" i="13" s="1"/>
  <c r="AH66" i="13" s="1"/>
  <c r="AH39" i="13" s="1"/>
  <c r="AH29" i="13"/>
  <c r="AH33" i="13" s="1"/>
  <c r="AK20" i="14" l="1"/>
  <c r="AK25" i="14" s="1"/>
  <c r="AJ20" i="14"/>
  <c r="AJ25" i="14" s="1"/>
  <c r="T94" i="14"/>
  <c r="T97" i="14" s="1"/>
  <c r="T98" i="14"/>
  <c r="R72" i="13"/>
  <c r="S72" i="14"/>
  <c r="Q79" i="14"/>
  <c r="Q81" i="14"/>
  <c r="Q76" i="13"/>
  <c r="P82" i="13"/>
  <c r="P83" i="13" s="1"/>
  <c r="AI20" i="13" s="1"/>
  <c r="AG35" i="13"/>
  <c r="AG41" i="13" s="1"/>
  <c r="AG28" i="14"/>
  <c r="AG32" i="14" s="1"/>
  <c r="AG29" i="14"/>
  <c r="AG33" i="14" s="1"/>
  <c r="AG30" i="14"/>
  <c r="AG34" i="14" s="1"/>
  <c r="AG56" i="14" s="1"/>
  <c r="AG59" i="14" s="1"/>
  <c r="AG63" i="14" s="1"/>
  <c r="AG65" i="14" s="1"/>
  <c r="AG66" i="14" s="1"/>
  <c r="AG39" i="14" s="1"/>
  <c r="AH29" i="14"/>
  <c r="AH33" i="14" s="1"/>
  <c r="AH30" i="14"/>
  <c r="AH34" i="14" s="1"/>
  <c r="AH56" i="14" s="1"/>
  <c r="AH59" i="14" s="1"/>
  <c r="AH63" i="14" s="1"/>
  <c r="AH65" i="14" s="1"/>
  <c r="AH66" i="14" s="1"/>
  <c r="AH39" i="14" s="1"/>
  <c r="AH28" i="14"/>
  <c r="AH32" i="14" s="1"/>
  <c r="AH35" i="13"/>
  <c r="AH41" i="13" s="1"/>
  <c r="AH44" i="13" s="1"/>
  <c r="AH46" i="13" s="1"/>
  <c r="AJ20" i="13" l="1"/>
  <c r="AJ25" i="13" s="1"/>
  <c r="AK20" i="13"/>
  <c r="AK25" i="13" s="1"/>
  <c r="S74" i="14"/>
  <c r="R74" i="13"/>
  <c r="Q79" i="13"/>
  <c r="Q81" i="13"/>
  <c r="AV58" i="14"/>
  <c r="AW58" i="14"/>
  <c r="R76" i="14"/>
  <c r="Q82" i="14"/>
  <c r="Q83" i="14" s="1"/>
  <c r="AL20" i="14" s="1"/>
  <c r="AJ28" i="14"/>
  <c r="AJ32" i="14" s="1"/>
  <c r="AJ30" i="14"/>
  <c r="AJ34" i="14" s="1"/>
  <c r="AJ56" i="14" s="1"/>
  <c r="AJ59" i="14" s="1"/>
  <c r="AJ63" i="14" s="1"/>
  <c r="AJ65" i="14" s="1"/>
  <c r="AJ66" i="14" s="1"/>
  <c r="AJ39" i="14" s="1"/>
  <c r="AJ29" i="14"/>
  <c r="AJ33" i="14" s="1"/>
  <c r="AK29" i="14"/>
  <c r="AK33" i="14" s="1"/>
  <c r="AK28" i="14"/>
  <c r="AK32" i="14" s="1"/>
  <c r="AK30" i="14"/>
  <c r="AK34" i="14" s="1"/>
  <c r="AK56" i="14" s="1"/>
  <c r="AK59" i="14" s="1"/>
  <c r="AK63" i="14" s="1"/>
  <c r="AK65" i="14" s="1"/>
  <c r="AK66" i="14" s="1"/>
  <c r="AK39" i="14" s="1"/>
  <c r="AH35" i="14"/>
  <c r="AH41" i="14" s="1"/>
  <c r="AH44" i="14" s="1"/>
  <c r="AH46" i="14" s="1"/>
  <c r="AG35" i="14"/>
  <c r="AG41" i="14" s="1"/>
  <c r="AJ35" i="14" l="1"/>
  <c r="AJ41" i="14" s="1"/>
  <c r="AN20" i="14"/>
  <c r="AN25" i="14" s="1"/>
  <c r="AM20" i="14"/>
  <c r="AM25" i="14" s="1"/>
  <c r="T72" i="14"/>
  <c r="R76" i="13"/>
  <c r="Q82" i="13"/>
  <c r="Q83" i="13" s="1"/>
  <c r="AL20" i="13" s="1"/>
  <c r="S72" i="13"/>
  <c r="R79" i="14"/>
  <c r="R81" i="14"/>
  <c r="AK35" i="14"/>
  <c r="AK41" i="14" s="1"/>
  <c r="AK44" i="14" s="1"/>
  <c r="AK46" i="14" s="1"/>
  <c r="AK29" i="13"/>
  <c r="AK33" i="13" s="1"/>
  <c r="AK28" i="13"/>
  <c r="AK32" i="13" s="1"/>
  <c r="AK30" i="13"/>
  <c r="AK34" i="13" s="1"/>
  <c r="AK56" i="13" s="1"/>
  <c r="AK59" i="13" s="1"/>
  <c r="AK63" i="13" s="1"/>
  <c r="AK65" i="13" s="1"/>
  <c r="AK66" i="13" s="1"/>
  <c r="AK39" i="13" s="1"/>
  <c r="AJ29" i="13"/>
  <c r="AJ33" i="13" s="1"/>
  <c r="AJ28" i="13"/>
  <c r="AJ32" i="13" s="1"/>
  <c r="AJ30" i="13"/>
  <c r="AJ34" i="13" s="1"/>
  <c r="AJ56" i="13" s="1"/>
  <c r="AJ59" i="13" s="1"/>
  <c r="AJ63" i="13" s="1"/>
  <c r="AJ65" i="13" s="1"/>
  <c r="AJ66" i="13" s="1"/>
  <c r="AJ39" i="13" s="1"/>
  <c r="F88" i="11"/>
  <c r="O86" i="11"/>
  <c r="N86" i="11"/>
  <c r="M86" i="11"/>
  <c r="L86" i="11"/>
  <c r="K86" i="11"/>
  <c r="J86" i="11"/>
  <c r="I86" i="11"/>
  <c r="H86" i="11"/>
  <c r="G86" i="11"/>
  <c r="F86" i="11"/>
  <c r="F81" i="11"/>
  <c r="B60" i="11"/>
  <c r="AG53" i="11"/>
  <c r="AD53" i="11"/>
  <c r="AA53" i="11"/>
  <c r="X53" i="11"/>
  <c r="U53" i="11"/>
  <c r="R53" i="11"/>
  <c r="O53" i="11"/>
  <c r="L53" i="11"/>
  <c r="I53" i="11"/>
  <c r="F53" i="11"/>
  <c r="AG37" i="11"/>
  <c r="AE37" i="11"/>
  <c r="AB37" i="11"/>
  <c r="L37" i="11"/>
  <c r="J37" i="11"/>
  <c r="I37" i="11"/>
  <c r="AG24" i="11"/>
  <c r="AE24" i="11"/>
  <c r="U24" i="11"/>
  <c r="S24" i="11"/>
  <c r="R24" i="11"/>
  <c r="P24" i="11"/>
  <c r="M24" i="11"/>
  <c r="I24" i="11"/>
  <c r="G24" i="11"/>
  <c r="AH22" i="11"/>
  <c r="AH24" i="11" s="1"/>
  <c r="AG22" i="11"/>
  <c r="AE22" i="11"/>
  <c r="AD22" i="11"/>
  <c r="AD24" i="11" s="1"/>
  <c r="AB22" i="11"/>
  <c r="AB24" i="11" s="1"/>
  <c r="AA22" i="11"/>
  <c r="Y22" i="11"/>
  <c r="Y37" i="11" s="1"/>
  <c r="X22" i="11"/>
  <c r="V22" i="11"/>
  <c r="U22" i="11"/>
  <c r="S22" i="11"/>
  <c r="S37" i="11" s="1"/>
  <c r="R22" i="11"/>
  <c r="P22" i="11"/>
  <c r="P37" i="11" s="1"/>
  <c r="O22" i="11"/>
  <c r="M22" i="11"/>
  <c r="M37" i="11" s="1"/>
  <c r="L22" i="11"/>
  <c r="J22" i="11"/>
  <c r="J24" i="11" s="1"/>
  <c r="I22" i="11"/>
  <c r="G22" i="11"/>
  <c r="G37" i="11" s="1"/>
  <c r="F22" i="11"/>
  <c r="F24" i="11" s="1"/>
  <c r="AH21" i="11"/>
  <c r="AG21" i="11"/>
  <c r="AE21" i="11"/>
  <c r="AD21" i="11"/>
  <c r="AB21" i="11"/>
  <c r="AA21" i="11"/>
  <c r="Y21" i="11"/>
  <c r="X21" i="11"/>
  <c r="V21" i="11"/>
  <c r="U21" i="11"/>
  <c r="U37" i="11" s="1"/>
  <c r="S21" i="11"/>
  <c r="R21" i="11"/>
  <c r="P21" i="11"/>
  <c r="O21" i="11"/>
  <c r="M21" i="11"/>
  <c r="L21" i="11"/>
  <c r="L24" i="11" s="1"/>
  <c r="J21" i="11"/>
  <c r="I21" i="11"/>
  <c r="G21" i="11"/>
  <c r="F21" i="11"/>
  <c r="AK35" i="13" l="1"/>
  <c r="AK41" i="13" s="1"/>
  <c r="AK44" i="13" s="1"/>
  <c r="AK46" i="13" s="1"/>
  <c r="R79" i="13"/>
  <c r="R81" i="13"/>
  <c r="S76" i="14"/>
  <c r="R82" i="14"/>
  <c r="R83" i="14" s="1"/>
  <c r="AO20" i="14" s="1"/>
  <c r="AJ35" i="13"/>
  <c r="AJ41" i="13" s="1"/>
  <c r="S74" i="13"/>
  <c r="AM28" i="14"/>
  <c r="AM32" i="14" s="1"/>
  <c r="AM35" i="14" s="1"/>
  <c r="AM41" i="14" s="1"/>
  <c r="AM29" i="14"/>
  <c r="AM33" i="14" s="1"/>
  <c r="AM30" i="14"/>
  <c r="AM34" i="14" s="1"/>
  <c r="AM56" i="14" s="1"/>
  <c r="AM59" i="14" s="1"/>
  <c r="AM63" i="14" s="1"/>
  <c r="AM65" i="14" s="1"/>
  <c r="AM66" i="14" s="1"/>
  <c r="AM39" i="14" s="1"/>
  <c r="T74" i="14"/>
  <c r="AN30" i="14"/>
  <c r="AN34" i="14" s="1"/>
  <c r="AN56" i="14" s="1"/>
  <c r="AN59" i="14" s="1"/>
  <c r="AN63" i="14" s="1"/>
  <c r="AN65" i="14" s="1"/>
  <c r="AN66" i="14" s="1"/>
  <c r="AN39" i="14" s="1"/>
  <c r="AN29" i="14"/>
  <c r="AN33" i="14" s="1"/>
  <c r="AN28" i="14"/>
  <c r="AN32" i="14" s="1"/>
  <c r="AN35" i="14" s="1"/>
  <c r="AN20" i="13"/>
  <c r="AN25" i="13" s="1"/>
  <c r="AM20" i="13"/>
  <c r="AM25" i="13" s="1"/>
  <c r="V37" i="11"/>
  <c r="V24" i="11"/>
  <c r="X37" i="11"/>
  <c r="X24" i="11"/>
  <c r="Y24" i="11"/>
  <c r="AH37" i="11"/>
  <c r="O37" i="11"/>
  <c r="O24" i="11"/>
  <c r="AA37" i="11"/>
  <c r="AA24" i="11"/>
  <c r="F37" i="11"/>
  <c r="R37" i="11"/>
  <c r="AD37" i="11"/>
  <c r="AN41" i="14" l="1"/>
  <c r="AN44" i="14" s="1"/>
  <c r="AN46" i="14" s="1"/>
  <c r="AN30" i="13"/>
  <c r="AN34" i="13" s="1"/>
  <c r="AN56" i="13" s="1"/>
  <c r="AN59" i="13" s="1"/>
  <c r="AN63" i="13" s="1"/>
  <c r="AN65" i="13" s="1"/>
  <c r="AN66" i="13" s="1"/>
  <c r="AN39" i="13" s="1"/>
  <c r="AN28" i="13"/>
  <c r="AN32" i="13" s="1"/>
  <c r="AN29" i="13"/>
  <c r="AN33" i="13" s="1"/>
  <c r="T72" i="13"/>
  <c r="AQ20" i="14"/>
  <c r="AQ25" i="14" s="1"/>
  <c r="AP20" i="14"/>
  <c r="AP25" i="14" s="1"/>
  <c r="S79" i="14"/>
  <c r="S81" i="14"/>
  <c r="AM29" i="13"/>
  <c r="AM33" i="13" s="1"/>
  <c r="AM28" i="13"/>
  <c r="AM32" i="13" s="1"/>
  <c r="AM30" i="13"/>
  <c r="AM34" i="13" s="1"/>
  <c r="AM56" i="13" s="1"/>
  <c r="AM59" i="13" s="1"/>
  <c r="AM63" i="13" s="1"/>
  <c r="AM65" i="13" s="1"/>
  <c r="AM66" i="13" s="1"/>
  <c r="AM39" i="13" s="1"/>
  <c r="S76" i="13"/>
  <c r="R82" i="13"/>
  <c r="R83" i="13" s="1"/>
  <c r="AO20" i="13" s="1"/>
  <c r="N73" i="4"/>
  <c r="N73" i="11" s="1"/>
  <c r="J73" i="4"/>
  <c r="J73" i="11" s="1"/>
  <c r="I73" i="4"/>
  <c r="I73" i="11" s="1"/>
  <c r="G73" i="4"/>
  <c r="G73" i="11" s="1"/>
  <c r="F73" i="4"/>
  <c r="F73" i="11" s="1"/>
  <c r="F74" i="11" s="1"/>
  <c r="G72" i="11" s="1"/>
  <c r="G74" i="11" s="1"/>
  <c r="H72" i="11" s="1"/>
  <c r="H73" i="4"/>
  <c r="H73" i="11" s="1"/>
  <c r="F88" i="4"/>
  <c r="N86" i="4"/>
  <c r="M86" i="4"/>
  <c r="L86" i="4"/>
  <c r="K86" i="4"/>
  <c r="J86" i="4"/>
  <c r="I86" i="4"/>
  <c r="H86" i="4"/>
  <c r="G86" i="4"/>
  <c r="F86" i="4"/>
  <c r="F81" i="4"/>
  <c r="F77" i="4"/>
  <c r="F77" i="11" s="1"/>
  <c r="F74" i="4"/>
  <c r="L89" i="4"/>
  <c r="L89" i="11" s="1"/>
  <c r="K89" i="4"/>
  <c r="K89" i="11" s="1"/>
  <c r="G89" i="4"/>
  <c r="G89" i="11" s="1"/>
  <c r="F89" i="4"/>
  <c r="F89" i="11" s="1"/>
  <c r="B60" i="4"/>
  <c r="AG53" i="4"/>
  <c r="AD53" i="4"/>
  <c r="AA53" i="4"/>
  <c r="X53" i="4"/>
  <c r="U53" i="4"/>
  <c r="R53" i="4"/>
  <c r="O53" i="4"/>
  <c r="L53" i="4"/>
  <c r="I53" i="4"/>
  <c r="F53" i="4"/>
  <c r="U24" i="4"/>
  <c r="AH22" i="4"/>
  <c r="AH37" i="4" s="1"/>
  <c r="AG22" i="4"/>
  <c r="AE22" i="4"/>
  <c r="AE37" i="4" s="1"/>
  <c r="AD22" i="4"/>
  <c r="AB22" i="4"/>
  <c r="AB37" i="4" s="1"/>
  <c r="AA22" i="4"/>
  <c r="Y22" i="4"/>
  <c r="Y37" i="4" s="1"/>
  <c r="X22" i="4"/>
  <c r="V22" i="4"/>
  <c r="V37" i="4" s="1"/>
  <c r="U22" i="4"/>
  <c r="S22" i="4"/>
  <c r="S37" i="4" s="1"/>
  <c r="R22" i="4"/>
  <c r="P22" i="4"/>
  <c r="P37" i="4" s="1"/>
  <c r="O22" i="4"/>
  <c r="M22" i="4"/>
  <c r="M37" i="4" s="1"/>
  <c r="L22" i="4"/>
  <c r="J22" i="4"/>
  <c r="J37" i="4" s="1"/>
  <c r="I22" i="4"/>
  <c r="G22" i="4"/>
  <c r="G37" i="4" s="1"/>
  <c r="F22" i="4"/>
  <c r="AH21" i="4"/>
  <c r="AG21" i="4"/>
  <c r="AE21" i="4"/>
  <c r="AD21" i="4"/>
  <c r="AB21" i="4"/>
  <c r="AA21" i="4"/>
  <c r="AA37" i="4" s="1"/>
  <c r="Y21" i="4"/>
  <c r="X21" i="4"/>
  <c r="V21" i="4"/>
  <c r="U21" i="4"/>
  <c r="S21" i="4"/>
  <c r="R21" i="4"/>
  <c r="P21" i="4"/>
  <c r="O21" i="4"/>
  <c r="O37" i="4" s="1"/>
  <c r="M21" i="4"/>
  <c r="L21" i="4"/>
  <c r="J21" i="4"/>
  <c r="I21" i="4"/>
  <c r="I24" i="4" s="1"/>
  <c r="G21" i="4"/>
  <c r="F21" i="4"/>
  <c r="AP30" i="14" l="1"/>
  <c r="AP34" i="14" s="1"/>
  <c r="AP56" i="14" s="1"/>
  <c r="AP59" i="14" s="1"/>
  <c r="AP63" i="14" s="1"/>
  <c r="AP65" i="14" s="1"/>
  <c r="AP66" i="14" s="1"/>
  <c r="AP39" i="14" s="1"/>
  <c r="AP28" i="14"/>
  <c r="AP32" i="14" s="1"/>
  <c r="AP29" i="14"/>
  <c r="AP33" i="14" s="1"/>
  <c r="AQ28" i="14"/>
  <c r="AQ32" i="14" s="1"/>
  <c r="AQ29" i="14"/>
  <c r="AQ33" i="14" s="1"/>
  <c r="AQ30" i="14"/>
  <c r="AQ34" i="14" s="1"/>
  <c r="AQ56" i="14" s="1"/>
  <c r="AQ59" i="14" s="1"/>
  <c r="AQ63" i="14" s="1"/>
  <c r="AQ65" i="14" s="1"/>
  <c r="AQ66" i="14" s="1"/>
  <c r="AQ39" i="14" s="1"/>
  <c r="S79" i="13"/>
  <c r="S81" i="13"/>
  <c r="T74" i="13"/>
  <c r="AN35" i="13"/>
  <c r="AN41" i="13" s="1"/>
  <c r="AN44" i="13" s="1"/>
  <c r="AN46" i="13" s="1"/>
  <c r="AQ20" i="13"/>
  <c r="AQ25" i="13" s="1"/>
  <c r="AP20" i="13"/>
  <c r="AP25" i="13" s="1"/>
  <c r="AM35" i="13"/>
  <c r="AM41" i="13" s="1"/>
  <c r="T76" i="14"/>
  <c r="S82" i="14"/>
  <c r="S83" i="14" s="1"/>
  <c r="AR20" i="14" s="1"/>
  <c r="U37" i="4"/>
  <c r="AG37" i="4"/>
  <c r="H74" i="11"/>
  <c r="I72" i="11" s="1"/>
  <c r="I74" i="11" s="1"/>
  <c r="J72" i="11" s="1"/>
  <c r="J74" i="11" s="1"/>
  <c r="K72" i="11" s="1"/>
  <c r="K74" i="11" s="1"/>
  <c r="L72" i="11" s="1"/>
  <c r="L74" i="11" s="1"/>
  <c r="M72" i="11" s="1"/>
  <c r="M74" i="11" s="1"/>
  <c r="N72" i="11" s="1"/>
  <c r="N74" i="11" s="1"/>
  <c r="O72" i="11" s="1"/>
  <c r="O89" i="11"/>
  <c r="P24" i="4"/>
  <c r="F24" i="4"/>
  <c r="AD24" i="4"/>
  <c r="AG24" i="4"/>
  <c r="I89" i="4"/>
  <c r="F91" i="4"/>
  <c r="N89" i="4"/>
  <c r="N89" i="11" s="1"/>
  <c r="L24" i="4"/>
  <c r="G91" i="4"/>
  <c r="G91" i="11"/>
  <c r="AB24" i="4"/>
  <c r="I37" i="4"/>
  <c r="J89" i="4"/>
  <c r="L91" i="4"/>
  <c r="L91" i="11"/>
  <c r="K91" i="4"/>
  <c r="K91" i="11"/>
  <c r="L37" i="4"/>
  <c r="X37" i="4"/>
  <c r="G24" i="4"/>
  <c r="S24" i="4"/>
  <c r="AE24" i="4"/>
  <c r="J24" i="4"/>
  <c r="V24" i="4"/>
  <c r="AH24" i="4"/>
  <c r="M89" i="4"/>
  <c r="M89" i="11" s="1"/>
  <c r="G72" i="4"/>
  <c r="F90" i="4"/>
  <c r="F37" i="4"/>
  <c r="R37" i="4"/>
  <c r="AD37" i="4"/>
  <c r="X24" i="4"/>
  <c r="M24" i="4"/>
  <c r="Y24" i="4"/>
  <c r="O24" i="4"/>
  <c r="AA24" i="4"/>
  <c r="R24" i="4"/>
  <c r="H89" i="4"/>
  <c r="F78" i="11"/>
  <c r="G78" i="11"/>
  <c r="AP35" i="14" l="1"/>
  <c r="T76" i="13"/>
  <c r="S82" i="13"/>
  <c r="S83" i="13" s="1"/>
  <c r="AR20" i="13" s="1"/>
  <c r="AP28" i="13"/>
  <c r="AP32" i="13" s="1"/>
  <c r="AP29" i="13"/>
  <c r="AP33" i="13" s="1"/>
  <c r="AP30" i="13"/>
  <c r="AP34" i="13" s="1"/>
  <c r="AP56" i="13" s="1"/>
  <c r="AP59" i="13" s="1"/>
  <c r="AP63" i="13" s="1"/>
  <c r="AP65" i="13" s="1"/>
  <c r="AP66" i="13" s="1"/>
  <c r="AP39" i="13" s="1"/>
  <c r="T79" i="14"/>
  <c r="T82" i="14" s="1"/>
  <c r="T81" i="14"/>
  <c r="AQ28" i="13"/>
  <c r="AQ32" i="13" s="1"/>
  <c r="AQ30" i="13"/>
  <c r="AQ34" i="13" s="1"/>
  <c r="AQ56" i="13" s="1"/>
  <c r="AQ59" i="13" s="1"/>
  <c r="AQ63" i="13" s="1"/>
  <c r="AQ65" i="13" s="1"/>
  <c r="AQ66" i="13" s="1"/>
  <c r="AQ39" i="13" s="1"/>
  <c r="AQ29" i="13"/>
  <c r="AQ33" i="13" s="1"/>
  <c r="AQ35" i="14"/>
  <c r="AQ41" i="14" s="1"/>
  <c r="AQ44" i="14" s="1"/>
  <c r="AQ46" i="14" s="1"/>
  <c r="AP41" i="14"/>
  <c r="AT20" i="14"/>
  <c r="AT25" i="14" s="1"/>
  <c r="AS20" i="14"/>
  <c r="AS25" i="14" s="1"/>
  <c r="H89" i="11"/>
  <c r="H91" i="4"/>
  <c r="I89" i="11"/>
  <c r="I91" i="4"/>
  <c r="J91" i="4"/>
  <c r="J89" i="11"/>
  <c r="J91" i="11" s="1"/>
  <c r="I91" i="11"/>
  <c r="H91" i="11"/>
  <c r="N91" i="4"/>
  <c r="N91" i="11"/>
  <c r="F91" i="11"/>
  <c r="F90" i="11"/>
  <c r="F92" i="11" s="1"/>
  <c r="M91" i="4"/>
  <c r="M91" i="11"/>
  <c r="E38" i="4"/>
  <c r="G38" i="4" s="1"/>
  <c r="G57" i="4" s="1"/>
  <c r="F92" i="4"/>
  <c r="F96" i="4" s="1"/>
  <c r="F95" i="11" s="1"/>
  <c r="F79" i="4"/>
  <c r="G77" i="4"/>
  <c r="G77" i="11" s="1"/>
  <c r="G74" i="4"/>
  <c r="T83" i="14" l="1"/>
  <c r="AU20" i="14" s="1"/>
  <c r="AQ35" i="13"/>
  <c r="AW20" i="14"/>
  <c r="AW25" i="14" s="1"/>
  <c r="AV20" i="14"/>
  <c r="AV25" i="14" s="1"/>
  <c r="AT30" i="14"/>
  <c r="AT34" i="14" s="1"/>
  <c r="AT56" i="14" s="1"/>
  <c r="AT59" i="14" s="1"/>
  <c r="AT63" i="14" s="1"/>
  <c r="AT65" i="14" s="1"/>
  <c r="AT66" i="14" s="1"/>
  <c r="AT39" i="14" s="1"/>
  <c r="AT29" i="14"/>
  <c r="AT33" i="14" s="1"/>
  <c r="AT28" i="14"/>
  <c r="AT32" i="14" s="1"/>
  <c r="AT35" i="14" s="1"/>
  <c r="AT41" i="14" s="1"/>
  <c r="AT44" i="14" s="1"/>
  <c r="AT46" i="14" s="1"/>
  <c r="AP35" i="13"/>
  <c r="AP41" i="13" s="1"/>
  <c r="AQ41" i="13"/>
  <c r="AQ44" i="13" s="1"/>
  <c r="AQ46" i="13" s="1"/>
  <c r="AS28" i="14"/>
  <c r="AS32" i="14" s="1"/>
  <c r="AS30" i="14"/>
  <c r="AS34" i="14" s="1"/>
  <c r="AS56" i="14" s="1"/>
  <c r="AS59" i="14" s="1"/>
  <c r="AS63" i="14" s="1"/>
  <c r="AS65" i="14" s="1"/>
  <c r="AS66" i="14" s="1"/>
  <c r="AS39" i="14" s="1"/>
  <c r="AS29" i="14"/>
  <c r="AS33" i="14" s="1"/>
  <c r="AS20" i="13"/>
  <c r="AS25" i="13" s="1"/>
  <c r="AT20" i="13"/>
  <c r="AT25" i="13" s="1"/>
  <c r="T79" i="13"/>
  <c r="T82" i="13" s="1"/>
  <c r="T81" i="13"/>
  <c r="T83" i="13" s="1"/>
  <c r="AU20" i="13" s="1"/>
  <c r="F97" i="4"/>
  <c r="G88" i="4" s="1"/>
  <c r="G90" i="4" s="1"/>
  <c r="F38" i="4"/>
  <c r="F57" i="4" s="1"/>
  <c r="F79" i="11"/>
  <c r="E38" i="11"/>
  <c r="H38" i="4"/>
  <c r="J38" i="4" s="1"/>
  <c r="J57" i="4" s="1"/>
  <c r="H38" i="11"/>
  <c r="G92" i="4"/>
  <c r="G96" i="4" s="1"/>
  <c r="G95" i="11" s="1"/>
  <c r="H72" i="4"/>
  <c r="G76" i="4"/>
  <c r="F82" i="4"/>
  <c r="F83" i="4" s="1"/>
  <c r="E20" i="4" s="1"/>
  <c r="F58" i="4"/>
  <c r="G58" i="4"/>
  <c r="AS35" i="14" l="1"/>
  <c r="AS41" i="14" s="1"/>
  <c r="AW20" i="13"/>
  <c r="AW25" i="13" s="1"/>
  <c r="AV20" i="13"/>
  <c r="AV25" i="13" s="1"/>
  <c r="AT28" i="13"/>
  <c r="AT32" i="13" s="1"/>
  <c r="AT30" i="13"/>
  <c r="AT34" i="13" s="1"/>
  <c r="AT56" i="13" s="1"/>
  <c r="AT59" i="13" s="1"/>
  <c r="AT63" i="13" s="1"/>
  <c r="AT65" i="13" s="1"/>
  <c r="AT66" i="13" s="1"/>
  <c r="AT39" i="13" s="1"/>
  <c r="AT29" i="13"/>
  <c r="AT33" i="13" s="1"/>
  <c r="AS30" i="13"/>
  <c r="AS34" i="13" s="1"/>
  <c r="AS56" i="13" s="1"/>
  <c r="AS59" i="13" s="1"/>
  <c r="AS63" i="13" s="1"/>
  <c r="AS65" i="13" s="1"/>
  <c r="AS66" i="13" s="1"/>
  <c r="AS39" i="13" s="1"/>
  <c r="AS28" i="13"/>
  <c r="AS32" i="13" s="1"/>
  <c r="AS29" i="13"/>
  <c r="AS33" i="13" s="1"/>
  <c r="AV30" i="14"/>
  <c r="AV34" i="14" s="1"/>
  <c r="AV56" i="14" s="1"/>
  <c r="AV59" i="14" s="1"/>
  <c r="AV63" i="14" s="1"/>
  <c r="AV65" i="14" s="1"/>
  <c r="AV66" i="14" s="1"/>
  <c r="AV39" i="14" s="1"/>
  <c r="AV28" i="14"/>
  <c r="AV32" i="14" s="1"/>
  <c r="AV29" i="14"/>
  <c r="AV33" i="14" s="1"/>
  <c r="AW30" i="14"/>
  <c r="AW34" i="14" s="1"/>
  <c r="AW56" i="14" s="1"/>
  <c r="AW59" i="14" s="1"/>
  <c r="AW63" i="14" s="1"/>
  <c r="AW65" i="14" s="1"/>
  <c r="AW66" i="14" s="1"/>
  <c r="AW39" i="14" s="1"/>
  <c r="AW29" i="14"/>
  <c r="AW33" i="14" s="1"/>
  <c r="AW28" i="14"/>
  <c r="AW32" i="14" s="1"/>
  <c r="AW35" i="14" s="1"/>
  <c r="F58" i="11"/>
  <c r="G58" i="11"/>
  <c r="I38" i="4"/>
  <c r="I57" i="4" s="1"/>
  <c r="G97" i="4"/>
  <c r="H88" i="4" s="1"/>
  <c r="H90" i="4" s="1"/>
  <c r="F96" i="11"/>
  <c r="G88" i="11" s="1"/>
  <c r="G90" i="11" s="1"/>
  <c r="J38" i="11"/>
  <c r="J57" i="11" s="1"/>
  <c r="I38" i="11"/>
  <c r="I57" i="11" s="1"/>
  <c r="G38" i="11"/>
  <c r="G57" i="11" s="1"/>
  <c r="F38" i="11"/>
  <c r="F57" i="11" s="1"/>
  <c r="G76" i="11"/>
  <c r="F82" i="11"/>
  <c r="F83" i="11" s="1"/>
  <c r="E20" i="11" s="1"/>
  <c r="G79" i="4"/>
  <c r="G81" i="4"/>
  <c r="H74" i="4"/>
  <c r="H77" i="4"/>
  <c r="H77" i="11" s="1"/>
  <c r="G20" i="4"/>
  <c r="G25" i="4" s="1"/>
  <c r="F20" i="4"/>
  <c r="F25" i="4" s="1"/>
  <c r="J58" i="4"/>
  <c r="I58" i="4"/>
  <c r="AV35" i="14" l="1"/>
  <c r="AV41" i="14" s="1"/>
  <c r="AT35" i="13"/>
  <c r="AT41" i="13" s="1"/>
  <c r="AT44" i="13" s="1"/>
  <c r="AT46" i="13" s="1"/>
  <c r="AW41" i="14"/>
  <c r="AW44" i="14" s="1"/>
  <c r="AW46" i="14" s="1"/>
  <c r="AV30" i="13"/>
  <c r="AV34" i="13" s="1"/>
  <c r="AV56" i="13" s="1"/>
  <c r="AV59" i="13" s="1"/>
  <c r="AV63" i="13" s="1"/>
  <c r="AV65" i="13" s="1"/>
  <c r="AV66" i="13" s="1"/>
  <c r="AV39" i="13" s="1"/>
  <c r="AV28" i="13"/>
  <c r="AV32" i="13" s="1"/>
  <c r="AV29" i="13"/>
  <c r="AV33" i="13" s="1"/>
  <c r="AS35" i="13"/>
  <c r="AS41" i="13" s="1"/>
  <c r="AW28" i="13"/>
  <c r="AW32" i="13" s="1"/>
  <c r="AW29" i="13"/>
  <c r="AW33" i="13" s="1"/>
  <c r="AW30" i="13"/>
  <c r="AW34" i="13" s="1"/>
  <c r="AW56" i="13" s="1"/>
  <c r="AW59" i="13" s="1"/>
  <c r="AW63" i="13" s="1"/>
  <c r="AW65" i="13" s="1"/>
  <c r="AW66" i="13" s="1"/>
  <c r="AW39" i="13" s="1"/>
  <c r="H92" i="4"/>
  <c r="H96" i="4" s="1"/>
  <c r="H95" i="11" s="1"/>
  <c r="G92" i="11"/>
  <c r="G96" i="11"/>
  <c r="H88" i="11" s="1"/>
  <c r="H90" i="11" s="1"/>
  <c r="H92" i="11" s="1"/>
  <c r="I58" i="11"/>
  <c r="J58" i="11"/>
  <c r="K38" i="4"/>
  <c r="M38" i="4" s="1"/>
  <c r="M57" i="4" s="1"/>
  <c r="K38" i="11"/>
  <c r="F20" i="11"/>
  <c r="F25" i="11" s="1"/>
  <c r="G20" i="11"/>
  <c r="G25" i="11" s="1"/>
  <c r="G81" i="11"/>
  <c r="G79" i="11"/>
  <c r="M58" i="4"/>
  <c r="L58" i="4"/>
  <c r="I72" i="4"/>
  <c r="G28" i="4"/>
  <c r="G32" i="4" s="1"/>
  <c r="G29" i="4"/>
  <c r="G33" i="4" s="1"/>
  <c r="G30" i="4"/>
  <c r="G34" i="4" s="1"/>
  <c r="G56" i="4" s="1"/>
  <c r="G59" i="4" s="1"/>
  <c r="G63" i="4" s="1"/>
  <c r="G65" i="4" s="1"/>
  <c r="G66" i="4" s="1"/>
  <c r="G39" i="4" s="1"/>
  <c r="F30" i="4"/>
  <c r="F34" i="4" s="1"/>
  <c r="F56" i="4" s="1"/>
  <c r="F59" i="4" s="1"/>
  <c r="F63" i="4" s="1"/>
  <c r="F65" i="4" s="1"/>
  <c r="F66" i="4" s="1"/>
  <c r="F39" i="4" s="1"/>
  <c r="F28" i="4"/>
  <c r="F32" i="4" s="1"/>
  <c r="F29" i="4"/>
  <c r="F33" i="4" s="1"/>
  <c r="H97" i="4"/>
  <c r="I88" i="4" s="1"/>
  <c r="I90" i="4" s="1"/>
  <c r="H76" i="4"/>
  <c r="G82" i="4"/>
  <c r="G83" i="4" s="1"/>
  <c r="H20" i="4" s="1"/>
  <c r="AW35" i="13" l="1"/>
  <c r="AW41" i="13" s="1"/>
  <c r="AW44" i="13" s="1"/>
  <c r="AW46" i="13" s="1"/>
  <c r="AV35" i="13"/>
  <c r="AV41" i="13" s="1"/>
  <c r="M58" i="11"/>
  <c r="L58" i="11"/>
  <c r="H96" i="11"/>
  <c r="I88" i="11" s="1"/>
  <c r="I90" i="11" s="1"/>
  <c r="I92" i="11" s="1"/>
  <c r="L38" i="4"/>
  <c r="L57" i="4" s="1"/>
  <c r="H76" i="11"/>
  <c r="G82" i="11"/>
  <c r="G83" i="11" s="1"/>
  <c r="H20" i="11" s="1"/>
  <c r="G30" i="11"/>
  <c r="G34" i="11" s="1"/>
  <c r="G56" i="11" s="1"/>
  <c r="G59" i="11" s="1"/>
  <c r="G63" i="11" s="1"/>
  <c r="G65" i="11" s="1"/>
  <c r="G66" i="11" s="1"/>
  <c r="G39" i="11" s="1"/>
  <c r="G28" i="11"/>
  <c r="G32" i="11" s="1"/>
  <c r="G29" i="11"/>
  <c r="G33" i="11" s="1"/>
  <c r="F28" i="11"/>
  <c r="F32" i="11" s="1"/>
  <c r="F29" i="11"/>
  <c r="F33" i="11" s="1"/>
  <c r="F30" i="11"/>
  <c r="F34" i="11" s="1"/>
  <c r="F56" i="11" s="1"/>
  <c r="F59" i="11" s="1"/>
  <c r="F63" i="11" s="1"/>
  <c r="F65" i="11" s="1"/>
  <c r="F66" i="11" s="1"/>
  <c r="F39" i="11" s="1"/>
  <c r="M38" i="11"/>
  <c r="M57" i="11" s="1"/>
  <c r="L38" i="11"/>
  <c r="L57" i="11" s="1"/>
  <c r="F35" i="4"/>
  <c r="F41" i="4" s="1"/>
  <c r="J20" i="4"/>
  <c r="J25" i="4" s="1"/>
  <c r="I20" i="4"/>
  <c r="I25" i="4" s="1"/>
  <c r="H79" i="4"/>
  <c r="H81" i="4"/>
  <c r="I74" i="4"/>
  <c r="I92" i="4"/>
  <c r="G35" i="4"/>
  <c r="G41" i="4" s="1"/>
  <c r="G44" i="4" s="1"/>
  <c r="G46" i="4" s="1"/>
  <c r="I96" i="4" l="1"/>
  <c r="I95" i="11" s="1"/>
  <c r="I97" i="4"/>
  <c r="J88" i="4" s="1"/>
  <c r="J90" i="4" s="1"/>
  <c r="J92" i="4" s="1"/>
  <c r="J96" i="4" s="1"/>
  <c r="G35" i="11"/>
  <c r="G41" i="11" s="1"/>
  <c r="G44" i="11" s="1"/>
  <c r="G46" i="11" s="1"/>
  <c r="F35" i="11"/>
  <c r="F41" i="11" s="1"/>
  <c r="N38" i="4"/>
  <c r="O38" i="4" s="1"/>
  <c r="O57" i="4" s="1"/>
  <c r="N38" i="11"/>
  <c r="I20" i="11"/>
  <c r="I25" i="11" s="1"/>
  <c r="J20" i="11"/>
  <c r="J25" i="11" s="1"/>
  <c r="H81" i="11"/>
  <c r="H79" i="11"/>
  <c r="I76" i="4"/>
  <c r="H82" i="4"/>
  <c r="H83" i="4" s="1"/>
  <c r="K20" i="4" s="1"/>
  <c r="I28" i="4"/>
  <c r="I32" i="4" s="1"/>
  <c r="I29" i="4"/>
  <c r="I33" i="4" s="1"/>
  <c r="I30" i="4"/>
  <c r="I34" i="4" s="1"/>
  <c r="I56" i="4" s="1"/>
  <c r="I59" i="4" s="1"/>
  <c r="I63" i="4" s="1"/>
  <c r="I65" i="4" s="1"/>
  <c r="I66" i="4" s="1"/>
  <c r="I39" i="4" s="1"/>
  <c r="J72" i="4"/>
  <c r="P58" i="4"/>
  <c r="O58" i="4"/>
  <c r="J29" i="4"/>
  <c r="J33" i="4" s="1"/>
  <c r="J30" i="4"/>
  <c r="J34" i="4" s="1"/>
  <c r="J56" i="4" s="1"/>
  <c r="J59" i="4" s="1"/>
  <c r="J63" i="4" s="1"/>
  <c r="J65" i="4" s="1"/>
  <c r="J66" i="4" s="1"/>
  <c r="J39" i="4" s="1"/>
  <c r="J28" i="4"/>
  <c r="J32" i="4" s="1"/>
  <c r="J97" i="4" l="1"/>
  <c r="K88" i="4" s="1"/>
  <c r="K90" i="4" s="1"/>
  <c r="J95" i="11"/>
  <c r="S58" i="11" s="1"/>
  <c r="P58" i="11"/>
  <c r="O58" i="11"/>
  <c r="I96" i="11"/>
  <c r="J88" i="11" s="1"/>
  <c r="J90" i="11" s="1"/>
  <c r="J92" i="11" s="1"/>
  <c r="P38" i="4"/>
  <c r="P57" i="4" s="1"/>
  <c r="R58" i="11"/>
  <c r="I76" i="11"/>
  <c r="H82" i="11"/>
  <c r="H83" i="11" s="1"/>
  <c r="K20" i="11" s="1"/>
  <c r="J29" i="11"/>
  <c r="J33" i="11" s="1"/>
  <c r="J30" i="11"/>
  <c r="J34" i="11" s="1"/>
  <c r="J56" i="11" s="1"/>
  <c r="J59" i="11" s="1"/>
  <c r="J63" i="11" s="1"/>
  <c r="J65" i="11" s="1"/>
  <c r="J66" i="11" s="1"/>
  <c r="J39" i="11" s="1"/>
  <c r="J28" i="11"/>
  <c r="J32" i="11" s="1"/>
  <c r="I29" i="11"/>
  <c r="I33" i="11" s="1"/>
  <c r="I28" i="11"/>
  <c r="I32" i="11" s="1"/>
  <c r="I30" i="11"/>
  <c r="I34" i="11" s="1"/>
  <c r="I56" i="11" s="1"/>
  <c r="I59" i="11" s="1"/>
  <c r="I63" i="11" s="1"/>
  <c r="I65" i="11" s="1"/>
  <c r="I66" i="11" s="1"/>
  <c r="I39" i="11" s="1"/>
  <c r="P38" i="11"/>
  <c r="P57" i="11" s="1"/>
  <c r="O38" i="11"/>
  <c r="O57" i="11" s="1"/>
  <c r="I35" i="4"/>
  <c r="I41" i="4" s="1"/>
  <c r="L20" i="4"/>
  <c r="L25" i="4" s="1"/>
  <c r="M20" i="4"/>
  <c r="M25" i="4" s="1"/>
  <c r="I79" i="4"/>
  <c r="I81" i="4"/>
  <c r="J74" i="4"/>
  <c r="K92" i="4"/>
  <c r="K96" i="4" s="1"/>
  <c r="J35" i="4"/>
  <c r="J41" i="4" s="1"/>
  <c r="J44" i="4" s="1"/>
  <c r="J46" i="4" s="1"/>
  <c r="R58" i="4"/>
  <c r="S58" i="4"/>
  <c r="K97" i="4" l="1"/>
  <c r="L88" i="4" s="1"/>
  <c r="K95" i="11"/>
  <c r="J96" i="11"/>
  <c r="K88" i="11" s="1"/>
  <c r="K90" i="11" s="1"/>
  <c r="I35" i="11"/>
  <c r="I41" i="11" s="1"/>
  <c r="J35" i="11"/>
  <c r="J41" i="11" s="1"/>
  <c r="J44" i="11" s="1"/>
  <c r="J46" i="11" s="1"/>
  <c r="K92" i="11"/>
  <c r="L20" i="11"/>
  <c r="L25" i="11" s="1"/>
  <c r="M20" i="11"/>
  <c r="M25" i="11" s="1"/>
  <c r="Q38" i="4"/>
  <c r="R38" i="4" s="1"/>
  <c r="R57" i="4" s="1"/>
  <c r="Q38" i="11"/>
  <c r="I81" i="11"/>
  <c r="I79" i="11"/>
  <c r="K72" i="4"/>
  <c r="J76" i="4"/>
  <c r="I82" i="4"/>
  <c r="I83" i="4" s="1"/>
  <c r="M29" i="4"/>
  <c r="M33" i="4" s="1"/>
  <c r="M30" i="4"/>
  <c r="M34" i="4" s="1"/>
  <c r="M56" i="4" s="1"/>
  <c r="M59" i="4" s="1"/>
  <c r="M63" i="4" s="1"/>
  <c r="M65" i="4" s="1"/>
  <c r="M66" i="4" s="1"/>
  <c r="M39" i="4" s="1"/>
  <c r="M28" i="4"/>
  <c r="M32" i="4" s="1"/>
  <c r="V58" i="4"/>
  <c r="U58" i="4"/>
  <c r="L28" i="4"/>
  <c r="L32" i="4" s="1"/>
  <c r="L29" i="4"/>
  <c r="L33" i="4" s="1"/>
  <c r="L30" i="4"/>
  <c r="L34" i="4" s="1"/>
  <c r="L56" i="4" s="1"/>
  <c r="L59" i="4" s="1"/>
  <c r="L63" i="4" s="1"/>
  <c r="L65" i="4" s="1"/>
  <c r="L66" i="4" s="1"/>
  <c r="L39" i="4" s="1"/>
  <c r="N20" i="4" l="1"/>
  <c r="L90" i="4"/>
  <c r="L92" i="4" s="1"/>
  <c r="L96" i="4"/>
  <c r="L95" i="11" s="1"/>
  <c r="S38" i="4"/>
  <c r="S57" i="4" s="1"/>
  <c r="U58" i="11"/>
  <c r="V58" i="11"/>
  <c r="K96" i="11"/>
  <c r="L88" i="11" s="1"/>
  <c r="L90" i="11" s="1"/>
  <c r="J76" i="11"/>
  <c r="I82" i="11"/>
  <c r="I83" i="11" s="1"/>
  <c r="N20" i="11" s="1"/>
  <c r="R38" i="11"/>
  <c r="R57" i="11" s="1"/>
  <c r="S38" i="11"/>
  <c r="S57" i="11" s="1"/>
  <c r="M29" i="11"/>
  <c r="M33" i="11" s="1"/>
  <c r="M28" i="11"/>
  <c r="M32" i="11" s="1"/>
  <c r="M30" i="11"/>
  <c r="M34" i="11" s="1"/>
  <c r="M56" i="11" s="1"/>
  <c r="M59" i="11" s="1"/>
  <c r="M63" i="11" s="1"/>
  <c r="M65" i="11" s="1"/>
  <c r="M66" i="11" s="1"/>
  <c r="M39" i="11" s="1"/>
  <c r="L29" i="11"/>
  <c r="L33" i="11" s="1"/>
  <c r="L30" i="11"/>
  <c r="L34" i="11" s="1"/>
  <c r="L56" i="11" s="1"/>
  <c r="L59" i="11" s="1"/>
  <c r="L63" i="11" s="1"/>
  <c r="L65" i="11" s="1"/>
  <c r="L66" i="11" s="1"/>
  <c r="L39" i="11" s="1"/>
  <c r="L28" i="11"/>
  <c r="L32" i="11" s="1"/>
  <c r="M35" i="4"/>
  <c r="M41" i="4" s="1"/>
  <c r="M44" i="4" s="1"/>
  <c r="M46" i="4" s="1"/>
  <c r="O20" i="4"/>
  <c r="O25" i="4" s="1"/>
  <c r="P20" i="4"/>
  <c r="P25" i="4" s="1"/>
  <c r="J79" i="4"/>
  <c r="J81" i="4"/>
  <c r="K74" i="4"/>
  <c r="L35" i="4"/>
  <c r="L41" i="4" s="1"/>
  <c r="X58" i="4" l="1"/>
  <c r="L97" i="4"/>
  <c r="M88" i="4" s="1"/>
  <c r="Y58" i="4"/>
  <c r="M90" i="4"/>
  <c r="M92" i="4" s="1"/>
  <c r="M96" i="4"/>
  <c r="M95" i="11" s="1"/>
  <c r="L92" i="11"/>
  <c r="M35" i="11"/>
  <c r="M41" i="11" s="1"/>
  <c r="M44" i="11" s="1"/>
  <c r="M46" i="11" s="1"/>
  <c r="T38" i="4"/>
  <c r="V38" i="4" s="1"/>
  <c r="V57" i="4" s="1"/>
  <c r="L35" i="11"/>
  <c r="L41" i="11" s="1"/>
  <c r="O20" i="11"/>
  <c r="O25" i="11" s="1"/>
  <c r="P20" i="11"/>
  <c r="P25" i="11" s="1"/>
  <c r="J81" i="11"/>
  <c r="J79" i="11"/>
  <c r="K76" i="4"/>
  <c r="J82" i="4"/>
  <c r="J83" i="4" s="1"/>
  <c r="Q20" i="4" s="1"/>
  <c r="AB58" i="4"/>
  <c r="L72" i="4"/>
  <c r="P30" i="4"/>
  <c r="P34" i="4" s="1"/>
  <c r="P56" i="4" s="1"/>
  <c r="P59" i="4" s="1"/>
  <c r="P63" i="4" s="1"/>
  <c r="P65" i="4" s="1"/>
  <c r="P66" i="4" s="1"/>
  <c r="P39" i="4" s="1"/>
  <c r="P28" i="4"/>
  <c r="P32" i="4" s="1"/>
  <c r="P29" i="4"/>
  <c r="P33" i="4" s="1"/>
  <c r="O29" i="4"/>
  <c r="O33" i="4" s="1"/>
  <c r="O30" i="4"/>
  <c r="O34" i="4" s="1"/>
  <c r="O56" i="4" s="1"/>
  <c r="O59" i="4" s="1"/>
  <c r="O63" i="4" s="1"/>
  <c r="O65" i="4" s="1"/>
  <c r="O66" i="4" s="1"/>
  <c r="O39" i="4" s="1"/>
  <c r="O28" i="4"/>
  <c r="O32" i="4" s="1"/>
  <c r="AA58" i="4" l="1"/>
  <c r="M97" i="4"/>
  <c r="N88" i="4" s="1"/>
  <c r="N90" i="4" s="1"/>
  <c r="N92" i="4" s="1"/>
  <c r="N96" i="4" s="1"/>
  <c r="AD58" i="4" s="1"/>
  <c r="U38" i="4"/>
  <c r="U57" i="4" s="1"/>
  <c r="T38" i="11"/>
  <c r="V38" i="11" s="1"/>
  <c r="V57" i="11" s="1"/>
  <c r="P28" i="11"/>
  <c r="P32" i="11" s="1"/>
  <c r="P30" i="11"/>
  <c r="P34" i="11" s="1"/>
  <c r="P56" i="11" s="1"/>
  <c r="P59" i="11" s="1"/>
  <c r="P63" i="11" s="1"/>
  <c r="P65" i="11" s="1"/>
  <c r="P66" i="11" s="1"/>
  <c r="P39" i="11" s="1"/>
  <c r="P29" i="11"/>
  <c r="P33" i="11" s="1"/>
  <c r="O29" i="11"/>
  <c r="O33" i="11" s="1"/>
  <c r="O30" i="11"/>
  <c r="O34" i="11" s="1"/>
  <c r="O56" i="11" s="1"/>
  <c r="O59" i="11" s="1"/>
  <c r="O63" i="11" s="1"/>
  <c r="O65" i="11" s="1"/>
  <c r="O66" i="11" s="1"/>
  <c r="O39" i="11" s="1"/>
  <c r="O28" i="11"/>
  <c r="O32" i="11" s="1"/>
  <c r="K76" i="11"/>
  <c r="J82" i="11"/>
  <c r="J83" i="11" s="1"/>
  <c r="Q20" i="11" s="1"/>
  <c r="K79" i="4"/>
  <c r="K81" i="4"/>
  <c r="S20" i="4"/>
  <c r="S25" i="4" s="1"/>
  <c r="R20" i="4"/>
  <c r="R25" i="4" s="1"/>
  <c r="P35" i="4"/>
  <c r="P41" i="4" s="1"/>
  <c r="P44" i="4" s="1"/>
  <c r="P46" i="4" s="1"/>
  <c r="L74" i="4"/>
  <c r="O35" i="4"/>
  <c r="O41" i="4" s="1"/>
  <c r="AE58" i="4" l="1"/>
  <c r="N97" i="4"/>
  <c r="O88" i="4" s="1"/>
  <c r="O90" i="4" s="1"/>
  <c r="O92" i="4" s="1"/>
  <c r="O96" i="4" s="1"/>
  <c r="N95" i="11"/>
  <c r="O35" i="11"/>
  <c r="O41" i="11" s="1"/>
  <c r="AB58" i="11"/>
  <c r="U38" i="11"/>
  <c r="U57" i="11" s="1"/>
  <c r="Y58" i="11"/>
  <c r="X58" i="11"/>
  <c r="L96" i="11"/>
  <c r="M88" i="11" s="1"/>
  <c r="M90" i="11" s="1"/>
  <c r="W38" i="4"/>
  <c r="X38" i="4" s="1"/>
  <c r="X57" i="4" s="1"/>
  <c r="S20" i="11"/>
  <c r="S25" i="11" s="1"/>
  <c r="R20" i="11"/>
  <c r="R25" i="11" s="1"/>
  <c r="K81" i="11"/>
  <c r="K79" i="11"/>
  <c r="P35" i="11"/>
  <c r="P41" i="11" s="1"/>
  <c r="P44" i="11" s="1"/>
  <c r="P46" i="11" s="1"/>
  <c r="S28" i="4"/>
  <c r="S32" i="4" s="1"/>
  <c r="S29" i="4"/>
  <c r="S33" i="4" s="1"/>
  <c r="S30" i="4"/>
  <c r="S34" i="4" s="1"/>
  <c r="S56" i="4" s="1"/>
  <c r="S59" i="4" s="1"/>
  <c r="S63" i="4" s="1"/>
  <c r="S65" i="4" s="1"/>
  <c r="S66" i="4" s="1"/>
  <c r="S39" i="4" s="1"/>
  <c r="R30" i="4"/>
  <c r="R34" i="4" s="1"/>
  <c r="R56" i="4" s="1"/>
  <c r="R59" i="4" s="1"/>
  <c r="R63" i="4" s="1"/>
  <c r="R65" i="4" s="1"/>
  <c r="R66" i="4" s="1"/>
  <c r="R39" i="4" s="1"/>
  <c r="R29" i="4"/>
  <c r="R33" i="4" s="1"/>
  <c r="R28" i="4"/>
  <c r="R32" i="4" s="1"/>
  <c r="L76" i="4"/>
  <c r="K82" i="4"/>
  <c r="K83" i="4" s="1"/>
  <c r="T20" i="4" s="1"/>
  <c r="M72" i="4"/>
  <c r="O97" i="4" l="1"/>
  <c r="P88" i="4" s="1"/>
  <c r="P90" i="4" s="1"/>
  <c r="P92" i="4" s="1"/>
  <c r="P96" i="4" s="1"/>
  <c r="AG58" i="4"/>
  <c r="AH58" i="4"/>
  <c r="O95" i="11"/>
  <c r="Y38" i="4"/>
  <c r="Y57" i="4" s="1"/>
  <c r="AA58" i="11"/>
  <c r="W38" i="11"/>
  <c r="Y38" i="11" s="1"/>
  <c r="Y57" i="11" s="1"/>
  <c r="M92" i="11"/>
  <c r="M96" i="11"/>
  <c r="N88" i="11" s="1"/>
  <c r="N90" i="11" s="1"/>
  <c r="N92" i="11" s="1"/>
  <c r="R28" i="11"/>
  <c r="R32" i="11" s="1"/>
  <c r="R29" i="11"/>
  <c r="R33" i="11" s="1"/>
  <c r="R30" i="11"/>
  <c r="R34" i="11" s="1"/>
  <c r="R56" i="11" s="1"/>
  <c r="R59" i="11" s="1"/>
  <c r="R63" i="11" s="1"/>
  <c r="R65" i="11" s="1"/>
  <c r="R66" i="11" s="1"/>
  <c r="R39" i="11" s="1"/>
  <c r="S29" i="11"/>
  <c r="S33" i="11" s="1"/>
  <c r="S30" i="11"/>
  <c r="S34" i="11" s="1"/>
  <c r="S56" i="11" s="1"/>
  <c r="S59" i="11" s="1"/>
  <c r="S63" i="11" s="1"/>
  <c r="S28" i="11"/>
  <c r="S32" i="11" s="1"/>
  <c r="L76" i="11"/>
  <c r="K82" i="11"/>
  <c r="K83" i="11" s="1"/>
  <c r="T20" i="11" s="1"/>
  <c r="R35" i="4"/>
  <c r="R41" i="4" s="1"/>
  <c r="U20" i="4"/>
  <c r="U25" i="4" s="1"/>
  <c r="V20" i="4"/>
  <c r="V25" i="4" s="1"/>
  <c r="L79" i="4"/>
  <c r="L81" i="4"/>
  <c r="M74" i="4"/>
  <c r="S35" i="4"/>
  <c r="S41" i="4" s="1"/>
  <c r="S44" i="4" s="1"/>
  <c r="S46" i="4" s="1"/>
  <c r="P97" i="4" l="1"/>
  <c r="Q88" i="4" s="1"/>
  <c r="Q90" i="4" s="1"/>
  <c r="AJ58" i="4"/>
  <c r="AK58" i="4"/>
  <c r="P95" i="11"/>
  <c r="S65" i="11"/>
  <c r="S66" i="11" s="1"/>
  <c r="S39" i="11" s="1"/>
  <c r="X38" i="11"/>
  <c r="X57" i="11" s="1"/>
  <c r="S35" i="11"/>
  <c r="V20" i="11"/>
  <c r="V25" i="11" s="1"/>
  <c r="U20" i="11"/>
  <c r="U25" i="11" s="1"/>
  <c r="Z38" i="4"/>
  <c r="AB38" i="4" s="1"/>
  <c r="AB57" i="4" s="1"/>
  <c r="L81" i="11"/>
  <c r="L79" i="11"/>
  <c r="R35" i="11"/>
  <c r="R41" i="11" s="1"/>
  <c r="V28" i="4"/>
  <c r="V32" i="4" s="1"/>
  <c r="V29" i="4"/>
  <c r="V33" i="4" s="1"/>
  <c r="V30" i="4"/>
  <c r="V34" i="4" s="1"/>
  <c r="V56" i="4" s="1"/>
  <c r="V59" i="4" s="1"/>
  <c r="V63" i="4" s="1"/>
  <c r="V65" i="4" s="1"/>
  <c r="V66" i="4" s="1"/>
  <c r="V39" i="4" s="1"/>
  <c r="U28" i="4"/>
  <c r="U32" i="4" s="1"/>
  <c r="U30" i="4"/>
  <c r="U34" i="4" s="1"/>
  <c r="U56" i="4" s="1"/>
  <c r="U59" i="4" s="1"/>
  <c r="U63" i="4" s="1"/>
  <c r="U65" i="4" s="1"/>
  <c r="U66" i="4" s="1"/>
  <c r="U39" i="4" s="1"/>
  <c r="U29" i="4"/>
  <c r="U33" i="4" s="1"/>
  <c r="M76" i="4"/>
  <c r="L82" i="4"/>
  <c r="L83" i="4" s="1"/>
  <c r="W20" i="4" s="1"/>
  <c r="N72" i="4"/>
  <c r="AJ58" i="11" l="1"/>
  <c r="AK58" i="11"/>
  <c r="Q92" i="4"/>
  <c r="Q96" i="4" s="1"/>
  <c r="Q97" i="4"/>
  <c r="R88" i="4" s="1"/>
  <c r="R90" i="4" s="1"/>
  <c r="S41" i="11"/>
  <c r="S44" i="11" s="1"/>
  <c r="S46" i="11" s="1"/>
  <c r="AA38" i="4"/>
  <c r="AA57" i="4" s="1"/>
  <c r="AE58" i="11"/>
  <c r="AD58" i="11"/>
  <c r="Z38" i="11"/>
  <c r="AB38" i="11" s="1"/>
  <c r="AB57" i="11" s="1"/>
  <c r="N96" i="11"/>
  <c r="O88" i="11" s="1"/>
  <c r="M76" i="11"/>
  <c r="L82" i="11"/>
  <c r="L83" i="11" s="1"/>
  <c r="W20" i="11" s="1"/>
  <c r="U30" i="11"/>
  <c r="U34" i="11" s="1"/>
  <c r="U56" i="11" s="1"/>
  <c r="U59" i="11" s="1"/>
  <c r="U63" i="11" s="1"/>
  <c r="U65" i="11" s="1"/>
  <c r="U66" i="11" s="1"/>
  <c r="U39" i="11" s="1"/>
  <c r="U28" i="11"/>
  <c r="U32" i="11" s="1"/>
  <c r="U29" i="11"/>
  <c r="U33" i="11" s="1"/>
  <c r="V29" i="11"/>
  <c r="V33" i="11" s="1"/>
  <c r="V30" i="11"/>
  <c r="V34" i="11" s="1"/>
  <c r="V56" i="11" s="1"/>
  <c r="V59" i="11" s="1"/>
  <c r="V63" i="11" s="1"/>
  <c r="V65" i="11" s="1"/>
  <c r="V66" i="11" s="1"/>
  <c r="V39" i="11" s="1"/>
  <c r="V28" i="11"/>
  <c r="V32" i="11" s="1"/>
  <c r="M79" i="4"/>
  <c r="M81" i="4"/>
  <c r="U35" i="4"/>
  <c r="U41" i="4" s="1"/>
  <c r="X20" i="4"/>
  <c r="X25" i="4" s="1"/>
  <c r="Y20" i="4"/>
  <c r="Y25" i="4" s="1"/>
  <c r="N74" i="4"/>
  <c r="O72" i="4" s="1"/>
  <c r="V35" i="4"/>
  <c r="V41" i="4" s="1"/>
  <c r="V44" i="4" s="1"/>
  <c r="R92" i="4" l="1"/>
  <c r="R96" i="4" s="1"/>
  <c r="R97" i="4"/>
  <c r="S88" i="4" s="1"/>
  <c r="S90" i="4" s="1"/>
  <c r="AN58" i="4"/>
  <c r="AM58" i="4"/>
  <c r="Q95" i="11"/>
  <c r="O74" i="4"/>
  <c r="P72" i="4" s="1"/>
  <c r="P74" i="4" s="1"/>
  <c r="Q72" i="4" s="1"/>
  <c r="Q74" i="4" s="1"/>
  <c r="R72" i="4" s="1"/>
  <c r="R74" i="4" s="1"/>
  <c r="S72" i="4" s="1"/>
  <c r="S74" i="4" s="1"/>
  <c r="T72" i="4" s="1"/>
  <c r="T74" i="4" s="1"/>
  <c r="V48" i="13"/>
  <c r="AA38" i="11"/>
  <c r="AA57" i="11" s="1"/>
  <c r="U35" i="11"/>
  <c r="U41" i="11" s="1"/>
  <c r="AC38" i="4"/>
  <c r="AD38" i="4" s="1"/>
  <c r="AD57" i="4" s="1"/>
  <c r="V46" i="4"/>
  <c r="V48" i="4"/>
  <c r="V35" i="11"/>
  <c r="V41" i="11" s="1"/>
  <c r="V44" i="11" s="1"/>
  <c r="X20" i="11"/>
  <c r="X25" i="11" s="1"/>
  <c r="Y20" i="11"/>
  <c r="Y25" i="11" s="1"/>
  <c r="M81" i="11"/>
  <c r="M79" i="11"/>
  <c r="X28" i="4"/>
  <c r="X32" i="4" s="1"/>
  <c r="X29" i="4"/>
  <c r="X33" i="4" s="1"/>
  <c r="X30" i="4"/>
  <c r="X34" i="4" s="1"/>
  <c r="X56" i="4" s="1"/>
  <c r="X59" i="4" s="1"/>
  <c r="X63" i="4" s="1"/>
  <c r="X65" i="4" s="1"/>
  <c r="X66" i="4" s="1"/>
  <c r="X39" i="4" s="1"/>
  <c r="Y30" i="4"/>
  <c r="Y34" i="4" s="1"/>
  <c r="Y56" i="4" s="1"/>
  <c r="Y59" i="4" s="1"/>
  <c r="Y63" i="4" s="1"/>
  <c r="Y65" i="4" s="1"/>
  <c r="Y66" i="4" s="1"/>
  <c r="Y39" i="4" s="1"/>
  <c r="Y28" i="4"/>
  <c r="Y32" i="4" s="1"/>
  <c r="Y29" i="4"/>
  <c r="Y33" i="4" s="1"/>
  <c r="N76" i="4"/>
  <c r="M82" i="4"/>
  <c r="M83" i="4" s="1"/>
  <c r="Z20" i="4" s="1"/>
  <c r="AN58" i="11" l="1"/>
  <c r="AM58" i="11"/>
  <c r="S92" i="4"/>
  <c r="S96" i="4" s="1"/>
  <c r="S97" i="4"/>
  <c r="T88" i="4" s="1"/>
  <c r="T90" i="4" s="1"/>
  <c r="AQ58" i="4"/>
  <c r="AP58" i="4"/>
  <c r="R95" i="11"/>
  <c r="AE38" i="4"/>
  <c r="AE57" i="4" s="1"/>
  <c r="AC38" i="11"/>
  <c r="AE38" i="11" s="1"/>
  <c r="AE57" i="11" s="1"/>
  <c r="X29" i="11"/>
  <c r="X33" i="11" s="1"/>
  <c r="X30" i="11"/>
  <c r="X34" i="11" s="1"/>
  <c r="X56" i="11" s="1"/>
  <c r="X59" i="11" s="1"/>
  <c r="X63" i="11" s="1"/>
  <c r="X65" i="11" s="1"/>
  <c r="X66" i="11" s="1"/>
  <c r="X39" i="11" s="1"/>
  <c r="X28" i="11"/>
  <c r="X32" i="11" s="1"/>
  <c r="V46" i="11"/>
  <c r="Y30" i="11"/>
  <c r="Y34" i="11" s="1"/>
  <c r="Y56" i="11" s="1"/>
  <c r="Y59" i="11" s="1"/>
  <c r="Y63" i="11" s="1"/>
  <c r="Y65" i="11" s="1"/>
  <c r="Y66" i="11" s="1"/>
  <c r="Y39" i="11" s="1"/>
  <c r="Y28" i="11"/>
  <c r="Y32" i="11" s="1"/>
  <c r="Y29" i="11"/>
  <c r="Y33" i="11" s="1"/>
  <c r="N76" i="11"/>
  <c r="M82" i="11"/>
  <c r="M83" i="11" s="1"/>
  <c r="Z20" i="11" s="1"/>
  <c r="N79" i="4"/>
  <c r="O76" i="4" s="1"/>
  <c r="N81" i="4"/>
  <c r="AB20" i="4"/>
  <c r="AB25" i="4" s="1"/>
  <c r="AA20" i="4"/>
  <c r="AA25" i="4" s="1"/>
  <c r="X35" i="4"/>
  <c r="X41" i="4" s="1"/>
  <c r="Y35" i="4"/>
  <c r="Y41" i="4" s="1"/>
  <c r="Y44" i="4" s="1"/>
  <c r="Y46" i="4" s="1"/>
  <c r="AQ58" i="11" l="1"/>
  <c r="AP58" i="11"/>
  <c r="T92" i="4"/>
  <c r="T96" i="4" s="1"/>
  <c r="T97" i="4"/>
  <c r="AT58" i="4"/>
  <c r="AS58" i="4"/>
  <c r="S95" i="11"/>
  <c r="O79" i="4"/>
  <c r="P76" i="4" s="1"/>
  <c r="O81" i="4"/>
  <c r="AD38" i="11"/>
  <c r="AD57" i="11" s="1"/>
  <c r="X35" i="11"/>
  <c r="X41" i="11" s="1"/>
  <c r="AF38" i="4"/>
  <c r="AG38" i="4" s="1"/>
  <c r="AG57" i="4" s="1"/>
  <c r="AB20" i="11"/>
  <c r="AB25" i="11" s="1"/>
  <c r="AA20" i="11"/>
  <c r="AA25" i="11" s="1"/>
  <c r="N81" i="11"/>
  <c r="N79" i="11"/>
  <c r="Y35" i="11"/>
  <c r="Y41" i="11" s="1"/>
  <c r="Y44" i="11" s="1"/>
  <c r="Y46" i="11" s="1"/>
  <c r="AA29" i="4"/>
  <c r="AA33" i="4" s="1"/>
  <c r="AA30" i="4"/>
  <c r="AA34" i="4" s="1"/>
  <c r="AA56" i="4" s="1"/>
  <c r="AA59" i="4" s="1"/>
  <c r="AA63" i="4" s="1"/>
  <c r="AA65" i="4" s="1"/>
  <c r="AA66" i="4" s="1"/>
  <c r="AA39" i="4" s="1"/>
  <c r="AA28" i="4"/>
  <c r="AA32" i="4" s="1"/>
  <c r="AB28" i="4"/>
  <c r="AB32" i="4" s="1"/>
  <c r="AB29" i="4"/>
  <c r="AB33" i="4" s="1"/>
  <c r="AB30" i="4"/>
  <c r="AB34" i="4" s="1"/>
  <c r="AB56" i="4" s="1"/>
  <c r="AB59" i="4" s="1"/>
  <c r="AB63" i="4" s="1"/>
  <c r="AB65" i="4" s="1"/>
  <c r="AB66" i="4" s="1"/>
  <c r="AB39" i="4" s="1"/>
  <c r="N82" i="4"/>
  <c r="N83" i="4" s="1"/>
  <c r="AC20" i="4" s="1"/>
  <c r="AS58" i="11" l="1"/>
  <c r="AT58" i="11"/>
  <c r="AW58" i="4"/>
  <c r="AV58" i="4"/>
  <c r="T95" i="11"/>
  <c r="P81" i="4"/>
  <c r="P79" i="4"/>
  <c r="O82" i="4"/>
  <c r="O83" i="4" s="1"/>
  <c r="AH38" i="4"/>
  <c r="AH57" i="4" s="1"/>
  <c r="AA35" i="4"/>
  <c r="AA41" i="4" s="1"/>
  <c r="O76" i="11"/>
  <c r="N82" i="11"/>
  <c r="N83" i="11" s="1"/>
  <c r="AC20" i="11" s="1"/>
  <c r="AA28" i="11"/>
  <c r="AA32" i="11" s="1"/>
  <c r="AA29" i="11"/>
  <c r="AA33" i="11" s="1"/>
  <c r="AA30" i="11"/>
  <c r="AA34" i="11" s="1"/>
  <c r="AA56" i="11" s="1"/>
  <c r="AA59" i="11" s="1"/>
  <c r="AA63" i="11" s="1"/>
  <c r="AA65" i="11" s="1"/>
  <c r="AA66" i="11" s="1"/>
  <c r="AA39" i="11" s="1"/>
  <c r="AB28" i="11"/>
  <c r="AB32" i="11" s="1"/>
  <c r="AB30" i="11"/>
  <c r="AB34" i="11" s="1"/>
  <c r="AB56" i="11" s="1"/>
  <c r="AB59" i="11" s="1"/>
  <c r="AB63" i="11" s="1"/>
  <c r="AB65" i="11" s="1"/>
  <c r="AB66" i="11" s="1"/>
  <c r="AB39" i="11" s="1"/>
  <c r="AB29" i="11"/>
  <c r="AB33" i="11" s="1"/>
  <c r="AD20" i="4"/>
  <c r="AD25" i="4" s="1"/>
  <c r="AE20" i="4"/>
  <c r="AE25" i="4" s="1"/>
  <c r="AB35" i="4"/>
  <c r="AB41" i="4" s="1"/>
  <c r="AB44" i="4" s="1"/>
  <c r="AB46" i="4" s="1"/>
  <c r="AW58" i="11" l="1"/>
  <c r="AV58" i="11"/>
  <c r="Q76" i="4"/>
  <c r="P82" i="4"/>
  <c r="P83" i="4" s="1"/>
  <c r="AI20" i="4" s="1"/>
  <c r="AB35" i="11"/>
  <c r="AB41" i="11" s="1"/>
  <c r="AB44" i="11" s="1"/>
  <c r="AB46" i="11" s="1"/>
  <c r="AA35" i="11"/>
  <c r="AA41" i="11" s="1"/>
  <c r="AD20" i="11"/>
  <c r="AD25" i="11" s="1"/>
  <c r="AE20" i="11"/>
  <c r="AE25" i="11" s="1"/>
  <c r="O81" i="11"/>
  <c r="AF20" i="4"/>
  <c r="AE28" i="4"/>
  <c r="AE32" i="4" s="1"/>
  <c r="AE29" i="4"/>
  <c r="AE33" i="4" s="1"/>
  <c r="AE30" i="4"/>
  <c r="AE34" i="4" s="1"/>
  <c r="AE56" i="4" s="1"/>
  <c r="AE59" i="4" s="1"/>
  <c r="AE63" i="4" s="1"/>
  <c r="AE65" i="4" s="1"/>
  <c r="AE66" i="4" s="1"/>
  <c r="AE39" i="4" s="1"/>
  <c r="AD30" i="4"/>
  <c r="AD34" i="4" s="1"/>
  <c r="AD56" i="4" s="1"/>
  <c r="AD59" i="4" s="1"/>
  <c r="AD63" i="4" s="1"/>
  <c r="AD65" i="4" s="1"/>
  <c r="AD66" i="4" s="1"/>
  <c r="AD39" i="4" s="1"/>
  <c r="AD28" i="4"/>
  <c r="AD32" i="4" s="1"/>
  <c r="AD29" i="4"/>
  <c r="AD33" i="4" s="1"/>
  <c r="AJ20" i="4" l="1"/>
  <c r="AJ25" i="4" s="1"/>
  <c r="AK20" i="4"/>
  <c r="AK25" i="4" s="1"/>
  <c r="Q79" i="4"/>
  <c r="Q81" i="4"/>
  <c r="AE29" i="11"/>
  <c r="AE33" i="11" s="1"/>
  <c r="AE30" i="11"/>
  <c r="AE34" i="11" s="1"/>
  <c r="AE56" i="11" s="1"/>
  <c r="AE59" i="11" s="1"/>
  <c r="AE63" i="11" s="1"/>
  <c r="AE65" i="11" s="1"/>
  <c r="AE66" i="11" s="1"/>
  <c r="AE39" i="11" s="1"/>
  <c r="AE28" i="11"/>
  <c r="AE32" i="11" s="1"/>
  <c r="AD28" i="11"/>
  <c r="AD32" i="11" s="1"/>
  <c r="AD29" i="11"/>
  <c r="AD33" i="11" s="1"/>
  <c r="AD30" i="11"/>
  <c r="AD34" i="11" s="1"/>
  <c r="AD56" i="11" s="1"/>
  <c r="AD59" i="11" s="1"/>
  <c r="AD63" i="11" s="1"/>
  <c r="AD65" i="11" s="1"/>
  <c r="AD66" i="11" s="1"/>
  <c r="AD39" i="11" s="1"/>
  <c r="AE35" i="4"/>
  <c r="AE41" i="4" s="1"/>
  <c r="AE44" i="4" s="1"/>
  <c r="AE46" i="4" s="1"/>
  <c r="AH20" i="4"/>
  <c r="AH25" i="4" s="1"/>
  <c r="AG20" i="4"/>
  <c r="AG25" i="4" s="1"/>
  <c r="AD35" i="4"/>
  <c r="AD41" i="4" s="1"/>
  <c r="R76" i="4" l="1"/>
  <c r="Q82" i="4"/>
  <c r="Q83" i="4" s="1"/>
  <c r="AL20" i="4" s="1"/>
  <c r="AK29" i="4"/>
  <c r="AK33" i="4" s="1"/>
  <c r="AK28" i="4"/>
  <c r="AK32" i="4" s="1"/>
  <c r="AK30" i="4"/>
  <c r="AK34" i="4" s="1"/>
  <c r="AK56" i="4" s="1"/>
  <c r="AK59" i="4" s="1"/>
  <c r="AK63" i="4" s="1"/>
  <c r="AK65" i="4" s="1"/>
  <c r="AK66" i="4" s="1"/>
  <c r="AK39" i="4" s="1"/>
  <c r="AJ29" i="4"/>
  <c r="AJ33" i="4" s="1"/>
  <c r="AJ28" i="4"/>
  <c r="AJ32" i="4" s="1"/>
  <c r="AJ30" i="4"/>
  <c r="AJ34" i="4" s="1"/>
  <c r="AJ56" i="4" s="1"/>
  <c r="AJ59" i="4" s="1"/>
  <c r="AJ63" i="4" s="1"/>
  <c r="AJ65" i="4" s="1"/>
  <c r="AJ66" i="4" s="1"/>
  <c r="AJ39" i="4" s="1"/>
  <c r="AE35" i="11"/>
  <c r="AD35" i="11"/>
  <c r="AD41" i="11" s="1"/>
  <c r="AE41" i="11"/>
  <c r="AE44" i="11" s="1"/>
  <c r="AE46" i="11" s="1"/>
  <c r="AG28" i="4"/>
  <c r="AG32" i="4" s="1"/>
  <c r="AG29" i="4"/>
  <c r="AG33" i="4" s="1"/>
  <c r="AG30" i="4"/>
  <c r="AG34" i="4" s="1"/>
  <c r="AG56" i="4" s="1"/>
  <c r="AG59" i="4" s="1"/>
  <c r="AG63" i="4" s="1"/>
  <c r="AG65" i="4" s="1"/>
  <c r="AG66" i="4" s="1"/>
  <c r="AG39" i="4" s="1"/>
  <c r="AH28" i="4"/>
  <c r="AH32" i="4" s="1"/>
  <c r="AH29" i="4"/>
  <c r="AH33" i="4" s="1"/>
  <c r="AH30" i="4"/>
  <c r="AH34" i="4" s="1"/>
  <c r="AH56" i="4" s="1"/>
  <c r="AH59" i="4" s="1"/>
  <c r="AH63" i="4" s="1"/>
  <c r="AH65" i="4" s="1"/>
  <c r="AH66" i="4" s="1"/>
  <c r="AH39" i="4" s="1"/>
  <c r="AK35" i="4" l="1"/>
  <c r="AK41" i="4"/>
  <c r="AK44" i="4" s="1"/>
  <c r="AK46" i="4" s="1"/>
  <c r="AN20" i="4"/>
  <c r="AN25" i="4" s="1"/>
  <c r="AM20" i="4"/>
  <c r="AM25" i="4" s="1"/>
  <c r="AJ35" i="4"/>
  <c r="AJ41" i="4" s="1"/>
  <c r="R79" i="4"/>
  <c r="R81" i="4"/>
  <c r="AG35" i="4"/>
  <c r="AG41" i="4" s="1"/>
  <c r="AH35" i="4"/>
  <c r="AH41" i="4" s="1"/>
  <c r="AH44" i="4" s="1"/>
  <c r="AH46" i="4" s="1"/>
  <c r="S76" i="4" l="1"/>
  <c r="R82" i="4"/>
  <c r="R83" i="4" s="1"/>
  <c r="AO20" i="4" s="1"/>
  <c r="AM28" i="4"/>
  <c r="AM32" i="4" s="1"/>
  <c r="AM29" i="4"/>
  <c r="AM33" i="4" s="1"/>
  <c r="AM30" i="4"/>
  <c r="AM34" i="4" s="1"/>
  <c r="AM56" i="4" s="1"/>
  <c r="AM59" i="4" s="1"/>
  <c r="AM63" i="4" s="1"/>
  <c r="AM65" i="4" s="1"/>
  <c r="AM66" i="4" s="1"/>
  <c r="AM39" i="4" s="1"/>
  <c r="AN28" i="4"/>
  <c r="AN32" i="4" s="1"/>
  <c r="AN29" i="4"/>
  <c r="AN33" i="4" s="1"/>
  <c r="AN30" i="4"/>
  <c r="AN34" i="4" s="1"/>
  <c r="AN56" i="4" s="1"/>
  <c r="AN59" i="4" s="1"/>
  <c r="AN63" i="4" s="1"/>
  <c r="AN65" i="4" s="1"/>
  <c r="AN66" i="4" s="1"/>
  <c r="AN39" i="4" s="1"/>
  <c r="C62" i="3"/>
  <c r="C63" i="3"/>
  <c r="C64" i="3"/>
  <c r="C99" i="3"/>
  <c r="C100" i="3"/>
  <c r="C101" i="3"/>
  <c r="D62" i="3"/>
  <c r="E62" i="3"/>
  <c r="D63" i="3"/>
  <c r="E63" i="3"/>
  <c r="F63" i="3"/>
  <c r="G63" i="3"/>
  <c r="D64" i="3"/>
  <c r="E64" i="3"/>
  <c r="F64" i="3"/>
  <c r="G64" i="3"/>
  <c r="D99" i="3"/>
  <c r="E99" i="3"/>
  <c r="F99" i="3"/>
  <c r="G99" i="3"/>
  <c r="D100" i="3"/>
  <c r="E100" i="3"/>
  <c r="F100" i="3"/>
  <c r="G100" i="3"/>
  <c r="D101" i="3"/>
  <c r="E101" i="3"/>
  <c r="F101" i="3"/>
  <c r="G101" i="3"/>
  <c r="AP20" i="4" l="1"/>
  <c r="AP25" i="4" s="1"/>
  <c r="AQ20" i="4"/>
  <c r="AQ25" i="4" s="1"/>
  <c r="AN35" i="4"/>
  <c r="AN41" i="4" s="1"/>
  <c r="AN44" i="4" s="1"/>
  <c r="AN46" i="4" s="1"/>
  <c r="AM35" i="4"/>
  <c r="AM41" i="4" s="1"/>
  <c r="S79" i="4"/>
  <c r="S81" i="4"/>
  <c r="L101" i="3"/>
  <c r="K101" i="3"/>
  <c r="J101" i="3"/>
  <c r="I101" i="3"/>
  <c r="H101" i="3"/>
  <c r="L100" i="3"/>
  <c r="K100" i="3"/>
  <c r="J100" i="3"/>
  <c r="I100" i="3"/>
  <c r="H100" i="3"/>
  <c r="L99" i="3"/>
  <c r="K99" i="3"/>
  <c r="J99" i="3"/>
  <c r="I99" i="3"/>
  <c r="H99" i="3"/>
  <c r="L64" i="3"/>
  <c r="K64" i="3"/>
  <c r="J64" i="3"/>
  <c r="I64" i="3"/>
  <c r="H64" i="3"/>
  <c r="L63" i="3"/>
  <c r="K63" i="3"/>
  <c r="J63" i="3"/>
  <c r="I63" i="3"/>
  <c r="H63" i="3"/>
  <c r="L62" i="3"/>
  <c r="K62" i="3"/>
  <c r="K31" i="3"/>
  <c r="J31" i="3" s="1"/>
  <c r="I31" i="3" s="1"/>
  <c r="H31" i="3" s="1"/>
  <c r="G31" i="3" s="1"/>
  <c r="F31" i="3" s="1"/>
  <c r="E31" i="3" s="1"/>
  <c r="D31" i="3" s="1"/>
  <c r="C31" i="3" s="1"/>
  <c r="C62" i="2"/>
  <c r="D62" i="2"/>
  <c r="E62" i="2"/>
  <c r="F62" i="2"/>
  <c r="G62" i="2"/>
  <c r="C63" i="2"/>
  <c r="D63" i="2"/>
  <c r="E63" i="2"/>
  <c r="F63" i="2"/>
  <c r="G63" i="2"/>
  <c r="C64" i="2"/>
  <c r="D64" i="2"/>
  <c r="E64" i="2"/>
  <c r="F64" i="2"/>
  <c r="G64" i="2"/>
  <c r="C99" i="2"/>
  <c r="D99" i="2"/>
  <c r="E99" i="2"/>
  <c r="F99" i="2"/>
  <c r="G99" i="2"/>
  <c r="C100" i="2"/>
  <c r="D100" i="2"/>
  <c r="E100" i="2"/>
  <c r="F100" i="2"/>
  <c r="G100" i="2"/>
  <c r="C101" i="2"/>
  <c r="D101" i="2"/>
  <c r="E101" i="2"/>
  <c r="F101" i="2"/>
  <c r="G101" i="2"/>
  <c r="K31" i="2"/>
  <c r="J31" i="2" s="1"/>
  <c r="I31" i="2" s="1"/>
  <c r="H31" i="2" s="1"/>
  <c r="G31" i="2" s="1"/>
  <c r="F31" i="2" s="1"/>
  <c r="E31" i="2" s="1"/>
  <c r="D31" i="2" s="1"/>
  <c r="C31" i="2" s="1"/>
  <c r="I62" i="2"/>
  <c r="J62" i="2"/>
  <c r="K62" i="2"/>
  <c r="L62" i="2"/>
  <c r="I63" i="2"/>
  <c r="J63" i="2"/>
  <c r="K63" i="2"/>
  <c r="L63" i="2"/>
  <c r="I64" i="2"/>
  <c r="J64" i="2"/>
  <c r="K64" i="2"/>
  <c r="L64" i="2"/>
  <c r="K68" i="2"/>
  <c r="J68" i="2" s="1"/>
  <c r="I68" i="2" s="1"/>
  <c r="H68" i="2" s="1"/>
  <c r="G68" i="2" s="1"/>
  <c r="F68" i="2" s="1"/>
  <c r="E68" i="2" s="1"/>
  <c r="D68" i="2" s="1"/>
  <c r="C68" i="2" s="1"/>
  <c r="I99" i="2"/>
  <c r="J99" i="2"/>
  <c r="K99" i="2"/>
  <c r="L99" i="2"/>
  <c r="I100" i="2"/>
  <c r="J100" i="2"/>
  <c r="K100" i="2"/>
  <c r="L100" i="2"/>
  <c r="I101" i="2"/>
  <c r="J101" i="2"/>
  <c r="K101" i="2"/>
  <c r="L101" i="2"/>
  <c r="H101" i="2"/>
  <c r="H100" i="2"/>
  <c r="H99" i="2"/>
  <c r="H64" i="2"/>
  <c r="H63" i="2"/>
  <c r="H62" i="2"/>
  <c r="AQ28" i="4" l="1"/>
  <c r="AQ32" i="4" s="1"/>
  <c r="AQ29" i="4"/>
  <c r="AQ33" i="4" s="1"/>
  <c r="AQ30" i="4"/>
  <c r="AQ34" i="4" s="1"/>
  <c r="AQ56" i="4" s="1"/>
  <c r="AQ59" i="4" s="1"/>
  <c r="AQ63" i="4" s="1"/>
  <c r="AQ65" i="4" s="1"/>
  <c r="AQ66" i="4" s="1"/>
  <c r="AQ39" i="4" s="1"/>
  <c r="T76" i="4"/>
  <c r="S82" i="4"/>
  <c r="S83" i="4" s="1"/>
  <c r="AR20" i="4" s="1"/>
  <c r="AP30" i="4"/>
  <c r="AP34" i="4" s="1"/>
  <c r="AP56" i="4" s="1"/>
  <c r="AP59" i="4" s="1"/>
  <c r="AP63" i="4" s="1"/>
  <c r="AP65" i="4" s="1"/>
  <c r="AP66" i="4" s="1"/>
  <c r="AP39" i="4" s="1"/>
  <c r="AP28" i="4"/>
  <c r="AP32" i="4" s="1"/>
  <c r="AP29" i="4"/>
  <c r="AP33" i="4" s="1"/>
  <c r="O74" i="11"/>
  <c r="P72" i="11" s="1"/>
  <c r="P74" i="11" s="1"/>
  <c r="Q72" i="11" s="1"/>
  <c r="Q74" i="11" s="1"/>
  <c r="R72" i="11" s="1"/>
  <c r="R74" i="11" s="1"/>
  <c r="S72" i="11" s="1"/>
  <c r="S74" i="11" s="1"/>
  <c r="T72" i="11" s="1"/>
  <c r="T74" i="11" s="1"/>
  <c r="K68" i="3"/>
  <c r="J68" i="3" s="1"/>
  <c r="I68" i="3" s="1"/>
  <c r="H68" i="3" s="1"/>
  <c r="G68" i="3" s="1"/>
  <c r="F68" i="3" s="1"/>
  <c r="E68" i="3" s="1"/>
  <c r="D68" i="3" s="1"/>
  <c r="C68" i="3" s="1"/>
  <c r="AS20" i="4" l="1"/>
  <c r="AS25" i="4" s="1"/>
  <c r="AT20" i="4"/>
  <c r="AT25" i="4" s="1"/>
  <c r="T79" i="4"/>
  <c r="T82" i="4" s="1"/>
  <c r="T81" i="4"/>
  <c r="T83" i="4" s="1"/>
  <c r="AU20" i="4" s="1"/>
  <c r="AP35" i="4"/>
  <c r="AP41" i="4" s="1"/>
  <c r="AQ35" i="4"/>
  <c r="AQ41" i="4" s="1"/>
  <c r="AQ44" i="4" s="1"/>
  <c r="AQ46" i="4" s="1"/>
  <c r="O91" i="11"/>
  <c r="O90" i="11"/>
  <c r="O79" i="11"/>
  <c r="P76" i="11" s="1"/>
  <c r="P81" i="11" l="1"/>
  <c r="P79" i="11"/>
  <c r="AW20" i="4"/>
  <c r="AW25" i="4" s="1"/>
  <c r="AV20" i="4"/>
  <c r="AV25" i="4" s="1"/>
  <c r="AT29" i="4"/>
  <c r="AT33" i="4" s="1"/>
  <c r="AT30" i="4"/>
  <c r="AT34" i="4" s="1"/>
  <c r="AT56" i="4" s="1"/>
  <c r="AT59" i="4" s="1"/>
  <c r="AT63" i="4" s="1"/>
  <c r="AT65" i="4" s="1"/>
  <c r="AT66" i="4" s="1"/>
  <c r="AT39" i="4" s="1"/>
  <c r="AT28" i="4"/>
  <c r="AT32" i="4" s="1"/>
  <c r="AT35" i="4" s="1"/>
  <c r="AS28" i="4"/>
  <c r="AS32" i="4" s="1"/>
  <c r="AS35" i="4" s="1"/>
  <c r="AS41" i="4" s="1"/>
  <c r="AS29" i="4"/>
  <c r="AS33" i="4" s="1"/>
  <c r="AS30" i="4"/>
  <c r="AS34" i="4" s="1"/>
  <c r="AS56" i="4" s="1"/>
  <c r="AS59" i="4" s="1"/>
  <c r="AS63" i="4" s="1"/>
  <c r="AS65" i="4" s="1"/>
  <c r="AS66" i="4" s="1"/>
  <c r="AS39" i="4" s="1"/>
  <c r="O92" i="11"/>
  <c r="O82" i="11"/>
  <c r="O83" i="11" s="1"/>
  <c r="AF20" i="11" s="1"/>
  <c r="AH38" i="11"/>
  <c r="AH57" i="11" s="1"/>
  <c r="AG38" i="11"/>
  <c r="AG57" i="11" s="1"/>
  <c r="AT41" i="4" l="1"/>
  <c r="AT44" i="4" s="1"/>
  <c r="AT46" i="4" s="1"/>
  <c r="AW29" i="4"/>
  <c r="AW33" i="4" s="1"/>
  <c r="AW28" i="4"/>
  <c r="AW32" i="4" s="1"/>
  <c r="AW30" i="4"/>
  <c r="AW34" i="4" s="1"/>
  <c r="AW56" i="4" s="1"/>
  <c r="AW59" i="4" s="1"/>
  <c r="AW63" i="4" s="1"/>
  <c r="AW65" i="4" s="1"/>
  <c r="AW66" i="4" s="1"/>
  <c r="AW39" i="4" s="1"/>
  <c r="Q76" i="11"/>
  <c r="P82" i="11"/>
  <c r="P83" i="11" s="1"/>
  <c r="AI20" i="11" s="1"/>
  <c r="AV28" i="4"/>
  <c r="AV32" i="4" s="1"/>
  <c r="AV30" i="4"/>
  <c r="AV34" i="4" s="1"/>
  <c r="AV56" i="4" s="1"/>
  <c r="AV59" i="4" s="1"/>
  <c r="AV63" i="4" s="1"/>
  <c r="AV65" i="4" s="1"/>
  <c r="AV66" i="4" s="1"/>
  <c r="AV39" i="4" s="1"/>
  <c r="AV29" i="4"/>
  <c r="AV33" i="4" s="1"/>
  <c r="AG58" i="11"/>
  <c r="AH58" i="11"/>
  <c r="O96" i="11"/>
  <c r="P88" i="11" s="1"/>
  <c r="P90" i="11" s="1"/>
  <c r="AG20" i="11"/>
  <c r="AG25" i="11" s="1"/>
  <c r="AH20" i="11"/>
  <c r="AH25" i="11" s="1"/>
  <c r="AV35" i="4" l="1"/>
  <c r="P92" i="11"/>
  <c r="P96" i="11"/>
  <c r="Q88" i="11" s="1"/>
  <c r="Q90" i="11" s="1"/>
  <c r="AV41" i="4"/>
  <c r="AK20" i="11"/>
  <c r="AK25" i="11" s="1"/>
  <c r="AJ20" i="11"/>
  <c r="AJ25" i="11" s="1"/>
  <c r="Q79" i="11"/>
  <c r="Q81" i="11"/>
  <c r="AW35" i="4"/>
  <c r="AW41" i="4" s="1"/>
  <c r="AW44" i="4" s="1"/>
  <c r="AW46" i="4" s="1"/>
  <c r="AG28" i="11"/>
  <c r="AG32" i="11" s="1"/>
  <c r="AG29" i="11"/>
  <c r="AG33" i="11" s="1"/>
  <c r="AG30" i="11"/>
  <c r="AG34" i="11" s="1"/>
  <c r="AG56" i="11" s="1"/>
  <c r="AG59" i="11" s="1"/>
  <c r="AG63" i="11" s="1"/>
  <c r="AG65" i="11" s="1"/>
  <c r="AG66" i="11" s="1"/>
  <c r="AG39" i="11" s="1"/>
  <c r="AH28" i="11"/>
  <c r="AH32" i="11" s="1"/>
  <c r="AH30" i="11"/>
  <c r="AH34" i="11" s="1"/>
  <c r="AH56" i="11" s="1"/>
  <c r="AH59" i="11" s="1"/>
  <c r="AH63" i="11" s="1"/>
  <c r="AH65" i="11" s="1"/>
  <c r="AH66" i="11" s="1"/>
  <c r="AH39" i="11" s="1"/>
  <c r="AH29" i="11"/>
  <c r="AH33" i="11" s="1"/>
  <c r="Q92" i="11" l="1"/>
  <c r="Q96" i="11"/>
  <c r="R88" i="11" s="1"/>
  <c r="R90" i="11" s="1"/>
  <c r="R76" i="11"/>
  <c r="Q82" i="11"/>
  <c r="Q83" i="11" s="1"/>
  <c r="AL20" i="11" s="1"/>
  <c r="AJ28" i="11"/>
  <c r="AJ32" i="11" s="1"/>
  <c r="AJ29" i="11"/>
  <c r="AJ33" i="11" s="1"/>
  <c r="AJ30" i="11"/>
  <c r="AJ34" i="11" s="1"/>
  <c r="AJ56" i="11" s="1"/>
  <c r="AJ59" i="11" s="1"/>
  <c r="AJ63" i="11" s="1"/>
  <c r="AJ65" i="11" s="1"/>
  <c r="AJ66" i="11" s="1"/>
  <c r="AJ39" i="11" s="1"/>
  <c r="AK30" i="11"/>
  <c r="AK34" i="11" s="1"/>
  <c r="AK56" i="11" s="1"/>
  <c r="AK59" i="11" s="1"/>
  <c r="AK63" i="11" s="1"/>
  <c r="AK65" i="11" s="1"/>
  <c r="AK66" i="11" s="1"/>
  <c r="AK39" i="11" s="1"/>
  <c r="AK29" i="11"/>
  <c r="AK33" i="11" s="1"/>
  <c r="AK28" i="11"/>
  <c r="AK32" i="11" s="1"/>
  <c r="AH35" i="11"/>
  <c r="AH41" i="11" s="1"/>
  <c r="AH44" i="11" s="1"/>
  <c r="AH46" i="11" s="1"/>
  <c r="AG35" i="11"/>
  <c r="AG41" i="11" s="1"/>
  <c r="R92" i="11" l="1"/>
  <c r="R96" i="11"/>
  <c r="S88" i="11" s="1"/>
  <c r="S90" i="11" s="1"/>
  <c r="AJ35" i="11"/>
  <c r="AJ41" i="11" s="1"/>
  <c r="AK35" i="11"/>
  <c r="AK41" i="11" s="1"/>
  <c r="AK44" i="11" s="1"/>
  <c r="AK46" i="11" s="1"/>
  <c r="AN20" i="11"/>
  <c r="AN25" i="11" s="1"/>
  <c r="AM20" i="11"/>
  <c r="AM25" i="11" s="1"/>
  <c r="R79" i="11"/>
  <c r="R81" i="11"/>
  <c r="S96" i="11" l="1"/>
  <c r="T88" i="11" s="1"/>
  <c r="T90" i="11" s="1"/>
  <c r="S92" i="11"/>
  <c r="S76" i="11"/>
  <c r="R82" i="11"/>
  <c r="R83" i="11" s="1"/>
  <c r="AO20" i="11" s="1"/>
  <c r="AN30" i="11"/>
  <c r="AN34" i="11" s="1"/>
  <c r="AN56" i="11" s="1"/>
  <c r="AN59" i="11" s="1"/>
  <c r="AN63" i="11" s="1"/>
  <c r="AN65" i="11" s="1"/>
  <c r="AN66" i="11" s="1"/>
  <c r="AN39" i="11" s="1"/>
  <c r="AN29" i="11"/>
  <c r="AN33" i="11" s="1"/>
  <c r="AN28" i="11"/>
  <c r="AN32" i="11" s="1"/>
  <c r="AN35" i="11" s="1"/>
  <c r="AM28" i="11"/>
  <c r="AM32" i="11" s="1"/>
  <c r="AM29" i="11"/>
  <c r="AM33" i="11" s="1"/>
  <c r="AM30" i="11"/>
  <c r="AM34" i="11" s="1"/>
  <c r="AM56" i="11" s="1"/>
  <c r="AM59" i="11" s="1"/>
  <c r="AM63" i="11" s="1"/>
  <c r="AM65" i="11" s="1"/>
  <c r="AM66" i="11" s="1"/>
  <c r="AM39" i="11" s="1"/>
  <c r="T96" i="11" l="1"/>
  <c r="T92" i="11"/>
  <c r="AM35" i="11"/>
  <c r="AM41" i="11" s="1"/>
  <c r="AN41" i="11"/>
  <c r="AN44" i="11" s="1"/>
  <c r="AN46" i="11" s="1"/>
  <c r="AP20" i="11"/>
  <c r="AP25" i="11" s="1"/>
  <c r="AQ20" i="11"/>
  <c r="AQ25" i="11" s="1"/>
  <c r="S79" i="11"/>
  <c r="S81" i="11"/>
  <c r="T76" i="11" l="1"/>
  <c r="S82" i="11"/>
  <c r="S83" i="11" s="1"/>
  <c r="AR20" i="11" s="1"/>
  <c r="AQ28" i="11"/>
  <c r="AQ32" i="11" s="1"/>
  <c r="AQ29" i="11"/>
  <c r="AQ33" i="11" s="1"/>
  <c r="AQ30" i="11"/>
  <c r="AQ34" i="11" s="1"/>
  <c r="AQ56" i="11" s="1"/>
  <c r="AQ59" i="11" s="1"/>
  <c r="AQ63" i="11" s="1"/>
  <c r="AQ65" i="11" s="1"/>
  <c r="AQ66" i="11" s="1"/>
  <c r="AQ39" i="11" s="1"/>
  <c r="AP29" i="11"/>
  <c r="AP33" i="11" s="1"/>
  <c r="AP28" i="11"/>
  <c r="AP32" i="11" s="1"/>
  <c r="AP30" i="11"/>
  <c r="AP34" i="11" s="1"/>
  <c r="AP56" i="11" s="1"/>
  <c r="AP59" i="11" s="1"/>
  <c r="AP63" i="11" s="1"/>
  <c r="AP65" i="11" s="1"/>
  <c r="AP66" i="11" s="1"/>
  <c r="AP39" i="11" s="1"/>
  <c r="AP35" i="11" l="1"/>
  <c r="AP41" i="11"/>
  <c r="AT20" i="11"/>
  <c r="AT25" i="11" s="1"/>
  <c r="AS20" i="11"/>
  <c r="AS25" i="11" s="1"/>
  <c r="AQ35" i="11"/>
  <c r="AQ41" i="11" s="1"/>
  <c r="AQ44" i="11" s="1"/>
  <c r="AQ46" i="11" s="1"/>
  <c r="T79" i="11"/>
  <c r="T82" i="11" s="1"/>
  <c r="T81" i="11"/>
  <c r="T83" i="11" l="1"/>
  <c r="AU20" i="11" s="1"/>
  <c r="AV20" i="11"/>
  <c r="AV25" i="11" s="1"/>
  <c r="AW20" i="11"/>
  <c r="AW25" i="11" s="1"/>
  <c r="AS29" i="11"/>
  <c r="AS33" i="11" s="1"/>
  <c r="AS28" i="11"/>
  <c r="AS32" i="11" s="1"/>
  <c r="AS30" i="11"/>
  <c r="AS34" i="11" s="1"/>
  <c r="AS56" i="11" s="1"/>
  <c r="AS59" i="11" s="1"/>
  <c r="AS63" i="11" s="1"/>
  <c r="AS65" i="11" s="1"/>
  <c r="AS66" i="11" s="1"/>
  <c r="AS39" i="11" s="1"/>
  <c r="AT29" i="11"/>
  <c r="AT33" i="11" s="1"/>
  <c r="AT28" i="11"/>
  <c r="AT32" i="11" s="1"/>
  <c r="AT30" i="11"/>
  <c r="AT34" i="11" s="1"/>
  <c r="AT56" i="11" s="1"/>
  <c r="AT59" i="11" s="1"/>
  <c r="AT63" i="11" s="1"/>
  <c r="AT65" i="11" s="1"/>
  <c r="AT66" i="11" s="1"/>
  <c r="AT39" i="11" s="1"/>
  <c r="AS35" i="11" l="1"/>
  <c r="AT35" i="11"/>
  <c r="AT41" i="11" s="1"/>
  <c r="AT44" i="11" s="1"/>
  <c r="AT46" i="11" s="1"/>
  <c r="AS41" i="11"/>
  <c r="AW29" i="11"/>
  <c r="AW33" i="11" s="1"/>
  <c r="AW30" i="11"/>
  <c r="AW34" i="11" s="1"/>
  <c r="AW56" i="11" s="1"/>
  <c r="AW59" i="11" s="1"/>
  <c r="AW63" i="11" s="1"/>
  <c r="AW65" i="11" s="1"/>
  <c r="AW66" i="11" s="1"/>
  <c r="AW39" i="11" s="1"/>
  <c r="AW28" i="11"/>
  <c r="AW32" i="11" s="1"/>
  <c r="AV29" i="11"/>
  <c r="AV33" i="11" s="1"/>
  <c r="AV28" i="11"/>
  <c r="AV32" i="11" s="1"/>
  <c r="AV30" i="11"/>
  <c r="AV34" i="11" s="1"/>
  <c r="AV56" i="11" s="1"/>
  <c r="AV59" i="11" s="1"/>
  <c r="AV63" i="11" s="1"/>
  <c r="AV65" i="11" s="1"/>
  <c r="AV66" i="11" s="1"/>
  <c r="AV39" i="11" s="1"/>
  <c r="AW35" i="11" l="1"/>
  <c r="AW41" i="11" s="1"/>
  <c r="AW44" i="11" s="1"/>
  <c r="AW46" i="11" s="1"/>
  <c r="AV35" i="11"/>
  <c r="AV41" i="1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Danny Ko</author>
    <author>Author</author>
  </authors>
  <commentList>
    <comment ref="B23" authorId="0" shapeId="0" xr:uid="{76F9C313-2ED3-4D7A-B821-5505CD59D034}">
      <text>
        <r>
          <rPr>
            <sz val="9"/>
            <color indexed="81"/>
            <rFont val="Tahoma"/>
            <family val="2"/>
          </rPr>
          <t>Column added: reflecting rates for 2015-2019</t>
        </r>
      </text>
    </comment>
    <comment ref="A95" authorId="1" shapeId="0" xr:uid="{42820EDA-7F88-429D-A3A0-262B7FF09132}">
      <text>
        <r>
          <rPr>
            <sz val="9"/>
            <color indexed="81"/>
            <rFont val="Tahoma"/>
            <family val="2"/>
          </rPr>
          <t>Added new line to apply Bill C-97 impact to CCA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Danny Ko</author>
    <author>Githu Mundenchira</author>
    <author>Author</author>
  </authors>
  <commentList>
    <comment ref="B23" authorId="0" shapeId="0" xr:uid="{FDA56EF7-9421-40D7-AA5D-82D92ACE7813}">
      <text>
        <r>
          <rPr>
            <sz val="9"/>
            <color indexed="81"/>
            <rFont val="Tahoma"/>
            <family val="2"/>
          </rPr>
          <t>Column added: reflecting rates for 2015-2019</t>
        </r>
      </text>
    </comment>
    <comment ref="A90" authorId="1" shapeId="0" xr:uid="{94A3D230-AB76-4E2E-8F54-80EA8A9E7620}">
      <text>
        <r>
          <rPr>
            <sz val="9"/>
            <color indexed="81"/>
            <rFont val="Tahoma"/>
            <family val="2"/>
          </rPr>
          <t>Row added: CCA Calculations are based on pre-AFUDC ISA</t>
        </r>
      </text>
    </comment>
    <comment ref="A91" authorId="1" shapeId="0" xr:uid="{7C9D69F0-006C-4935-B345-69A08B2B5C93}">
      <text>
        <r>
          <rPr>
            <sz val="9"/>
            <color indexed="81"/>
            <rFont val="Tahoma"/>
            <family val="2"/>
          </rPr>
          <t>Row added: Sub-total added for pre-AFUDC ISA</t>
        </r>
      </text>
    </comment>
    <comment ref="A97" authorId="2" shapeId="0" xr:uid="{32555534-9B32-44A3-A293-CF99B74E9213}">
      <text>
        <r>
          <rPr>
            <sz val="9"/>
            <color indexed="81"/>
            <rFont val="Tahoma"/>
            <family val="2"/>
          </rPr>
          <t>Added new line to apply Bill C-97 impact to CCA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Danny Ko</author>
    <author>Githu Mundenchira</author>
  </authors>
  <commentList>
    <comment ref="B23" authorId="0" shapeId="0" xr:uid="{481A2D98-07C5-4A12-9C5B-06AB00CEB9C2}">
      <text>
        <r>
          <rPr>
            <sz val="9"/>
            <color indexed="81"/>
            <rFont val="Tahoma"/>
            <family val="2"/>
          </rPr>
          <t>Column added: reflecting rates for 2015-2019</t>
        </r>
      </text>
    </comment>
    <comment ref="A90" authorId="1" shapeId="0" xr:uid="{4238A186-ED0D-46A3-8ED5-E84C81913495}">
      <text>
        <r>
          <rPr>
            <sz val="9"/>
            <color indexed="81"/>
            <rFont val="Tahoma"/>
            <family val="2"/>
          </rPr>
          <t>Row added: CCA Calculations are based on pre-AFUDC ISA</t>
        </r>
      </text>
    </comment>
    <comment ref="A91" authorId="1" shapeId="0" xr:uid="{1420DEE5-5057-4774-86D6-E1470EDA8A78}">
      <text>
        <r>
          <rPr>
            <sz val="9"/>
            <color indexed="81"/>
            <rFont val="Tahoma"/>
            <family val="2"/>
          </rPr>
          <t>Row added: Sub-total added for pre-AFUDC ISA</t>
        </r>
      </text>
    </comment>
  </commentList>
</comments>
</file>

<file path=xl/sharedStrings.xml><?xml version="1.0" encoding="utf-8"?>
<sst xmlns="http://schemas.openxmlformats.org/spreadsheetml/2006/main" count="894" uniqueCount="174">
  <si>
    <t>File Number:</t>
  </si>
  <si>
    <t>Exhibit:</t>
  </si>
  <si>
    <t>Tab:</t>
  </si>
  <si>
    <t>TO BE UPDATED AT DRAFT RATE ORDER STAGE</t>
  </si>
  <si>
    <t>Schedule:</t>
  </si>
  <si>
    <t>Page:</t>
  </si>
  <si>
    <t>Date:</t>
  </si>
  <si>
    <t>Appendix 2-FA</t>
  </si>
  <si>
    <t>Renewable Generation Connection Investment Summary (past investments or over the future rate setting period)</t>
  </si>
  <si>
    <r>
      <t>Enter the details of the Renewable Generation Connection projects as described in the appropriate section</t>
    </r>
    <r>
      <rPr>
        <sz val="11"/>
        <color rgb="FF00B050"/>
        <rFont val="Calibri"/>
        <family val="2"/>
        <scheme val="minor"/>
      </rPr>
      <t xml:space="preserve"> </t>
    </r>
    <r>
      <rPr>
        <sz val="11"/>
        <rFont val="Calibri"/>
        <family val="2"/>
        <scheme val="minor"/>
      </rPr>
      <t>of the Filing Requirements.</t>
    </r>
  </si>
  <si>
    <t>All costs entered on this page will be transferred to the appropriate cells in the appendices that follow.</t>
  </si>
  <si>
    <r>
      <rPr>
        <b/>
        <sz val="11"/>
        <rFont val="Calibri"/>
        <family val="2"/>
        <scheme val="minor"/>
      </rPr>
      <t>For Part A</t>
    </r>
    <r>
      <rPr>
        <sz val="11"/>
        <rFont val="Calibri"/>
        <family val="2"/>
        <scheme val="minor"/>
      </rPr>
      <t>, Renewable Enabling Improvements (REI), these amounts will be transferred to Appendix 2 - FB</t>
    </r>
  </si>
  <si>
    <r>
      <rPr>
        <b/>
        <sz val="11"/>
        <rFont val="Calibri"/>
        <family val="2"/>
        <scheme val="minor"/>
      </rPr>
      <t>For Part B</t>
    </r>
    <r>
      <rPr>
        <sz val="11"/>
        <rFont val="Calibri"/>
        <family val="2"/>
        <scheme val="minor"/>
      </rPr>
      <t>, Expansions, these amounts will be transferred to Appendix 2 - FC</t>
    </r>
  </si>
  <si>
    <r>
      <t xml:space="preserve">If there are more than </t>
    </r>
    <r>
      <rPr>
        <b/>
        <sz val="10"/>
        <rFont val="Calibri"/>
        <family val="2"/>
        <scheme val="minor"/>
      </rPr>
      <t>five</t>
    </r>
    <r>
      <rPr>
        <sz val="10"/>
        <rFont val="Calibri"/>
        <family val="2"/>
        <scheme val="minor"/>
      </rPr>
      <t xml:space="preserve"> projects proposed to be in-service in a certain year, please amend the tables below and ensure that the formulae for the Total Amounts in any given rate year are updated.</t>
    </r>
  </si>
  <si>
    <t>Based on the current methodology and allocation, amounts allocated represent 6% for REI Connection Investments and 17% for Expansion Investments. (EB-2009-0349, 6-10-2010, p. 15, note 9)</t>
  </si>
  <si>
    <t>Ensure that OM&amp;A costs below are not included in Recoverable OM&amp;A (App. 2-JA)</t>
  </si>
  <si>
    <t>There are two scenarios described below.  Separate sets of spreadsheets (2-FA, 2-FB, 2-FC) should be submited for each scenario as required.</t>
  </si>
  <si>
    <t xml:space="preserve">Scenario 1:  </t>
  </si>
  <si>
    <t>Past Investments with No Recovery.  The distributor has made investments in the past (during the IRM Years), but has not received approval for these projects and therefore did not receive</t>
  </si>
  <si>
    <t>revenue from the IESO under Regulation 330/09 and did not receive ratepayer revenue for the direct benefit portion of the investment.</t>
  </si>
  <si>
    <t xml:space="preserve">The WCA percentage, debt percentages, interest rates, kWh, tax rates, amortization period, CCA Class and percentage should correspond to the distributor's last Cost of Service approval. </t>
  </si>
  <si>
    <t>The Direct Benefit portion of the calculated Revenue Requirement for each year should be summed and can be applied for recovery from the distributor's ratepayers through a rate rider.</t>
  </si>
  <si>
    <t>The Provincial Recovery portion of the calculated Revenue Requirement for each year should be summed and can be applied for recovery from the IESO through a separate order.</t>
  </si>
  <si>
    <t>Scenario 2:</t>
  </si>
  <si>
    <t>Investments in the Test Year and Beyond.  Distributor plans to make investments in the Test Year and/or beyond.  These investments should be added to 2-FA in the appropriate year.</t>
  </si>
  <si>
    <t xml:space="preserve">The WCA percentage, debt percentages, interest rates, kWh, tax rates, amortization period, CCA Class and percentage should correspond to the distributor's current application. </t>
  </si>
  <si>
    <t>Part A</t>
  </si>
  <si>
    <t/>
  </si>
  <si>
    <t>Test Year</t>
  </si>
  <si>
    <t>REI Investments (Direct Benefit at 6%)</t>
  </si>
  <si>
    <t>Project 1</t>
  </si>
  <si>
    <t>Generation Protection MCS</t>
  </si>
  <si>
    <t>Capital Costs</t>
  </si>
  <si>
    <t>Incremental OM&amp;A (Start-Up)</t>
  </si>
  <si>
    <t>Incremental OM&amp;A (Ongoing)</t>
  </si>
  <si>
    <t>Project 2</t>
  </si>
  <si>
    <t>Generation Protection Bus Tie Reactors</t>
  </si>
  <si>
    <t>Project 3</t>
  </si>
  <si>
    <t>Name: REI Connection Project</t>
  </si>
  <si>
    <t>Project 4</t>
  </si>
  <si>
    <t>Project 5</t>
  </si>
  <si>
    <t>Total Capital Costs</t>
  </si>
  <si>
    <t>Total Incremental OM&amp;A (Start-Up)</t>
  </si>
  <si>
    <t>Total Incremental OM&amp;A (Ongoing)</t>
  </si>
  <si>
    <t>Part B</t>
  </si>
  <si>
    <t>Expansion Investments (Direct Benefit at 17%)</t>
  </si>
  <si>
    <t>Name: Expansion Connection Project</t>
  </si>
  <si>
    <t>Appendix 2-FB</t>
  </si>
  <si>
    <t>Calculation of Renewable Generation Connection Direct Benefits/Provincial Amount: Renewable Enabling Improvement Investments</t>
  </si>
  <si>
    <t>This table will calculate the distributor/provincial shares of the investments entered in Part A of Appendix 2-FA.</t>
  </si>
  <si>
    <t>Enter values in green shaded cells: WCA percentage, debt percentages, interest rates, kWh, tax rates, amortization period, CCA Class and percentage.</t>
  </si>
  <si>
    <t>For historical investments, enter these variables that were approved in your last cost of service test year.  For test year and beyond, enter variables as in the application.</t>
  </si>
  <si>
    <t>Rate Riders related to the direct benefit portion of the renewable investments are not calculated for the Test Year as these assets and costs are already in the distributor's rate base/revenue requirement.</t>
  </si>
  <si>
    <t>Direct Benefit</t>
  </si>
  <si>
    <t>Provincial</t>
  </si>
  <si>
    <t>Total</t>
  </si>
  <si>
    <t>Net Fixed Assets (average)</t>
  </si>
  <si>
    <t>Incremental OM&amp;A (on-going, N/A for Provincial Recovery)</t>
  </si>
  <si>
    <t>Incremental OM&amp;A (start-up, applicable for Provincial Recovery)</t>
  </si>
  <si>
    <t>Rebasing Year vs. Test Year</t>
  </si>
  <si>
    <t>Allowance for Working Capital (enter rate)</t>
  </si>
  <si>
    <t>Rate Base</t>
  </si>
  <si>
    <t xml:space="preserve">Deemed ST Debt </t>
  </si>
  <si>
    <t xml:space="preserve">Deemed LT Debt </t>
  </si>
  <si>
    <t xml:space="preserve">Deemed Equity </t>
  </si>
  <si>
    <t>ST Interest (enter rate)</t>
  </si>
  <si>
    <t>LT Interest (enter rate)</t>
  </si>
  <si>
    <t>Return on Equity (enter rate)</t>
  </si>
  <si>
    <t>Cost of Capital Total</t>
  </si>
  <si>
    <t>OM&amp;A</t>
  </si>
  <si>
    <t>Amortization</t>
  </si>
  <si>
    <t>Grossed-up PILs</t>
  </si>
  <si>
    <t>Revenue Requirement</t>
  </si>
  <si>
    <t>Provincial Rate Protection</t>
  </si>
  <si>
    <t>Monthly Amount Paid by IESO</t>
  </si>
  <si>
    <r>
      <rPr>
        <b/>
        <sz val="10"/>
        <color indexed="8"/>
        <rFont val="Arial"/>
        <family val="2"/>
      </rPr>
      <t>Note 1:</t>
    </r>
    <r>
      <rPr>
        <sz val="10"/>
        <color indexed="8"/>
        <rFont val="Arial"/>
        <family val="2"/>
      </rPr>
      <t xml:space="preserve"> The distributor should follow the regulatory accounting set out in the Accounting Procedure Handbook Guidance FAQs issued in March 2015. Q10 of the APH FAQs states that: “For approved eligible investments as defined under O.Reg. 330/09 under the OEB Act, a variance account will continue to be used for the purpose of recording variances between the revenue requirement based on actual costs of approved eligible investments and the revenue received from the IESO.” The answer for Q10 provides the accounting guidance for this variance account: “Distributors that have included eligible investments to connect qualifying facilities in their DS plans are to establish the variance Account 1533 Renewable Generation Connection Funding Adder Deferral Account, Sub-account Provincial Rate Protection Payment Variances following OEB approval for investments forecast to enter service beyond the test year for purposes of implementing rate protection pursuant to O.Reg. 330/09. The purpose of this variance account is to track the variance between the distributor’s revenue requirement associated with the portion of the actual capital and/or operating costs that are eligible for rate protection, as incurred by the distributor for eligible renewable enabling and expansion investments, and the rate protection payments collected from the IESO.” The answer further provides the journal entries to record the variances. Distributors should follow the instructions in the answer for recording the journal entries in the variance account 1533.</t>
    </r>
  </si>
  <si>
    <r>
      <rPr>
        <b/>
        <sz val="10"/>
        <color indexed="8"/>
        <rFont val="Arial"/>
        <family val="2"/>
      </rPr>
      <t>Note 2:</t>
    </r>
    <r>
      <rPr>
        <sz val="10"/>
        <color indexed="8"/>
        <rFont val="Arial"/>
        <family val="2"/>
      </rPr>
      <t xml:space="preserve"> For the Test Year, Costs and Revenues of the Direct Benefit are to be included in the test year applicant Rate Base and Revenues.</t>
    </r>
  </si>
  <si>
    <t>PILs Calculation</t>
  </si>
  <si>
    <t>Income Tax</t>
  </si>
  <si>
    <t>Net Income - ROE on Rate Base</t>
  </si>
  <si>
    <r>
      <t>Amortization</t>
    </r>
    <r>
      <rPr>
        <i/>
        <sz val="10"/>
        <rFont val="Arial"/>
        <family val="2"/>
      </rPr>
      <t xml:space="preserve"> </t>
    </r>
    <r>
      <rPr>
        <sz val="10"/>
        <rFont val="Arial"/>
        <family val="2"/>
      </rPr>
      <t>(6% DB and 94% P)</t>
    </r>
  </si>
  <si>
    <t>CCA (6% DB and 94% P)</t>
  </si>
  <si>
    <t>Taxable income</t>
  </si>
  <si>
    <t>Tax Rate  (to be entered)</t>
  </si>
  <si>
    <t>Income Taxes Payable</t>
  </si>
  <si>
    <t>Gross Up</t>
  </si>
  <si>
    <t>Grossed Up PILs</t>
  </si>
  <si>
    <t>Net Fixed Assets</t>
  </si>
  <si>
    <t>Enter applicable amortization in years:</t>
  </si>
  <si>
    <t>Opening Gross Fixed Assets</t>
  </si>
  <si>
    <t>Capital Additions</t>
  </si>
  <si>
    <t>Closing Gross Fixed Assets</t>
  </si>
  <si>
    <t>Opening Accumulated Amortization</t>
  </si>
  <si>
    <t>Current Year Amortization (before additions)</t>
  </si>
  <si>
    <t>Capital Additions Amortization (half year)</t>
  </si>
  <si>
    <t>Closing Accumulated Amortization</t>
  </si>
  <si>
    <t>Opening Net Fixed Assets</t>
  </si>
  <si>
    <t>Closing Net Fixed Assets</t>
  </si>
  <si>
    <t>Average Net Fixed Assets</t>
  </si>
  <si>
    <t>UCC for PILs Calculation</t>
  </si>
  <si>
    <t>Opening UCC</t>
  </si>
  <si>
    <t>UCC Before Half Year Rule</t>
  </si>
  <si>
    <t>Capital Additions (half year)</t>
  </si>
  <si>
    <t>Reduced UCC</t>
  </si>
  <si>
    <t>CCA Rate Class (to be entered)</t>
  </si>
  <si>
    <t>CCA Rate  (to be entered)</t>
  </si>
  <si>
    <t>CCA</t>
  </si>
  <si>
    <t>Closing UCC</t>
  </si>
  <si>
    <t>Deduct AFUDC not considered for Tax Purposes</t>
  </si>
  <si>
    <t>Capital Additions excluding AFUDC</t>
  </si>
  <si>
    <t>Accelerated CCA factor (Bill C-97)</t>
  </si>
  <si>
    <t>EB-2023-0195</t>
  </si>
  <si>
    <t>Calculations in formula intact tabs</t>
  </si>
  <si>
    <t>Generation Protection 1980</t>
  </si>
  <si>
    <t>Generation Protection 1920</t>
  </si>
  <si>
    <t>Generation Protection 1611</t>
  </si>
  <si>
    <t>2018 Depreciation</t>
  </si>
  <si>
    <t>2019 Depreciation</t>
  </si>
  <si>
    <t>2020 Depreciation</t>
  </si>
  <si>
    <t>2021 Depreciation</t>
  </si>
  <si>
    <t>2022 Depreciation</t>
  </si>
  <si>
    <t>2023 Depreciation</t>
  </si>
  <si>
    <t>CCA Class</t>
  </si>
  <si>
    <t>2017 Opening Fixed Assets</t>
  </si>
  <si>
    <t>2017 Capital Additions</t>
  </si>
  <si>
    <t>2017 Depreciation</t>
  </si>
  <si>
    <t>2017 Closing Fixed Assets</t>
  </si>
  <si>
    <t>2018 Opening Fixed Assets</t>
  </si>
  <si>
    <t>2018 Capital Additions</t>
  </si>
  <si>
    <t>2018 Closing Fixed Assets</t>
  </si>
  <si>
    <t>2019 Opening Fixed Assets</t>
  </si>
  <si>
    <t>2019 Capital Additions</t>
  </si>
  <si>
    <t>2019 Closing Fixed Assets</t>
  </si>
  <si>
    <t>2020 Opening Fixed Assets</t>
  </si>
  <si>
    <t>2020 Capital Additions</t>
  </si>
  <si>
    <t>2020 Closing Fixed Assets</t>
  </si>
  <si>
    <t>2021  Opening Fixed Assets</t>
  </si>
  <si>
    <t>2021 Capital Additions</t>
  </si>
  <si>
    <t>2021 Closing Fixed Assets</t>
  </si>
  <si>
    <t>2022 Opening Fixed Assets</t>
  </si>
  <si>
    <t>2022 Capital Additions</t>
  </si>
  <si>
    <t>2022 Closing Fixed Assets</t>
  </si>
  <si>
    <t>2023 Opening Fixed Assets</t>
  </si>
  <si>
    <t>2023 Capital Additions</t>
  </si>
  <si>
    <t>2023 Closing Fixed Assets</t>
  </si>
  <si>
    <t>2024 Opening Fixed Assets</t>
  </si>
  <si>
    <t>2024 Capital Additions</t>
  </si>
  <si>
    <t>2024 Depreciation</t>
  </si>
  <si>
    <t>2024 Closing Fixed Assets</t>
  </si>
  <si>
    <t>OEB Account</t>
  </si>
  <si>
    <t>All Account Level 2-FB tabs are linked to this continuity</t>
  </si>
  <si>
    <t>2025 Opening Fixed Assets</t>
  </si>
  <si>
    <t>2025 Capital Additions</t>
  </si>
  <si>
    <t>2025 Depreciation</t>
  </si>
  <si>
    <t>2025 Closing Fixed Assets</t>
  </si>
  <si>
    <t>2026 Opening Fixed Assets</t>
  </si>
  <si>
    <t>2026 Capital Additions</t>
  </si>
  <si>
    <t>2026 Depreciation</t>
  </si>
  <si>
    <t>2026 Closing Fixed Assets</t>
  </si>
  <si>
    <t>2027 Opening Fixed Assets</t>
  </si>
  <si>
    <t>2027 Capital Additions</t>
  </si>
  <si>
    <t>2027 Depreciation</t>
  </si>
  <si>
    <t>2027 Closing Fixed Assets</t>
  </si>
  <si>
    <t>2028 Opening Fixed Assets</t>
  </si>
  <si>
    <t>2028 Capital Additions</t>
  </si>
  <si>
    <t>2028 Depreciation</t>
  </si>
  <si>
    <t>2028 Closing Fixed Assets</t>
  </si>
  <si>
    <t>2029 Opening Fixed Assets</t>
  </si>
  <si>
    <t>2029 Capital Additions</t>
  </si>
  <si>
    <t>2029 Depreciation</t>
  </si>
  <si>
    <t>2029 Closing Fixed Assets</t>
  </si>
  <si>
    <t>GPMC Fixed Asset Continuity (2017-2023 Historical and 2024-2029 Forecast)</t>
  </si>
  <si>
    <t>Settlement Proposal</t>
  </si>
  <si>
    <t>9.1-9.2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</si>
</sst>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6" formatCode="&quot;$&quot;#,##0;[Red]\-&quot;$&quot;#,##0"/>
    <numFmt numFmtId="42" formatCode="_-&quot;$&quot;* #,##0_-;\-&quot;$&quot;* #,##0_-;_-&quot;$&quot;* &quot;-&quot;_-;_-@_-"/>
    <numFmt numFmtId="44" formatCode="_-&quot;$&quot;* #,##0.00_-;\-&quot;$&quot;* #,##0.00_-;_-&quot;$&quot;* &quot;-&quot;??_-;_-@_-"/>
    <numFmt numFmtId="43" formatCode="_-* #,##0.00_-;\-* #,##0.00_-;_-* &quot;-&quot;??_-;_-@_-"/>
    <numFmt numFmtId="164" formatCode="&quot;$&quot;#,##0"/>
    <numFmt numFmtId="165" formatCode="_-&quot;$&quot;* #,##0_-;\-&quot;$&quot;* #,##0_-;_-&quot;$&quot;* &quot;-&quot;??_-;_-@_-"/>
    <numFmt numFmtId="166" formatCode="0.0%"/>
    <numFmt numFmtId="167" formatCode="_-* #,##0_-;\-* #,##0_-;_-* &quot;-&quot;??_-;_-@_-"/>
    <numFmt numFmtId="168" formatCode="_-&quot;$&quot;* #,##0.0000_-;\-&quot;$&quot;* #,##0.0000_-;_-&quot;$&quot;* &quot;-&quot;??_-;_-@_-"/>
    <numFmt numFmtId="169" formatCode="&quot;$&quot;#,##0.0000_);[Red]\(&quot;$&quot;#,##0.0000\)"/>
  </numFmts>
  <fonts count="32" x14ac:knownFonts="1">
    <font>
      <sz val="11"/>
      <color theme="1"/>
      <name val="Calibri"/>
      <family val="2"/>
      <scheme val="minor"/>
    </font>
    <font>
      <sz val="11"/>
      <color theme="1"/>
      <name val="Calibri"/>
      <family val="2"/>
      <scheme val="minor"/>
    </font>
    <font>
      <sz val="10"/>
      <name val="Arial"/>
      <family val="2"/>
    </font>
    <font>
      <sz val="11"/>
      <color indexed="8"/>
      <name val="Calibri"/>
      <family val="2"/>
    </font>
    <font>
      <b/>
      <sz val="10"/>
      <name val="Arial"/>
      <family val="2"/>
    </font>
    <font>
      <sz val="8"/>
      <name val="Arial"/>
      <family val="2"/>
    </font>
    <font>
      <b/>
      <sz val="11"/>
      <color rgb="FFFF0000"/>
      <name val="Arial"/>
      <family val="2"/>
    </font>
    <font>
      <sz val="11"/>
      <color indexed="8"/>
      <name val="Arial"/>
      <family val="2"/>
    </font>
    <font>
      <b/>
      <sz val="14"/>
      <name val="Arial"/>
      <family val="2"/>
    </font>
    <font>
      <sz val="11"/>
      <name val="Calibri"/>
      <family val="2"/>
      <scheme val="minor"/>
    </font>
    <font>
      <sz val="11"/>
      <color rgb="FF00B050"/>
      <name val="Calibri"/>
      <family val="2"/>
      <scheme val="minor"/>
    </font>
    <font>
      <b/>
      <sz val="11"/>
      <name val="Calibri"/>
      <family val="2"/>
      <scheme val="minor"/>
    </font>
    <font>
      <sz val="12"/>
      <name val="Arial"/>
      <family val="2"/>
    </font>
    <font>
      <sz val="10"/>
      <name val="Calibri"/>
      <family val="2"/>
      <scheme val="minor"/>
    </font>
    <font>
      <b/>
      <sz val="10"/>
      <name val="Calibri"/>
      <family val="2"/>
      <scheme val="minor"/>
    </font>
    <font>
      <b/>
      <sz val="10"/>
      <color rgb="FFFF0000"/>
      <name val="Calibri"/>
      <family val="2"/>
      <scheme val="minor"/>
    </font>
    <font>
      <b/>
      <sz val="11"/>
      <color rgb="FF00B0F0"/>
      <name val="Calibri"/>
      <family val="2"/>
      <scheme val="minor"/>
    </font>
    <font>
      <b/>
      <u/>
      <sz val="10"/>
      <name val="Arial"/>
      <family val="2"/>
    </font>
    <font>
      <b/>
      <i/>
      <sz val="10"/>
      <name val="Arial"/>
      <family val="2"/>
    </font>
    <font>
      <i/>
      <sz val="9"/>
      <name val="Arial"/>
      <family val="2"/>
    </font>
    <font>
      <i/>
      <sz val="10"/>
      <name val="Arial"/>
      <family val="2"/>
    </font>
    <font>
      <b/>
      <sz val="12"/>
      <color rgb="FFFF0000"/>
      <name val="Arial"/>
      <family val="2"/>
    </font>
    <font>
      <b/>
      <sz val="10"/>
      <color theme="1"/>
      <name val="Arial"/>
      <family val="2"/>
    </font>
    <font>
      <sz val="10"/>
      <color indexed="8"/>
      <name val="Arial"/>
      <family val="2"/>
    </font>
    <font>
      <b/>
      <sz val="10"/>
      <color indexed="8"/>
      <name val="Arial"/>
      <family val="2"/>
    </font>
    <font>
      <b/>
      <u/>
      <sz val="12"/>
      <name val="Arial"/>
      <family val="2"/>
    </font>
    <font>
      <sz val="10"/>
      <color indexed="12"/>
      <name val="Arial"/>
      <family val="2"/>
    </font>
    <font>
      <b/>
      <sz val="10"/>
      <color indexed="10"/>
      <name val="Arial"/>
      <family val="2"/>
    </font>
    <font>
      <sz val="9"/>
      <color indexed="81"/>
      <name val="Tahoma"/>
      <family val="2"/>
    </font>
    <font>
      <b/>
      <sz val="11"/>
      <color theme="1"/>
      <name val="Calibri"/>
      <family val="2"/>
      <scheme val="minor"/>
    </font>
    <font>
      <b/>
      <u/>
      <sz val="22"/>
      <color theme="1"/>
      <name val="Calibri"/>
      <family val="2"/>
      <scheme val="minor"/>
    </font>
    <font>
      <i/>
      <sz val="11"/>
      <color theme="1"/>
      <name val="Calibri"/>
      <family val="2"/>
      <scheme val="minor"/>
    </font>
  </fonts>
  <fills count="7">
    <fill>
      <patternFill patternType="none"/>
    </fill>
    <fill>
      <patternFill patternType="gray125"/>
    </fill>
    <fill>
      <patternFill patternType="solid">
        <fgColor theme="6" tint="0.79998168889431442"/>
        <bgColor indexed="64"/>
      </patternFill>
    </fill>
    <fill>
      <patternFill patternType="solid">
        <fgColor theme="0"/>
        <bgColor indexed="64"/>
      </patternFill>
    </fill>
    <fill>
      <patternFill patternType="solid">
        <fgColor theme="0" tint="-0.34998626667073579"/>
        <bgColor indexed="64"/>
      </patternFill>
    </fill>
    <fill>
      <patternFill patternType="solid">
        <fgColor rgb="FFFFFF00"/>
        <bgColor indexed="64"/>
      </patternFill>
    </fill>
    <fill>
      <patternFill patternType="solid">
        <fgColor theme="0" tint="-0.14999847407452621"/>
        <bgColor indexed="64"/>
      </patternFill>
    </fill>
  </fills>
  <borders count="11">
    <border>
      <left/>
      <right/>
      <top/>
      <bottom/>
      <diagonal/>
    </border>
    <border>
      <left/>
      <right/>
      <top/>
      <bottom style="thin">
        <color theme="0"/>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thin">
        <color indexed="64"/>
      </left>
      <right/>
      <top style="thin">
        <color indexed="64"/>
      </top>
      <bottom style="thin">
        <color indexed="64"/>
      </bottom>
      <diagonal/>
    </border>
  </borders>
  <cellStyleXfs count="14">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2" fillId="0" borderId="0"/>
    <xf numFmtId="0" fontId="3" fillId="0" borderId="0"/>
    <xf numFmtId="0" fontId="1" fillId="0" borderId="0"/>
    <xf numFmtId="43" fontId="2" fillId="0" borderId="0" applyFont="0" applyFill="0" applyBorder="0" applyAlignment="0" applyProtection="0"/>
    <xf numFmtId="0" fontId="2" fillId="0" borderId="0"/>
    <xf numFmtId="44" fontId="2" fillId="0" borderId="0" applyFont="0" applyFill="0" applyBorder="0" applyAlignment="0" applyProtection="0"/>
    <xf numFmtId="9" fontId="2" fillId="0" borderId="0" applyFont="0" applyFill="0" applyBorder="0" applyAlignment="0" applyProtection="0"/>
    <xf numFmtId="0" fontId="2" fillId="0" borderId="0"/>
    <xf numFmtId="43" fontId="1" fillId="0" borderId="0" applyFont="0" applyFill="0" applyBorder="0" applyAlignment="0" applyProtection="0"/>
    <xf numFmtId="44" fontId="1" fillId="0" borderId="0" applyFont="0" applyFill="0" applyBorder="0" applyAlignment="0" applyProtection="0"/>
  </cellStyleXfs>
  <cellXfs count="176">
    <xf numFmtId="0" fontId="0" fillId="0" borderId="0" xfId="0"/>
    <xf numFmtId="0" fontId="2" fillId="0" borderId="0" xfId="4"/>
    <xf numFmtId="0" fontId="3" fillId="0" borderId="0" xfId="5"/>
    <xf numFmtId="0" fontId="4" fillId="0" borderId="0" xfId="4" applyFont="1"/>
    <xf numFmtId="0" fontId="5" fillId="0" borderId="0" xfId="4" applyFont="1" applyAlignment="1">
      <alignment horizontal="right" vertical="top"/>
    </xf>
    <xf numFmtId="0" fontId="5" fillId="2" borderId="1" xfId="4" applyFont="1" applyFill="1" applyBorder="1" applyAlignment="1" applyProtection="1">
      <alignment horizontal="right" vertical="top"/>
      <protection locked="0"/>
    </xf>
    <xf numFmtId="0" fontId="6" fillId="3" borderId="0" xfId="4" applyFont="1" applyFill="1"/>
    <xf numFmtId="0" fontId="5" fillId="2" borderId="0" xfId="4" applyFont="1" applyFill="1" applyAlignment="1" applyProtection="1">
      <alignment horizontal="right" vertical="top"/>
      <protection locked="0"/>
    </xf>
    <xf numFmtId="0" fontId="7" fillId="0" borderId="0" xfId="5" applyFont="1"/>
    <xf numFmtId="0" fontId="8" fillId="0" borderId="0" xfId="4" applyFont="1"/>
    <xf numFmtId="0" fontId="1" fillId="0" borderId="0" xfId="6"/>
    <xf numFmtId="0" fontId="9" fillId="0" borderId="0" xfId="4" applyFont="1"/>
    <xf numFmtId="0" fontId="12" fillId="0" borderId="0" xfId="4" applyFont="1"/>
    <xf numFmtId="0" fontId="13" fillId="0" borderId="0" xfId="4" applyFont="1" applyAlignment="1">
      <alignment horizontal="left" vertical="top" wrapText="1"/>
    </xf>
    <xf numFmtId="0" fontId="9" fillId="0" borderId="0" xfId="4" applyFont="1" applyAlignment="1">
      <alignment horizontal="left" vertical="top"/>
    </xf>
    <xf numFmtId="0" fontId="16" fillId="0" borderId="0" xfId="6" applyFont="1"/>
    <xf numFmtId="0" fontId="9" fillId="0" borderId="0" xfId="6" applyFont="1"/>
    <xf numFmtId="0" fontId="4" fillId="0" borderId="0" xfId="4" applyFont="1" applyAlignment="1">
      <alignment horizontal="center"/>
    </xf>
    <xf numFmtId="0" fontId="17" fillId="0" borderId="0" xfId="4" applyFont="1"/>
    <xf numFmtId="0" fontId="4" fillId="0" borderId="2" xfId="4" applyFont="1" applyBorder="1" applyAlignment="1">
      <alignment horizontal="center"/>
    </xf>
    <xf numFmtId="0" fontId="18" fillId="0" borderId="0" xfId="4" applyFont="1"/>
    <xf numFmtId="164" fontId="2" fillId="2" borderId="0" xfId="1" applyNumberFormat="1" applyFont="1" applyFill="1" applyBorder="1" applyAlignment="1" applyProtection="1">
      <alignment horizontal="center"/>
      <protection locked="0"/>
    </xf>
    <xf numFmtId="165" fontId="2" fillId="0" borderId="0" xfId="2" applyNumberFormat="1" applyFont="1" applyProtection="1"/>
    <xf numFmtId="165" fontId="4" fillId="0" borderId="0" xfId="2" applyNumberFormat="1" applyFont="1" applyProtection="1"/>
    <xf numFmtId="165" fontId="4" fillId="0" borderId="0" xfId="4" applyNumberFormat="1" applyFont="1"/>
    <xf numFmtId="0" fontId="2" fillId="4" borderId="0" xfId="4" applyFill="1"/>
    <xf numFmtId="0" fontId="19" fillId="4" borderId="0" xfId="4" applyFont="1" applyFill="1" applyAlignment="1">
      <alignment horizontal="center"/>
    </xf>
    <xf numFmtId="165" fontId="12" fillId="4" borderId="0" xfId="4" applyNumberFormat="1" applyFont="1" applyFill="1"/>
    <xf numFmtId="0" fontId="19" fillId="0" borderId="0" xfId="4" applyFont="1" applyAlignment="1">
      <alignment horizontal="center"/>
    </xf>
    <xf numFmtId="165" fontId="0" fillId="0" borderId="0" xfId="2" applyNumberFormat="1" applyFont="1" applyFill="1" applyBorder="1" applyProtection="1"/>
    <xf numFmtId="9" fontId="2" fillId="0" borderId="0" xfId="4" applyNumberFormat="1" applyAlignment="1">
      <alignment horizontal="center"/>
    </xf>
    <xf numFmtId="165" fontId="2" fillId="0" borderId="0" xfId="2" applyNumberFormat="1" applyFont="1" applyFill="1" applyBorder="1" applyProtection="1"/>
    <xf numFmtId="165" fontId="2" fillId="0" borderId="0" xfId="2" applyNumberFormat="1" applyFont="1" applyFill="1" applyBorder="1" applyAlignment="1" applyProtection="1">
      <alignment horizontal="center"/>
    </xf>
    <xf numFmtId="9" fontId="2" fillId="0" borderId="0" xfId="1" applyNumberFormat="1" applyFont="1" applyFill="1" applyBorder="1" applyAlignment="1" applyProtection="1">
      <alignment horizontal="center"/>
    </xf>
    <xf numFmtId="165" fontId="2" fillId="0" borderId="0" xfId="4" applyNumberFormat="1"/>
    <xf numFmtId="9" fontId="2" fillId="0" borderId="0" xfId="3" applyFont="1" applyFill="1" applyBorder="1" applyAlignment="1" applyProtection="1">
      <alignment horizontal="center"/>
    </xf>
    <xf numFmtId="0" fontId="20" fillId="0" borderId="0" xfId="4" applyFont="1" applyAlignment="1">
      <alignment horizontal="center"/>
    </xf>
    <xf numFmtId="0" fontId="20" fillId="4" borderId="0" xfId="4" applyFont="1" applyFill="1" applyAlignment="1">
      <alignment horizontal="center"/>
    </xf>
    <xf numFmtId="165" fontId="2" fillId="4" borderId="0" xfId="4" applyNumberFormat="1" applyFill="1"/>
    <xf numFmtId="165" fontId="2" fillId="4" borderId="0" xfId="4" applyNumberFormat="1" applyFill="1" applyAlignment="1">
      <alignment horizontal="center"/>
    </xf>
    <xf numFmtId="0" fontId="21" fillId="3" borderId="0" xfId="4" applyFont="1" applyFill="1"/>
    <xf numFmtId="0" fontId="2" fillId="0" borderId="0" xfId="0" applyFont="1"/>
    <xf numFmtId="0" fontId="2" fillId="0" borderId="0" xfId="4" applyAlignment="1">
      <alignment horizontal="right"/>
    </xf>
    <xf numFmtId="0" fontId="4" fillId="0" borderId="0" xfId="8" applyFont="1" applyAlignment="1">
      <alignment horizontal="center"/>
    </xf>
    <xf numFmtId="9" fontId="4" fillId="0" borderId="0" xfId="8" applyNumberFormat="1" applyFont="1" applyAlignment="1">
      <alignment horizontal="center"/>
    </xf>
    <xf numFmtId="165" fontId="2" fillId="3" borderId="0" xfId="9" applyNumberFormat="1" applyFont="1" applyFill="1" applyProtection="1"/>
    <xf numFmtId="165" fontId="2" fillId="0" borderId="0" xfId="9" applyNumberFormat="1" applyFont="1" applyProtection="1"/>
    <xf numFmtId="165" fontId="2" fillId="0" borderId="0" xfId="9" applyNumberFormat="1" applyFont="1" applyAlignment="1" applyProtection="1">
      <alignment horizontal="center"/>
    </xf>
    <xf numFmtId="165" fontId="2" fillId="0" borderId="0" xfId="9" applyNumberFormat="1" applyFont="1" applyFill="1" applyProtection="1"/>
    <xf numFmtId="42" fontId="2" fillId="0" borderId="0" xfId="4" applyNumberFormat="1" applyAlignment="1">
      <alignment horizontal="center"/>
    </xf>
    <xf numFmtId="164" fontId="2" fillId="0" borderId="0" xfId="7" applyNumberFormat="1" applyFont="1" applyFill="1" applyBorder="1" applyAlignment="1" applyProtection="1">
      <alignment horizontal="center"/>
    </xf>
    <xf numFmtId="0" fontId="4" fillId="5" borderId="0" xfId="4" applyFont="1" applyFill="1" applyAlignment="1">
      <alignment horizontal="center" vertical="center"/>
    </xf>
    <xf numFmtId="0" fontId="4" fillId="0" borderId="0" xfId="4" applyFont="1" applyAlignment="1">
      <alignment horizontal="center" vertical="center"/>
    </xf>
    <xf numFmtId="0" fontId="2" fillId="0" borderId="7" xfId="4" applyBorder="1"/>
    <xf numFmtId="10" fontId="2" fillId="2" borderId="0" xfId="7" applyNumberFormat="1" applyFont="1" applyFill="1" applyBorder="1" applyAlignment="1" applyProtection="1">
      <alignment horizontal="center"/>
      <protection locked="0"/>
    </xf>
    <xf numFmtId="165" fontId="2" fillId="0" borderId="7" xfId="4" applyNumberFormat="1" applyBorder="1"/>
    <xf numFmtId="165" fontId="2" fillId="0" borderId="7" xfId="9" applyNumberFormat="1" applyFont="1" applyBorder="1" applyAlignment="1" applyProtection="1">
      <alignment horizontal="center"/>
    </xf>
    <xf numFmtId="166" fontId="2" fillId="0" borderId="0" xfId="4" applyNumberFormat="1" applyAlignment="1">
      <alignment horizontal="center"/>
    </xf>
    <xf numFmtId="10" fontId="2" fillId="0" borderId="0" xfId="7" applyNumberFormat="1" applyFont="1" applyFill="1" applyBorder="1" applyAlignment="1" applyProtection="1">
      <alignment horizontal="center"/>
      <protection locked="0"/>
    </xf>
    <xf numFmtId="9" fontId="2" fillId="0" borderId="0" xfId="10" applyFont="1" applyBorder="1" applyAlignment="1" applyProtection="1">
      <alignment horizontal="center"/>
    </xf>
    <xf numFmtId="9" fontId="2" fillId="0" borderId="0" xfId="10" applyFont="1" applyAlignment="1" applyProtection="1">
      <alignment horizontal="center"/>
    </xf>
    <xf numFmtId="44" fontId="2" fillId="0" borderId="0" xfId="9" applyFont="1" applyProtection="1"/>
    <xf numFmtId="10" fontId="2" fillId="0" borderId="0" xfId="10" applyNumberFormat="1" applyFont="1" applyAlignment="1" applyProtection="1">
      <alignment horizontal="center"/>
    </xf>
    <xf numFmtId="0" fontId="4" fillId="0" borderId="0" xfId="4" applyFont="1" applyAlignment="1">
      <alignment horizontal="left"/>
    </xf>
    <xf numFmtId="165" fontId="2" fillId="0" borderId="8" xfId="4" applyNumberFormat="1" applyBorder="1"/>
    <xf numFmtId="165" fontId="2" fillId="3" borderId="0" xfId="4" applyNumberFormat="1" applyFill="1"/>
    <xf numFmtId="165" fontId="2" fillId="0" borderId="9" xfId="4" applyNumberFormat="1" applyBorder="1"/>
    <xf numFmtId="0" fontId="2" fillId="3" borderId="0" xfId="4" applyFill="1"/>
    <xf numFmtId="0" fontId="4" fillId="3" borderId="0" xfId="4" applyFont="1" applyFill="1" applyAlignment="1">
      <alignment horizontal="center"/>
    </xf>
    <xf numFmtId="165" fontId="1" fillId="0" borderId="0" xfId="6" applyNumberFormat="1"/>
    <xf numFmtId="167" fontId="2" fillId="3" borderId="0" xfId="7" applyNumberFormat="1" applyFont="1" applyFill="1" applyBorder="1" applyAlignment="1" applyProtection="1">
      <alignment horizontal="center"/>
    </xf>
    <xf numFmtId="0" fontId="2" fillId="0" borderId="0" xfId="4" applyAlignment="1">
      <alignment horizontal="center"/>
    </xf>
    <xf numFmtId="168" fontId="2" fillId="0" borderId="0" xfId="4" applyNumberFormat="1"/>
    <xf numFmtId="44" fontId="2" fillId="0" borderId="0" xfId="4" applyNumberFormat="1"/>
    <xf numFmtId="0" fontId="23" fillId="0" borderId="0" xfId="4" applyFont="1"/>
    <xf numFmtId="0" fontId="23" fillId="0" borderId="0" xfId="4" applyFont="1" applyAlignment="1">
      <alignment horizontal="left"/>
    </xf>
    <xf numFmtId="0" fontId="25" fillId="0" borderId="0" xfId="8" applyFont="1"/>
    <xf numFmtId="0" fontId="2" fillId="0" borderId="0" xfId="8"/>
    <xf numFmtId="0" fontId="17" fillId="0" borderId="0" xfId="8" applyFont="1"/>
    <xf numFmtId="0" fontId="4" fillId="0" borderId="0" xfId="8" applyFont="1"/>
    <xf numFmtId="165" fontId="2" fillId="0" borderId="0" xfId="9" applyNumberFormat="1" applyFont="1" applyFill="1" applyBorder="1" applyAlignment="1" applyProtection="1">
      <alignment horizontal="center"/>
    </xf>
    <xf numFmtId="165" fontId="2" fillId="0" borderId="0" xfId="8" applyNumberFormat="1" applyAlignment="1">
      <alignment horizontal="center"/>
    </xf>
    <xf numFmtId="165" fontId="2" fillId="0" borderId="0" xfId="9" applyNumberFormat="1" applyFont="1" applyFill="1" applyBorder="1" applyProtection="1"/>
    <xf numFmtId="10" fontId="26" fillId="0" borderId="0" xfId="8" applyNumberFormat="1" applyFont="1" applyAlignment="1">
      <alignment horizontal="center"/>
    </xf>
    <xf numFmtId="165" fontId="2" fillId="0" borderId="8" xfId="9" applyNumberFormat="1" applyFont="1" applyFill="1" applyBorder="1" applyProtection="1"/>
    <xf numFmtId="10" fontId="2" fillId="2" borderId="0" xfId="10" applyNumberFormat="1" applyFill="1" applyAlignment="1" applyProtection="1">
      <alignment horizontal="center"/>
      <protection locked="0"/>
    </xf>
    <xf numFmtId="44" fontId="2" fillId="0" borderId="8" xfId="9" applyFont="1" applyFill="1" applyBorder="1" applyProtection="1"/>
    <xf numFmtId="0" fontId="4" fillId="0" borderId="0" xfId="8" applyFont="1" applyAlignment="1">
      <alignment horizontal="left"/>
    </xf>
    <xf numFmtId="44" fontId="2" fillId="0" borderId="0" xfId="9" applyFont="1" applyFill="1" applyProtection="1"/>
    <xf numFmtId="44" fontId="2" fillId="0" borderId="0" xfId="9" applyFont="1" applyFill="1" applyBorder="1" applyProtection="1"/>
    <xf numFmtId="165" fontId="27" fillId="0" borderId="8" xfId="9" applyNumberFormat="1" applyFont="1" applyFill="1" applyBorder="1" applyProtection="1"/>
    <xf numFmtId="44" fontId="27" fillId="0" borderId="0" xfId="9" applyFont="1" applyFill="1" applyBorder="1" applyProtection="1"/>
    <xf numFmtId="169" fontId="23" fillId="0" borderId="0" xfId="4" applyNumberFormat="1" applyFont="1" applyAlignment="1">
      <alignment horizontal="right"/>
    </xf>
    <xf numFmtId="0" fontId="24" fillId="0" borderId="0" xfId="4" applyFont="1" applyAlignment="1">
      <alignment horizontal="center" vertical="center"/>
    </xf>
    <xf numFmtId="0" fontId="2" fillId="0" borderId="0" xfId="11"/>
    <xf numFmtId="0" fontId="4" fillId="0" borderId="4" xfId="9" applyNumberFormat="1" applyFont="1" applyFill="1" applyBorder="1" applyAlignment="1" applyProtection="1">
      <alignment horizontal="center"/>
    </xf>
    <xf numFmtId="0" fontId="17" fillId="0" borderId="0" xfId="11" applyFont="1"/>
    <xf numFmtId="0" fontId="4" fillId="0" borderId="0" xfId="11" applyFont="1"/>
    <xf numFmtId="165" fontId="2" fillId="0" borderId="0" xfId="9" applyNumberFormat="1" applyFont="1" applyFill="1" applyAlignment="1" applyProtection="1">
      <alignment horizontal="center"/>
    </xf>
    <xf numFmtId="9" fontId="2" fillId="3" borderId="0" xfId="10" applyFont="1" applyFill="1" applyBorder="1" applyAlignment="1" applyProtection="1"/>
    <xf numFmtId="0" fontId="2" fillId="2" borderId="0" xfId="10" applyNumberFormat="1" applyFont="1" applyFill="1" applyAlignment="1" applyProtection="1">
      <alignment horizontal="center"/>
      <protection locked="0"/>
    </xf>
    <xf numFmtId="9" fontId="2" fillId="3" borderId="0" xfId="10" applyFont="1" applyFill="1" applyBorder="1" applyAlignment="1" applyProtection="1">
      <alignment horizontal="right"/>
    </xf>
    <xf numFmtId="165" fontId="2" fillId="2" borderId="8" xfId="9" applyNumberFormat="1" applyFont="1" applyFill="1" applyBorder="1" applyProtection="1">
      <protection locked="0"/>
    </xf>
    <xf numFmtId="6" fontId="2" fillId="0" borderId="0" xfId="4" applyNumberFormat="1"/>
    <xf numFmtId="165" fontId="2" fillId="0" borderId="9" xfId="9" applyNumberFormat="1" applyFont="1" applyFill="1" applyBorder="1" applyProtection="1"/>
    <xf numFmtId="165" fontId="2" fillId="2" borderId="0" xfId="10" applyNumberFormat="1" applyFont="1" applyFill="1" applyAlignment="1" applyProtection="1">
      <alignment horizontal="center"/>
      <protection locked="0"/>
    </xf>
    <xf numFmtId="0" fontId="2" fillId="2" borderId="0" xfId="9" applyNumberFormat="1" applyFill="1" applyAlignment="1" applyProtection="1">
      <alignment horizontal="center"/>
      <protection locked="0"/>
    </xf>
    <xf numFmtId="9" fontId="2" fillId="2" borderId="0" xfId="10" applyFill="1" applyAlignment="1" applyProtection="1">
      <alignment horizontal="center"/>
      <protection locked="0"/>
    </xf>
    <xf numFmtId="44" fontId="1" fillId="0" borderId="0" xfId="6" applyNumberFormat="1"/>
    <xf numFmtId="0" fontId="2" fillId="0" borderId="0" xfId="4" applyFill="1"/>
    <xf numFmtId="0" fontId="2" fillId="5" borderId="0" xfId="11" applyFill="1"/>
    <xf numFmtId="0" fontId="4" fillId="0" borderId="0" xfId="4" applyFont="1"/>
    <xf numFmtId="0" fontId="4" fillId="0" borderId="0" xfId="4" applyFont="1" applyAlignment="1">
      <alignment horizontal="center"/>
    </xf>
    <xf numFmtId="0" fontId="4" fillId="0" borderId="0" xfId="4" applyFont="1" applyAlignment="1">
      <alignment horizontal="center" vertical="center"/>
    </xf>
    <xf numFmtId="167" fontId="1" fillId="0" borderId="0" xfId="1" applyNumberFormat="1"/>
    <xf numFmtId="165" fontId="23" fillId="0" borderId="0" xfId="4" applyNumberFormat="1" applyFont="1"/>
    <xf numFmtId="43" fontId="2" fillId="0" borderId="0" xfId="4" applyNumberFormat="1"/>
    <xf numFmtId="15" fontId="5" fillId="2" borderId="0" xfId="4" applyNumberFormat="1" applyFont="1" applyFill="1" applyAlignment="1" applyProtection="1">
      <alignment horizontal="right" vertical="top"/>
      <protection locked="0"/>
    </xf>
    <xf numFmtId="0" fontId="4" fillId="0" borderId="0" xfId="4" applyFont="1" applyFill="1" applyAlignment="1">
      <alignment horizontal="center" vertical="center"/>
    </xf>
    <xf numFmtId="0" fontId="2" fillId="2" borderId="0" xfId="10" applyNumberFormat="1" applyFont="1" applyFill="1" applyAlignment="1" applyProtection="1">
      <alignment horizontal="left"/>
      <protection locked="0"/>
    </xf>
    <xf numFmtId="0" fontId="4" fillId="0" borderId="0" xfId="4" applyFont="1"/>
    <xf numFmtId="0" fontId="4" fillId="0" borderId="0" xfId="4" applyFont="1" applyAlignment="1">
      <alignment horizontal="center"/>
    </xf>
    <xf numFmtId="0" fontId="4" fillId="0" borderId="0" xfId="4" applyFont="1" applyAlignment="1">
      <alignment horizontal="center" vertical="center"/>
    </xf>
    <xf numFmtId="167" fontId="2" fillId="5" borderId="0" xfId="1" applyNumberFormat="1" applyFont="1" applyFill="1" applyAlignment="1">
      <alignment horizontal="center"/>
    </xf>
    <xf numFmtId="43" fontId="1" fillId="0" borderId="0" xfId="1"/>
    <xf numFmtId="167" fontId="2" fillId="0" borderId="0" xfId="1" applyNumberFormat="1" applyFont="1"/>
    <xf numFmtId="0" fontId="30" fillId="0" borderId="0" xfId="0" applyFont="1"/>
    <xf numFmtId="167" fontId="0" fillId="0" borderId="2" xfId="1" applyNumberFormat="1" applyFont="1" applyBorder="1"/>
    <xf numFmtId="0" fontId="0" fillId="0" borderId="0" xfId="0" applyFill="1"/>
    <xf numFmtId="167" fontId="0" fillId="0" borderId="2" xfId="1" applyNumberFormat="1" applyFont="1" applyFill="1" applyBorder="1"/>
    <xf numFmtId="0" fontId="0" fillId="0" borderId="0" xfId="0" applyBorder="1"/>
    <xf numFmtId="0" fontId="23" fillId="0" borderId="0" xfId="4" applyFont="1" applyBorder="1" applyAlignment="1">
      <alignment horizontal="left"/>
    </xf>
    <xf numFmtId="169" fontId="23" fillId="0" borderId="0" xfId="4" applyNumberFormat="1" applyFont="1" applyBorder="1" applyAlignment="1">
      <alignment horizontal="right"/>
    </xf>
    <xf numFmtId="0" fontId="1" fillId="0" borderId="0" xfId="6" applyBorder="1"/>
    <xf numFmtId="0" fontId="2" fillId="0" borderId="0" xfId="4" applyFill="1" applyBorder="1"/>
    <xf numFmtId="0" fontId="1" fillId="0" borderId="0" xfId="6" applyFill="1" applyBorder="1"/>
    <xf numFmtId="0" fontId="23" fillId="0" borderId="0" xfId="4" applyFont="1" applyFill="1" applyBorder="1" applyAlignment="1">
      <alignment horizontal="left"/>
    </xf>
    <xf numFmtId="169" fontId="23" fillId="0" borderId="0" xfId="4" applyNumberFormat="1" applyFont="1" applyFill="1" applyBorder="1" applyAlignment="1">
      <alignment horizontal="right"/>
    </xf>
    <xf numFmtId="0" fontId="4" fillId="0" borderId="10" xfId="4" applyFont="1" applyBorder="1" applyAlignment="1">
      <alignment horizontal="center"/>
    </xf>
    <xf numFmtId="0" fontId="29" fillId="6" borderId="2" xfId="0" applyFont="1" applyFill="1" applyBorder="1" applyAlignment="1">
      <alignment vertical="center"/>
    </xf>
    <xf numFmtId="0" fontId="29" fillId="6" borderId="2" xfId="0" applyFont="1" applyFill="1" applyBorder="1" applyAlignment="1">
      <alignment horizontal="center" vertical="center" wrapText="1"/>
    </xf>
    <xf numFmtId="0" fontId="0" fillId="6" borderId="2" xfId="0" applyFill="1" applyBorder="1"/>
    <xf numFmtId="0" fontId="29" fillId="6" borderId="2" xfId="0" applyFont="1" applyFill="1" applyBorder="1"/>
    <xf numFmtId="167" fontId="29" fillId="6" borderId="2" xfId="1" applyNumberFormat="1" applyFont="1" applyFill="1" applyBorder="1"/>
    <xf numFmtId="0" fontId="0" fillId="6" borderId="2" xfId="0" applyFill="1" applyBorder="1" applyAlignment="1">
      <alignment horizontal="left"/>
    </xf>
    <xf numFmtId="0" fontId="23" fillId="0" borderId="0" xfId="4" applyFont="1" applyFill="1" applyAlignment="1">
      <alignment horizontal="left"/>
    </xf>
    <xf numFmtId="0" fontId="2" fillId="0" borderId="0" xfId="11" applyFill="1"/>
    <xf numFmtId="0" fontId="4" fillId="0" borderId="0" xfId="11" applyFont="1" applyFill="1"/>
    <xf numFmtId="0" fontId="2" fillId="0" borderId="0" xfId="10" applyNumberFormat="1" applyFont="1" applyFill="1" applyAlignment="1" applyProtection="1">
      <alignment horizontal="center"/>
      <protection locked="0"/>
    </xf>
    <xf numFmtId="0" fontId="2" fillId="0" borderId="0" xfId="9" applyNumberFormat="1" applyFill="1" applyAlignment="1" applyProtection="1">
      <alignment horizontal="center"/>
      <protection locked="0"/>
    </xf>
    <xf numFmtId="9" fontId="2" fillId="0" borderId="0" xfId="10" applyFill="1" applyAlignment="1" applyProtection="1">
      <alignment horizontal="center"/>
      <protection locked="0"/>
    </xf>
    <xf numFmtId="0" fontId="1" fillId="0" borderId="0" xfId="6" applyFill="1"/>
    <xf numFmtId="9" fontId="2" fillId="0" borderId="0" xfId="10" applyFill="1" applyBorder="1" applyAlignment="1" applyProtection="1">
      <alignment horizontal="center"/>
      <protection locked="0"/>
    </xf>
    <xf numFmtId="42" fontId="2" fillId="0" borderId="0" xfId="4" applyNumberFormat="1" applyFill="1" applyAlignment="1">
      <alignment horizontal="center"/>
    </xf>
    <xf numFmtId="0" fontId="20" fillId="0" borderId="0" xfId="4" applyFont="1" applyFill="1" applyAlignment="1">
      <alignment horizontal="center"/>
    </xf>
    <xf numFmtId="0" fontId="2" fillId="0" borderId="0" xfId="11" applyFill="1" applyBorder="1"/>
    <xf numFmtId="0" fontId="4" fillId="0" borderId="0" xfId="11" applyFont="1" applyFill="1" applyBorder="1"/>
    <xf numFmtId="0" fontId="2" fillId="0" borderId="0" xfId="10" applyNumberFormat="1" applyFont="1" applyFill="1" applyBorder="1" applyAlignment="1" applyProtection="1">
      <alignment horizontal="center"/>
      <protection locked="0"/>
    </xf>
    <xf numFmtId="0" fontId="4" fillId="0" borderId="0" xfId="4" applyFont="1"/>
    <xf numFmtId="0" fontId="31" fillId="0" borderId="0" xfId="0" applyFont="1"/>
    <xf numFmtId="165" fontId="12" fillId="4" borderId="0" xfId="4" applyNumberFormat="1" applyFont="1" applyFill="1" applyAlignment="1">
      <alignment horizontal="center"/>
    </xf>
    <xf numFmtId="165" fontId="2" fillId="0" borderId="0" xfId="4" applyNumberFormat="1" applyAlignment="1">
      <alignment horizontal="center"/>
    </xf>
    <xf numFmtId="0" fontId="13" fillId="0" borderId="0" xfId="4" applyFont="1" applyAlignment="1">
      <alignment horizontal="left" vertical="top" wrapText="1"/>
    </xf>
    <xf numFmtId="0" fontId="15" fillId="0" borderId="0" xfId="4" applyFont="1" applyAlignment="1">
      <alignment horizontal="left" vertical="top" wrapText="1"/>
    </xf>
    <xf numFmtId="0" fontId="8" fillId="0" borderId="0" xfId="4" applyFont="1" applyAlignment="1">
      <alignment horizontal="center"/>
    </xf>
    <xf numFmtId="0" fontId="9" fillId="0" borderId="0" xfId="4" applyFont="1" applyAlignment="1">
      <alignment horizontal="left" vertical="top"/>
    </xf>
    <xf numFmtId="0" fontId="9" fillId="0" borderId="0" xfId="4" applyFont="1" applyAlignment="1">
      <alignment horizontal="left" vertical="top" indent="2"/>
    </xf>
    <xf numFmtId="0" fontId="4" fillId="0" borderId="4" xfId="4" applyFont="1" applyBorder="1" applyAlignment="1">
      <alignment horizontal="center"/>
    </xf>
    <xf numFmtId="0" fontId="4" fillId="0" borderId="5" xfId="4" applyFont="1" applyBorder="1" applyAlignment="1">
      <alignment horizontal="center"/>
    </xf>
    <xf numFmtId="0" fontId="4" fillId="0" borderId="6" xfId="4" applyFont="1" applyBorder="1" applyAlignment="1">
      <alignment horizontal="center"/>
    </xf>
    <xf numFmtId="0" fontId="8" fillId="0" borderId="0" xfId="4" applyFont="1" applyAlignment="1">
      <alignment horizontal="center" vertical="center" wrapText="1"/>
    </xf>
    <xf numFmtId="9" fontId="9" fillId="0" borderId="0" xfId="7" applyNumberFormat="1" applyFont="1" applyFill="1" applyBorder="1" applyAlignment="1" applyProtection="1">
      <alignment horizontal="left" vertical="top"/>
    </xf>
    <xf numFmtId="0" fontId="22" fillId="0" borderId="3" xfId="6" applyFont="1" applyBorder="1" applyAlignment="1">
      <alignment horizontal="center" vertical="center"/>
    </xf>
    <xf numFmtId="0" fontId="23" fillId="0" borderId="0" xfId="4" applyFont="1" applyAlignment="1">
      <alignment horizontal="left" wrapText="1"/>
    </xf>
    <xf numFmtId="0" fontId="4" fillId="0" borderId="0" xfId="4" applyFont="1"/>
    <xf numFmtId="0" fontId="4" fillId="0" borderId="3" xfId="4" applyFont="1" applyBorder="1" applyAlignment="1">
      <alignment horizontal="center" vertical="center"/>
    </xf>
  </cellXfs>
  <cellStyles count="14">
    <cellStyle name="Comma" xfId="1" builtinId="3"/>
    <cellStyle name="Comma 2" xfId="7" xr:uid="{812823EC-A4FA-47F4-AADA-339486336821}"/>
    <cellStyle name="Comma 2 2" xfId="12" xr:uid="{89A8F458-D9D9-4C21-9D04-A7A542BF017A}"/>
    <cellStyle name="Currency" xfId="2" builtinId="4"/>
    <cellStyle name="Currency 2" xfId="9" xr:uid="{F6478B5F-2275-4BF1-B755-41E0D8474082}"/>
    <cellStyle name="Currency 2 2" xfId="13" xr:uid="{4F7507CE-7080-46FC-8B01-3C7276F6CC18}"/>
    <cellStyle name="Normal" xfId="0" builtinId="0"/>
    <cellStyle name="Normal 2" xfId="4" xr:uid="{E877F665-582C-45A3-813A-51E0868E64A1}"/>
    <cellStyle name="Normal 4 2" xfId="6" xr:uid="{B4150D66-35D4-4195-AC22-08EE6B081F1E}"/>
    <cellStyle name="Normal_PPE Deferral Account Schedule for 2013 MIFRS CoS applications (2)" xfId="5" xr:uid="{5C11F2E3-C5D6-4646-BC8B-C5CEBF582325}"/>
    <cellStyle name="Normal_Sheet2" xfId="8" xr:uid="{C4094112-0CC5-4FFF-802F-A2FB122DA127}"/>
    <cellStyle name="Normal_Sheet3" xfId="11" xr:uid="{E0555BED-67BC-4EBA-AAE7-15ADC6945D25}"/>
    <cellStyle name="Percent" xfId="3" builtinId="5"/>
    <cellStyle name="Percent 2" xfId="10" xr:uid="{86155964-8A6E-4A3B-9387-E6977F48F43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18" Type="http://schemas.openxmlformats.org/officeDocument/2006/relationships/externalLink" Target="externalLinks/externalLink10.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externalLink" Target="externalLinks/externalLink13.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externalLink" Target="externalLinks/externalLink9.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externalLink" Target="externalLinks/externalLink8.xml"/><Relationship Id="rId20" Type="http://schemas.openxmlformats.org/officeDocument/2006/relationships/externalLink" Target="externalLinks/externalLink1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externalLink" Target="externalLinks/externalLink7.xml"/><Relationship Id="rId23" Type="http://schemas.openxmlformats.org/officeDocument/2006/relationships/styles" Target="styles.xml"/><Relationship Id="rId28" Type="http://schemas.openxmlformats.org/officeDocument/2006/relationships/customXml" Target="../customXml/item3.xml"/><Relationship Id="rId10" Type="http://schemas.openxmlformats.org/officeDocument/2006/relationships/externalLink" Target="externalLinks/externalLink2.xml"/><Relationship Id="rId19" Type="http://schemas.openxmlformats.org/officeDocument/2006/relationships/externalLink" Target="externalLinks/externalLink1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externalLink" Target="externalLinks/externalLink6.xml"/><Relationship Id="rId22" Type="http://schemas.openxmlformats.org/officeDocument/2006/relationships/theme" Target="theme/theme1.xml"/><Relationship Id="rId27"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0</xdr:col>
      <xdr:colOff>47625</xdr:colOff>
      <xdr:row>0</xdr:row>
      <xdr:rowOff>76200</xdr:rowOff>
    </xdr:from>
    <xdr:to>
      <xdr:col>7</xdr:col>
      <xdr:colOff>609600</xdr:colOff>
      <xdr:row>7</xdr:row>
      <xdr:rowOff>9525</xdr:rowOff>
    </xdr:to>
    <xdr:sp macro="" textlink="">
      <xdr:nvSpPr>
        <xdr:cNvPr id="2" name="TextBox 1">
          <a:extLst>
            <a:ext uri="{FF2B5EF4-FFF2-40B4-BE49-F238E27FC236}">
              <a16:creationId xmlns:a16="http://schemas.microsoft.com/office/drawing/2014/main" id="{37D77B8D-B42B-4AD7-9E21-F7F85D429057}"/>
            </a:ext>
          </a:extLst>
        </xdr:cNvPr>
        <xdr:cNvSpPr txBox="1"/>
      </xdr:nvSpPr>
      <xdr:spPr>
        <a:xfrm>
          <a:off x="47625" y="76200"/>
          <a:ext cx="8086725" cy="12668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CA" sz="1800" b="1"/>
            <a:t>This</a:t>
          </a:r>
          <a:r>
            <a:rPr lang="en-CA" sz="1800" b="1" baseline="0"/>
            <a:t> tab is presents In-Service additions instead of Capital Expendutures in the 2-FA format.</a:t>
          </a:r>
          <a:endParaRPr lang="en-CA" sz="1800" b="1"/>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67236</xdr:colOff>
      <xdr:row>0</xdr:row>
      <xdr:rowOff>123265</xdr:rowOff>
    </xdr:from>
    <xdr:to>
      <xdr:col>7</xdr:col>
      <xdr:colOff>717177</xdr:colOff>
      <xdr:row>7</xdr:row>
      <xdr:rowOff>22412</xdr:rowOff>
    </xdr:to>
    <xdr:sp macro="" textlink="">
      <xdr:nvSpPr>
        <xdr:cNvPr id="2" name="TextBox 1">
          <a:extLst>
            <a:ext uri="{FF2B5EF4-FFF2-40B4-BE49-F238E27FC236}">
              <a16:creationId xmlns:a16="http://schemas.microsoft.com/office/drawing/2014/main" id="{9F9605B5-FC9D-44D6-BD1D-0117AE03A0E3}"/>
            </a:ext>
          </a:extLst>
        </xdr:cNvPr>
        <xdr:cNvSpPr txBox="1"/>
      </xdr:nvSpPr>
      <xdr:spPr>
        <a:xfrm>
          <a:off x="67236" y="123265"/>
          <a:ext cx="9693088" cy="124385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CA" sz="1800" b="1"/>
            <a:t>This</a:t>
          </a:r>
          <a:r>
            <a:rPr lang="en-CA" sz="1800" b="1" baseline="0"/>
            <a:t> tab is a consolidated view of the formula based calculations of all the "Account Level" tabs.</a:t>
          </a:r>
          <a:endParaRPr lang="en-CA" sz="1800" b="1"/>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56030</xdr:rowOff>
    </xdr:from>
    <xdr:to>
      <xdr:col>7</xdr:col>
      <xdr:colOff>649941</xdr:colOff>
      <xdr:row>6</xdr:row>
      <xdr:rowOff>145677</xdr:rowOff>
    </xdr:to>
    <xdr:sp macro="" textlink="">
      <xdr:nvSpPr>
        <xdr:cNvPr id="2" name="TextBox 1">
          <a:extLst>
            <a:ext uri="{FF2B5EF4-FFF2-40B4-BE49-F238E27FC236}">
              <a16:creationId xmlns:a16="http://schemas.microsoft.com/office/drawing/2014/main" id="{9BE285EE-4829-402A-8651-F77228DE97FF}"/>
            </a:ext>
          </a:extLst>
        </xdr:cNvPr>
        <xdr:cNvSpPr txBox="1"/>
      </xdr:nvSpPr>
      <xdr:spPr>
        <a:xfrm>
          <a:off x="0" y="56030"/>
          <a:ext cx="9693088" cy="124385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CA" sz="1800" b="1"/>
            <a:t>This</a:t>
          </a:r>
          <a:r>
            <a:rPr lang="en-CA" sz="1800" b="1" baseline="0"/>
            <a:t> tab presents the continuity of OEB account 1980 in-service additions.</a:t>
          </a:r>
          <a:endParaRPr lang="en-CA" sz="1800" b="1"/>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56030</xdr:rowOff>
    </xdr:from>
    <xdr:to>
      <xdr:col>7</xdr:col>
      <xdr:colOff>649941</xdr:colOff>
      <xdr:row>6</xdr:row>
      <xdr:rowOff>145677</xdr:rowOff>
    </xdr:to>
    <xdr:sp macro="" textlink="">
      <xdr:nvSpPr>
        <xdr:cNvPr id="2" name="TextBox 1">
          <a:extLst>
            <a:ext uri="{FF2B5EF4-FFF2-40B4-BE49-F238E27FC236}">
              <a16:creationId xmlns:a16="http://schemas.microsoft.com/office/drawing/2014/main" id="{87658BB8-71D3-4580-9FE5-DB2C41452B9C}"/>
            </a:ext>
          </a:extLst>
        </xdr:cNvPr>
        <xdr:cNvSpPr txBox="1"/>
      </xdr:nvSpPr>
      <xdr:spPr>
        <a:xfrm>
          <a:off x="0" y="56030"/>
          <a:ext cx="9679641" cy="124217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CA" sz="1800" b="1"/>
            <a:t>This</a:t>
          </a:r>
          <a:r>
            <a:rPr lang="en-CA" sz="1800" b="1" baseline="0"/>
            <a:t> tab presents the continuity OEB account 1920 in-service additions.</a:t>
          </a:r>
          <a:endParaRPr lang="en-CA" sz="1800" b="1"/>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56030</xdr:rowOff>
    </xdr:from>
    <xdr:to>
      <xdr:col>7</xdr:col>
      <xdr:colOff>649941</xdr:colOff>
      <xdr:row>6</xdr:row>
      <xdr:rowOff>145677</xdr:rowOff>
    </xdr:to>
    <xdr:sp macro="" textlink="">
      <xdr:nvSpPr>
        <xdr:cNvPr id="2" name="TextBox 1">
          <a:extLst>
            <a:ext uri="{FF2B5EF4-FFF2-40B4-BE49-F238E27FC236}">
              <a16:creationId xmlns:a16="http://schemas.microsoft.com/office/drawing/2014/main" id="{C96F314C-21AC-48E1-B19E-3DBBD3757BD2}"/>
            </a:ext>
          </a:extLst>
        </xdr:cNvPr>
        <xdr:cNvSpPr txBox="1"/>
      </xdr:nvSpPr>
      <xdr:spPr>
        <a:xfrm>
          <a:off x="0" y="56030"/>
          <a:ext cx="9679641" cy="124217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CA" sz="1800" b="1"/>
            <a:t>This</a:t>
          </a:r>
          <a:r>
            <a:rPr lang="en-CA" sz="1800" b="1" baseline="0"/>
            <a:t> tab presents the continuity of OEB account 1611 in-service additions.</a:t>
          </a:r>
          <a:endParaRPr lang="en-CA" sz="1800" b="1"/>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iskstation\tesi\Users\Manuela\Documents\TANDEM%20ENERGY%20SERVICES%20INC\Documents\Hearst\RateMaker\Hearst_RMpils%202010EDR.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Diskstation\tesi\Users\Manuela\Documents\TESI\TESI%20UTILITIES\CHEC\CHEC%20Models\CHEC_Rate%20Design%20Model.xlsm"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https://www.oeb.ca/Applications%20Department/Department%20Applications/Rates/2020%20Electricity%20Rates/Cost%20of%20Service%20Models/Chapter%202%20Appendices/2020_Filing_Requirements_Chapter2_Appendices_main_BK.xlsm"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Diskstation\tesi\Documents%20and%20Settings\martine\Local%20Settings\Temporary%20Internet%20Files\Content.IE5\4JL8EBEO\Finance\Rates\RATE%20APPLICATION%20-%202009\ERA%20Model%20Info\2009%20Model\RateMaker.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nts1\eichsteller$\My%20Documents\EXCEL\COSA\COSA_Unbundling%20(MEA)\Mea_UCA_test.xls" TargetMode="External"/></Relationships>
</file>

<file path=xl/externalLinks/_rels/externalLink2.xml.rels><?xml version="1.0" encoding="UTF-8" standalone="yes"?>
<Relationships xmlns="http://schemas.openxmlformats.org/package/2006/relationships"><Relationship Id="rId2" Type="http://schemas.microsoft.com/office/2019/04/relationships/externalLinkLongPath" Target="https://ontarioenergyboard-my.sharepoint.com/Applications%20Department/Department%20Applications/Application%20Review%20Process/Rec%20#1 - Application Filing Requirements/Testing Protocols for Models and Appendices/2014 IRM Rate Generator_V2.3_FOR TESTING.xlsm?20E154AE" TargetMode="External"/><Relationship Id="rId1" Type="http://schemas.openxmlformats.org/officeDocument/2006/relationships/externalLinkPath" Target="file:///\\20E154AE\2014%20IRM%20Rate%20Generator_V2.3_FOR%20TESTING.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ontarioenergyboard-my.sharepoint.com/Users/Manuela/AppData/Local/Microsoft/Windows/INetCache/Content.Outlook/Q0G6ZFYC/Centre%20Wellington_2018%202018%20CoS%20Data%20Storage%2020171124.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Y:\Finance\Finance%20Division%20Access\Budget%20Reports\2024%20Budget\CIR%202025%20Application%20Submissions\Capital\2024_Filing_Requirements_Chapter2_Appendices_1.0_20230626.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th\YDrive\THESL\Finance\Internal\Team\Capital%20Services\Month%20End%20Reporting\2014\05.May\Reporting\FA%20Continuity%20Schedule\FA%20Data\Project%20mismatch%20201404%20WD5.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ontarioenergyboard-my.sharepoint.com/Users/kimda/Downloads/Appendices_removed.xlsm"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nts1\amar$\My%20Documents\EXCEL\COSA\COSA_Unbundling%20(MEA)\Mea_UCA_test.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s://ontarioenergyboard-my.sharepoint.com/Applications%20Department/Department%20Applications/Rates/2013%20Electricity%20Rates/$Models/Final%202013%20IRM%20RG.xlsm"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s://ontarioenergyboard-my.sharepoint.com/Home/Market%20Operations/Department%20Applications/Reports/Rates/Electricity%20Rates%20-%20Billing%20Determinants%20Database/2012%20IRM%20DEVELOPMENT/2012%20IRM%20MODEL%20(2ND%20AND%203RD).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view"/>
      <sheetName val="P0.Admin"/>
      <sheetName val="P1.UCC"/>
      <sheetName val="P2.CEC"/>
      <sheetName val="P3.Interest"/>
      <sheetName val="P4.LCF"/>
      <sheetName val="P5.Reserves"/>
      <sheetName val="P6.TxblIncome"/>
      <sheetName val="P7.CapitalTax"/>
      <sheetName val="P8.TotalPILs"/>
      <sheetName val="Y1.TaxRates"/>
      <sheetName val="Y2.CCA"/>
      <sheetName val="Z1.ModelVariables"/>
      <sheetName val="Z0.Disclaimer"/>
    </sheetNames>
    <sheetDataSet>
      <sheetData sheetId="0"/>
      <sheetData sheetId="1">
        <row r="13">
          <cell r="C13">
            <v>2010</v>
          </cell>
        </row>
      </sheetData>
      <sheetData sheetId="2">
        <row r="35">
          <cell r="N35">
            <v>131419.23125993941</v>
          </cell>
        </row>
      </sheetData>
      <sheetData sheetId="3">
        <row r="22">
          <cell r="F22">
            <v>860.65000000000009</v>
          </cell>
        </row>
      </sheetData>
      <sheetData sheetId="4"/>
      <sheetData sheetId="5">
        <row r="12">
          <cell r="F12">
            <v>41525</v>
          </cell>
        </row>
      </sheetData>
      <sheetData sheetId="6">
        <row r="19">
          <cell r="E19">
            <v>0</v>
          </cell>
        </row>
      </sheetData>
      <sheetData sheetId="7">
        <row r="88">
          <cell r="G88">
            <v>58113.1187400606</v>
          </cell>
        </row>
      </sheetData>
      <sheetData sheetId="8">
        <row r="15">
          <cell r="C15">
            <v>0</v>
          </cell>
        </row>
      </sheetData>
      <sheetData sheetId="9"/>
      <sheetData sheetId="10">
        <row r="12">
          <cell r="B12">
            <v>1.0000000000000001E-5</v>
          </cell>
        </row>
      </sheetData>
      <sheetData sheetId="11">
        <row r="10">
          <cell r="B10">
            <v>1</v>
          </cell>
        </row>
      </sheetData>
      <sheetData sheetId="12">
        <row r="10">
          <cell r="C10" t="str">
            <v xml:space="preserve">_x000D_
</v>
          </cell>
        </row>
        <row r="12">
          <cell r="C12" t="str">
            <v>2006 EDR Approved</v>
          </cell>
        </row>
        <row r="13">
          <cell r="C13" t="str">
            <v>v1.02</v>
          </cell>
        </row>
      </sheetData>
      <sheetData sheetId="13"/>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of Content"/>
      <sheetName val="LDC Info"/>
      <sheetName val="CurrentTariff"/>
      <sheetName val="Revenues at Curr Rates"/>
      <sheetName val="RATEBASE &amp; REV REQ -&gt;"/>
      <sheetName val="Rate Base"/>
      <sheetName val="Revenue Requirement"/>
      <sheetName val="COST ALLOC. &amp; RATE DESIGN -&gt;"/>
      <sheetName val="Cost Allocation &amp; RevAllocation"/>
      <sheetName val="RateDesign"/>
      <sheetName val="Loss Factor"/>
      <sheetName val="Rev_Reconciliation"/>
      <sheetName val="RATE RIDERS -&gt;"/>
      <sheetName val="SMRR"/>
      <sheetName val="DVA"/>
      <sheetName val="Summary of Tariffs"/>
      <sheetName val="RRWF -&gt;"/>
      <sheetName val="RRWF_Data_Input_Sheet"/>
      <sheetName val="RRWF_Rate_Base"/>
      <sheetName val="RRWF_Utility Income"/>
      <sheetName val="RRWF_Taxes_PILs"/>
      <sheetName val="RRWF_Cost_of_Capital"/>
      <sheetName val="RRWF_Rev_Def_Suff"/>
      <sheetName val=" RRWF_Rev_Reqt"/>
      <sheetName val="Update to COS Application"/>
      <sheetName val="CHEC_Rate Design Model"/>
    </sheetNames>
    <sheetDataSet>
      <sheetData sheetId="0"/>
      <sheetData sheetId="1">
        <row r="24">
          <cell r="E24">
            <v>2015</v>
          </cell>
        </row>
      </sheetData>
      <sheetData sheetId="2"/>
      <sheetData sheetId="3"/>
      <sheetData sheetId="4"/>
      <sheetData sheetId="5"/>
      <sheetData sheetId="6">
        <row r="26">
          <cell r="C26" t="e">
            <v>#VALUE!</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Index"/>
      <sheetName val="COS Flowchart"/>
      <sheetName val="List of Key References"/>
      <sheetName val="App.2-A_Requested_Approvals"/>
      <sheetName val="App.2-AA_Capital Projects"/>
      <sheetName val="App.2-AB_Capital Expenditures"/>
      <sheetName val="Hidden_CAPEX"/>
      <sheetName val="App.2-AC_Customer Engagement"/>
      <sheetName val="App.2-B_Acctg Instructions"/>
      <sheetName val="App.2-BA_Fixed Asset Cont"/>
      <sheetName val="Appendix 2-BB Service Life  "/>
      <sheetName val="App.2-C_DepExp"/>
      <sheetName val="App.2-D_Overhead"/>
      <sheetName val="App.2-EA_Account 1575 (2015)"/>
      <sheetName val="App.2-EB_Account 1576 (2012)"/>
      <sheetName val="App.2-EC_Account 1576 (2013)"/>
      <sheetName val="App.2-FA Proposed REG Invest."/>
      <sheetName val="Hidden_REG Invest."/>
      <sheetName val="App.2-FB Calc of REG Improvemnt"/>
      <sheetName val="Hidden_REG Improvement"/>
      <sheetName val="App.2-FC Calc of REG Expansion"/>
      <sheetName val="Hidden_REG Expansion"/>
      <sheetName val="App.2-G SQI"/>
      <sheetName val="App.2-H_Other_Oper_Rev"/>
      <sheetName val="Hidden_Other Revenue"/>
      <sheetName val="App_2-I LF_CDM"/>
      <sheetName val="lists"/>
      <sheetName val="App.2-IA_Load_Forecast_Instrct"/>
      <sheetName val="App.2-IB_Load_Forecast_Analysis"/>
      <sheetName val="App.2-JA_OM&amp;A_Summary_Analys"/>
      <sheetName val="Hidden_OM&amp;A Summary"/>
      <sheetName val="App.2-JB_OM&amp;A_Cost _Drivers"/>
      <sheetName val="App.2-JC_OMA Programs"/>
      <sheetName val="App.2-K_Employee Costs"/>
      <sheetName val="Hidden_Employee Costs"/>
      <sheetName val="App.2-L_OM&amp;A_per_Cust_FTE"/>
      <sheetName val="App.2-L_OM&amp;A_per_Cust_FTEE_exp"/>
      <sheetName val="App.2-M_Regulatory_Costs"/>
      <sheetName val="Hidden_RegulatoryCosts1"/>
      <sheetName val="Hidden_RegulatoryCosts2"/>
      <sheetName val="App.2-N_Corp_Cost_Allocation"/>
      <sheetName val="App.2-OA Capital Structure"/>
      <sheetName val="App.2-OB_Debt Instruments"/>
      <sheetName val="App.2-Q_Cost of Serv. Emb. Dx"/>
      <sheetName val="App.2-R_Loss Factors"/>
      <sheetName val="App.2-S_Stranded Meters"/>
      <sheetName val="App.2-Y_MIFRS Summary Impacts"/>
      <sheetName val="Sheet19"/>
      <sheetName val="App.2-YA_IFRS Transition Costs"/>
      <sheetName val="App.2-Z_Commodity Expense"/>
      <sheetName val="Sheet1"/>
    </sheetNames>
    <sheetDataSet>
      <sheetData sheetId="0">
        <row r="24">
          <cell r="E24">
            <v>2020</v>
          </cell>
        </row>
        <row r="26">
          <cell r="E26">
            <v>2019</v>
          </cell>
        </row>
        <row r="28">
          <cell r="E28">
            <v>2010</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view"/>
      <sheetName val="A1.Admin"/>
      <sheetName val="A2.HistoricalBalances"/>
      <sheetName val="A3.CustomerClasses"/>
      <sheetName val="B1.GrossCapital"/>
      <sheetName val="B2.CapitalAmortization"/>
      <sheetName val="B3.NetCapital"/>
      <sheetName val="B4.OMA"/>
      <sheetName val="B5.DeferralBalances"/>
      <sheetName val="C1.LoadForecast"/>
      <sheetName val="C2.PassthruRates"/>
      <sheetName val="C3.DistRates"/>
      <sheetName val="C4.DistRevenue"/>
      <sheetName val="C5.ApprovedRecovery"/>
      <sheetName val="C6.ProposedRecoveries"/>
      <sheetName val="C7.RateRiders"/>
      <sheetName val="C8.ServiceRevenues"/>
      <sheetName val="C9.RevenueOffsets"/>
      <sheetName val="D1.RateBase"/>
      <sheetName val="D2.Debt"/>
      <sheetName val="D3.CapitalStructure"/>
      <sheetName val="E1.BridgeYrPL"/>
      <sheetName val="E2.TestYrPL"/>
      <sheetName val="E3.CapitalInfo"/>
      <sheetName val="E4.PILsResults"/>
      <sheetName val="F1.RevRequirement"/>
      <sheetName val="F2.DirectRevenues"/>
      <sheetName val="F3.CostAllocation"/>
      <sheetName val="F4.RevenueAllocation"/>
      <sheetName val="F5.RateDesign"/>
      <sheetName val="F6.RatesCheck"/>
      <sheetName val="F7.FinalRates"/>
      <sheetName val="F8.BillImpacts"/>
      <sheetName val="G1.BridgeYrProForma"/>
      <sheetName val="G2.TestYrProForma"/>
      <sheetName val="G3.TestYrNewRates"/>
      <sheetName val="G4.VarBS"/>
      <sheetName val="G5.VarPL"/>
      <sheetName val="G6.VarRateBase"/>
      <sheetName val="G7.VarSuffDef"/>
      <sheetName val="X11.RatesSched"/>
      <sheetName val="X12.PLtrend"/>
      <sheetName val="X13.PLvariances"/>
      <sheetName val="X14.BStrend"/>
      <sheetName val="X15.BSvariances"/>
      <sheetName val="X21.CapitalCont"/>
      <sheetName val="X22.RBtrend"/>
      <sheetName val="X23.RBvariances"/>
      <sheetName val="X71.RevSuffDef"/>
      <sheetName val="X72.RevenueReq"/>
      <sheetName val="Y1.PrescribedRates"/>
      <sheetName val="Y2.ChartOfAccts"/>
      <sheetName val="Y3.AmortAccts"/>
      <sheetName val="Y4.PassthruAccts"/>
      <sheetName val="Y5.DistRateAccts"/>
      <sheetName val="Y6.ServiceRevAccts"/>
      <sheetName val="Y7.RPPrates"/>
      <sheetName val="Y8.VarianceThresholds"/>
      <sheetName val="Z1.ModelVariables"/>
      <sheetName val="Z2.ModelTables"/>
      <sheetName val="Z0.Disclaime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row r="13">
          <cell r="C13" t="str">
            <v>v1.02</v>
          </cell>
        </row>
      </sheetData>
      <sheetData sheetId="59"/>
      <sheetData sheetId="60"/>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LOBs"/>
      <sheetName val="Financials"/>
      <sheetName val="Loads"/>
      <sheetName val="Classify"/>
      <sheetName val="Allocate"/>
      <sheetName val="F&amp;C"/>
      <sheetName val="Summary"/>
      <sheetName val="Macros"/>
      <sheetName val="Module1"/>
      <sheetName val="Sheet8"/>
    </sheetNames>
    <sheetDataSet>
      <sheetData sheetId="0"/>
      <sheetData sheetId="1"/>
      <sheetData sheetId="2" refreshError="1">
        <row r="1">
          <cell r="A1" t="str">
            <v>LDC Name</v>
          </cell>
        </row>
      </sheetData>
      <sheetData sheetId="3"/>
      <sheetData sheetId="4"/>
      <sheetData sheetId="5"/>
      <sheetData sheetId="6"/>
      <sheetData sheetId="7"/>
      <sheetData sheetId="8" refreshError="1"/>
      <sheetData sheetId="9" refreshError="1"/>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rmation Sheet"/>
      <sheetName val="2. Table of Contents"/>
      <sheetName val="3. Rate Class Selection"/>
      <sheetName val="4. Current Tariff Schedule"/>
      <sheetName val="4. Hidden"/>
      <sheetName val="5. 2014 Continuity Schedule"/>
      <sheetName val="6. Billing Det. for Def-Var"/>
      <sheetName val="6. hidden"/>
      <sheetName val="7. Allocating Def-Var Balances"/>
      <sheetName val="8. Calculation of Def-Var RR"/>
      <sheetName val="9. Rev2Cost_GDPIPI"/>
      <sheetName val="9. hidden"/>
      <sheetName val="10. Other Charges &amp; LF"/>
      <sheetName val="11. Proposed Rates"/>
      <sheetName val="11. Hidden"/>
      <sheetName val="12. Summary Sheet"/>
      <sheetName val="13. Final Tariff Schedule"/>
      <sheetName val="14. Bill Impacts"/>
      <sheetName val="14. Bill Impacts1"/>
      <sheetName val="lists"/>
      <sheetName val="2016 List"/>
    </sheetNames>
    <sheetDataSet>
      <sheetData sheetId="0"/>
      <sheetData sheetId="1"/>
      <sheetData sheetId="2">
        <row r="19">
          <cell r="B19" t="str">
            <v>UNMETERED SCATTERED LOAD</v>
          </cell>
        </row>
        <row r="20">
          <cell r="B20" t="str">
            <v>RESIDENTIAL URBAN</v>
          </cell>
        </row>
        <row r="21">
          <cell r="B21" t="str">
            <v>microFIT</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ersion Updates"/>
      <sheetName val="Table of Content"/>
      <sheetName val="0.1 LDC Info"/>
      <sheetName val="0.2 Customer Classes"/>
      <sheetName val="0.3 Templ Event Log"/>
      <sheetName val="Exhibit 1 -&gt;"/>
      <sheetName val="1.1 Trial Balance Summary"/>
      <sheetName val="1.2.TB Historical Balances"/>
      <sheetName val="1.3 TB Projected Balances"/>
      <sheetName val="1.4 TB Variance Analysis"/>
      <sheetName val="1.5 Organizational Structure"/>
      <sheetName val="1.6 Corporate Structure"/>
      <sheetName val="Exhibit 2 -&gt;"/>
      <sheetName val="2.1. Rate Base Trend "/>
      <sheetName val="Rate Base using Gross"/>
      <sheetName val="2.2 RateBase VarAnalysis"/>
      <sheetName val="2.3 Summary of Capital Projects"/>
      <sheetName val="2.4 Var Capital Expenditures"/>
      <sheetName val="Sheet1"/>
      <sheetName val="FIXED ASSET CONTINUITY STMT -&gt;"/>
      <sheetName val="2.5 Service Life Comp"/>
      <sheetName val="2.6 Fixed Asset Cont Stmt"/>
      <sheetName val="2.7 Overhead"/>
      <sheetName val="DEPRECIATION EXPENSES -&gt;"/>
      <sheetName val="2.9 Depreciation Expenses"/>
      <sheetName val="2.10 DeprExp Bridge NewGAAP"/>
      <sheetName val="2.11 DeprExp Test NewGAAP"/>
      <sheetName val="2.12 Proposed REG Invest."/>
      <sheetName val="HD Deprec"/>
      <sheetName val="2.13 SQI"/>
      <sheetName val="Exhibit 3 -&gt;"/>
      <sheetName val="OPERATING REVENUES -&gt;"/>
      <sheetName val="3.1 Other Oper Rev Detail"/>
      <sheetName val="3.2 Other_Oper_Rev Sum"/>
      <sheetName val="LOAD FORECAST -&gt;"/>
      <sheetName val="3.10a Load Forecast Inputs"/>
      <sheetName val="3.10c Load Forecast Analysis"/>
      <sheetName val="3.10b LoadForecast"/>
      <sheetName val="Exhibit 4 -&gt;"/>
      <sheetName val="OM&amp;A -&gt;"/>
      <sheetName val="4.1 OM&amp;A_Detailed_Analysis"/>
      <sheetName val="4.2 OM&amp;A_Summary_Analys"/>
      <sheetName val="Exh 4 Tables"/>
      <sheetName val="Trends Graph of OMA HD Added"/>
      <sheetName val="4.3 OMA Programs"/>
      <sheetName val="4.4 OM&amp;A_Cost _Drivers(bakup)"/>
      <sheetName val="4.3a OMA Programs Variances FT"/>
      <sheetName val="4.4 OM&amp;A_Cost _Drivers"/>
      <sheetName val="4.5 Monthly Staff Lvl"/>
      <sheetName val="4.6 Yearly Staff Turnover"/>
      <sheetName val="4.7 Employee Costs"/>
      <sheetName val="4.7a Employee Cost Variance-FT"/>
      <sheetName val="4.10 Regulatory_Costs"/>
      <sheetName val="4.8. Charitable Donations"/>
      <sheetName val="4.9 OM&amp;A_per_Cust_FTEE"/>
      <sheetName val="4.11 Supplier Purchases"/>
      <sheetName val="4.12 PowerSupplExp"/>
      <sheetName val="4.13 Corp_Cost_Allocation"/>
      <sheetName val="Exhibit 5 -&gt;"/>
      <sheetName val="5.1 Capital Structure"/>
      <sheetName val="5.2 Debt Instruments"/>
      <sheetName val="Exhibit 6 -&gt;"/>
      <sheetName val="6.1 Revenue Requirement"/>
      <sheetName val="6.2 Chg in RevReq"/>
      <sheetName val="6.3 Rev Deficiency Sufficiency"/>
      <sheetName val="6.4 Calc of ROE on Deemed Basis"/>
      <sheetName val="6.5 Scorecard"/>
      <sheetName val="Exhibit 8 -&gt;"/>
      <sheetName val="8.1 Loss Factors"/>
      <sheetName val="8.2 IFRS Transition Costs"/>
      <sheetName val="Rate Design-&gt;"/>
      <sheetName val="A. Cost Allocation &amp; RevAllocn"/>
      <sheetName val="B. RateDesign"/>
      <sheetName val="B.a RateDesign FV Split-FT"/>
      <sheetName val="C. Res Rate Design"/>
      <sheetName val="D. Rev_Reconciliation"/>
      <sheetName val="E. Revenues at Curr Rates"/>
      <sheetName val="F.Cost Allocation"/>
      <sheetName val="Integrity Check"/>
      <sheetName val="Bill Impacts"/>
      <sheetName val="Bill Impact Summary"/>
      <sheetName val="Bill Impact - Res 10 Pct"/>
      <sheetName val="Bill Impact-Res 10 Pct Retailer"/>
      <sheetName val="Bill Impact - Residential 750"/>
      <sheetName val="Bill Impact - Res Retailers"/>
      <sheetName val="Bill Impact - Residential 1800"/>
      <sheetName val="Bill Impact - Res Retailers1800"/>
      <sheetName val="Bill Impact - Residential 3000"/>
      <sheetName val="Bill Impact - Res Retailers3000"/>
      <sheetName val="Bill Impact - GS&lt;50"/>
      <sheetName val="Bill Impact - GS&lt;50 Retailer"/>
      <sheetName val="Bill Impact - GS&lt;50 (2)"/>
      <sheetName val="Bill Impact - GS&lt;50 Retaile (2"/>
      <sheetName val="Bill Impact - GS&lt;50 (3)"/>
      <sheetName val="Bill Impact - GS&lt;50 Retaile (3)"/>
      <sheetName val="Bill Impact - GS&gt;50"/>
      <sheetName val="Bill Impact - GS&gt;50 (2)"/>
      <sheetName val="Bill Impact - GS&gt;50 (3)"/>
      <sheetName val="Bill Impact - GS&gt;50 (4)"/>
      <sheetName val="Bill Impact - GS&gt;50 (5)"/>
      <sheetName val="Bill Impact - Intermediate"/>
      <sheetName val="Bill Impact - USL"/>
      <sheetName val="Bill Impact - USL Retailer"/>
      <sheetName val="Bill Impact - Sentinel"/>
      <sheetName val="Bill Impact - Sentinel Retailer"/>
      <sheetName val="Bill Impact - StreetLight"/>
      <sheetName val="Intervener Tool"/>
      <sheetName val="Settlement Conference Tables"/>
    </sheetNames>
    <sheetDataSet>
      <sheetData sheetId="0"/>
      <sheetData sheetId="1"/>
      <sheetData sheetId="2">
        <row r="23">
          <cell r="E23">
            <v>2017</v>
          </cell>
        </row>
        <row r="25">
          <cell r="E25">
            <v>2018</v>
          </cell>
        </row>
        <row r="27">
          <cell r="E27">
            <v>2013</v>
          </cell>
        </row>
      </sheetData>
      <sheetData sheetId="3">
        <row r="13">
          <cell r="A13" t="str">
            <v>Residential</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row r="28">
          <cell r="F28">
            <v>44896468</v>
          </cell>
        </row>
      </sheetData>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Index"/>
      <sheetName val="COS Flowchart"/>
      <sheetName val="List of Key References"/>
      <sheetName val="App.2-A_Requested_Approvals"/>
      <sheetName val="App.2-AA_Capital Projects"/>
      <sheetName val="App.2-AB_Capital Expenditures"/>
      <sheetName val="2.1.7 - System OM (2-AB)"/>
      <sheetName val="Hidden_CAPEX"/>
      <sheetName val="App.2-AC_Customer Engagement"/>
      <sheetName val="App.2-B_Acctg Instructions"/>
      <sheetName val="App.2-BA_Fixed Asset Cont"/>
      <sheetName val="Appendix 2-BB Service Life  "/>
      <sheetName val="App.2-C_DepExp"/>
      <sheetName val="App.2-D_Overhead"/>
      <sheetName val="App.2-EA_Account 1575 (2015)"/>
      <sheetName val="App.2-EB_Account 1576 (2012)"/>
      <sheetName val="App.2-EC_Account 1576 (2013)"/>
      <sheetName val="Hidden_REG Invest."/>
      <sheetName val="Hidden_REG Improvement"/>
      <sheetName val="Hidden_REG Expansion"/>
      <sheetName val="App.2-FA Proposed REG Invest."/>
      <sheetName val="App.2-FB Calc of REG Improvemnt"/>
      <sheetName val="2.1.5.6"/>
      <sheetName val="App.2-FC Calc of REG Expansion"/>
      <sheetName val="App.2-G SQI"/>
      <sheetName val="2.1.4 SAIDI SAIFI"/>
      <sheetName val="2.1.4_ServiceQuality"/>
      <sheetName val="2018 Adjusted SAIDI and SAIFI"/>
      <sheetName val="2019 Adjusted SAIDI and SAIFI"/>
      <sheetName val="2020"/>
      <sheetName val="2.1.4_ServiceQuality old"/>
      <sheetName val="App.2-H_Other_Oper_Rev"/>
      <sheetName val="Hidden_Other Revenue"/>
      <sheetName val="Several_Accounts"/>
      <sheetName val="App_2-I LF_CDM"/>
      <sheetName val="lists"/>
      <sheetName val="2.1.7  All Accounts"/>
      <sheetName val="App.2-IA_Load_Forecast_Instrct"/>
      <sheetName val="App.2-IB_Load_Forecast_Analysis"/>
      <sheetName val="2.1.2"/>
      <sheetName val="2.1.5.4"/>
      <sheetName val="App.2-JA_OM&amp;A_Summary_Analys"/>
      <sheetName val="Hidden_OM&amp;A Summary"/>
      <sheetName val="OM&amp;A_Expenses"/>
      <sheetName val="App.2-JB_OM&amp;A_Cost _Drivers"/>
      <sheetName val="App.2-JC_OMA Programs"/>
      <sheetName val="App.2-JD_OMA Programs"/>
      <sheetName val="App.2-K_Employee Costs"/>
      <sheetName val="Hidden_Employee Costs"/>
      <sheetName val="FTE"/>
      <sheetName val="App.2-L_OM&amp;A_per_Cust_FTE"/>
      <sheetName val="App.2-L_OM&amp;A_per_Cust_FTEE_exp"/>
      <sheetName val="App.2-M_Regulatory_Costs"/>
      <sheetName val="Hidden_RegulatoryCosts1"/>
      <sheetName val="Hidden_RegulatoryCosts2"/>
      <sheetName val="App.2-N_Corp_Cost_Allocation"/>
      <sheetName val="App.2-OA Capital Structure"/>
      <sheetName val="App.2-OB_Debt Instruments"/>
      <sheetName val="App.2-Q_Cost of Serv. Emb. Dx"/>
      <sheetName val="App.2-R_Loss Factors"/>
      <sheetName val="App.2-ZA_Com. Exp. Forecast"/>
      <sheetName val="App.2-ZB_Cost of Power"/>
      <sheetName val="App.2-S_Stranded Meters"/>
      <sheetName val="App.2-Y_MIFRS Summary Impacts"/>
      <sheetName val="Sheet19"/>
      <sheetName val="App.2-YA_IFRS Transition Costs"/>
      <sheetName val="Sheet1"/>
    </sheetNames>
    <sheetDataSet>
      <sheetData sheetId="0">
        <row r="26">
          <cell r="E26" t="str">
            <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sheetData sheetId="22"/>
      <sheetData sheetId="23">
        <row r="3">
          <cell r="D3" t="str">
            <v>B+C</v>
          </cell>
        </row>
      </sheetData>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RYSTAL_PERSIST"/>
      <sheetName val="summary"/>
      <sheetName val="Dist1 opex in capex"/>
      <sheetName val="Dist1 capex opex"/>
      <sheetName val="Dist2 capex in opex"/>
      <sheetName val="Dist2 opex in capex"/>
      <sheetName val="Dist8  capex in opex"/>
      <sheetName val="Dist 8 opex in capex"/>
      <sheetName val="DatesDropDown"/>
      <sheetName val="Drop-Down List"/>
      <sheetName val="Drop-Down Lists"/>
      <sheetName val="EWP RC LIST"/>
    </sheetNames>
    <sheetDataSet>
      <sheetData sheetId="0" refreshError="1"/>
      <sheetData sheetId="1"/>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App.2-IB_Load_Forecast"/>
      <sheetName val="App.2-P_Cost_Allocation"/>
      <sheetName val="App.2-PA_Res_Rate_Design"/>
      <sheetName val="App.2-V_Rev_Reconciliation"/>
      <sheetName val="App. 2-TS_Tariff"/>
      <sheetName val="App.2-W_Bill Impacts"/>
      <sheetName val="App.2-W_Bill Impacts_hidden"/>
      <sheetName val="lists"/>
      <sheetName val="lists2"/>
    </sheetNames>
    <sheetDataSet>
      <sheetData sheetId="0"/>
      <sheetData sheetId="1"/>
      <sheetData sheetId="2"/>
      <sheetData sheetId="3"/>
      <sheetData sheetId="4"/>
      <sheetData sheetId="5"/>
      <sheetData sheetId="6"/>
      <sheetData sheetId="7"/>
      <sheetData sheetId="8">
        <row r="1">
          <cell r="I1" t="str">
            <v>A Standby Service Charge will be applied for a month where standby power is not provided. The applicable rate is the approved Distribution Volumetric Rate of the applicable service class and is applied to gross metered demand or contracted amount, whichever is greater. A monthly administration charge of $200, for simple metering arrangements, or $500, for complex metering arrangements, will also be applied.</v>
          </cell>
          <cell r="Z1" t="str">
            <v>Account History</v>
          </cell>
          <cell r="AA1" t="str">
            <v>Account set up charge/change of occupancy charge (plus credit agency costs if applicable)</v>
          </cell>
          <cell r="AL1" t="str">
            <v>Algoma Power Inc.</v>
          </cell>
        </row>
        <row r="2">
          <cell r="A2" t="str">
            <v>DISTRIBUTED GENERATION [DGEN]</v>
          </cell>
          <cell r="I2" t="str">
            <v>Distribution Volumetric Rate</v>
          </cell>
          <cell r="L2" t="str">
            <v>Total Loss Factor – Primary Metered Customer</v>
          </cell>
          <cell r="N2" t="str">
            <v>$</v>
          </cell>
          <cell r="O2" t="str">
            <v>$/kWh</v>
          </cell>
          <cell r="P2" t="str">
            <v>$</v>
          </cell>
          <cell r="Z2" t="str">
            <v>Account set up charge/change of occupancy charge</v>
          </cell>
          <cell r="AA2" t="str">
            <v>Administrative Billing Charge</v>
          </cell>
          <cell r="AL2" t="str">
            <v>Atikokan Hydro Inc.</v>
          </cell>
        </row>
        <row r="3">
          <cell r="A3" t="str">
            <v>EMBEDDED DISTRIBUTOR</v>
          </cell>
          <cell r="I3" t="str">
            <v>Distribution Volumetric Rate - $/kW of contracted amount</v>
          </cell>
          <cell r="L3" t="str">
            <v>Total Loss Factor – Primary Metered Customer &lt; 5,000 kW</v>
          </cell>
          <cell r="N3" t="str">
            <v>$/kWh</v>
          </cell>
          <cell r="O3" t="str">
            <v>$/kW</v>
          </cell>
          <cell r="P3" t="str">
            <v>%</v>
          </cell>
          <cell r="Z3" t="str">
            <v>Account set up charge/change of occupancy charge (plus credit agency costs if applicable – Residential)</v>
          </cell>
          <cell r="AA3" t="str">
            <v>Bell Canada Pole Rentals</v>
          </cell>
          <cell r="AL3" t="str">
            <v xml:space="preserve">Attawapiskat Power Corp. </v>
          </cell>
        </row>
        <row r="4">
          <cell r="A4" t="str">
            <v>EMBEDDED DISTRIBUTOR</v>
          </cell>
          <cell r="I4" t="str">
            <v>Distribution Wheeling Service Rate</v>
          </cell>
          <cell r="L4" t="str">
            <v>Total Loss Factor – Primary Metered Customer &gt; 5,000 kW</v>
          </cell>
          <cell r="N4" t="str">
            <v>$/kW</v>
          </cell>
          <cell r="O4" t="str">
            <v>$/kVA</v>
          </cell>
          <cell r="Z4" t="str">
            <v>Account set up charge/change of occupancy charge (plus credit agency costs if applicable)</v>
          </cell>
          <cell r="AA4" t="str">
            <v>Clearance Pole Attachment charge $/pole/year</v>
          </cell>
          <cell r="AL4" t="str">
            <v>Bluewater Power Distribution Corporation</v>
          </cell>
        </row>
        <row r="5">
          <cell r="A5" t="str">
            <v>FARMS - SINGLE PHASE ENERGY-BILLED [F1]</v>
          </cell>
          <cell r="I5" t="str">
            <v>Electricity Rate</v>
          </cell>
          <cell r="L5" t="str">
            <v>Total Loss Factor – Secondary Metered Customer</v>
          </cell>
          <cell r="N5" t="str">
            <v>$/kVA</v>
          </cell>
          <cell r="Z5" t="str">
            <v>Arrears certificate</v>
          </cell>
          <cell r="AA5" t="str">
            <v>Collection of account charge – no disconnection</v>
          </cell>
          <cell r="AL5" t="str">
            <v>Brant County Power Inc.</v>
          </cell>
        </row>
        <row r="6">
          <cell r="A6" t="str">
            <v>FARMS - THREE PHASE ENERGY-BILLED [F3]</v>
          </cell>
          <cell r="I6" t="str">
            <v>Electricity Rate - All Additional kWh</v>
          </cell>
          <cell r="L6" t="str">
            <v>Total Loss Factor – Secondary Metered Customer &lt; 5,000 kW</v>
          </cell>
          <cell r="Z6" t="str">
            <v>Arrears certificate (credit reference)</v>
          </cell>
          <cell r="AA6" t="str">
            <v>Collection of account charge – no disconnection – after regular hours</v>
          </cell>
          <cell r="AL6" t="str">
            <v>Brantford Power Inc.</v>
          </cell>
        </row>
        <row r="7">
          <cell r="A7" t="str">
            <v>GENERAL SERVICE - COMMERCIAL</v>
          </cell>
          <cell r="I7" t="str">
            <v>Electricity Rate - First 250 kWh</v>
          </cell>
          <cell r="L7">
            <v>0</v>
          </cell>
          <cell r="Z7">
            <v>0</v>
          </cell>
          <cell r="AA7">
            <v>0</v>
          </cell>
          <cell r="AL7" t="str">
            <v>Burlington Hydro Inc.</v>
          </cell>
        </row>
        <row r="8">
          <cell r="A8" t="str">
            <v>GENERAL SERVICE - INSTITUTIONAL</v>
          </cell>
          <cell r="I8" t="str">
            <v>Electricity Rate -All Additional kWh</v>
          </cell>
          <cell r="L8" t="str">
            <v>Total Loss Factor – Secondary Metered Customer &gt; 5,000 kW</v>
          </cell>
          <cell r="Z8" t="str">
            <v>Charge to certify cheque</v>
          </cell>
          <cell r="AA8" t="str">
            <v>Collection of account charge – no disconnection - during regular business hours</v>
          </cell>
          <cell r="AL8" t="str">
            <v>Cambridge and North Dumfries Hydro Inc.</v>
          </cell>
        </row>
        <row r="9">
          <cell r="A9" t="str">
            <v>GENERAL SERVICE 1,000 TO 2,999 KW</v>
          </cell>
          <cell r="I9" t="str">
            <v>Electricity Rate First 1,000 kWh</v>
          </cell>
          <cell r="L9" t="str">
            <v>Distribution Loss Factor - Secondary Metered Customer &lt; 5,000 kW</v>
          </cell>
          <cell r="Z9" t="str">
            <v>Collection of Account Charge – No Disconnection</v>
          </cell>
          <cell r="AA9" t="str">
            <v>Collection of account charge – no disconnection – during regular hours</v>
          </cell>
          <cell r="AL9" t="str">
            <v>Canadian Niagara Power Inc.</v>
          </cell>
        </row>
        <row r="10">
          <cell r="A10" t="str">
            <v>GENERAL SERVICE 1,000 TO 4,999 KW</v>
          </cell>
          <cell r="I10" t="str">
            <v>Electricity Rate First 25,000 kWh</v>
          </cell>
          <cell r="L10" t="str">
            <v>Distribution Loss Factor - Secondary Metered Customer &gt; 5,000 kW</v>
          </cell>
          <cell r="Z10" t="str">
            <v>Credit Card Convenience Charge</v>
          </cell>
          <cell r="AA10" t="str">
            <v>Collection/Disconnection/Load Limiter/Reconnection – if in Community</v>
          </cell>
          <cell r="AL10" t="str">
            <v>Centre Wellington Hydro Ltd.</v>
          </cell>
        </row>
        <row r="11">
          <cell r="A11" t="str">
            <v>GENERAL SERVICE 1,000 TO 4,999 KW - INTERVAL METERS</v>
          </cell>
          <cell r="I11" t="str">
            <v>Electricity Rate First 6,000 kWh</v>
          </cell>
          <cell r="L11" t="str">
            <v>Distribution Loss Factor - Primary Metered Customer &lt; 5,000 kW</v>
          </cell>
          <cell r="Z11" t="str">
            <v>Credit check (plus credit agency costs)</v>
          </cell>
          <cell r="AA11" t="str">
            <v>Credit Card Convenience Charge</v>
          </cell>
          <cell r="AL11" t="str">
            <v>Chapleau Public Utilities Corporation</v>
          </cell>
        </row>
        <row r="12">
          <cell r="A12" t="str">
            <v>GENERAL SERVICE 1,000 TO 4,999 KW (CO-GENERATION)</v>
          </cell>
          <cell r="I12" t="str">
            <v>Electricity Rate Next 1,500 kWh</v>
          </cell>
          <cell r="L12" t="str">
            <v>Distribution Loss Factor - Primary Metered Customer &gt; 5,000 kW</v>
          </cell>
          <cell r="Z12" t="str">
            <v>Credit reference Letter</v>
          </cell>
          <cell r="AA12" t="str">
            <v>Disconnect/Reconnect at meter – after regular hours</v>
          </cell>
          <cell r="AL12" t="str">
            <v>Clinton Power Corporation</v>
          </cell>
        </row>
        <row r="13">
          <cell r="A13" t="str">
            <v>GENERAL SERVICE 1,500 TO 4,999 KW</v>
          </cell>
          <cell r="I13" t="str">
            <v>General Service 1,500 to 4,999 kW customer</v>
          </cell>
          <cell r="L13">
            <v>0</v>
          </cell>
          <cell r="Z13">
            <v>0</v>
          </cell>
          <cell r="AA13">
            <v>0</v>
          </cell>
          <cell r="AL13" t="str">
            <v>COLLUS Power Corporation</v>
          </cell>
        </row>
        <row r="14">
          <cell r="A14" t="str">
            <v>GENERAL SERVICE 2,500 TO 4,999 KW</v>
          </cell>
          <cell r="I14" t="str">
            <v>General Service 50 to 1,499 kW customer</v>
          </cell>
          <cell r="L14" t="str">
            <v>Total Loss Factor - Embedded Distributor</v>
          </cell>
          <cell r="Z14" t="str">
            <v>Credit reference/credit check (plus credit agency costs – General Service)</v>
          </cell>
          <cell r="AA14" t="str">
            <v>Disconnect/Reconnect at meter – during regular hours</v>
          </cell>
          <cell r="AL14" t="str">
            <v>Cooperative Hydro Embrun Inc.</v>
          </cell>
        </row>
        <row r="15">
          <cell r="A15" t="str">
            <v>GENERAL SERVICE 3,000 TO 4,999 KW</v>
          </cell>
          <cell r="I15" t="str">
            <v>General Service Large Use customer</v>
          </cell>
          <cell r="L15" t="str">
            <v>Total Loss Factor – Embedded Distributor – Hydro One Networks Inc.</v>
          </cell>
          <cell r="Z15" t="str">
            <v>Credit Reference/credit check (plus credit agency costs)</v>
          </cell>
          <cell r="AA15" t="str">
            <v>Disconnect/Reconnect at pole – after regular hours</v>
          </cell>
          <cell r="AL15" t="str">
            <v>E.L.K. Energy Inc.</v>
          </cell>
        </row>
        <row r="16">
          <cell r="A16" t="str">
            <v>GENERAL SERVICE 3,000 TO 4,999 KW - INTERMEDIATE USE</v>
          </cell>
          <cell r="I16" t="str">
            <v>Green Energy Act Initiatives Funding Adder - effective until the date of the next cost of service-based rate order</v>
          </cell>
          <cell r="Z16" t="str">
            <v>Dispute Test – Commercial self contained -- MC</v>
          </cell>
          <cell r="AA16" t="str">
            <v>Disconnect/Reconnect at pole – during regular hours</v>
          </cell>
          <cell r="AL16" t="str">
            <v>Enersource Hydro Mississauga Inc.</v>
          </cell>
        </row>
        <row r="17">
          <cell r="A17" t="str">
            <v>GENERAL SERVICE 3,000 TO 4,999 KW - INTERVAL METERED</v>
          </cell>
          <cell r="I17" t="str">
            <v>Green Energy Act Plan Funding Adder</v>
          </cell>
          <cell r="Z17" t="str">
            <v>Dispute Test – Commercial TT -- MC</v>
          </cell>
          <cell r="AA17" t="str">
            <v>Disconnect/Reconnect Charge – At Meter – After Hours</v>
          </cell>
          <cell r="AL17" t="str">
            <v>Entegrus Powerlines Inc.</v>
          </cell>
        </row>
        <row r="18">
          <cell r="A18" t="str">
            <v>GENERAL SERVICE 3,000 TO 4,999 KW - TIME OF USE</v>
          </cell>
          <cell r="I18" t="str">
            <v>Green Energy Act Plan Funding Adder - effective April 1, 2013 until March 31, 2014</v>
          </cell>
          <cell r="Z18" t="str">
            <v>Dispute Test – Residential</v>
          </cell>
          <cell r="AA18" t="str">
            <v>Disconnect/Reconnect Charge – At Meter – During Regular Hours</v>
          </cell>
          <cell r="AL18" t="str">
            <v>ENWIN Utilities Ltd.</v>
          </cell>
        </row>
        <row r="19">
          <cell r="A19" t="str">
            <v>GENERAL SERVICE 50 TO 1,000 KW</v>
          </cell>
          <cell r="I19" t="str">
            <v>Green Energy Act Plan Funding Adder - effective April 1, 2014 until March 31, 2015</v>
          </cell>
          <cell r="Z19" t="str">
            <v>Duplicate Invoices for previous billing</v>
          </cell>
          <cell r="AA19" t="str">
            <v>Disconnect/Reconnect Charge – At Pole – After Hours</v>
          </cell>
          <cell r="AL19" t="str">
            <v>Erie Thames Powerlines Corporation</v>
          </cell>
        </row>
        <row r="20">
          <cell r="A20" t="str">
            <v>GENERAL SERVICE 50 TO 1,000 KW - INTERVAL METERS</v>
          </cell>
          <cell r="I20" t="str">
            <v>ICM Rate Rider (2014) - in effect until the effective date of the next cost of service rates</v>
          </cell>
          <cell r="Z20" t="str">
            <v>Easement Letter</v>
          </cell>
          <cell r="AA20" t="str">
            <v>Disconnect/Reconnect Charge – At Pole – During Regular Hours</v>
          </cell>
          <cell r="AL20" t="str">
            <v>Espanola Regional Hydro Distribution Corporation</v>
          </cell>
        </row>
        <row r="21">
          <cell r="A21" t="str">
            <v>GENERAL SERVICE 50 TO 1,000 KW - NON INTERVAL METERS</v>
          </cell>
          <cell r="I21" t="str">
            <v>Low Voltage Service Charge</v>
          </cell>
          <cell r="Z21" t="str">
            <v>Income Tax Letter</v>
          </cell>
          <cell r="AA21" t="str">
            <v>Disconnect/Reconnect Charges for non payment of account - At Meter After Hours</v>
          </cell>
          <cell r="AL21" t="str">
            <v>Essex Powerlines Corporation</v>
          </cell>
        </row>
        <row r="22">
          <cell r="A22" t="str">
            <v>GENERAL SERVICE 50 TO 1,499 KW</v>
          </cell>
          <cell r="I22" t="str">
            <v>Low Voltage Service Rate</v>
          </cell>
          <cell r="Z22" t="str">
            <v>Interval Meter Interrogation</v>
          </cell>
          <cell r="AA22" t="str">
            <v>Disconnect/Reconnect charges for non payment of account – at meter after regular hours</v>
          </cell>
          <cell r="AL22" t="str">
            <v>Festival Hydro Inc.</v>
          </cell>
        </row>
        <row r="23">
          <cell r="A23" t="str">
            <v>GENERAL SERVICE 50 TO 1,499 KW - INTERVAL METERED</v>
          </cell>
          <cell r="I23" t="str">
            <v>Low Voltage Volumetric Rate</v>
          </cell>
          <cell r="Z23" t="str">
            <v>Interval meter request change</v>
          </cell>
          <cell r="AA23" t="str">
            <v>Disconnect/Reconnect Charges for non payment of account - At Meter During Regular Hours</v>
          </cell>
          <cell r="AL23" t="str">
            <v>Fort Albany Power Corporation</v>
          </cell>
        </row>
        <row r="24">
          <cell r="A24" t="str">
            <v>GENERAL SERVICE 50 TO 2,499 KW</v>
          </cell>
          <cell r="I24" t="str">
            <v>LRAM Rate Rider - Effective Until April 30, 2015</v>
          </cell>
          <cell r="Z24" t="str">
            <v>Legal letter</v>
          </cell>
          <cell r="AA24" t="str">
            <v>Disconnect/Reconnect charges for non payment of account – at meter during regular hours</v>
          </cell>
          <cell r="AL24" t="str">
            <v>Fort Frances Power Corporation</v>
          </cell>
        </row>
        <row r="25">
          <cell r="A25" t="str">
            <v>GENERAL SERVICE 50 TO 2,999 KW</v>
          </cell>
          <cell r="I25" t="str">
            <v>Minimum Distribution Charge - per KW of maximum billing demand in the previous 11 months</v>
          </cell>
          <cell r="Z25" t="str">
            <v>Legal letter charge</v>
          </cell>
          <cell r="AA25" t="str">
            <v>Disconnect/Reconnect charges for non payment of account – at pole after regular hours</v>
          </cell>
          <cell r="AL25" t="str">
            <v>Greater Sudbury Hydro Inc.</v>
          </cell>
        </row>
        <row r="26">
          <cell r="A26" t="str">
            <v>GENERAL SERVICE 50 TO 2,999 KW - INTERVAL METERED</v>
          </cell>
          <cell r="I26" t="str">
            <v>Monthly Distribution Wheeling Service Rate - Dedicated LV Line</v>
          </cell>
          <cell r="Z26" t="str">
            <v>Meter dispute charge plus Measurement Canada fees (if meter found correct)</v>
          </cell>
          <cell r="AA26" t="str">
            <v>Disconnect/Reconnect charges for non payment of account – at pole during regular hours</v>
          </cell>
          <cell r="AL26" t="str">
            <v>Grimsby Power Inc.</v>
          </cell>
        </row>
        <row r="27">
          <cell r="A27" t="str">
            <v>GENERAL SERVICE 50 TO 2,999 KW - TIME OF USE</v>
          </cell>
          <cell r="I27" t="str">
            <v>Monthly Distribution Wheeling Service Rate - Hydro One Networks</v>
          </cell>
          <cell r="Z27" t="str">
            <v>Notification charge</v>
          </cell>
          <cell r="AA27" t="str">
            <v>Disconnect/Reconnection for &gt;300 volts - after regular hours</v>
          </cell>
          <cell r="AL27" t="str">
            <v>Guelph Hydro Electric Systems Inc.</v>
          </cell>
        </row>
        <row r="28">
          <cell r="A28" t="str">
            <v>GENERAL SERVICE 50 TO 4,999 KW</v>
          </cell>
          <cell r="I28" t="str">
            <v>Monthly Distribution Wheeling Service Rate - Shared LV Line</v>
          </cell>
          <cell r="Z28" t="str">
            <v>Pulling Post Dated Cheques</v>
          </cell>
          <cell r="AA28" t="str">
            <v>Disconnect/Reconnection for &gt;300 volts - during regular hours</v>
          </cell>
          <cell r="AL28" t="str">
            <v>Haldimand County Hydro Inc.</v>
          </cell>
        </row>
        <row r="29">
          <cell r="A29" t="str">
            <v>GENERAL SERVICE 50 TO 4,999 KW - INTERVAL METERED</v>
          </cell>
          <cell r="I29" t="str">
            <v>Monthly Distribution Wheeling Service Rate - Waterloo North Hydro</v>
          </cell>
          <cell r="Z29" t="str">
            <v>Request for other billing information</v>
          </cell>
          <cell r="AA29" t="str">
            <v>Disposal of Concrete Poles</v>
          </cell>
          <cell r="AL29" t="str">
            <v>Halton Hills Hydro Inc.</v>
          </cell>
        </row>
        <row r="30">
          <cell r="A30" t="str">
            <v>GENERAL SERVICE 50 TO 4,999 KW - TIME OF USE</v>
          </cell>
          <cell r="I30" t="str">
            <v>Rate Rider for Application of Tax Change - effective until April 30, 2015</v>
          </cell>
          <cell r="Z30" t="str">
            <v>Returned cheque (plus bank charges)</v>
          </cell>
          <cell r="AA30" t="str">
            <v>Dispute Test – Commercial TT -- MC</v>
          </cell>
          <cell r="AL30" t="str">
            <v>Hearst Power Distribution Company Limited</v>
          </cell>
        </row>
        <row r="31">
          <cell r="A31" t="str">
            <v>GENERAL SERVICE 50 TO 4,999 KW (COGENERATION)</v>
          </cell>
          <cell r="I31" t="str">
            <v>Rate Rider for Application of Tax Change - effective until December 31, 2014</v>
          </cell>
          <cell r="Z31" t="str">
            <v>Returned cheque charge (plus bank charges)</v>
          </cell>
          <cell r="AA31" t="str">
            <v>Install/Remove load control device – after regular hours</v>
          </cell>
          <cell r="AL31" t="str">
            <v>Horizon Utilities Corporation</v>
          </cell>
        </row>
        <row r="32">
          <cell r="A32" t="str">
            <v>GENERAL SERVICE 50 TO 4,999 KW (FORMERLY TIME OF USE)</v>
          </cell>
          <cell r="I32" t="str">
            <v>Rate Rider for Application of Tax Change (2014) - effective until April 30, 2015</v>
          </cell>
          <cell r="Z32" t="str">
            <v>Special Billing Service (aggregation)</v>
          </cell>
          <cell r="AA32" t="str">
            <v>Install/Remove load control device – during regular hours</v>
          </cell>
          <cell r="AL32" t="str">
            <v>Hydro 2000 Inc.</v>
          </cell>
        </row>
        <row r="33">
          <cell r="A33" t="str">
            <v>GENERAL SERVICE 50 TO 499 KW</v>
          </cell>
          <cell r="I33" t="str">
            <v>Rate Rider for Application of Tax Change (per connection) - effective until April 30, 2015</v>
          </cell>
          <cell r="Z33" t="str">
            <v>Special Billing Service (sub-metering charge per meter)</v>
          </cell>
          <cell r="AA33" t="str">
            <v>Interval Meter Interrogation</v>
          </cell>
          <cell r="AL33" t="str">
            <v>Hydro Hawkesbury Inc.</v>
          </cell>
        </row>
        <row r="34">
          <cell r="A34" t="str">
            <v>GENERAL SERVICE 50 TO 699 KW</v>
          </cell>
          <cell r="I34" t="str">
            <v>Rate Rider for CGAAP Accounting Changes (2013) - effective until April 30, 2017</v>
          </cell>
          <cell r="Z34" t="str">
            <v>Special meter reads</v>
          </cell>
          <cell r="AA34" t="str">
            <v>Interval Meter Load Management Tool Charge $/month</v>
          </cell>
          <cell r="AL34" t="str">
            <v>Hydro One Brampton Networks Inc.</v>
          </cell>
        </row>
        <row r="35">
          <cell r="A35" t="str">
            <v>GENERAL SERVICE 50 TO 999 KW</v>
          </cell>
          <cell r="I35" t="str">
            <v>Rate Rider for Deferral/Variance Account (2012) - effective unitl April 30, 2016</v>
          </cell>
          <cell r="Z35" t="str">
            <v>Statement of Account</v>
          </cell>
          <cell r="AA35" t="str">
            <v>Interval meter request change</v>
          </cell>
          <cell r="AL35" t="str">
            <v>Hydro One Networks Inc.</v>
          </cell>
        </row>
        <row r="36">
          <cell r="A36" t="str">
            <v>GENERAL SERVICE 50 TO 999 KW - INTERVAL METERED</v>
          </cell>
          <cell r="I36" t="str">
            <v>Rate Rider for Deferral/Variance Account Disposition – effective until April 30, 2015</v>
          </cell>
          <cell r="Z36" t="str">
            <v>Unprocessed Payment Charge (plus bank charges)</v>
          </cell>
          <cell r="AA36" t="str">
            <v>Late Payment – per annum</v>
          </cell>
          <cell r="AL36" t="str">
            <v>Hydro Ottawa Limited</v>
          </cell>
        </row>
        <row r="37">
          <cell r="A37" t="str">
            <v>GENERAL SERVICE 500 TO 4,999 KW</v>
          </cell>
          <cell r="I37" t="str">
            <v>Rate Rider for Deferral/Variance Account Disposition (2012) - effective until April 30, 2016</v>
          </cell>
          <cell r="AA37" t="str">
            <v>Late Payment – per month</v>
          </cell>
          <cell r="AL37" t="str">
            <v>Innisfil Hydro Distribution Systems Limited</v>
          </cell>
        </row>
        <row r="38">
          <cell r="A38" t="str">
            <v>GENERAL SERVICE 700 TO 4,999 KW</v>
          </cell>
          <cell r="I38" t="str">
            <v>Rate Rider for Deferral/Variance Account Disposition (2013) - effective until April 30, 2014</v>
          </cell>
          <cell r="AA38" t="str">
            <v>Layout fees</v>
          </cell>
          <cell r="AL38" t="str">
            <v>Kashechewan Power Corporation</v>
          </cell>
        </row>
        <row r="39">
          <cell r="A39" t="str">
            <v>GENERAL SERVICE DEMAND BILLED (50 KW AND ABOVE) [GSD]</v>
          </cell>
          <cell r="I39" t="str">
            <v>Rate Rider for Deferral/Variance Account Disposition (2014) - effective until April 28, 2016</v>
          </cell>
          <cell r="AA39" t="str">
            <v>Meter dispute charge plus Measurement Canada fees (if meter found correct)</v>
          </cell>
          <cell r="AL39" t="str">
            <v>Kenora Hydro Electric Corporation Ltd.</v>
          </cell>
        </row>
        <row r="40">
          <cell r="A40" t="str">
            <v>GENERAL SERVICE ENERGY BILLED (LESS THAN 50 KW) [GSE-METERED]</v>
          </cell>
          <cell r="I40" t="str">
            <v>Rate Rider for Deferral/Variance Account Disposition (2014) - effective until April 30, 2015</v>
          </cell>
          <cell r="AA40" t="str">
            <v>Meter Interrogation Charge</v>
          </cell>
          <cell r="AL40" t="str">
            <v>Kingston Hydro Corporation</v>
          </cell>
        </row>
        <row r="41">
          <cell r="A41" t="str">
            <v>GENERAL SERVICE ENERGY BILLED (LESS THAN TO 50 KW) [GSE-UNMETERED]</v>
          </cell>
          <cell r="I41" t="str">
            <v>Rate Rider for Deferral/Variance Account Disposition (2014) - effective until Decembeer 31, 2015</v>
          </cell>
          <cell r="AA41" t="str">
            <v>Missed Service Appointment</v>
          </cell>
          <cell r="AL41" t="str">
            <v>Kitchener-Wilmot Hydro Inc.</v>
          </cell>
        </row>
        <row r="42">
          <cell r="A42" t="str">
            <v>GENERAL SERVICE EQUAL TO OR GREATER THAN 1,500 KW</v>
          </cell>
          <cell r="I42" t="str">
            <v>Rate Rider for Deferral/Variance Account Disposition (2014) - effective until December 30, 2015</v>
          </cell>
          <cell r="AA42" t="str">
            <v>Norfolk Pole Rentals – Billed</v>
          </cell>
          <cell r="AL42" t="str">
            <v>Lakefront Utilities Inc.</v>
          </cell>
        </row>
        <row r="43">
          <cell r="A43" t="str">
            <v>GENERAL SERVICE EQUAL TO OR GREATER THAN 1,500 KW - INTERVAL METERED</v>
          </cell>
          <cell r="I43" t="str">
            <v>Rate Rider for Deferral/Variance Account Disposition (2014) - effective until December 31, 2014</v>
          </cell>
          <cell r="AA43" t="str">
            <v>Optional Interval/TOU Meter charge $/month</v>
          </cell>
          <cell r="AL43" t="str">
            <v>Lakeland Power Distribution Ltd.</v>
          </cell>
        </row>
        <row r="44">
          <cell r="A44" t="str">
            <v>GENERAL SERVICE GREATER THAN 1,000 KW</v>
          </cell>
          <cell r="I44" t="str">
            <v>Rate Rider for Deferral/Variance Account Disposition (2014) - effective until December 31, 2015</v>
          </cell>
          <cell r="AA44" t="str">
            <v>Overtime Locate</v>
          </cell>
          <cell r="AL44" t="str">
            <v>London Hydro Inc.</v>
          </cell>
        </row>
        <row r="45">
          <cell r="A45" t="str">
            <v>GENERAL SERVICE GREATER THAN 50 kW - WMP</v>
          </cell>
          <cell r="I45" t="str">
            <v>Rate Rider for Deferral/Variance Account Dispositon (2012) - effective until April 30, 2016</v>
          </cell>
          <cell r="AA45" t="str">
            <v>Owner Requested Disconnection/Reconnection – after regular hours</v>
          </cell>
          <cell r="AL45" t="str">
            <v>Midland Power Utility Corporation</v>
          </cell>
        </row>
        <row r="46">
          <cell r="A46" t="str">
            <v>GENERAL SERVICE INTERMEDIATE 1,000 TO 4,999 KW</v>
          </cell>
          <cell r="I46" t="str">
            <v>Rate Rider for Disposition of Accounting Changes Under CGAAP Account 1576 - effective until April 30, 2016</v>
          </cell>
          <cell r="AA46" t="str">
            <v>Owner Requested Disconnection/Reconnection – during regular hours</v>
          </cell>
          <cell r="AL46" t="str">
            <v>Milton Hydro Distribution inc.</v>
          </cell>
        </row>
        <row r="47">
          <cell r="A47" t="str">
            <v>GENERAL SERVICE INTERMEDIATE RATE CLASS 1,000 TO 4,999 KW (FORMERLY GENERAL SERVICE &gt; 50 KW CUSTOMERS)</v>
          </cell>
          <cell r="I47" t="str">
            <v>Rate Rider for Disposition of Deferral/Variance Accounts (2010) - effective until December 31, 2014</v>
          </cell>
          <cell r="AA47" t="str">
            <v>Returned cheque (plus bank charges)</v>
          </cell>
          <cell r="AL47" t="str">
            <v>Newmarket - Tay Power Distribution Ltd.</v>
          </cell>
        </row>
        <row r="48">
          <cell r="A48" t="str">
            <v>GENERAL SERVICE INTERMEDIATE RATE CLASS 1,000 TO 4,999 KW (FORMERLY LARGE USE CUSTOMERS)</v>
          </cell>
          <cell r="I48" t="str">
            <v>Rate Rider for Disposition of Deferral/Variance Accounts (2011) - effective until April 30, 2015</v>
          </cell>
          <cell r="AA48" t="str">
            <v>Rural system expansion / line connection fee</v>
          </cell>
          <cell r="AL48" t="str">
            <v>Niagara Peninsula Energy Inc.</v>
          </cell>
        </row>
        <row r="49">
          <cell r="A49" t="str">
            <v>GENERAL SERVICE LESS THAN 50 KW</v>
          </cell>
          <cell r="I49" t="str">
            <v>Rate Rider for Disposition of Deferral/Variance Accounts (2011) - effective until April 30, 2016</v>
          </cell>
          <cell r="AA49" t="str">
            <v>Same Day Open Trench</v>
          </cell>
          <cell r="AL49" t="str">
            <v>Niagara-on-the-Lake Hydro Inc.</v>
          </cell>
        </row>
        <row r="50">
          <cell r="A50" t="str">
            <v>GENERAL SERVICE LESS THAN 50 KW - SINGLE PHASE ENERGY-BILLED [G1]</v>
          </cell>
          <cell r="I50" t="str">
            <v>Rate Rider for Disposition of Deferral/Variance Accounts (2012) - effective until April 30, 2014</v>
          </cell>
          <cell r="AA50" t="str">
            <v>Scheduled Day Open Trench</v>
          </cell>
          <cell r="AL50" t="str">
            <v>Norfolk Power Distribution Inc.</v>
          </cell>
        </row>
        <row r="51">
          <cell r="A51" t="str">
            <v>GENERAL SERVICE LESS THAN 50 KW - THREE PHASE ENERGY-BILLED [G3]</v>
          </cell>
          <cell r="I51" t="str">
            <v>Rate Rider for Disposition of Deferral/Variance Accounts (2012) - effective until April 30, 2015</v>
          </cell>
          <cell r="AA51" t="str">
            <v>Service call – after regular hours</v>
          </cell>
          <cell r="AL51" t="str">
            <v>North Bay Hydro Distribution Limited</v>
          </cell>
        </row>
        <row r="52">
          <cell r="A52" t="str">
            <v>GENERAL SERVICE LESS THAN 50 KW - TRANSMISSION CLASS ENERGY-BILLED [T]</v>
          </cell>
          <cell r="I52" t="str">
            <v>Rate Rider for Disposition of Deferral/Variance Accounts (2012) - effective until April 30, 2016</v>
          </cell>
          <cell r="AA52" t="str">
            <v>Service call – customer owned equipment</v>
          </cell>
          <cell r="AL52" t="str">
            <v>Northern Ontario Wires Inc.</v>
          </cell>
        </row>
        <row r="53">
          <cell r="A53" t="str">
            <v>GENERAL SERVICE LESS THAN 50 KW - URBAN ENERGY-BILLED [UG]</v>
          </cell>
          <cell r="I53" t="str">
            <v>Rate Rider for Disposition of Deferral/Variance Accounts (2012) - effective until August 31, 2014</v>
          </cell>
          <cell r="AA53" t="str">
            <v>Service Call – Customer-owned Equipment – After Regular Hours</v>
          </cell>
          <cell r="AL53" t="str">
            <v>Oakville Hydro Electricity Distribution Inc.</v>
          </cell>
        </row>
        <row r="54">
          <cell r="A54" t="str">
            <v>GENERAL SERVICE SINGLE PHASE - G1</v>
          </cell>
          <cell r="I54" t="str">
            <v>Rate Rider for Disposition of Deferral/Variance Accounts (2012) - effective until December 31, 2015</v>
          </cell>
          <cell r="AA54" t="str">
            <v>Service Call – Customer-owned Equipment – During Regular Hours</v>
          </cell>
          <cell r="AL54" t="str">
            <v>Orangeville Hydro Limited</v>
          </cell>
        </row>
        <row r="55">
          <cell r="A55" t="str">
            <v>GENERAL SERVICE THREE PHASE - G3</v>
          </cell>
          <cell r="I55" t="str">
            <v>Rate Rider for Disposition of Deferral/Variance Accounts (2012) - effective until December 31, 2016 Applicable only in the former service area of Clinton Power</v>
          </cell>
          <cell r="AA55" t="str">
            <v>Service Charge for onsite interrogation of interval meter due to customer phone line failure - required weekly until line repaired $ 6</v>
          </cell>
          <cell r="AL55" t="str">
            <v>Orillia Power Distribution Corporation</v>
          </cell>
        </row>
        <row r="56">
          <cell r="A56" t="str">
            <v>INTERMEDIATE USERS</v>
          </cell>
          <cell r="I56" t="str">
            <v>Rate Rider for Disposition of Deferral/Variance Accounts (2012) – effective until December 31, 2016 Applicable only in the former service area of Clinton Power</v>
          </cell>
          <cell r="AA56" t="str">
            <v>Service Layout - Commercial</v>
          </cell>
          <cell r="AL56" t="str">
            <v>Oshawa PUC Networks Inc.</v>
          </cell>
        </row>
        <row r="57">
          <cell r="A57" t="str">
            <v>INTERMEDIATE WITH SELF GENERATION</v>
          </cell>
          <cell r="I57" t="str">
            <v>Rate Rider for Disposition of Deferral/Variance Accounts (2012) - effective until January 31, 2014</v>
          </cell>
          <cell r="AA57" t="str">
            <v>Service Layout - ResidentiaI</v>
          </cell>
          <cell r="AL57" t="str">
            <v>Ottawa River Power Corporation</v>
          </cell>
        </row>
        <row r="58">
          <cell r="A58" t="str">
            <v>LARGE USE</v>
          </cell>
          <cell r="I58" t="str">
            <v>Rate Rider for Disposition of Deferral/Variance Accounts (2012) - effective until June 30, 2014</v>
          </cell>
          <cell r="AA58" t="str">
            <v>Special Billing Service (sub-metering charge per meter)</v>
          </cell>
          <cell r="AL58" t="str">
            <v>Parry Sound Power Corporation</v>
          </cell>
        </row>
        <row r="59">
          <cell r="A59" t="str">
            <v>LARGE USE - 3TS</v>
          </cell>
          <cell r="I59" t="str">
            <v>Rate Rider for Disposition of Deferral/Variance Accounts (2013) - Applicable only to Wholesale Market Participants - effective until April 30, 2015</v>
          </cell>
          <cell r="AA59" t="str">
            <v>Special meter reads</v>
          </cell>
          <cell r="AL59" t="str">
            <v>Peterborough Distribution Incorporated</v>
          </cell>
        </row>
        <row r="60">
          <cell r="A60" t="str">
            <v>LARGE USE - FORD ANNEX</v>
          </cell>
          <cell r="I60" t="str">
            <v>Rate Rider for Disposition of Deferral/Variance Accounts (2013) - effective until April 30, 2014</v>
          </cell>
          <cell r="AA60" t="str">
            <v>Specific Charge for Access to the Power Poles - $/pole/year</v>
          </cell>
          <cell r="AL60" t="str">
            <v>PowerStream Inc.</v>
          </cell>
        </row>
        <row r="61">
          <cell r="A61" t="str">
            <v>LARGE USE - REGULAR</v>
          </cell>
          <cell r="I61" t="str">
            <v>Rate Rider for Disposition of Deferral/Variance Accounts (2013) - effective until April 30, 2015</v>
          </cell>
          <cell r="AA61" t="str">
            <v>Specific Charge for Bell Canada Access to the Power Poles – per pole/year</v>
          </cell>
          <cell r="AL61" t="str">
            <v>PUC Distribution Inc.</v>
          </cell>
        </row>
        <row r="62">
          <cell r="A62" t="str">
            <v>LARGE USE &gt; 5000 KW</v>
          </cell>
          <cell r="I62" t="str">
            <v>Rate Rider for Disposition of Deferral/Variance Accounts (2013) - effective until April 30, 2015, not applicable to Wholesale Market Participants</v>
          </cell>
          <cell r="AA62" t="str">
            <v>Switching for company maintenance – Charge based on Time and Materials</v>
          </cell>
          <cell r="AL62" t="str">
            <v>Renfrew Hydro Inc.</v>
          </cell>
        </row>
        <row r="63">
          <cell r="A63" t="str">
            <v>microFIT</v>
          </cell>
          <cell r="I63" t="str">
            <v>Rate Rider for Disposition of Deferral/Variance Accounts (2013) - effective until April 30, 2017</v>
          </cell>
          <cell r="AA63" t="str">
            <v>Temporary Service – Install &amp; remove – overhead – no transformer</v>
          </cell>
          <cell r="AL63" t="str">
            <v>Rideau St. Lawrence Distribution Inc.</v>
          </cell>
        </row>
        <row r="64">
          <cell r="A64" t="str">
            <v>RESIDENTIAL</v>
          </cell>
          <cell r="I64" t="str">
            <v>Rate Rider for Disposition of Deferral/Variance Accounts (2013) - effective until August 31, 2014</v>
          </cell>
          <cell r="AA64" t="str">
            <v>Temporary Service – Install &amp; remove – overhead – with transformer</v>
          </cell>
          <cell r="AL64" t="str">
            <v>Sioux Lookout Hydro Inc.</v>
          </cell>
        </row>
        <row r="65">
          <cell r="A65" t="str">
            <v>RESIDENTIAL - HENSALL</v>
          </cell>
          <cell r="I65" t="str">
            <v>Rate Rider for Disposition of Deferral/Variance Accounts (2013) - effective until December 31, 2014</v>
          </cell>
          <cell r="AA65" t="str">
            <v>Temporary Service – Install &amp; remove – underground – no transformer</v>
          </cell>
          <cell r="AL65" t="str">
            <v>St. Thomas Energy Inc.</v>
          </cell>
        </row>
        <row r="66">
          <cell r="A66" t="str">
            <v>RESIDENTIAL - HIGH DENSITY [R1]</v>
          </cell>
          <cell r="I66" t="str">
            <v>Rate Rider for Disposition of Deferral/Variance Accounts (2013) - effective until May 31, 2014</v>
          </cell>
          <cell r="AA66" t="str">
            <v>Temporary service install &amp; remove – overhead – no transformer</v>
          </cell>
          <cell r="AL66" t="str">
            <v>Thunder Bay Hydro Electricity Distribution Inc.</v>
          </cell>
        </row>
        <row r="67">
          <cell r="A67" t="str">
            <v>RESIDENTIAL - LOW DENSITY [R2]</v>
          </cell>
          <cell r="I67" t="str">
            <v>Rate Rider for Disposition of Deferred PILs Variance Account 1562 - effective until March 31, 2016</v>
          </cell>
          <cell r="AA67" t="str">
            <v>Temporary Service Install &amp; Remove – Overhead – With Transformer</v>
          </cell>
          <cell r="AL67" t="str">
            <v>Tillsonburg Hydro Inc.</v>
          </cell>
        </row>
        <row r="68">
          <cell r="A68" t="str">
            <v>RESIDENTIAL - MEDIUM DENSITY [R1]</v>
          </cell>
          <cell r="I68" t="str">
            <v>Rate Rider for Disposition of Deferred PILs Variance Account 1562 (2012) - effective until April 30, 2015</v>
          </cell>
          <cell r="AA68" t="str">
            <v>Temporary Service Install &amp; Remove – Underground – No Transformer</v>
          </cell>
          <cell r="AL68" t="str">
            <v>Toronto Hydro-Electric System Limited</v>
          </cell>
        </row>
        <row r="69">
          <cell r="A69" t="str">
            <v>RESIDENTIAL - NORMAL DENSITY [R2]</v>
          </cell>
          <cell r="I69" t="str">
            <v>Rate Rider for Disposition of Deferred PILs Variance Account 1562 (2012) - effective until April 30, 2016</v>
          </cell>
          <cell r="AA69" t="str">
            <v>Temporary service installation and removal – overhead – no transformer</v>
          </cell>
          <cell r="AL69" t="str">
            <v>Veridian Connections Inc.</v>
          </cell>
        </row>
        <row r="70">
          <cell r="A70" t="str">
            <v>RESIDENTIAL - TIME OF USE</v>
          </cell>
          <cell r="I70" t="str">
            <v>Rate Rider for Disposition of Deferred PILs Variance Account 1562 (2nd Installment - 2012) - effective until April 30, 2016</v>
          </cell>
          <cell r="AA70" t="str">
            <v>Temporary service installation and removal – overhead – with transformer</v>
          </cell>
          <cell r="AL70" t="str">
            <v>Wasaga Distribution Inc.</v>
          </cell>
        </row>
        <row r="71">
          <cell r="A71" t="str">
            <v>RESIDENTIAL - URBAN [UR]</v>
          </cell>
          <cell r="I71" t="str">
            <v>Rate Rider for Disposition of Deferred PILs Variance Account 1562 (per connection) (2012) - effective until April 30, 2015</v>
          </cell>
          <cell r="AA71" t="str">
            <v>Temporary service installation and removal – underground – no transformer</v>
          </cell>
          <cell r="AL71" t="str">
            <v>Waterloo North Hydro Inc.</v>
          </cell>
        </row>
        <row r="72">
          <cell r="A72" t="str">
            <v>RESIDENTIAL REGULAR</v>
          </cell>
          <cell r="I72" t="str">
            <v>Rate Rider for Disposition of Deferred PILs Variance Account 1562 (per connection) (2012) - effective until April 30, 2016</v>
          </cell>
          <cell r="AL72" t="str">
            <v>Welland Hydro-Electric System Corp.</v>
          </cell>
        </row>
        <row r="73">
          <cell r="A73" t="str">
            <v>RESIDENTIAL SUBURBAN</v>
          </cell>
          <cell r="I73" t="str">
            <v>Rate Rider for Disposition of Global Adjustment Sub-Account (2011) - effective until April 30, 2015 Applicable only for Non-RPP Customers</v>
          </cell>
          <cell r="AL73" t="str">
            <v>Wellington North Power Inc.</v>
          </cell>
        </row>
        <row r="74">
          <cell r="A74" t="str">
            <v>RESIDENTIAL SUBURBAN SEASONAL</v>
          </cell>
          <cell r="I74" t="str">
            <v>Rate Rider for Disposition of Global Adjustment Sub-Account (2011) - effective until April 30, 2016 Applicable only for Non-RPP Customers</v>
          </cell>
          <cell r="AL74" t="str">
            <v>West Coast Huron Energy Inc.</v>
          </cell>
        </row>
        <row r="75">
          <cell r="A75" t="str">
            <v>RESIDENTIAL SUBURBAN YEAR ROUND</v>
          </cell>
          <cell r="I75" t="str">
            <v>Rate Rider for Disposition of Global Adjustment Sub-Account (2012) - effective until April 30, 2014 Applicable only for Non-RPP Customers</v>
          </cell>
          <cell r="AL75" t="str">
            <v>West Perth Power Inc.</v>
          </cell>
        </row>
        <row r="76">
          <cell r="A76" t="str">
            <v>RESIDENTIAL URBAN</v>
          </cell>
          <cell r="I76" t="str">
            <v>Rate Rider for Disposition of Global Adjustment Sub-Account (2012) - effective until April 30, 2015 Applicable only for Non-RPP Customers</v>
          </cell>
          <cell r="AL76" t="str">
            <v>Westario Power Inc.</v>
          </cell>
        </row>
        <row r="77">
          <cell r="A77" t="str">
            <v>RESIDENTIAL URBAN YEAR-ROUND</v>
          </cell>
          <cell r="I77" t="str">
            <v>Rate Rider for Disposition of Global Adjustment Sub-Account (2012) - effective until April 30, 2015 Applicatble only for Non-RPP Customers</v>
          </cell>
          <cell r="AL77" t="str">
            <v>Whitby Hydro Electric Corporation</v>
          </cell>
        </row>
        <row r="78">
          <cell r="A78" t="str">
            <v>SEASONAL RESIDENTIAL</v>
          </cell>
          <cell r="I78" t="str">
            <v>Rate Rider for Disposition of Global Adjustment Sub-Account (2012) - effective until April 30, 2016 Applicable only for Non-RPP Customers</v>
          </cell>
          <cell r="AL78" t="str">
            <v>Woodstock Hydro Services Inc.</v>
          </cell>
        </row>
        <row r="79">
          <cell r="A79" t="str">
            <v>SEASONAL RESIDENTIAL - HIGH DENSITY [R3]</v>
          </cell>
          <cell r="I79" t="str">
            <v>Rate Rider for Disposition of Global Adjustment Sub-Account (2012) - effective until January 31, 2014. Applicable only for Non-RPP Customers</v>
          </cell>
        </row>
        <row r="80">
          <cell r="A80" t="str">
            <v>SEASONAL RESIDENTIAL - NORMAL DENSITY [R4]</v>
          </cell>
          <cell r="I80" t="str">
            <v>Rate Rider for Disposition of Global Adjustment Sub-Account (2012) - effective until June 30, 2014 Applicable only for Non-RPP Customers</v>
          </cell>
        </row>
        <row r="81">
          <cell r="A81" t="str">
            <v>SENTINEL LIGHTING</v>
          </cell>
          <cell r="I81" t="str">
            <v>Rate Rider for Disposition of Global Adjustment Sub-Account (2012) Applicable only for Non-RPP Customers - effective until August 31, 2014</v>
          </cell>
        </row>
        <row r="82">
          <cell r="A82" t="str">
            <v>SMALL COMMERCIAL AND USL - PER CONNECTION</v>
          </cell>
          <cell r="I82" t="str">
            <v>Rate Rider for Disposition of Global Adjustment Sub-Account (2012) Applicable only to Non-RPP Customers - effective until August 31, 2014</v>
          </cell>
        </row>
        <row r="83">
          <cell r="A83" t="str">
            <v>SMALL COMMERCIAL AND USL - PER METER</v>
          </cell>
          <cell r="I83" t="str">
            <v>Rate Rider for Disposition of Global Adjustment Sub-Account (2013) - effective until April 30, 2014 Applicable only for Non-RPP Customers</v>
          </cell>
        </row>
        <row r="84">
          <cell r="A84" t="str">
            <v>STANDARD A GENERAL SERVICE AIR ACCESS</v>
          </cell>
          <cell r="I84" t="str">
            <v>Rate Rider for Disposition of Global Adjustment Sub-Account (2013) - effective until April 30, 2015 Applicable only for Non-RPP Customers</v>
          </cell>
        </row>
        <row r="85">
          <cell r="A85" t="str">
            <v>STANDARD A GENERAL SERVICE ROAD/RAIL</v>
          </cell>
          <cell r="I85" t="str">
            <v>Rate Rider for Disposition of Global Adjustment Sub-Account (2013) - effective until April 30, 2015 Applicable only for Non-RPP Customers and excluding Wholesale Market Participants</v>
          </cell>
        </row>
        <row r="86">
          <cell r="A86" t="str">
            <v>STANDARD A GRID CONNECTED</v>
          </cell>
          <cell r="I86" t="str">
            <v>Rate Rider for Disposition of Global Adjustment Sub-Account (2013) - effective until April 30, 2017 Applicable only for Non-RPP Customers</v>
          </cell>
        </row>
        <row r="87">
          <cell r="A87" t="str">
            <v>STANDARD A RESIDENTIAL AIR ACCESS</v>
          </cell>
          <cell r="I87" t="str">
            <v>Rate Rider For Disposition of Global Adjustment Sub-Account (2013) - effective until August 31, 2014 Applicable only for Non-RPP Customers</v>
          </cell>
        </row>
        <row r="88">
          <cell r="A88" t="str">
            <v>STANDARD A RESIDENTIAL ROAD/RAIL</v>
          </cell>
          <cell r="I88" t="str">
            <v>Rate Rider for Disposition of Global Adjustment Sub-Account (2013) - effective until December 31, 2014 Applicable only for Non-RPP Customers</v>
          </cell>
        </row>
        <row r="89">
          <cell r="A89" t="str">
            <v>STANDBY - GENERAL SERVICE 1,000 - 5,000 KW</v>
          </cell>
          <cell r="I89" t="str">
            <v>Rate Rider for Disposition of Global Adjustment Sub-Account (2013) - effective until May 31, 2014 Applicable only for Non-RPP Customers</v>
          </cell>
        </row>
        <row r="90">
          <cell r="A90" t="str">
            <v>STANDBY - GENERAL SERVICE 50 - 1,000 KW</v>
          </cell>
          <cell r="I90" t="str">
            <v>Rate Rider for Disposition of Global Adjustment Sub-Account (2014) - effective until December 31, 2014. Applicable only for Non-RPP - Class B Customers</v>
          </cell>
        </row>
        <row r="91">
          <cell r="A91" t="str">
            <v>STANDBY - LARGE USE</v>
          </cell>
          <cell r="I91" t="str">
            <v>Rate Rider for Disposition of Global Adjustment Sub-Account (2014) - effective until December 31, 2014. Applicable only for Non-RPP Customers</v>
          </cell>
        </row>
        <row r="92">
          <cell r="A92" t="str">
            <v>STANDBY DISTRIBUTION SERVICE</v>
          </cell>
          <cell r="I92" t="str">
            <v>Rate Rider for Disposition of Global Adjustment Sub-Account (2014) - effective until December 31, 2014. Applicable only for Non-RPP Customers - Class A Customers</v>
          </cell>
        </row>
        <row r="93">
          <cell r="A93" t="str">
            <v>STANDBY POWER</v>
          </cell>
          <cell r="I93" t="str">
            <v>Rate Rider for Disposition of Global Adjustment Sub-Account (2014) - effective until December 31, 2014. Applicable only for Non-RPP Customers - Interval Metered</v>
          </cell>
        </row>
        <row r="94">
          <cell r="A94" t="str">
            <v>STANDBY POWER - APPROVED ON AN INTERIM BASIS</v>
          </cell>
          <cell r="I94" t="str">
            <v>Rate Rider for Disposition of Global Adjustment Sub-Account (2014) - effective until December 31, 2014. Applicable only for Non-RPP Customers - Non Interval Metered</v>
          </cell>
        </row>
        <row r="95">
          <cell r="A95" t="str">
            <v>STANDBY POWER GENERAL SERVICE 1,500 TO 4,999 KW</v>
          </cell>
          <cell r="I95" t="str">
            <v>Rate Rider for Disposition of Post Retirement Actuarial Gain - effective until March 31, 2025</v>
          </cell>
        </row>
        <row r="96">
          <cell r="A96" t="str">
            <v>STANDBY POWER GENERAL SERVICE 50 TO 1,499 KW</v>
          </cell>
          <cell r="I96" t="str">
            <v>Rate Rider for Disposition of Residual Hisotrical Smart Meter Costs - effective until April 30, 2015</v>
          </cell>
        </row>
        <row r="97">
          <cell r="A97" t="str">
            <v>STANDBY POWER GENERAL SERVICE LARGE USE</v>
          </cell>
          <cell r="I97" t="str">
            <v>Rate Rider for Disposition of Residual Hisotrical Smart Meter Costs - effective until April 30, 2017</v>
          </cell>
        </row>
        <row r="98">
          <cell r="A98" t="str">
            <v>STREET LIGHTING</v>
          </cell>
          <cell r="I98" t="str">
            <v>Rate Rider for Disposition of Residual Historical Smart Meter Costs - effective until April 30, 2014</v>
          </cell>
        </row>
        <row r="99">
          <cell r="A99" t="str">
            <v>SUB TRANSMISSION [ST]</v>
          </cell>
          <cell r="I99" t="str">
            <v>Rate Rider for Disposition of Residual Historical Smart Meter Costs - effective until April 30, 2016</v>
          </cell>
        </row>
        <row r="100">
          <cell r="A100" t="str">
            <v>UNMETERED SCATTERED LOAD</v>
          </cell>
          <cell r="I100" t="str">
            <v>Rate Rider for Disposition of Residual Historical Smart Meter Costs - effective until August 31, 2014</v>
          </cell>
        </row>
        <row r="101">
          <cell r="A101" t="str">
            <v>URBAN GENERAL SERVICE DEMAND BILLED (50 KW AND ABOVE) [UGD]</v>
          </cell>
          <cell r="I101" t="str">
            <v>Rate Rider for Disposition of Residual Historical Smart Meter Costs - effective until August 31, 2015</v>
          </cell>
        </row>
        <row r="102">
          <cell r="A102" t="str">
            <v>URBAN GENERAL SERVICE ENERGY BILLED (LESS THAN 50 KW) [UGE]</v>
          </cell>
          <cell r="I102" t="str">
            <v>Rate Rider for Disposition of Residual Historical Smart Meter Costs - effective until December 31, 2014</v>
          </cell>
        </row>
        <row r="103">
          <cell r="A103" t="str">
            <v>WESTPORT SEWAGE TREATMENT PLANT</v>
          </cell>
          <cell r="I103" t="str">
            <v>Rate Rider for Disposition of Residual Historical Smart Meter Costs – effective until December 31, 2014</v>
          </cell>
        </row>
        <row r="104">
          <cell r="A104" t="str">
            <v>YEAR-ROUND RESIDENTIAL - R2</v>
          </cell>
          <cell r="I104" t="str">
            <v>Rate Rider for Disposition of Residual Historical Smart Meter Costs - effective until December 31, 2015</v>
          </cell>
        </row>
        <row r="105">
          <cell r="I105" t="str">
            <v>Rate Rider for Disposition of Residual Historical Smart Meter Costs - effective until December 31, 2016</v>
          </cell>
        </row>
        <row r="106">
          <cell r="I106" t="str">
            <v>Rate Rider for Disposition of Residual Historical Smart Meter Costs - effective until October 31, 2014</v>
          </cell>
        </row>
        <row r="107">
          <cell r="I107" t="str">
            <v>Rate Rider for Disposition of Residual Historical Smart Meter Costs - effective until September 30, 2014</v>
          </cell>
        </row>
        <row r="108">
          <cell r="I108" t="str">
            <v>Rate Rider for Disposition of Residual Historical Smart Meter Costs - Non-Interval Metered 
 - effective until April 30, 2014</v>
          </cell>
        </row>
        <row r="109">
          <cell r="I109" t="str">
            <v>Rate Rider for Disposition of Residual Historical Smart Meter Costs 2 - in effect until the effective 
 date of the next cost of service-based rate order</v>
          </cell>
        </row>
        <row r="110">
          <cell r="I110" t="str">
            <v>Rate Rider for Disposition of Residual Historical Smart Meter Costs 3 - in effect until the effective 
 date of the next cost of service-based rate order</v>
          </cell>
        </row>
        <row r="111">
          <cell r="I111" t="str">
            <v>Rate Rider for Disposition of Residual Incremental Historical Smart Meter Costs - 
 effective until August 31, 2015</v>
          </cell>
        </row>
        <row r="112">
          <cell r="I112" t="str">
            <v>Rate Rider for Disposition of Stranded Meter costs - effective until April 30, 2015</v>
          </cell>
        </row>
        <row r="113">
          <cell r="I113" t="str">
            <v>Rate Rider for Disposition of Stranded Meter Costs - effective until April 30, 2016</v>
          </cell>
        </row>
        <row r="114">
          <cell r="I114" t="str">
            <v>Rate Rider for Disposition of Stranded Meter Costs - effective until April 30, 2017</v>
          </cell>
        </row>
        <row r="115">
          <cell r="I115" t="str">
            <v>Rate Rider for Global Adjustment Sub Account Disposition - effective until April 30, 2016 Applicable only for Non RPP Customers</v>
          </cell>
        </row>
        <row r="116">
          <cell r="I116" t="str">
            <v>Rate Rider for Global Adjustment Sub-Account Disposition 
 Applicable only for Non-RPP Customers – effective until April 30, 2015</v>
          </cell>
        </row>
        <row r="117">
          <cell r="I117" t="str">
            <v>Rate Rider for Global Adjustment Sub-Account Disposition (2014) - effective until April 28, 2016 Applicable only for Non-RPP Customers</v>
          </cell>
        </row>
        <row r="118">
          <cell r="I118" t="str">
            <v>Rate Rider for Global Adjustment Sub-Account Disposition (2014) - effective until April 30, 2015 Applicable only for Non-RPP Customers</v>
          </cell>
        </row>
        <row r="119">
          <cell r="I119" t="str">
            <v>Rate Rider for Global Adjustment Sub-Account Disposition (2014) - effective until December 30, 2015 Applicable only for Non-RPP Customers</v>
          </cell>
        </row>
        <row r="120">
          <cell r="I120" t="str">
            <v>Rate Rider for Global Adjustment Sub-Account Disposition (2014) - effective until December 31, 2014 Applicable only for Non-RPP Customers</v>
          </cell>
        </row>
        <row r="121">
          <cell r="I121" t="str">
            <v>Rate Rider for Global Adjustment Sub-Account Disposition (2014) - effective until December 31, 2015 Applicable only for Non-RPP Customers</v>
          </cell>
        </row>
        <row r="122">
          <cell r="I122" t="str">
            <v>Rate Rider for Global Adjustment Sub-Account Disposition (2014) - effective until December, 2015 Applicable only for Non-RPP Customers</v>
          </cell>
        </row>
        <row r="123">
          <cell r="I123" t="str">
            <v>Rate Rider for Incremental Capital - Distribution Volumetric - effective until April 30, 2016</v>
          </cell>
        </row>
        <row r="124">
          <cell r="I124" t="str">
            <v>Rate Rider for Incremental Capital - Service Charge - effective until April 30, 2016</v>
          </cell>
        </row>
        <row r="125">
          <cell r="I125" t="str">
            <v>Rate Rider for Incremental Capital (2012) - effective until April 30, 2015</v>
          </cell>
        </row>
        <row r="126">
          <cell r="I126" t="str">
            <v>Rate Rider for Lost Revenue Adjustment Mechanism Variance Account (LRAMVA) Recovery 
 (2012 CDM Activities) - effective until April 30, 2015</v>
          </cell>
        </row>
        <row r="127">
          <cell r="I127" t="str">
            <v>Rate Rider for Recover of Residual Historical Smart meter Costs - effective until June 30, 2014</v>
          </cell>
        </row>
        <row r="128">
          <cell r="I128" t="str">
            <v>Rate Rider for Recovery of CGAAP/CWIP Differential - in effect until December 31, 2016</v>
          </cell>
        </row>
        <row r="129">
          <cell r="I129" t="str">
            <v>Rate Rider for Recovery of Foregone Revenue - effective until April 30, 2015</v>
          </cell>
        </row>
        <row r="130">
          <cell r="I130" t="str">
            <v>Rate Rider for Recovery of Forgone Revenue - effective until April 30, 2015</v>
          </cell>
        </row>
        <row r="131">
          <cell r="I131" t="str">
            <v>Rate Rider for Recovery of Forgone Revenue - effective until December 31, 2014</v>
          </cell>
        </row>
        <row r="132">
          <cell r="I132" t="str">
            <v>Rate Rider for Recovery of Green Energy Act related costs - effective until December 31, 2014</v>
          </cell>
        </row>
        <row r="133">
          <cell r="I133" t="str">
            <v>Rate Rider for Recovery of Incremental Capital (2013) - in effect until the effective date of the next cost of service-based rate order</v>
          </cell>
        </row>
        <row r="134">
          <cell r="I134" t="str">
            <v>Rate Rider for Recovery of Incremental Capital (2013) - in effect until the effective date of the
 next cost of service-based rate order</v>
          </cell>
        </row>
        <row r="135">
          <cell r="I135" t="str">
            <v>Rate Rider for Recovery of Incremental Capital (2013) (per connection) - in effect until the effective date of 
 the next cost of service-based rate order</v>
          </cell>
        </row>
        <row r="136">
          <cell r="I136" t="str">
            <v>Rate Rider for Recovery of Incremental Capital (2013) (per connection)- in effect until the effective date of the next cost of service-based rate order</v>
          </cell>
        </row>
        <row r="137">
          <cell r="I137" t="str">
            <v>Rate Rider for Recovery of Incremental Capital Costs</v>
          </cell>
        </row>
        <row r="138">
          <cell r="I138" t="str">
            <v>Rate Rider for Recovery of Incremental Capital Costs - effective until April 30, 2015</v>
          </cell>
        </row>
        <row r="139">
          <cell r="I139" t="str">
            <v>Rate Rider for Recovery of Lost Revenue Adjustment Mechanism ( LRAM)/Shared Savings Mechanism (SSM) (2012) - effective until August 31, 2014</v>
          </cell>
        </row>
        <row r="140">
          <cell r="I140" t="str">
            <v>Rate Rider for Recovery of Lost Revenue Adjustment Mechanism (2013) - effective until December 31, 2014</v>
          </cell>
        </row>
        <row r="141">
          <cell r="I141" t="str">
            <v>Rate Rider for Recovery of Lost Revenue Adjustment Mechanism (LRAM) - effective until April 30, 2016</v>
          </cell>
        </row>
        <row r="142">
          <cell r="I142" t="str">
            <v>Rate Rider for Recovery of Lost Revenue Adjustment Mechanism (LRAM) (pre-2011 CDM Activities) - effective until April 30, 2015</v>
          </cell>
        </row>
        <row r="143">
          <cell r="I143" t="str">
            <v>Rate Rider for Recovery of Lost Revenue Adjustment Mechanism (LRAM) (pre-2011 CDM Activities) (2013) - effective until April 30, 2015</v>
          </cell>
        </row>
        <row r="144">
          <cell r="I144" t="str">
            <v>Rate Rider for Recovery of Lost Revenue Adjustment Mechanism (LRAM)/Shared Savings</v>
          </cell>
        </row>
        <row r="145">
          <cell r="I145" t="str">
            <v>Rate Rider for Recovery of Lost Revenue Adjustment Mechanism (LRAM)/Shared Savings Mechanism (SSM) - effective until December 31, 2014 and applicable in the service area excluding the former service area of Clinton Power</v>
          </cell>
        </row>
        <row r="146">
          <cell r="I146" t="str">
            <v>Rate Rider for Recovery of Lost Revenue Adjustment Mechanism (LRAM)/Shared Savings Mechanism (SSM) - effective until December 31, 2014 and applicable in the service area excluding the former service areas of Clinton Power and West Perth Power</v>
          </cell>
        </row>
        <row r="147">
          <cell r="I147" t="str">
            <v>Rate Rider for Recovery of Lost Revenue Adjustment Mechanism (LRAM)/Shared Savings Mechanism (SSM) - effective until December 31, 2014 and applicable only in the former service area of Clinton Power</v>
          </cell>
        </row>
        <row r="148">
          <cell r="I148" t="str">
            <v>Rate Rider for Recovery of Lost Revenue Adjustment Mechanism (LRAM)/Shared Savings Mechanism (SSM) - effective until December 31, 2014 and applicable only in the former service area of West Perth Power</v>
          </cell>
        </row>
        <row r="149">
          <cell r="I149" t="str">
            <v>Rate Rider for Recovery of Lost Revenue Adjustment Mechanism (LRAM)/Shared Savings Mechanism (SSM) - effective until March 31, 2016</v>
          </cell>
        </row>
        <row r="150">
          <cell r="I150" t="str">
            <v>Rate Rider for Recovery of Lost Revenue Adjustment Mechanism (LRAM)/Shared Savings Mechanism (SSM) (2012) - effective until August 31, 2014</v>
          </cell>
        </row>
        <row r="151">
          <cell r="I151" t="str">
            <v>Rate Rider for Recovery of Lost Revenue Adjustment Mechanism (LRAM)/Shared Savings Mechanism (SSM) Recovery - effective until April 30, 2015</v>
          </cell>
        </row>
        <row r="152">
          <cell r="I152" t="str">
            <v>Rate Rider for Recovery of Lost Revenue Adjustment Mechanism Variance Account (LRAMVA) (2014) - effective until April 30, 2015</v>
          </cell>
        </row>
        <row r="153">
          <cell r="I153" t="str">
            <v>Rate Rider for Recovery of Residual Historical Smart Meter Costs - effective July 1, 2012 - April 30, 2016</v>
          </cell>
        </row>
        <row r="154">
          <cell r="I154" t="str">
            <v>Rate Rider for Recovery of Smart Meter Incremental Revenue Requirement - effective until the date of the next cost of service-based rate order</v>
          </cell>
        </row>
        <row r="155">
          <cell r="I155" t="str">
            <v>Rate Rider for Recovery of Smart Meter Incremental Revenue Requirement - effective until the effective date of the next cost of service-based rate order, or October 31, 2017, whichever occurs earlier</v>
          </cell>
        </row>
        <row r="156">
          <cell r="I156" t="str">
            <v>Rate Rider for Recovery of Smart Meter Incremental Revenue Requirement - in effect until the effective date of the next cost of service-based rate order</v>
          </cell>
        </row>
        <row r="157">
          <cell r="I157" t="str">
            <v>Rate Rider for Recovery of Smart Meter Incremental Revenue Requirement - Non-Interval Metered - in effect until the effective date of the next cost of service-based rate order</v>
          </cell>
        </row>
        <row r="158">
          <cell r="I158" t="str">
            <v>Rate Rider for Recovery of Smart Meter Incremental Revenue Requirements - in effect until the effective date of the next cost of service application</v>
          </cell>
        </row>
        <row r="159">
          <cell r="I159" t="str">
            <v>Rate Rider for Recovery of Smart Meter Stranded Assets - effective until April 30, 2016</v>
          </cell>
        </row>
        <row r="160">
          <cell r="I160" t="str">
            <v>Rate Rider for Recovery of Storm Damage Costs - effective until August 31, 2017</v>
          </cell>
        </row>
        <row r="161">
          <cell r="I161" t="str">
            <v>Rate Rider for Recovery of Stranded Assets - effective until April 30, 2016</v>
          </cell>
        </row>
        <row r="162">
          <cell r="I162" t="str">
            <v>Rate Rider for Recovery of Stranded Meter Assets - effective July 1, 2012 - April 30, 2016</v>
          </cell>
        </row>
        <row r="163">
          <cell r="I163" t="str">
            <v>Rate Rider for Recovery of Stranded Meter Assets – effective until April 30, 2015</v>
          </cell>
        </row>
        <row r="164">
          <cell r="I164" t="str">
            <v>Rate Rider for Recovery of Stranded Meter Assets - effective until April 30, 2016</v>
          </cell>
        </row>
        <row r="165">
          <cell r="I165" t="str">
            <v>Rate Rider for Recovery of Stranded Meter Assets - effective until April 30, 2017</v>
          </cell>
        </row>
        <row r="166">
          <cell r="I166" t="str">
            <v>Rate Rider for Recovery of Stranded Meter Assets - effective until August 31, 2015</v>
          </cell>
        </row>
        <row r="167">
          <cell r="I167" t="str">
            <v>Rate Rider for Recovery of Stranded Meter Assets - effective until August 31, 2017</v>
          </cell>
        </row>
        <row r="168">
          <cell r="I168" t="str">
            <v>Rate Rider for Recovery of Stranded Meter Assets - effective until December 31, 2014</v>
          </cell>
        </row>
        <row r="169">
          <cell r="I169" t="str">
            <v>Rate Rider for Recovery of Stranded Meter Assets - effective until December 31, 2015</v>
          </cell>
        </row>
        <row r="170">
          <cell r="I170" t="str">
            <v>Rate Rider for Recovery of Stranded Meter Assets - effective until June 30, 2016</v>
          </cell>
        </row>
        <row r="171">
          <cell r="I171" t="str">
            <v>Rate Rider for Recovery of Stranded Meter Assets - effective until March 31, 2016</v>
          </cell>
        </row>
        <row r="172">
          <cell r="I172" t="str">
            <v>Rate Rider for Recovery of Stranded Meter Assets - effective until May 31, 2014</v>
          </cell>
        </row>
        <row r="173">
          <cell r="I173" t="str">
            <v>Rate Rider for Reversal of Deferral/Variance Account Disposition (2011) - effective until April 30, 2015</v>
          </cell>
        </row>
        <row r="174">
          <cell r="I174" t="str">
            <v>Rate Rider for Smart Meter Disposition - effective until April 30, 2016</v>
          </cell>
        </row>
        <row r="175">
          <cell r="I175" t="str">
            <v>Rate Rider for Smart Meter Incremental Revenue Requirement - in effect until the effective date of the next cost of service-based rate order</v>
          </cell>
        </row>
        <row r="176">
          <cell r="I176" t="str">
            <v>Rate Rider for Smart Metering Entity Charge - effective until October 31, 2018</v>
          </cell>
        </row>
        <row r="177">
          <cell r="I177" t="str">
            <v>Rate Rider for Stranded Meter Cost Recovery - effective until April 30, 2017</v>
          </cell>
        </row>
        <row r="178">
          <cell r="I178" t="str">
            <v>Rate Rider for Tax Change</v>
          </cell>
        </row>
        <row r="179">
          <cell r="I179" t="str">
            <v>Rate Rider for Tax Change - effective until April 30, 2015</v>
          </cell>
        </row>
        <row r="180">
          <cell r="I180" t="str">
            <v>Rate Rider for Tax Change (2014) - effective until April 30, 2015</v>
          </cell>
        </row>
        <row r="181">
          <cell r="I181" t="str">
            <v>Retail Transmission Rate - Line and Transformation Connection Service Rate</v>
          </cell>
        </row>
        <row r="182">
          <cell r="I182" t="str">
            <v>Retail Transmission Rate - Line and Transformation Connection Service Rate - (less than 1,000 kW)</v>
          </cell>
        </row>
        <row r="183">
          <cell r="I183" t="str">
            <v>Retail Transmission Rate - Line and Transformation Connection Service Rate - Interval Metered</v>
          </cell>
        </row>
        <row r="184">
          <cell r="I184" t="str">
            <v>Retail Transmission Rate - Line and Transformation Connection Service Rate - Interval Metered (1,000 to 4,999 kW)</v>
          </cell>
        </row>
        <row r="185">
          <cell r="I185" t="str">
            <v>Retail Transmission Rate - Line and Transformation Connection Service Rate - Interval Metered (less than 1,000 kW)</v>
          </cell>
        </row>
        <row r="186">
          <cell r="I186" t="str">
            <v>Retail Transmission Rate - Line and Transformation Connection Service Rate - Interval Metered &lt; 1,000 kW</v>
          </cell>
        </row>
        <row r="187">
          <cell r="I187" t="str">
            <v>Retail Transmission Rate - Line and Transformation Connection Service Rate - Interval Metered &gt; 1,000 kW</v>
          </cell>
        </row>
        <row r="188">
          <cell r="I188" t="str">
            <v>Retail Transmission Rate - Line and Transformation Connection Service Rate FOR ALL SERVICE AREAS EXCEPT HENSALL</v>
          </cell>
        </row>
        <row r="189">
          <cell r="I189" t="str">
            <v>Retail Transmission Rate - Line Connection Service Rate</v>
          </cell>
        </row>
        <row r="190">
          <cell r="I190" t="str">
            <v>Retail Transmission Rate - Network Service Rate</v>
          </cell>
        </row>
        <row r="191">
          <cell r="I191" t="str">
            <v>Retail Transmission Rate - Network Service Rate - (less than 1,000 kW)</v>
          </cell>
        </row>
        <row r="192">
          <cell r="I192" t="str">
            <v>Retail Transmission Rate - Network Service Rate - Interval Metered</v>
          </cell>
        </row>
        <row r="193">
          <cell r="I193" t="str">
            <v>Retail Transmission Rate - Network Service Rate - Interval Metered (1,000 to 4,999 kW)</v>
          </cell>
        </row>
        <row r="194">
          <cell r="I194" t="str">
            <v>Retail Transmission Rate - Network Service Rate - Interval Metered (less than 1,000 kW)</v>
          </cell>
        </row>
        <row r="195">
          <cell r="I195" t="str">
            <v>Retail Transmission Rate - Network Service Rate - Interval Metered &gt; 1,000 kW</v>
          </cell>
        </row>
        <row r="196">
          <cell r="I196" t="str">
            <v>Retail Transmission Rate - Transformation Connection Service Rate</v>
          </cell>
        </row>
        <row r="197">
          <cell r="I197" t="str">
            <v>Rider for Global Adjustment Sub-Account Disposition (2012) - effective until April 30, 2016 Applicable only for Non-RPP Customers</v>
          </cell>
        </row>
        <row r="198">
          <cell r="I198" t="str">
            <v>Rural or Remote Electricity Rate Protection Charge (RRRP)</v>
          </cell>
        </row>
        <row r="199">
          <cell r="I199" t="str">
            <v>Sentinel lights (dusk-to-dawn) connected to unmetered wires will have a flat rate monthly energy charge added to the regular customer bill. Further servicing details are available in the distributor’s Conditions of Service.</v>
          </cell>
        </row>
        <row r="200">
          <cell r="I200" t="str">
            <v>Service Charge</v>
          </cell>
        </row>
        <row r="201">
          <cell r="I201" t="str">
            <v>Service Charge (per connection)</v>
          </cell>
        </row>
        <row r="202">
          <cell r="I202" t="str">
            <v>Service Charge (per customer)</v>
          </cell>
        </row>
        <row r="203">
          <cell r="I203" t="str">
            <v>Service Charge (per light)</v>
          </cell>
        </row>
        <row r="204">
          <cell r="I204" t="str">
            <v>Smart Grid Funding Adder (2014) - in effect until December 31, 2014</v>
          </cell>
        </row>
        <row r="205">
          <cell r="I205" t="str">
            <v>Smart Meter Disposition Rider</v>
          </cell>
        </row>
        <row r="206">
          <cell r="I206" t="str">
            <v>Smart Meter Entity Charge</v>
          </cell>
        </row>
        <row r="207">
          <cell r="I207" t="str">
            <v>Smart Meter Incremental Revenue Requirement Rate Rider</v>
          </cell>
        </row>
        <row r="208">
          <cell r="I208" t="str">
            <v>Standard Supply Service - Administrative Charge (if applicable)</v>
          </cell>
        </row>
        <row r="209">
          <cell r="I209" t="str">
            <v>Standby Charge - for a month where standby power is not provided, the charge is based on the applicable General Service 50 to 4,999 kW or Large Use Distribution Volumetric Charge applied to the contracted amount (e.g. Nameplate rating of generating facility).</v>
          </cell>
        </row>
        <row r="210">
          <cell r="I210" t="str">
            <v>Standby Charge - for a month where standby power is not provided. The charge is applied to the amount of reserved load transfer capacity contracted or the amount of monthly peak load displaced by a generating facility</v>
          </cell>
        </row>
        <row r="211">
          <cell r="I211" t="str">
            <v>Standby Charge - for a month where standby power is not provided. The charge is applied to the contracted amount (e.g. nameplate rating of the generation facility).</v>
          </cell>
        </row>
        <row r="212">
          <cell r="I212" t="str">
            <v>Wholesale Market Service Rate</v>
          </cell>
        </row>
      </sheetData>
      <sheetData sheetId="9"/>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LOBs"/>
      <sheetName val="Financials"/>
      <sheetName val="Loads"/>
      <sheetName val="Classify"/>
      <sheetName val="Allocate"/>
      <sheetName val="F&amp;C"/>
      <sheetName val="Summary"/>
      <sheetName val="Macros"/>
      <sheetName val="Module1"/>
    </sheetNames>
    <sheetDataSet>
      <sheetData sheetId="0"/>
      <sheetData sheetId="1"/>
      <sheetData sheetId="2" refreshError="1">
        <row r="1">
          <cell r="A1" t="str">
            <v>LDC Name</v>
          </cell>
        </row>
        <row r="76">
          <cell r="E76">
            <v>36161</v>
          </cell>
        </row>
      </sheetData>
      <sheetData sheetId="3"/>
      <sheetData sheetId="4"/>
      <sheetData sheetId="5"/>
      <sheetData sheetId="6"/>
      <sheetData sheetId="7"/>
      <sheetData sheetId="8" refreshError="1"/>
      <sheetData sheetId="9"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rmation Sheet"/>
      <sheetName val="2. Table of Contents"/>
      <sheetName val="3. Rate Class Selection"/>
      <sheetName val="4. Current Tariff Schedule"/>
      <sheetName val="4. Hidden"/>
      <sheetName val="5. 2013 Continuity Schedule"/>
      <sheetName val="6. Billing Det. for Def-Var"/>
      <sheetName val="6. hidden"/>
      <sheetName val="7. Allocating Def-Var Balances"/>
      <sheetName val="8. Calculation of Def-Var RR"/>
      <sheetName val="9. Rev2Cost_GDPIPI"/>
      <sheetName val="9. hidden"/>
      <sheetName val="10. Other Charges &amp; LF"/>
      <sheetName val="11. Proposed Rates"/>
      <sheetName val="12. Summary Sheet"/>
      <sheetName val="13. Final Tariff Schedule"/>
      <sheetName val="14. Bill Impacts"/>
      <sheetName val="list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1">
          <cell r="AM1" t="str">
            <v>Algoma Power Inc.</v>
          </cell>
        </row>
        <row r="2">
          <cell r="AM2" t="str">
            <v>Atikokan Hydro Inc.</v>
          </cell>
        </row>
        <row r="3">
          <cell r="AM3" t="str">
            <v>Attawapiskat Power Corporation</v>
          </cell>
        </row>
        <row r="4">
          <cell r="AM4" t="str">
            <v>Bluewater Power Distribution Corp.</v>
          </cell>
        </row>
        <row r="5">
          <cell r="AM5" t="str">
            <v>Brant County Power</v>
          </cell>
        </row>
        <row r="6">
          <cell r="AM6" t="str">
            <v>Brantford Power Inc.</v>
          </cell>
        </row>
        <row r="7">
          <cell r="AM7" t="str">
            <v>Burlington Hydro Inc.</v>
          </cell>
        </row>
        <row r="8">
          <cell r="AM8" t="str">
            <v>Cambridge and North Dumfries Hydro</v>
          </cell>
        </row>
        <row r="9">
          <cell r="AM9" t="str">
            <v>Canadian Niagara Power Inc. – Eastern Ontario Power/Fort Erie/Port Colborne</v>
          </cell>
        </row>
        <row r="10">
          <cell r="AM10" t="str">
            <v>Centre Wellington Hydro Ltd.</v>
          </cell>
        </row>
        <row r="11">
          <cell r="AM11" t="str">
            <v>Chapleau Public Utilities Corporation</v>
          </cell>
        </row>
        <row r="12">
          <cell r="AM12" t="str">
            <v>COLLUS Power Corp.</v>
          </cell>
        </row>
        <row r="13">
          <cell r="AM13" t="str">
            <v>Cooperative Hydro Embrun Inc.</v>
          </cell>
        </row>
        <row r="14">
          <cell r="AM14" t="str">
            <v>E.L.K. Energy Inc.</v>
          </cell>
        </row>
        <row r="15">
          <cell r="AM15" t="str">
            <v>Enersource Hydro Mississauga Inc.</v>
          </cell>
        </row>
        <row r="16">
          <cell r="AM16" t="str">
            <v>Entegrus Powerlines Inc.</v>
          </cell>
        </row>
        <row r="17">
          <cell r="AM17" t="str">
            <v>ENWIN Utilities Ltd.</v>
          </cell>
        </row>
        <row r="18">
          <cell r="AM18" t="str">
            <v>Erie Thames Powerlines Corp.</v>
          </cell>
        </row>
        <row r="19">
          <cell r="AM19" t="str">
            <v>Espanola Regional Hydro Distribution Corporation</v>
          </cell>
        </row>
        <row r="20">
          <cell r="AM20" t="str">
            <v>Essex Powerlines Corporation</v>
          </cell>
        </row>
        <row r="21">
          <cell r="AM21" t="str">
            <v>Festival Hydro Inc.</v>
          </cell>
        </row>
        <row r="22">
          <cell r="AM22" t="str">
            <v>Fort Albany Power Corporation</v>
          </cell>
        </row>
        <row r="23">
          <cell r="AM23" t="str">
            <v>Fort Frances Power Corporation</v>
          </cell>
        </row>
        <row r="24">
          <cell r="AM24" t="str">
            <v>Greater Sudbury Hydro Inc.</v>
          </cell>
        </row>
        <row r="25">
          <cell r="AM25" t="str">
            <v>Grimsby Power Inc.</v>
          </cell>
        </row>
        <row r="26">
          <cell r="AM26" t="str">
            <v>Guelph Hydro Electric Systems Inc.</v>
          </cell>
        </row>
        <row r="27">
          <cell r="AM27" t="str">
            <v>Haldimand County Hydro Inc.</v>
          </cell>
        </row>
        <row r="28">
          <cell r="AM28" t="str">
            <v>Halton Hills Hydro Inc.</v>
          </cell>
        </row>
        <row r="29">
          <cell r="AM29" t="str">
            <v>Hearst Power Distribution Co. Ltd.</v>
          </cell>
        </row>
        <row r="30">
          <cell r="AM30" t="str">
            <v>Horizon Utilities Corporation</v>
          </cell>
        </row>
        <row r="31">
          <cell r="AM31" t="str">
            <v>Hydro 2000 Inc.</v>
          </cell>
        </row>
        <row r="32">
          <cell r="AM32" t="str">
            <v>Hydro Hawkesbury Inc.</v>
          </cell>
        </row>
        <row r="33">
          <cell r="AM33" t="str">
            <v>Hydro One Brampton Networks Inc.</v>
          </cell>
        </row>
        <row r="34">
          <cell r="AM34" t="str">
            <v>Hydro One Networks Inc.</v>
          </cell>
        </row>
        <row r="35">
          <cell r="AM35" t="str">
            <v>Hydro One Remote Communities Inc.</v>
          </cell>
        </row>
        <row r="36">
          <cell r="AM36" t="str">
            <v>Hydro Ottawa Limited</v>
          </cell>
        </row>
        <row r="37">
          <cell r="AM37" t="str">
            <v>Innisfil Hydro Dist. Systems Limited</v>
          </cell>
        </row>
        <row r="38">
          <cell r="AM38" t="str">
            <v>Kashechewan Power Corporation</v>
          </cell>
        </row>
        <row r="39">
          <cell r="AM39" t="str">
            <v>Kenora Hydro Electric Corporation Ltd.</v>
          </cell>
        </row>
        <row r="40">
          <cell r="AM40" t="str">
            <v>Kingston Hydro Corporation</v>
          </cell>
        </row>
        <row r="41">
          <cell r="AM41" t="str">
            <v>Kitchener-Wilmot Hydro Inc.</v>
          </cell>
        </row>
        <row r="42">
          <cell r="AM42" t="str">
            <v>Lakefront Utilities Inc.</v>
          </cell>
        </row>
        <row r="43">
          <cell r="AM43" t="str">
            <v>Lakeland Power Distribution Ltd.</v>
          </cell>
        </row>
        <row r="44">
          <cell r="AM44" t="str">
            <v>London Hydro Inc.</v>
          </cell>
        </row>
        <row r="45">
          <cell r="AM45" t="str">
            <v>Midland Power Utility Corporation</v>
          </cell>
        </row>
        <row r="46">
          <cell r="AM46" t="str">
            <v>Milton Hydro Distribution Inc.</v>
          </cell>
        </row>
        <row r="47">
          <cell r="AM47" t="str">
            <v>Newmarket – Tay Power Distribution Ltd.</v>
          </cell>
        </row>
        <row r="48">
          <cell r="AM48" t="str">
            <v>Niagara Peninsula Energy Inc.</v>
          </cell>
        </row>
        <row r="49">
          <cell r="AM49" t="str">
            <v>Niagara-on-the-Lake Hydro Inc.</v>
          </cell>
        </row>
        <row r="50">
          <cell r="AM50" t="str">
            <v>Norfolk Power Distribution Ltd.</v>
          </cell>
        </row>
        <row r="51">
          <cell r="AM51" t="str">
            <v>North Bay Hydro Distribution Limited</v>
          </cell>
        </row>
        <row r="52">
          <cell r="AM52" t="str">
            <v>Northern Ontario Wires Inc.</v>
          </cell>
        </row>
        <row r="53">
          <cell r="AM53" t="str">
            <v>Oakville Hydro Distribution Inc.</v>
          </cell>
        </row>
        <row r="54">
          <cell r="AM54" t="str">
            <v>Orangeville Hydro Limited</v>
          </cell>
        </row>
        <row r="55">
          <cell r="AM55" t="str">
            <v>Orillia Power Distribution Corp.</v>
          </cell>
        </row>
        <row r="56">
          <cell r="AM56" t="str">
            <v>Oshawa PUC Networks Inc.</v>
          </cell>
        </row>
        <row r="57">
          <cell r="AM57" t="str">
            <v>Ottawa River Power Corporation</v>
          </cell>
        </row>
        <row r="58">
          <cell r="AM58" t="str">
            <v>Parry Sound Power Corporation</v>
          </cell>
        </row>
        <row r="59">
          <cell r="AM59" t="str">
            <v>Peterborough Distribution Inc.</v>
          </cell>
        </row>
        <row r="60">
          <cell r="AM60" t="str">
            <v>PowerStream Inc.</v>
          </cell>
        </row>
        <row r="61">
          <cell r="AM61" t="str">
            <v>PUC Distribution Inc.</v>
          </cell>
        </row>
        <row r="62">
          <cell r="AM62" t="str">
            <v>Renfrew Hydro Inc.</v>
          </cell>
        </row>
        <row r="63">
          <cell r="AM63" t="str">
            <v>Rideau St. Lawrence Distribution Inc.</v>
          </cell>
        </row>
        <row r="64">
          <cell r="AM64" t="str">
            <v>St. Thomas Energy Inc.</v>
          </cell>
        </row>
        <row r="65">
          <cell r="AM65" t="str">
            <v>Sioux Lookout Hydro Inc.</v>
          </cell>
        </row>
        <row r="66">
          <cell r="AM66" t="str">
            <v>Thunder Bay Hydro Electricity Distribution</v>
          </cell>
        </row>
        <row r="67">
          <cell r="AM67" t="str">
            <v>Tillsonburg Hydro Inc.</v>
          </cell>
        </row>
        <row r="68">
          <cell r="AM68" t="str">
            <v>Toronto Hydro-Electric System Limited</v>
          </cell>
        </row>
        <row r="69">
          <cell r="AM69" t="str">
            <v>Veridian Connections Inc.</v>
          </cell>
        </row>
        <row r="70">
          <cell r="AM70" t="str">
            <v>Wasaga Distribution Inc.</v>
          </cell>
        </row>
        <row r="71">
          <cell r="AM71" t="str">
            <v>Waterloo North Hydro Inc.</v>
          </cell>
        </row>
        <row r="72">
          <cell r="AM72" t="str">
            <v>Welland Hydro Electric System Corp.</v>
          </cell>
        </row>
        <row r="73">
          <cell r="AM73" t="str">
            <v>Wellington North Power Inc.</v>
          </cell>
        </row>
        <row r="74">
          <cell r="AM74" t="str">
            <v>West Coast Huron Energy Inc.</v>
          </cell>
        </row>
        <row r="75">
          <cell r="AM75" t="str">
            <v>Westario Power Inc.</v>
          </cell>
        </row>
        <row r="76">
          <cell r="AM76" t="str">
            <v>Whitby Hydro Electric Corporation</v>
          </cell>
        </row>
        <row r="77">
          <cell r="AM77" t="str">
            <v>Woodstock Hydro Services Inc.</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
      <sheetName val="2. Applicable Worksheets"/>
      <sheetName val="3. Rate Classes"/>
      <sheetName val="hidden1"/>
      <sheetName val="4. Most Recent Tariff"/>
    </sheetNames>
    <sheetDataSet>
      <sheetData sheetId="0"/>
      <sheetData sheetId="1" refreshError="1"/>
      <sheetData sheetId="2"/>
      <sheetData sheetId="3">
        <row r="1">
          <cell r="D1" t="str">
            <v>Applicable only for Non-RPP Customers</v>
          </cell>
        </row>
        <row r="2">
          <cell r="D2" t="str">
            <v>Deferral / Variance Account Rate Rider</v>
          </cell>
        </row>
        <row r="3">
          <cell r="D3" t="str">
            <v>Deferral / Variance Account Rate Rider (excl GA)</v>
          </cell>
        </row>
        <row r="4">
          <cell r="D4" t="str">
            <v>Deferral / Variance Account Rate Rider (GA) – if applicable</v>
          </cell>
        </row>
        <row r="5">
          <cell r="D5" t="str">
            <v>Distribution Volumetric Rate</v>
          </cell>
        </row>
        <row r="6">
          <cell r="D6" t="str">
            <v>Distribution Wheeling Service Rate</v>
          </cell>
        </row>
        <row r="7">
          <cell r="D7" t="str">
            <v>General Service 1,500 to 4,999 kW customer</v>
          </cell>
        </row>
        <row r="8">
          <cell r="D8" t="str">
            <v>General Service 50 to 1,499 kW customer</v>
          </cell>
        </row>
        <row r="9">
          <cell r="D9" t="str">
            <v>General Service Large Use customer</v>
          </cell>
        </row>
        <row r="10">
          <cell r="D10" t="str">
            <v>Green Energy Act Initiatives Funding Adder</v>
          </cell>
        </row>
        <row r="11">
          <cell r="D11" t="str">
            <v>Lost Revenue Adjustment Mechanism (LRAM) Recovery/Shared Savings Mechanism (SSM) Recovery Rate Rider – effective until April 30, 2012</v>
          </cell>
        </row>
        <row r="12">
          <cell r="D12" t="str">
            <v>Lost Revenue Adjustment Mechanism (LRAM) Recovery/Shared Savings Mechanism (SSM) Recovery Rate Rider (2011) – effective until April 30, 2014</v>
          </cell>
        </row>
        <row r="13">
          <cell r="D13" t="str">
            <v>Low Voltage Service Rate</v>
          </cell>
        </row>
        <row r="14">
          <cell r="D14" t="str">
            <v>Low Voltage Volumetric Rate</v>
          </cell>
        </row>
        <row r="15">
          <cell r="D15" t="str">
            <v>LRAM &amp; SSM Rate Rider</v>
          </cell>
        </row>
        <row r="16">
          <cell r="D16" t="str">
            <v>Minimum Distribution Charge – per KW of maximum billing demand in the previous 11 months</v>
          </cell>
        </row>
        <row r="17">
          <cell r="D17" t="str">
            <v>Monthly Distribution Wheeling Service Rate – Dedicated LV Line</v>
          </cell>
        </row>
        <row r="18">
          <cell r="D18" t="str">
            <v>Monthly Distribution Wheeling Service Rate – Hydro One Networks</v>
          </cell>
        </row>
        <row r="19">
          <cell r="D19" t="str">
            <v>Monthly Distribution Wheeling Service Rate – Shared LV Line</v>
          </cell>
        </row>
        <row r="20">
          <cell r="D20" t="str">
            <v>Monthly Distribution Wheeling Service Rate – Waterloo North Hydro</v>
          </cell>
        </row>
        <row r="21">
          <cell r="D21" t="str">
            <v>Rate Rider for Deferral/Variance Account Disposition – effective until April 30, 2014</v>
          </cell>
        </row>
        <row r="22">
          <cell r="D22" t="str">
            <v>Rate Rider for Deferral/Variance Account Disposition (2009) – effective until April 30, 2013</v>
          </cell>
        </row>
        <row r="23">
          <cell r="D23" t="str">
            <v>Rate Rider for Deferral/Variance Account Disposition (2010) – effective until April 30, 2012</v>
          </cell>
        </row>
        <row r="24">
          <cell r="D24" t="str">
            <v>Rate Rider for Deferral/Variance Account Disposition (2010) – effective until April 30, 2012 Applicable only for Wholesale Market Participants</v>
          </cell>
        </row>
        <row r="25">
          <cell r="D25" t="str">
            <v>Rate Rider for Deferral/Variance Account Disposition (2010) – effective until April 30, 2013</v>
          </cell>
        </row>
        <row r="26">
          <cell r="D26" t="str">
            <v>Rate Rider for Deferral/Variance Account Disposition (2010) – effective until April 30, 2014</v>
          </cell>
        </row>
        <row r="27">
          <cell r="D27" t="str">
            <v>Rate Rider for Deferral/Variance Account Disposition (2010) – effective until January 31, 2012</v>
          </cell>
        </row>
        <row r="28">
          <cell r="D28" t="str">
            <v>Rate Rider for Deferral/Variance Account Disposition (2011) – effective until April 30, 2012</v>
          </cell>
        </row>
        <row r="29">
          <cell r="D29" t="str">
            <v>Rate Rider for Deferral/Variance Account Disposition (2011) – effective until April 30, 2012 (per connection)</v>
          </cell>
        </row>
        <row r="30">
          <cell r="D30" t="str">
            <v>Rate Rider for Deferral/Variance Account Disposition (2011) – effective until April 30, 2013</v>
          </cell>
        </row>
        <row r="31">
          <cell r="D31" t="str">
            <v>Rate Rider for Deferral/Variance Account Disposition (2011) – effective until April 30, 2013 Applicable only for Wholesale Market Participants</v>
          </cell>
        </row>
        <row r="32">
          <cell r="D32" t="str">
            <v>Rate Rider for Deferral/Variance Account Disposition (2011) – effective until April 30, 2014</v>
          </cell>
        </row>
        <row r="33">
          <cell r="D33" t="str">
            <v>Rate Rider for Deferral/Variance Account Disposition (2011) – effective until April 30, 2015</v>
          </cell>
        </row>
        <row r="34">
          <cell r="D34" t="str">
            <v>Rate Rider for Deferral/Variance Account Disposition (2011) – effective until December 31, 2011</v>
          </cell>
        </row>
        <row r="35">
          <cell r="D35" t="str">
            <v>Rate Rider for Global Adjustment Sub-Account (2010) – effective until April 30, 2012 Applicable only for Non-RPP Customers</v>
          </cell>
        </row>
        <row r="36">
          <cell r="D36" t="str">
            <v>Rate Rider for Global Adjustment Sub-Account (2011) – effective until April 30, 2012 Applicable only for Non-RPP Customers</v>
          </cell>
        </row>
        <row r="37">
          <cell r="D37" t="str">
            <v>Rate Rider for Global Adjustment Sub-Account Disposition – effective until April 30, 2012 Applicable only for Non-RPP Customers</v>
          </cell>
        </row>
        <row r="38">
          <cell r="D38" t="str">
            <v>Rate Rider for Global Adjustment Sub-Account Disposition – effective until April 30, 2014 Applicable only for Non-RPP Customers</v>
          </cell>
        </row>
        <row r="39">
          <cell r="D39" t="str">
            <v>Rate Rider for Global Adjustment Sub-Account Disposition (2010 credit) – effective until April 30, 2012 Applicable only for Non-RPP Customers</v>
          </cell>
        </row>
        <row r="40">
          <cell r="D40" t="str">
            <v>Rate Rider for Global Adjustment Sub-Account Disposition (2010 recalculated) – effective until April 30, 2013 Applicable only for Non-RPP Customers</v>
          </cell>
        </row>
        <row r="41">
          <cell r="D41" t="str">
            <v>Rate Rider for Global Adjustment Sub-Account Disposition (2010) – effective until April 30, 2012 Applicable only for Non-RPP Customers</v>
          </cell>
        </row>
        <row r="42">
          <cell r="D42" t="str">
            <v>Rate Rider for Global Adjustment Sub-Account Disposition (2010) – effective until April 30, 2013 Applicable only for Non-RPP Customers</v>
          </cell>
        </row>
        <row r="43">
          <cell r="D43" t="str">
            <v>Rate Rider for Global Adjustment Sub-Account Disposition (2010) – effective until April 30, 2014 Applicable only for Non-RPP Customers</v>
          </cell>
        </row>
        <row r="44">
          <cell r="D44" t="str">
            <v>Rate Rider for Global Adjustment Sub-Account Disposition (2011) – effective until April 30, 2012 Applicable only for Non-RPP Customers</v>
          </cell>
        </row>
        <row r="45">
          <cell r="D45" t="str">
            <v>Rate Rider for Global Adjustment Sub-Account Disposition (2011) – effective until April 30, 2012 Applicable only for Non-RPP Customers (per connection)</v>
          </cell>
        </row>
        <row r="46">
          <cell r="D46" t="str">
            <v>Rate Rider for Global Adjustment Sub-Account Disposition (2011) – effective until April 30, 2013 Applicable only for Non-RPP Customers</v>
          </cell>
        </row>
        <row r="47">
          <cell r="D47" t="str">
            <v>Rate Rider for Global Adjustment Sub-Account Disposition (2011) – effective until April 30, 2013 Applicable only for Non-RPP Customers and excluding Wholesale Market Participants</v>
          </cell>
        </row>
        <row r="48">
          <cell r="D48" t="str">
            <v>Rate Rider for Global Adjustment Sub-Account Disposition (2011) – effective until April 30, 2015 Applicable only for Non-RPP Customers</v>
          </cell>
        </row>
        <row r="49">
          <cell r="D49" t="str">
            <v>Rate Rider for Lost Revenue Adjustment Mechanism (LRAM) Recovery – effective until April 30, 2012</v>
          </cell>
        </row>
        <row r="50">
          <cell r="D50" t="str">
            <v>Rate Rider for Lost Revenue Adjustment Mechanism (LRAM) Recovery/Shared Savings Mechanism (SSM) Recovery – effective until April 30, 2012</v>
          </cell>
        </row>
        <row r="51">
          <cell r="D51" t="str">
            <v>Rate Rider for Lost Revenue Adjustment Mechanism (LRAM) Recovery/Shared Savings Mechanism (SSM) Recovery – effective until April 30, 2012</v>
          </cell>
        </row>
        <row r="52">
          <cell r="D52" t="str">
            <v>Rate Rider for Lost Revenue Adjustment Mechanism (LRAM) Recovery/Shared Savings Mechanism (SSM) Recovery – effective until April 30, 2013</v>
          </cell>
        </row>
        <row r="53">
          <cell r="D53" t="str">
            <v>Rate Rider for Lost Revenue Adjustment Mechanism (LRAM) Recovery/Shared Savings Mechanism (SSM) Recovery – effective until April 30, 2014</v>
          </cell>
        </row>
        <row r="54">
          <cell r="D54" t="str">
            <v>Rate Rider for Lost Revenue Adjustment Mechanism (LRAM) Recovery/Shared Savings Mechanism (SSM) Recovery – effective until December 31, 2012</v>
          </cell>
        </row>
        <row r="55">
          <cell r="D55" t="str">
            <v>Rate Rider for Lost Revenue Adjustment Mechanism (LRAM) Recovery/Shared Savings Mechanism (SSM) Recovery (2009) – effective until April 30, 2012</v>
          </cell>
        </row>
        <row r="56">
          <cell r="D56" t="str">
            <v>Rate Rider for Lost Revenue Adjustment Mechanism (LRAM) Recovery/Shared Savings Mechanism (SSM) Recovery (2011) – effective until April 30, 2012</v>
          </cell>
        </row>
        <row r="57">
          <cell r="D57" t="str">
            <v>Rate Rider for Lost Revenue Adjustment Mechanism (LRAM) Recovery/Shared Savings Mechanism (SSM) Recovery (2011) – effective until April 30, 2013</v>
          </cell>
        </row>
        <row r="58">
          <cell r="D58" t="str">
            <v>Rate Rider for Recalculated Deferral/Variance Account Disposition (2010) – effective until April 30, 2013</v>
          </cell>
        </row>
        <row r="59">
          <cell r="D59" t="str">
            <v>Rate Rider for Recovery of Foregone Revenue – effective until December 31, 2011</v>
          </cell>
        </row>
        <row r="60">
          <cell r="D60" t="str">
            <v>Rate Rider for Recovery of Incremental Capital Costs – effective until April 30, 2012</v>
          </cell>
        </row>
        <row r="61">
          <cell r="D61" t="str">
            <v>Rate Rider for Recovery of Incremental Capital Costs – effective until April 30, 2013</v>
          </cell>
        </row>
        <row r="62">
          <cell r="D62" t="str">
            <v>Rate Rider for Recovery of Late Payment Penalty Litigation Costs – effective until April 30, 2012</v>
          </cell>
        </row>
        <row r="63">
          <cell r="D63" t="str">
            <v>Rate Rider for Recovery of Late Payment Penalty Litigation Costs – effective until April 30, 2012 (per connection)</v>
          </cell>
        </row>
        <row r="64">
          <cell r="D64" t="str">
            <v>Rate Rider for Recovery of Late Payment Penalty Litigation Costs (per customer) – effective until April 30, 2012</v>
          </cell>
        </row>
        <row r="65">
          <cell r="D65" t="str">
            <v>Rate Rider for Recovery of Stranded Meter Assets – effective until December 31, 2012</v>
          </cell>
        </row>
        <row r="66">
          <cell r="D66" t="str">
            <v>Rate Rider for Regulatory Asset Recovery – effective until April 30, 2012</v>
          </cell>
        </row>
        <row r="67">
          <cell r="D67" t="str">
            <v>Rate Rider for Regulatory Asset Recovery – effective until April 30, 2013</v>
          </cell>
        </row>
        <row r="68">
          <cell r="D68" t="str">
            <v>Rate Rider for Return of Revenue Sufficiency – effective until December 31, 2011</v>
          </cell>
        </row>
        <row r="69">
          <cell r="D69" t="str">
            <v>Rate Rider for Return of Transformer Ownership Allowance Sufficiency – effective until December 31, 2011</v>
          </cell>
        </row>
        <row r="70">
          <cell r="D70" t="str">
            <v>Rate Rider for Smart Meter Incremental Revenue Requirement – in effect until the effective date of the next cost of service application</v>
          </cell>
        </row>
        <row r="71">
          <cell r="D71" t="str">
            <v>Rate Rider for Smart Meter Variance Account Disposition – effective until April 30, 2012</v>
          </cell>
        </row>
        <row r="72">
          <cell r="D72" t="str">
            <v>Rate Rider for Smart Meter Variance Account Disposition – effective until December 31, 2011</v>
          </cell>
        </row>
        <row r="73">
          <cell r="D73" t="str">
            <v>Rate Rider for Tax Change – effective until April 20, 2012</v>
          </cell>
        </row>
        <row r="74">
          <cell r="D74" t="str">
            <v>Rate Rider for Tax Change – effective until April 30, 2012</v>
          </cell>
        </row>
        <row r="75">
          <cell r="D75" t="str">
            <v>Rate Rider for Tax Change – effective until April 30, 2012 (per connection)</v>
          </cell>
        </row>
        <row r="76">
          <cell r="D76" t="str">
            <v>Rate Rider for Tax Change – Hydro One Networks - effective until April 30, 2012</v>
          </cell>
        </row>
        <row r="77">
          <cell r="D77" t="str">
            <v>Rate Rider for Tax Change – Waterloo North Hydro – effective until April 30, 2012</v>
          </cell>
        </row>
        <row r="78">
          <cell r="D78" t="str">
            <v>Rate Rider for Tax Change Dedicated LV Line – effective until April 30, 2012</v>
          </cell>
        </row>
        <row r="79">
          <cell r="D79" t="str">
            <v>Rate Rider for Tax Change Shared LV Line – effective until April 30, 2012</v>
          </cell>
        </row>
        <row r="80">
          <cell r="D80" t="str">
            <v>Rate Rider for Z-Factor Recovery – Effective until April 30, 2012</v>
          </cell>
        </row>
        <row r="81">
          <cell r="D81" t="str">
            <v>Retail Transmission Rate – Line and Transformation Connection Service Rate</v>
          </cell>
        </row>
        <row r="82">
          <cell r="D82" t="str">
            <v>Retail Transmission Rate – Line and Transformation Connection Service Rate – Interval Metered</v>
          </cell>
        </row>
        <row r="83">
          <cell r="D83" t="str">
            <v>Retail Transmission Rate – Line and Transformation Connection Service Rate – Interval Metered &lt; 1,000 kW</v>
          </cell>
        </row>
        <row r="84">
          <cell r="D84" t="str">
            <v>Retail Transmission Rate – Line and Transformation Connection Service Rate – Interval Metered &gt; 1,000 kW</v>
          </cell>
        </row>
        <row r="85">
          <cell r="D85" t="str">
            <v>Retail Transmission Rate – Line and Transformation Connection Service Rate – Interval Metered ≥ 1,000kW</v>
          </cell>
        </row>
        <row r="86">
          <cell r="D86" t="str">
            <v>Retail Transmission Rate – Line Connection Service Rate</v>
          </cell>
        </row>
        <row r="87">
          <cell r="D87" t="str">
            <v>Retail Transmission Rate – Network Service Rate</v>
          </cell>
        </row>
        <row r="88">
          <cell r="D88" t="str">
            <v>Retail Transmission Rate – Network Service Rate – Interval Metered</v>
          </cell>
        </row>
        <row r="89">
          <cell r="D89" t="str">
            <v>Retail Transmission Rate – Network Service Rate – Interval Metered &lt; 1,000 kW Rate</v>
          </cell>
        </row>
        <row r="90">
          <cell r="D90" t="str">
            <v>Retail Transmission Rate – Network Service Rate – Interval Metered &gt; 1,000 kW</v>
          </cell>
        </row>
        <row r="91">
          <cell r="D91" t="str">
            <v>Retail Transmission Rate – Network Service Rate – Interval Metered ≥ 1,000 kW</v>
          </cell>
        </row>
        <row r="92">
          <cell r="D92" t="str">
            <v>Retail Transmission Rate – Transformation Connection Service Rate</v>
          </cell>
        </row>
        <row r="93">
          <cell r="D93" t="str">
            <v>Service Charge</v>
          </cell>
        </row>
        <row r="94">
          <cell r="D94" t="str">
            <v>Service Charge (Based on 30 day month)</v>
          </cell>
        </row>
        <row r="95">
          <cell r="D95" t="str">
            <v>Service Charge (per account)</v>
          </cell>
        </row>
        <row r="96">
          <cell r="D96" t="str">
            <v>Service Charge (per connection)</v>
          </cell>
        </row>
        <row r="97">
          <cell r="D97" t="str">
            <v>Service Charge (per customer)</v>
          </cell>
        </row>
        <row r="98">
          <cell r="D98" t="str">
            <v>Service Charge for metered account</v>
          </cell>
        </row>
        <row r="99">
          <cell r="D99" t="str">
            <v>Service Charge for Unmetered Scattered Load account (per connection)</v>
          </cell>
        </row>
        <row r="100">
          <cell r="D100" t="str">
            <v>Smart Grid Rate Adder</v>
          </cell>
        </row>
        <row r="101">
          <cell r="D101" t="str">
            <v>Smart Meter Disposition Rider 2 – effective until next cost of service application</v>
          </cell>
        </row>
        <row r="102">
          <cell r="D102" t="str">
            <v>Smart Meter Disposition Rider 3 – effective until next cost of service application</v>
          </cell>
        </row>
        <row r="103">
          <cell r="D103" t="str">
            <v>Smart Meter Funding Adder</v>
          </cell>
        </row>
        <row r="104">
          <cell r="D104" t="str">
            <v>Smart Meter Funding Adder – effective until April 30, 2012</v>
          </cell>
        </row>
        <row r="105">
          <cell r="D105" t="str">
            <v>Smart Meter Funding Adder – effective until December 31, 2011</v>
          </cell>
        </row>
        <row r="106">
          <cell r="D106" t="str">
            <v>Smart Meter Funding Adder for metered account – effective until April 30, 2012</v>
          </cell>
        </row>
        <row r="107">
          <cell r="D107" t="str">
            <v>Standby Charge – for a month where standby power is not provided. The charge is applied to the contracted amount (e.g. nameplate rating of the generation facility).</v>
          </cell>
        </row>
        <row r="108">
          <cell r="D108" t="str">
            <v>Total Loss Factor – Primary Metered Customer &lt; 5,000 kW</v>
          </cell>
        </row>
        <row r="109">
          <cell r="D109" t="str">
            <v>Total Loss Factor – Primary Metered Customer &gt; 5,000 kW</v>
          </cell>
        </row>
        <row r="110">
          <cell r="D110" t="str">
            <v>Total Loss Factor – Secondary Metered Customer &lt; 5,000 kW</v>
          </cell>
        </row>
        <row r="111">
          <cell r="D111" t="str">
            <v>Total Loss Factor – Secondary Metered Customer &gt; 5,000 kW</v>
          </cell>
        </row>
        <row r="112">
          <cell r="D112" t="str">
            <v>Transmission Rate – Network Service Rate – Interval Metered</v>
          </cell>
        </row>
      </sheetData>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6.bin"/><Relationship Id="rId4" Type="http://schemas.openxmlformats.org/officeDocument/2006/relationships/comments" Target="../comments1.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7.bin"/><Relationship Id="rId4" Type="http://schemas.openxmlformats.org/officeDocument/2006/relationships/comments" Target="../comments2.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8.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ED1F2C-E67E-48A8-84AF-743BFAD8B4DD}">
  <dimension ref="A1:R104"/>
  <sheetViews>
    <sheetView tabSelected="1" workbookViewId="0"/>
  </sheetViews>
  <sheetFormatPr defaultColWidth="8.54296875" defaultRowHeight="14.5" x14ac:dyDescent="0.35"/>
  <cols>
    <col min="1" max="1" width="37.7265625" style="10" customWidth="1"/>
    <col min="2" max="2" width="11.54296875" style="10" customWidth="1"/>
    <col min="3" max="17" width="16.1796875" style="10" customWidth="1"/>
    <col min="18" max="16384" width="8.54296875" style="10"/>
  </cols>
  <sheetData>
    <row r="1" spans="1:15" s="2" customFormat="1" x14ac:dyDescent="0.35">
      <c r="A1" s="1"/>
      <c r="B1" s="1"/>
      <c r="C1" s="1"/>
      <c r="D1" s="1"/>
      <c r="E1" s="1"/>
      <c r="K1" s="3" t="s">
        <v>0</v>
      </c>
      <c r="L1" s="4" t="s">
        <v>111</v>
      </c>
    </row>
    <row r="2" spans="1:15" s="2" customFormat="1" x14ac:dyDescent="0.35">
      <c r="A2" s="1"/>
      <c r="B2" s="1"/>
      <c r="C2" s="1"/>
      <c r="D2" s="1"/>
      <c r="E2" s="1"/>
      <c r="K2" s="3" t="s">
        <v>1</v>
      </c>
      <c r="L2" s="5" t="s">
        <v>172</v>
      </c>
    </row>
    <row r="3" spans="1:15" s="2" customFormat="1" x14ac:dyDescent="0.35">
      <c r="A3" s="1"/>
      <c r="B3" s="1"/>
      <c r="C3" s="1"/>
      <c r="D3" s="1"/>
      <c r="E3" s="1"/>
      <c r="K3" s="3" t="s">
        <v>2</v>
      </c>
      <c r="L3" s="5"/>
    </row>
    <row r="4" spans="1:15" s="2" customFormat="1" x14ac:dyDescent="0.35">
      <c r="A4" s="6"/>
      <c r="B4" s="1"/>
      <c r="C4" s="1"/>
      <c r="D4" s="1"/>
      <c r="E4" s="1"/>
      <c r="K4" s="3" t="s">
        <v>4</v>
      </c>
      <c r="L4" s="5" t="s">
        <v>173</v>
      </c>
    </row>
    <row r="5" spans="1:15" s="2" customFormat="1" x14ac:dyDescent="0.35">
      <c r="A5" s="1"/>
      <c r="B5" s="1"/>
      <c r="C5" s="1"/>
      <c r="D5" s="1"/>
      <c r="E5" s="1"/>
      <c r="K5" s="3" t="s">
        <v>5</v>
      </c>
      <c r="L5" s="7"/>
    </row>
    <row r="6" spans="1:15" s="2" customFormat="1" x14ac:dyDescent="0.35">
      <c r="A6" s="1"/>
      <c r="B6" s="1"/>
      <c r="C6" s="1"/>
      <c r="D6" s="1"/>
      <c r="E6" s="1"/>
      <c r="K6" s="3"/>
      <c r="L6" s="4"/>
    </row>
    <row r="7" spans="1:15" s="2" customFormat="1" x14ac:dyDescent="0.35">
      <c r="A7" s="1"/>
      <c r="B7" s="1"/>
      <c r="C7" s="1"/>
      <c r="D7" s="1"/>
      <c r="E7" s="1"/>
      <c r="K7" s="3" t="s">
        <v>6</v>
      </c>
      <c r="L7" s="117">
        <v>45520</v>
      </c>
    </row>
    <row r="8" spans="1:15" s="2" customFormat="1" x14ac:dyDescent="0.35">
      <c r="A8" s="1"/>
      <c r="B8" s="1"/>
      <c r="C8" s="1"/>
      <c r="D8" s="1"/>
      <c r="E8" s="1"/>
      <c r="F8" s="1"/>
      <c r="G8" s="1"/>
      <c r="H8" s="1"/>
      <c r="I8" s="1"/>
      <c r="J8" s="1"/>
      <c r="M8" s="8"/>
      <c r="N8" s="8"/>
      <c r="O8" s="8"/>
    </row>
    <row r="9" spans="1:15" s="2" customFormat="1" ht="18" x14ac:dyDescent="0.4">
      <c r="A9" s="164" t="s">
        <v>7</v>
      </c>
      <c r="B9" s="164"/>
      <c r="C9" s="164"/>
      <c r="D9" s="164"/>
      <c r="E9" s="164"/>
      <c r="F9" s="164"/>
      <c r="G9" s="164"/>
      <c r="H9" s="164"/>
      <c r="I9" s="164"/>
      <c r="J9" s="164"/>
      <c r="K9" s="164"/>
      <c r="L9" s="164"/>
      <c r="M9" s="8"/>
      <c r="N9" s="8"/>
      <c r="O9" s="8"/>
    </row>
    <row r="10" spans="1:15" s="2" customFormat="1" ht="18" x14ac:dyDescent="0.4">
      <c r="A10" s="164" t="s">
        <v>8</v>
      </c>
      <c r="B10" s="164"/>
      <c r="C10" s="164"/>
      <c r="D10" s="164"/>
      <c r="E10" s="164"/>
      <c r="F10" s="164"/>
      <c r="G10" s="164"/>
      <c r="H10" s="164"/>
      <c r="I10" s="164"/>
      <c r="J10" s="164"/>
      <c r="K10" s="164"/>
      <c r="L10" s="164"/>
      <c r="M10" s="8"/>
      <c r="N10" s="8"/>
      <c r="O10" s="8"/>
    </row>
    <row r="11" spans="1:15" s="2" customFormat="1" ht="18" x14ac:dyDescent="0.4">
      <c r="A11" s="9"/>
      <c r="B11" s="9"/>
      <c r="C11" s="9"/>
      <c r="D11" s="9"/>
      <c r="E11" s="9"/>
      <c r="F11" s="9"/>
      <c r="G11" s="9"/>
      <c r="H11" s="9"/>
      <c r="I11" s="9"/>
      <c r="J11" s="9"/>
      <c r="K11" s="9"/>
      <c r="L11" s="9"/>
      <c r="M11" s="8"/>
      <c r="N11" s="8"/>
      <c r="O11" s="8"/>
    </row>
    <row r="12" spans="1:15" x14ac:dyDescent="0.35">
      <c r="A12" s="165" t="s">
        <v>9</v>
      </c>
      <c r="B12" s="165"/>
      <c r="C12" s="165"/>
      <c r="D12" s="165"/>
      <c r="E12" s="165"/>
      <c r="F12" s="165"/>
      <c r="G12" s="165"/>
      <c r="H12" s="165"/>
      <c r="I12" s="1"/>
      <c r="J12" s="1"/>
    </row>
    <row r="13" spans="1:15" x14ac:dyDescent="0.35">
      <c r="A13" s="165" t="s">
        <v>10</v>
      </c>
      <c r="B13" s="165"/>
      <c r="C13" s="165"/>
      <c r="D13" s="165"/>
      <c r="E13" s="165"/>
      <c r="F13" s="165"/>
      <c r="G13" s="165"/>
      <c r="H13" s="165"/>
      <c r="I13" s="1"/>
      <c r="J13" s="1"/>
    </row>
    <row r="14" spans="1:15" x14ac:dyDescent="0.35">
      <c r="A14" s="166" t="s">
        <v>11</v>
      </c>
      <c r="B14" s="166"/>
      <c r="C14" s="166"/>
      <c r="D14" s="166"/>
      <c r="E14" s="166"/>
      <c r="F14" s="166"/>
      <c r="G14" s="166"/>
      <c r="H14" s="11"/>
      <c r="I14" s="1"/>
      <c r="J14" s="1"/>
    </row>
    <row r="15" spans="1:15" x14ac:dyDescent="0.35">
      <c r="A15" s="166" t="s">
        <v>12</v>
      </c>
      <c r="B15" s="166"/>
      <c r="C15" s="166"/>
      <c r="D15" s="166"/>
      <c r="E15" s="166"/>
      <c r="F15" s="166"/>
      <c r="G15" s="166"/>
      <c r="H15" s="11"/>
      <c r="I15" s="1"/>
      <c r="J15" s="1"/>
    </row>
    <row r="16" spans="1:15" ht="15.5" x14ac:dyDescent="0.35">
      <c r="A16" s="12"/>
      <c r="B16" s="1"/>
      <c r="C16" s="1"/>
      <c r="D16" s="1"/>
      <c r="E16" s="1"/>
      <c r="F16" s="1"/>
      <c r="G16" s="1"/>
      <c r="H16" s="1"/>
      <c r="I16" s="1"/>
      <c r="J16" s="1"/>
    </row>
    <row r="17" spans="1:17" ht="15" customHeight="1" x14ac:dyDescent="0.35">
      <c r="A17" s="162" t="s">
        <v>13</v>
      </c>
      <c r="B17" s="162"/>
      <c r="C17" s="162"/>
      <c r="D17" s="162"/>
      <c r="E17" s="162"/>
      <c r="F17" s="162"/>
      <c r="G17" s="162"/>
      <c r="H17" s="162"/>
      <c r="I17" s="162"/>
      <c r="J17" s="162"/>
      <c r="K17" s="162"/>
    </row>
    <row r="18" spans="1:17" ht="15.75" customHeight="1" x14ac:dyDescent="0.35">
      <c r="A18" s="162" t="s">
        <v>14</v>
      </c>
      <c r="B18" s="162"/>
      <c r="C18" s="162"/>
      <c r="D18" s="162"/>
      <c r="E18" s="162"/>
      <c r="F18" s="162"/>
      <c r="G18" s="162"/>
      <c r="H18" s="162"/>
      <c r="I18" s="162"/>
      <c r="J18" s="162"/>
    </row>
    <row r="19" spans="1:17" ht="15.75" customHeight="1" x14ac:dyDescent="0.35">
      <c r="A19" s="163" t="s">
        <v>15</v>
      </c>
      <c r="B19" s="163"/>
      <c r="C19" s="163"/>
      <c r="D19" s="163"/>
      <c r="E19" s="163"/>
      <c r="F19" s="163"/>
      <c r="G19" s="163"/>
      <c r="H19" s="163"/>
      <c r="I19" s="163"/>
      <c r="J19" s="13"/>
    </row>
    <row r="20" spans="1:17" ht="15.75" customHeight="1" x14ac:dyDescent="0.35">
      <c r="A20" s="14" t="s">
        <v>16</v>
      </c>
      <c r="B20" s="13"/>
      <c r="C20" s="13"/>
      <c r="D20" s="13"/>
      <c r="E20" s="13"/>
      <c r="F20" s="13"/>
      <c r="G20" s="13"/>
      <c r="H20" s="13"/>
      <c r="I20" s="13"/>
      <c r="J20" s="13"/>
    </row>
    <row r="21" spans="1:17" x14ac:dyDescent="0.35">
      <c r="A21" s="15" t="s">
        <v>17</v>
      </c>
      <c r="B21" s="10" t="s">
        <v>18</v>
      </c>
      <c r="H21" s="1"/>
      <c r="I21" s="1"/>
      <c r="J21" s="1"/>
    </row>
    <row r="22" spans="1:17" x14ac:dyDescent="0.35">
      <c r="B22" s="11" t="s">
        <v>19</v>
      </c>
      <c r="H22" s="1"/>
      <c r="I22" s="1"/>
      <c r="J22" s="1"/>
    </row>
    <row r="23" spans="1:17" x14ac:dyDescent="0.35">
      <c r="B23" s="10" t="s">
        <v>20</v>
      </c>
      <c r="H23" s="1"/>
      <c r="I23" s="1"/>
      <c r="J23" s="1"/>
    </row>
    <row r="24" spans="1:17" x14ac:dyDescent="0.35">
      <c r="B24" s="16" t="s">
        <v>21</v>
      </c>
      <c r="H24" s="1"/>
      <c r="I24" s="1"/>
      <c r="J24" s="1"/>
    </row>
    <row r="25" spans="1:17" ht="12.75" customHeight="1" x14ac:dyDescent="0.35">
      <c r="B25" s="16" t="s">
        <v>22</v>
      </c>
      <c r="H25" s="1"/>
      <c r="I25" s="1"/>
      <c r="J25" s="1"/>
    </row>
    <row r="26" spans="1:17" ht="12.75" customHeight="1" x14ac:dyDescent="0.35">
      <c r="A26" s="16"/>
      <c r="H26" s="1"/>
      <c r="I26" s="1"/>
      <c r="J26" s="1"/>
    </row>
    <row r="27" spans="1:17" x14ac:dyDescent="0.35">
      <c r="A27" s="15" t="s">
        <v>23</v>
      </c>
      <c r="B27" s="10" t="s">
        <v>24</v>
      </c>
      <c r="H27" s="1"/>
      <c r="I27" s="1"/>
      <c r="J27" s="1"/>
    </row>
    <row r="28" spans="1:17" x14ac:dyDescent="0.35">
      <c r="B28" s="10" t="s">
        <v>25</v>
      </c>
      <c r="H28" s="1"/>
      <c r="I28" s="1"/>
      <c r="J28" s="1"/>
      <c r="M28" s="135"/>
      <c r="N28" s="135"/>
      <c r="O28" s="135"/>
      <c r="P28" s="135"/>
      <c r="Q28" s="135"/>
    </row>
    <row r="29" spans="1:17" x14ac:dyDescent="0.35">
      <c r="H29" s="1"/>
      <c r="I29" s="1"/>
      <c r="J29" s="1"/>
      <c r="M29" s="135"/>
      <c r="N29" s="135"/>
      <c r="O29" s="135"/>
      <c r="P29" s="135"/>
      <c r="Q29" s="135"/>
    </row>
    <row r="30" spans="1:17" ht="18" x14ac:dyDescent="0.4">
      <c r="A30" s="9" t="s">
        <v>26</v>
      </c>
      <c r="B30" s="1"/>
      <c r="C30" s="17" t="s">
        <v>27</v>
      </c>
      <c r="D30" s="17" t="s">
        <v>27</v>
      </c>
      <c r="E30" s="17" t="s">
        <v>27</v>
      </c>
      <c r="F30" s="17" t="s">
        <v>27</v>
      </c>
      <c r="G30" s="17" t="s">
        <v>27</v>
      </c>
      <c r="H30" s="17"/>
      <c r="I30" s="17" t="s">
        <v>27</v>
      </c>
      <c r="J30" s="17" t="s">
        <v>27</v>
      </c>
      <c r="K30" s="17" t="s">
        <v>27</v>
      </c>
      <c r="L30" s="17" t="s">
        <v>27</v>
      </c>
      <c r="M30" s="135"/>
      <c r="N30" s="135"/>
      <c r="O30" s="135"/>
      <c r="P30" s="135"/>
      <c r="Q30" s="135"/>
    </row>
    <row r="31" spans="1:17" x14ac:dyDescent="0.35">
      <c r="A31" s="18" t="s">
        <v>29</v>
      </c>
      <c r="B31" s="1"/>
      <c r="C31" s="19">
        <f t="shared" ref="C31:G31" si="0">D31-1</f>
        <v>2015</v>
      </c>
      <c r="D31" s="19">
        <f t="shared" si="0"/>
        <v>2016</v>
      </c>
      <c r="E31" s="19">
        <f t="shared" si="0"/>
        <v>2017</v>
      </c>
      <c r="F31" s="19">
        <f t="shared" si="0"/>
        <v>2018</v>
      </c>
      <c r="G31" s="19">
        <f t="shared" si="0"/>
        <v>2019</v>
      </c>
      <c r="H31" s="19">
        <f>I31-1</f>
        <v>2020</v>
      </c>
      <c r="I31" s="19">
        <f t="shared" ref="I31:K31" si="1">J31-1</f>
        <v>2021</v>
      </c>
      <c r="J31" s="19">
        <f t="shared" si="1"/>
        <v>2022</v>
      </c>
      <c r="K31" s="19">
        <f t="shared" si="1"/>
        <v>2023</v>
      </c>
      <c r="L31" s="138">
        <v>2024</v>
      </c>
      <c r="M31" s="19">
        <v>2025</v>
      </c>
      <c r="N31" s="19">
        <f>M31+1</f>
        <v>2026</v>
      </c>
      <c r="O31" s="19">
        <f>N31+1</f>
        <v>2027</v>
      </c>
      <c r="P31" s="19">
        <f>O31+1</f>
        <v>2028</v>
      </c>
      <c r="Q31" s="19">
        <f>P31+1</f>
        <v>2029</v>
      </c>
    </row>
    <row r="32" spans="1:17" x14ac:dyDescent="0.35">
      <c r="A32" s="3" t="s">
        <v>30</v>
      </c>
      <c r="B32" s="1"/>
      <c r="C32" s="1"/>
      <c r="D32" s="1"/>
      <c r="E32" s="1"/>
      <c r="F32" s="1"/>
      <c r="G32" s="1"/>
      <c r="H32" s="1"/>
      <c r="I32" s="1"/>
      <c r="J32" s="1"/>
      <c r="K32" s="1"/>
      <c r="L32" s="1"/>
      <c r="M32" s="1"/>
      <c r="N32" s="1"/>
      <c r="O32" s="1"/>
      <c r="P32" s="1"/>
      <c r="Q32" s="1"/>
    </row>
    <row r="33" spans="1:17" x14ac:dyDescent="0.35">
      <c r="A33" s="20" t="s">
        <v>31</v>
      </c>
      <c r="B33" s="1"/>
      <c r="C33" s="1"/>
      <c r="D33" s="1"/>
      <c r="E33" s="1"/>
      <c r="F33" s="116"/>
      <c r="G33" s="1"/>
      <c r="H33" s="1"/>
      <c r="I33" s="1"/>
      <c r="J33" s="1"/>
      <c r="K33" s="1"/>
      <c r="L33" s="1"/>
      <c r="M33" s="1"/>
      <c r="N33" s="1"/>
      <c r="O33" s="1"/>
      <c r="P33" s="1"/>
      <c r="Q33" s="1"/>
    </row>
    <row r="34" spans="1:17" x14ac:dyDescent="0.35">
      <c r="A34" s="109" t="s">
        <v>32</v>
      </c>
      <c r="B34" s="1"/>
      <c r="C34" s="21">
        <v>0</v>
      </c>
      <c r="D34" s="21">
        <v>2129811.3199999998</v>
      </c>
      <c r="E34" s="21">
        <v>13401.749999999998</v>
      </c>
      <c r="F34" s="21">
        <v>605433.24</v>
      </c>
      <c r="G34" s="21">
        <v>4078281.6</v>
      </c>
      <c r="H34" s="21">
        <v>800073.26000000013</v>
      </c>
      <c r="I34" s="21">
        <v>816636.91999999981</v>
      </c>
      <c r="J34" s="21">
        <v>142990.50999999998</v>
      </c>
      <c r="K34" s="21">
        <v>225156.3899999999</v>
      </c>
      <c r="L34" s="21">
        <v>2805000</v>
      </c>
      <c r="M34" s="21">
        <v>2624879.4530915492</v>
      </c>
      <c r="N34" s="21">
        <v>2760424.1932664434</v>
      </c>
      <c r="O34" s="21">
        <v>2901074.2430740707</v>
      </c>
      <c r="P34" s="21">
        <v>3035271.0312387673</v>
      </c>
      <c r="Q34" s="21">
        <v>3221385.0646603815</v>
      </c>
    </row>
    <row r="35" spans="1:17" x14ac:dyDescent="0.35">
      <c r="A35" s="109" t="s">
        <v>33</v>
      </c>
      <c r="B35" s="1"/>
      <c r="C35" s="21">
        <v>0</v>
      </c>
      <c r="D35" s="21">
        <v>0</v>
      </c>
      <c r="E35" s="21">
        <v>0</v>
      </c>
      <c r="F35" s="21">
        <v>0</v>
      </c>
      <c r="G35" s="21">
        <v>0</v>
      </c>
      <c r="H35" s="21">
        <v>0</v>
      </c>
      <c r="I35" s="21">
        <v>0</v>
      </c>
      <c r="J35" s="21">
        <v>0</v>
      </c>
      <c r="K35" s="21">
        <v>0</v>
      </c>
      <c r="L35" s="21">
        <v>0</v>
      </c>
      <c r="M35" s="21">
        <v>0</v>
      </c>
      <c r="N35" s="21">
        <v>0</v>
      </c>
      <c r="O35" s="21">
        <v>0</v>
      </c>
      <c r="P35" s="21">
        <v>0</v>
      </c>
      <c r="Q35" s="21">
        <v>0</v>
      </c>
    </row>
    <row r="36" spans="1:17" x14ac:dyDescent="0.35">
      <c r="A36" s="1" t="s">
        <v>34</v>
      </c>
      <c r="B36" s="1"/>
      <c r="C36" s="21">
        <v>0</v>
      </c>
      <c r="D36" s="21">
        <v>0</v>
      </c>
      <c r="E36" s="21">
        <v>0</v>
      </c>
      <c r="F36" s="21">
        <v>0</v>
      </c>
      <c r="G36" s="21">
        <v>0</v>
      </c>
      <c r="H36" s="21">
        <v>0</v>
      </c>
      <c r="I36" s="21">
        <v>0</v>
      </c>
      <c r="J36" s="21">
        <v>0</v>
      </c>
      <c r="K36" s="21">
        <v>0</v>
      </c>
      <c r="L36" s="21">
        <v>0</v>
      </c>
      <c r="M36" s="21">
        <v>0</v>
      </c>
      <c r="N36" s="21">
        <v>0</v>
      </c>
      <c r="O36" s="21">
        <v>0</v>
      </c>
      <c r="P36" s="21">
        <v>0</v>
      </c>
      <c r="Q36" s="21">
        <v>0</v>
      </c>
    </row>
    <row r="37" spans="1:17" x14ac:dyDescent="0.35">
      <c r="A37" s="1"/>
      <c r="B37" s="1"/>
      <c r="C37" s="1"/>
      <c r="D37" s="1"/>
      <c r="E37" s="1"/>
      <c r="F37" s="1"/>
      <c r="G37" s="1"/>
      <c r="H37" s="1"/>
      <c r="I37" s="1"/>
      <c r="J37" s="1"/>
      <c r="K37" s="1"/>
      <c r="L37" s="1"/>
      <c r="M37" s="1"/>
      <c r="N37" s="1"/>
      <c r="O37" s="1"/>
      <c r="P37" s="1"/>
      <c r="Q37" s="1"/>
    </row>
    <row r="38" spans="1:17" x14ac:dyDescent="0.35">
      <c r="A38" s="3" t="s">
        <v>35</v>
      </c>
      <c r="B38" s="1"/>
      <c r="C38" s="1"/>
      <c r="D38" s="1"/>
      <c r="E38" s="1"/>
      <c r="F38" s="1"/>
      <c r="G38" s="1"/>
      <c r="H38" s="1"/>
      <c r="I38" s="1"/>
      <c r="J38" s="1"/>
      <c r="K38" s="1"/>
      <c r="L38" s="1"/>
      <c r="M38" s="1"/>
      <c r="N38" s="1"/>
      <c r="O38" s="1"/>
      <c r="P38" s="1"/>
      <c r="Q38" s="1"/>
    </row>
    <row r="39" spans="1:17" x14ac:dyDescent="0.35">
      <c r="A39" s="20" t="s">
        <v>36</v>
      </c>
      <c r="B39" s="1"/>
      <c r="C39" s="1"/>
      <c r="D39" s="1"/>
      <c r="E39" s="1"/>
      <c r="F39" s="1"/>
      <c r="G39" s="1"/>
      <c r="H39" s="1"/>
      <c r="I39" s="1"/>
      <c r="J39" s="1"/>
      <c r="K39" s="1"/>
      <c r="L39" s="1"/>
      <c r="M39" s="1"/>
      <c r="N39" s="1"/>
      <c r="O39" s="1"/>
      <c r="P39" s="1"/>
      <c r="Q39" s="1"/>
    </row>
    <row r="40" spans="1:17" x14ac:dyDescent="0.35">
      <c r="A40" s="1" t="s">
        <v>32</v>
      </c>
      <c r="B40" s="1"/>
      <c r="C40" s="21">
        <v>0</v>
      </c>
      <c r="D40" s="21">
        <v>0</v>
      </c>
      <c r="E40" s="21">
        <v>0</v>
      </c>
      <c r="F40" s="21">
        <v>0</v>
      </c>
      <c r="G40" s="21">
        <v>0</v>
      </c>
      <c r="H40" s="21">
        <v>0</v>
      </c>
      <c r="I40" s="21">
        <v>0</v>
      </c>
      <c r="J40" s="21">
        <v>0</v>
      </c>
      <c r="K40" s="21">
        <v>0</v>
      </c>
      <c r="L40" s="21">
        <v>5000000</v>
      </c>
      <c r="M40" s="21">
        <v>3233937.7245481093</v>
      </c>
      <c r="N40" s="21">
        <v>3305897.2374448413</v>
      </c>
      <c r="O40" s="21">
        <v>3379892.3220280423</v>
      </c>
      <c r="P40" s="21">
        <v>3455716.5441048583</v>
      </c>
      <c r="Q40" s="21">
        <v>7067023.9078472722</v>
      </c>
    </row>
    <row r="41" spans="1:17" x14ac:dyDescent="0.35">
      <c r="A41" s="1" t="s">
        <v>33</v>
      </c>
      <c r="B41" s="1"/>
      <c r="C41" s="21">
        <v>0</v>
      </c>
      <c r="D41" s="21">
        <v>0</v>
      </c>
      <c r="E41" s="21">
        <v>0</v>
      </c>
      <c r="F41" s="21">
        <v>0</v>
      </c>
      <c r="G41" s="21">
        <v>0</v>
      </c>
      <c r="H41" s="21">
        <v>0</v>
      </c>
      <c r="I41" s="21">
        <v>0</v>
      </c>
      <c r="J41" s="21">
        <v>0</v>
      </c>
      <c r="K41" s="21">
        <v>0</v>
      </c>
      <c r="L41" s="21">
        <v>0</v>
      </c>
      <c r="M41" s="21">
        <v>0</v>
      </c>
      <c r="N41" s="21">
        <v>0</v>
      </c>
      <c r="O41" s="21">
        <v>0</v>
      </c>
      <c r="P41" s="21">
        <v>0</v>
      </c>
      <c r="Q41" s="21">
        <v>0</v>
      </c>
    </row>
    <row r="42" spans="1:17" x14ac:dyDescent="0.35">
      <c r="A42" s="1" t="s">
        <v>34</v>
      </c>
      <c r="B42" s="1"/>
      <c r="C42" s="21">
        <v>0</v>
      </c>
      <c r="D42" s="21">
        <v>0</v>
      </c>
      <c r="E42" s="21">
        <v>0</v>
      </c>
      <c r="F42" s="21">
        <v>0</v>
      </c>
      <c r="G42" s="21">
        <v>0</v>
      </c>
      <c r="H42" s="21">
        <v>0</v>
      </c>
      <c r="I42" s="21">
        <v>0</v>
      </c>
      <c r="J42" s="21">
        <v>0</v>
      </c>
      <c r="K42" s="21">
        <v>0</v>
      </c>
      <c r="L42" s="21">
        <v>0</v>
      </c>
      <c r="M42" s="21">
        <v>0</v>
      </c>
      <c r="N42" s="21">
        <v>0</v>
      </c>
      <c r="O42" s="21">
        <v>0</v>
      </c>
      <c r="P42" s="21">
        <v>0</v>
      </c>
      <c r="Q42" s="21">
        <v>0</v>
      </c>
    </row>
    <row r="43" spans="1:17" x14ac:dyDescent="0.35">
      <c r="A43" s="1"/>
      <c r="B43" s="1"/>
      <c r="C43" s="1"/>
      <c r="D43" s="1"/>
      <c r="E43" s="1"/>
      <c r="F43" s="1"/>
      <c r="G43" s="1"/>
      <c r="H43" s="1"/>
      <c r="I43" s="1"/>
      <c r="J43" s="1"/>
      <c r="K43" s="1"/>
      <c r="L43" s="1"/>
      <c r="M43" s="1"/>
      <c r="N43" s="1"/>
      <c r="O43" s="1"/>
      <c r="P43" s="1"/>
      <c r="Q43" s="1"/>
    </row>
    <row r="44" spans="1:17" x14ac:dyDescent="0.35">
      <c r="A44" s="3" t="s">
        <v>37</v>
      </c>
      <c r="B44" s="1"/>
      <c r="C44" s="1"/>
      <c r="D44" s="1"/>
      <c r="E44" s="1"/>
      <c r="F44" s="1"/>
      <c r="G44" s="1"/>
      <c r="H44" s="1"/>
      <c r="I44" s="1"/>
      <c r="J44" s="1"/>
      <c r="K44" s="1"/>
      <c r="L44" s="1"/>
      <c r="M44" s="1"/>
      <c r="N44" s="1"/>
      <c r="O44" s="1"/>
      <c r="P44" s="1"/>
      <c r="Q44" s="1"/>
    </row>
    <row r="45" spans="1:17" x14ac:dyDescent="0.35">
      <c r="A45" s="20" t="s">
        <v>38</v>
      </c>
      <c r="B45" s="1"/>
      <c r="C45" s="1"/>
      <c r="D45" s="1"/>
      <c r="E45" s="1"/>
      <c r="F45" s="1"/>
      <c r="G45" s="1"/>
      <c r="H45" s="1"/>
      <c r="I45" s="1"/>
      <c r="J45" s="1"/>
      <c r="K45" s="1"/>
      <c r="L45" s="1"/>
      <c r="M45" s="1"/>
      <c r="N45" s="1"/>
      <c r="O45" s="1"/>
      <c r="P45" s="1"/>
      <c r="Q45" s="1"/>
    </row>
    <row r="46" spans="1:17" x14ac:dyDescent="0.35">
      <c r="A46" s="1" t="s">
        <v>32</v>
      </c>
      <c r="B46" s="1"/>
      <c r="C46" s="21">
        <v>0</v>
      </c>
      <c r="D46" s="21">
        <v>0</v>
      </c>
      <c r="E46" s="21">
        <v>0</v>
      </c>
      <c r="F46" s="21">
        <v>0</v>
      </c>
      <c r="G46" s="21">
        <v>0</v>
      </c>
      <c r="H46" s="21">
        <v>0</v>
      </c>
      <c r="I46" s="21">
        <v>0</v>
      </c>
      <c r="J46" s="21">
        <v>0</v>
      </c>
      <c r="K46" s="21">
        <v>0</v>
      </c>
      <c r="L46" s="21">
        <v>0</v>
      </c>
      <c r="M46" s="21">
        <v>0</v>
      </c>
      <c r="N46" s="21">
        <v>0</v>
      </c>
      <c r="O46" s="21">
        <v>0</v>
      </c>
      <c r="P46" s="21">
        <v>0</v>
      </c>
      <c r="Q46" s="21">
        <v>0</v>
      </c>
    </row>
    <row r="47" spans="1:17" x14ac:dyDescent="0.35">
      <c r="A47" s="1" t="s">
        <v>33</v>
      </c>
      <c r="B47" s="1"/>
      <c r="C47" s="21">
        <v>0</v>
      </c>
      <c r="D47" s="21">
        <v>0</v>
      </c>
      <c r="E47" s="21">
        <v>0</v>
      </c>
      <c r="F47" s="21">
        <v>0</v>
      </c>
      <c r="G47" s="21">
        <v>0</v>
      </c>
      <c r="H47" s="21">
        <v>0</v>
      </c>
      <c r="I47" s="21">
        <v>0</v>
      </c>
      <c r="J47" s="21">
        <v>0</v>
      </c>
      <c r="K47" s="21">
        <v>0</v>
      </c>
      <c r="L47" s="21">
        <v>0</v>
      </c>
      <c r="M47" s="21">
        <v>0</v>
      </c>
      <c r="N47" s="21">
        <v>0</v>
      </c>
      <c r="O47" s="21">
        <v>0</v>
      </c>
      <c r="P47" s="21">
        <v>0</v>
      </c>
      <c r="Q47" s="21">
        <v>0</v>
      </c>
    </row>
    <row r="48" spans="1:17" x14ac:dyDescent="0.35">
      <c r="A48" s="1" t="s">
        <v>34</v>
      </c>
      <c r="B48" s="1"/>
      <c r="C48" s="21">
        <v>0</v>
      </c>
      <c r="D48" s="21">
        <v>0</v>
      </c>
      <c r="E48" s="21">
        <v>0</v>
      </c>
      <c r="F48" s="21">
        <v>0</v>
      </c>
      <c r="G48" s="21">
        <v>0</v>
      </c>
      <c r="H48" s="21">
        <v>0</v>
      </c>
      <c r="I48" s="21">
        <v>0</v>
      </c>
      <c r="J48" s="21">
        <v>0</v>
      </c>
      <c r="K48" s="21">
        <v>0</v>
      </c>
      <c r="L48" s="21">
        <v>0</v>
      </c>
      <c r="M48" s="21">
        <v>0</v>
      </c>
      <c r="N48" s="21">
        <v>0</v>
      </c>
      <c r="O48" s="21">
        <v>0</v>
      </c>
      <c r="P48" s="21">
        <v>0</v>
      </c>
      <c r="Q48" s="21">
        <v>0</v>
      </c>
    </row>
    <row r="49" spans="1:18" x14ac:dyDescent="0.35">
      <c r="A49" s="1"/>
      <c r="B49" s="1"/>
      <c r="C49" s="1"/>
      <c r="D49" s="1"/>
      <c r="E49" s="1"/>
      <c r="F49" s="1"/>
      <c r="G49" s="1"/>
      <c r="H49" s="1"/>
      <c r="I49" s="1"/>
      <c r="J49" s="1"/>
      <c r="K49" s="1"/>
      <c r="L49" s="1"/>
      <c r="M49" s="1"/>
      <c r="N49" s="1"/>
      <c r="O49" s="1"/>
      <c r="P49" s="1"/>
      <c r="Q49" s="1"/>
    </row>
    <row r="50" spans="1:18" x14ac:dyDescent="0.35">
      <c r="A50" s="3" t="s">
        <v>39</v>
      </c>
      <c r="B50" s="1"/>
      <c r="C50" s="1"/>
      <c r="D50" s="1"/>
      <c r="E50" s="1"/>
      <c r="F50" s="1"/>
      <c r="G50" s="1"/>
      <c r="H50" s="1"/>
      <c r="I50" s="1"/>
      <c r="J50" s="1"/>
      <c r="K50" s="1"/>
      <c r="L50" s="1"/>
      <c r="M50" s="1"/>
      <c r="N50" s="1"/>
      <c r="O50" s="1"/>
      <c r="P50" s="1"/>
      <c r="Q50" s="1"/>
    </row>
    <row r="51" spans="1:18" x14ac:dyDescent="0.35">
      <c r="A51" s="20" t="s">
        <v>38</v>
      </c>
      <c r="B51" s="1"/>
      <c r="C51" s="1"/>
      <c r="D51" s="1"/>
      <c r="E51" s="1"/>
      <c r="F51" s="1"/>
      <c r="G51" s="1"/>
      <c r="H51" s="1"/>
      <c r="I51" s="1"/>
      <c r="J51" s="1"/>
      <c r="K51" s="1"/>
      <c r="L51" s="1"/>
      <c r="M51" s="1"/>
      <c r="N51" s="1"/>
      <c r="O51" s="1"/>
      <c r="P51" s="1"/>
      <c r="Q51" s="1"/>
    </row>
    <row r="52" spans="1:18" x14ac:dyDescent="0.35">
      <c r="A52" s="1" t="s">
        <v>32</v>
      </c>
      <c r="B52" s="1"/>
      <c r="C52" s="21">
        <v>0</v>
      </c>
      <c r="D52" s="21">
        <v>0</v>
      </c>
      <c r="E52" s="21">
        <v>0</v>
      </c>
      <c r="F52" s="21">
        <v>0</v>
      </c>
      <c r="G52" s="21">
        <v>0</v>
      </c>
      <c r="H52" s="21">
        <v>0</v>
      </c>
      <c r="I52" s="21">
        <v>0</v>
      </c>
      <c r="J52" s="21">
        <v>0</v>
      </c>
      <c r="K52" s="21">
        <v>0</v>
      </c>
      <c r="L52" s="21">
        <v>0</v>
      </c>
      <c r="M52" s="21">
        <v>0</v>
      </c>
      <c r="N52" s="21">
        <v>0</v>
      </c>
      <c r="O52" s="21">
        <v>0</v>
      </c>
      <c r="P52" s="21">
        <v>0</v>
      </c>
      <c r="Q52" s="21">
        <v>0</v>
      </c>
    </row>
    <row r="53" spans="1:18" x14ac:dyDescent="0.35">
      <c r="A53" s="1" t="s">
        <v>33</v>
      </c>
      <c r="B53" s="1"/>
      <c r="C53" s="21">
        <v>0</v>
      </c>
      <c r="D53" s="21">
        <v>0</v>
      </c>
      <c r="E53" s="21">
        <v>0</v>
      </c>
      <c r="F53" s="21">
        <v>0</v>
      </c>
      <c r="G53" s="21">
        <v>0</v>
      </c>
      <c r="H53" s="21">
        <v>0</v>
      </c>
      <c r="I53" s="21">
        <v>0</v>
      </c>
      <c r="J53" s="21">
        <v>0</v>
      </c>
      <c r="K53" s="21">
        <v>0</v>
      </c>
      <c r="L53" s="21">
        <v>0</v>
      </c>
      <c r="M53" s="21">
        <v>0</v>
      </c>
      <c r="N53" s="21">
        <v>0</v>
      </c>
      <c r="O53" s="21">
        <v>0</v>
      </c>
      <c r="P53" s="21">
        <v>0</v>
      </c>
      <c r="Q53" s="21">
        <v>0</v>
      </c>
    </row>
    <row r="54" spans="1:18" x14ac:dyDescent="0.35">
      <c r="A54" s="1" t="s">
        <v>34</v>
      </c>
      <c r="B54" s="1"/>
      <c r="C54" s="21">
        <v>0</v>
      </c>
      <c r="D54" s="21">
        <v>0</v>
      </c>
      <c r="E54" s="21">
        <v>0</v>
      </c>
      <c r="F54" s="21">
        <v>0</v>
      </c>
      <c r="G54" s="21">
        <v>0</v>
      </c>
      <c r="H54" s="21">
        <v>0</v>
      </c>
      <c r="I54" s="21">
        <v>0</v>
      </c>
      <c r="J54" s="21">
        <v>0</v>
      </c>
      <c r="K54" s="21">
        <v>0</v>
      </c>
      <c r="L54" s="21">
        <v>0</v>
      </c>
      <c r="M54" s="21">
        <v>0</v>
      </c>
      <c r="N54" s="21">
        <v>0</v>
      </c>
      <c r="O54" s="21">
        <v>0</v>
      </c>
      <c r="P54" s="21">
        <v>0</v>
      </c>
      <c r="Q54" s="21">
        <v>0</v>
      </c>
    </row>
    <row r="55" spans="1:18" x14ac:dyDescent="0.35">
      <c r="A55" s="1"/>
      <c r="B55" s="1"/>
      <c r="C55" s="1"/>
      <c r="D55" s="1"/>
      <c r="E55" s="1"/>
      <c r="F55" s="1"/>
      <c r="G55" s="1"/>
      <c r="H55" s="1"/>
      <c r="I55" s="1"/>
      <c r="J55" s="1"/>
      <c r="K55" s="1"/>
      <c r="L55" s="1"/>
      <c r="M55" s="1"/>
      <c r="N55" s="1"/>
      <c r="O55" s="1"/>
      <c r="P55" s="1"/>
      <c r="Q55" s="1"/>
    </row>
    <row r="56" spans="1:18" x14ac:dyDescent="0.35">
      <c r="A56" s="3" t="s">
        <v>40</v>
      </c>
      <c r="B56" s="1"/>
      <c r="C56" s="1"/>
      <c r="D56" s="1"/>
      <c r="E56" s="1"/>
      <c r="F56" s="1"/>
      <c r="G56" s="1"/>
      <c r="H56" s="1"/>
      <c r="I56" s="1"/>
      <c r="J56" s="1"/>
      <c r="K56" s="1"/>
      <c r="L56" s="1"/>
      <c r="M56" s="1"/>
      <c r="N56" s="1"/>
      <c r="O56" s="1"/>
      <c r="P56" s="1"/>
      <c r="Q56" s="1"/>
    </row>
    <row r="57" spans="1:18" x14ac:dyDescent="0.35">
      <c r="A57" s="20" t="s">
        <v>38</v>
      </c>
      <c r="B57" s="1"/>
      <c r="C57" s="1"/>
      <c r="D57" s="1"/>
      <c r="E57" s="1"/>
      <c r="F57" s="1"/>
      <c r="G57" s="1"/>
      <c r="H57" s="1"/>
      <c r="I57" s="1"/>
      <c r="J57" s="1"/>
      <c r="K57" s="1"/>
      <c r="L57" s="1"/>
      <c r="M57" s="1"/>
      <c r="N57" s="1"/>
      <c r="O57" s="1"/>
      <c r="P57" s="1"/>
      <c r="Q57" s="1"/>
    </row>
    <row r="58" spans="1:18" x14ac:dyDescent="0.35">
      <c r="A58" s="1" t="s">
        <v>32</v>
      </c>
      <c r="B58" s="1"/>
      <c r="C58" s="21">
        <v>0</v>
      </c>
      <c r="D58" s="21">
        <v>0</v>
      </c>
      <c r="E58" s="21">
        <v>0</v>
      </c>
      <c r="F58" s="21">
        <v>0</v>
      </c>
      <c r="G58" s="21">
        <v>0</v>
      </c>
      <c r="H58" s="21">
        <v>0</v>
      </c>
      <c r="I58" s="21">
        <v>0</v>
      </c>
      <c r="J58" s="21">
        <v>0</v>
      </c>
      <c r="K58" s="21">
        <v>0</v>
      </c>
      <c r="L58" s="21">
        <v>0</v>
      </c>
      <c r="M58" s="21">
        <v>0</v>
      </c>
      <c r="N58" s="21">
        <v>0</v>
      </c>
      <c r="O58" s="21">
        <v>0</v>
      </c>
      <c r="P58" s="21">
        <v>0</v>
      </c>
      <c r="Q58" s="21">
        <v>0</v>
      </c>
    </row>
    <row r="59" spans="1:18" x14ac:dyDescent="0.35">
      <c r="A59" s="1" t="s">
        <v>33</v>
      </c>
      <c r="B59" s="1"/>
      <c r="C59" s="21">
        <v>0</v>
      </c>
      <c r="D59" s="21">
        <v>0</v>
      </c>
      <c r="E59" s="21">
        <v>0</v>
      </c>
      <c r="F59" s="21">
        <v>0</v>
      </c>
      <c r="G59" s="21">
        <v>0</v>
      </c>
      <c r="H59" s="21">
        <v>0</v>
      </c>
      <c r="I59" s="21">
        <v>0</v>
      </c>
      <c r="J59" s="21">
        <v>0</v>
      </c>
      <c r="K59" s="21">
        <v>0</v>
      </c>
      <c r="L59" s="21">
        <v>0</v>
      </c>
      <c r="M59" s="21">
        <v>0</v>
      </c>
      <c r="N59" s="21">
        <v>0</v>
      </c>
      <c r="O59" s="21">
        <v>0</v>
      </c>
      <c r="P59" s="21">
        <v>0</v>
      </c>
      <c r="Q59" s="21">
        <v>0</v>
      </c>
    </row>
    <row r="60" spans="1:18" x14ac:dyDescent="0.35">
      <c r="A60" s="1" t="s">
        <v>34</v>
      </c>
      <c r="B60" s="1"/>
      <c r="C60" s="21">
        <v>0</v>
      </c>
      <c r="D60" s="21">
        <v>0</v>
      </c>
      <c r="E60" s="21">
        <v>0</v>
      </c>
      <c r="F60" s="21">
        <v>0</v>
      </c>
      <c r="G60" s="21">
        <v>0</v>
      </c>
      <c r="H60" s="21">
        <v>0</v>
      </c>
      <c r="I60" s="21">
        <v>0</v>
      </c>
      <c r="J60" s="21">
        <v>0</v>
      </c>
      <c r="K60" s="21">
        <v>0</v>
      </c>
      <c r="L60" s="21">
        <v>0</v>
      </c>
      <c r="M60" s="21">
        <v>0</v>
      </c>
      <c r="N60" s="21">
        <v>0</v>
      </c>
      <c r="O60" s="21">
        <v>0</v>
      </c>
      <c r="P60" s="21">
        <v>0</v>
      </c>
      <c r="Q60" s="21">
        <v>0</v>
      </c>
    </row>
    <row r="61" spans="1:18" x14ac:dyDescent="0.35">
      <c r="A61" s="1"/>
      <c r="B61" s="1"/>
      <c r="C61" s="22"/>
      <c r="D61" s="22"/>
      <c r="E61" s="22"/>
      <c r="F61" s="22"/>
      <c r="G61" s="22"/>
      <c r="H61" s="22"/>
      <c r="I61" s="22"/>
      <c r="J61" s="22"/>
      <c r="K61" s="22"/>
      <c r="L61" s="22"/>
      <c r="M61" s="22"/>
      <c r="N61" s="22"/>
      <c r="O61" s="22"/>
      <c r="P61" s="22"/>
      <c r="Q61" s="22"/>
      <c r="R61" s="22"/>
    </row>
    <row r="62" spans="1:18" x14ac:dyDescent="0.35">
      <c r="A62" s="3" t="s">
        <v>41</v>
      </c>
      <c r="B62" s="3"/>
      <c r="C62" s="23">
        <f t="shared" ref="C62:G62" si="2">SUM(C58,C52,C46,C40,C34)</f>
        <v>0</v>
      </c>
      <c r="D62" s="23">
        <f t="shared" si="2"/>
        <v>2129811.3199999998</v>
      </c>
      <c r="E62" s="23">
        <f t="shared" si="2"/>
        <v>13401.749999999998</v>
      </c>
      <c r="F62" s="23">
        <f t="shared" si="2"/>
        <v>605433.24</v>
      </c>
      <c r="G62" s="23">
        <f t="shared" si="2"/>
        <v>4078281.6</v>
      </c>
      <c r="H62" s="23">
        <f t="shared" ref="H62:H64" si="3">SUM(H58,H52,H46,H40,H34)</f>
        <v>800073.26000000013</v>
      </c>
      <c r="I62" s="23">
        <f t="shared" ref="I62:Q64" si="4">SUM(I58,I52,I46,I40,I34)</f>
        <v>816636.91999999981</v>
      </c>
      <c r="J62" s="23">
        <f t="shared" si="4"/>
        <v>142990.50999999998</v>
      </c>
      <c r="K62" s="23">
        <f t="shared" si="4"/>
        <v>225156.3899999999</v>
      </c>
      <c r="L62" s="23">
        <f t="shared" si="4"/>
        <v>7805000</v>
      </c>
      <c r="M62" s="23">
        <f t="shared" si="4"/>
        <v>5858817.1776396586</v>
      </c>
      <c r="N62" s="23">
        <f t="shared" si="4"/>
        <v>6066321.4307112843</v>
      </c>
      <c r="O62" s="23">
        <f t="shared" si="4"/>
        <v>6280966.5651021134</v>
      </c>
      <c r="P62" s="23">
        <f t="shared" si="4"/>
        <v>6490987.5753436256</v>
      </c>
      <c r="Q62" s="23">
        <f t="shared" si="4"/>
        <v>10288408.972507654</v>
      </c>
      <c r="R62" s="22"/>
    </row>
    <row r="63" spans="1:18" x14ac:dyDescent="0.35">
      <c r="A63" s="3" t="s">
        <v>42</v>
      </c>
      <c r="B63" s="3"/>
      <c r="C63" s="23">
        <f t="shared" ref="C63:G63" si="5">SUM(C59,C53,C47,C41,C35)</f>
        <v>0</v>
      </c>
      <c r="D63" s="23">
        <f t="shared" si="5"/>
        <v>0</v>
      </c>
      <c r="E63" s="23">
        <f t="shared" si="5"/>
        <v>0</v>
      </c>
      <c r="F63" s="23">
        <f t="shared" si="5"/>
        <v>0</v>
      </c>
      <c r="G63" s="23">
        <f t="shared" si="5"/>
        <v>0</v>
      </c>
      <c r="H63" s="23">
        <f t="shared" si="3"/>
        <v>0</v>
      </c>
      <c r="I63" s="23">
        <f t="shared" ref="I63:L63" si="6">SUM(I59,I53,I47,I41,I35)</f>
        <v>0</v>
      </c>
      <c r="J63" s="23">
        <f t="shared" si="6"/>
        <v>0</v>
      </c>
      <c r="K63" s="23">
        <f t="shared" si="6"/>
        <v>0</v>
      </c>
      <c r="L63" s="23">
        <f t="shared" si="6"/>
        <v>0</v>
      </c>
      <c r="M63" s="23">
        <f t="shared" si="4"/>
        <v>0</v>
      </c>
      <c r="N63" s="23">
        <f t="shared" si="4"/>
        <v>0</v>
      </c>
      <c r="O63" s="23">
        <f t="shared" si="4"/>
        <v>0</v>
      </c>
      <c r="P63" s="23">
        <f t="shared" si="4"/>
        <v>0</v>
      </c>
      <c r="Q63" s="23">
        <f t="shared" si="4"/>
        <v>0</v>
      </c>
      <c r="R63" s="22"/>
    </row>
    <row r="64" spans="1:18" x14ac:dyDescent="0.35">
      <c r="A64" s="3" t="s">
        <v>43</v>
      </c>
      <c r="B64" s="3"/>
      <c r="C64" s="24">
        <f t="shared" ref="C64:G64" si="7">SUM(C60,C54,C48,C42,C36)</f>
        <v>0</v>
      </c>
      <c r="D64" s="24">
        <f t="shared" si="7"/>
        <v>0</v>
      </c>
      <c r="E64" s="24">
        <f t="shared" si="7"/>
        <v>0</v>
      </c>
      <c r="F64" s="24">
        <f t="shared" si="7"/>
        <v>0</v>
      </c>
      <c r="G64" s="24">
        <f t="shared" si="7"/>
        <v>0</v>
      </c>
      <c r="H64" s="24">
        <f t="shared" si="3"/>
        <v>0</v>
      </c>
      <c r="I64" s="24">
        <f t="shared" ref="I64:L64" si="8">SUM(I60,I54,I48,I42,I36)</f>
        <v>0</v>
      </c>
      <c r="J64" s="24">
        <f t="shared" si="8"/>
        <v>0</v>
      </c>
      <c r="K64" s="24">
        <f t="shared" si="8"/>
        <v>0</v>
      </c>
      <c r="L64" s="24">
        <f t="shared" si="8"/>
        <v>0</v>
      </c>
      <c r="M64" s="24">
        <f t="shared" si="4"/>
        <v>0</v>
      </c>
      <c r="N64" s="24">
        <f t="shared" si="4"/>
        <v>0</v>
      </c>
      <c r="O64" s="24">
        <f t="shared" si="4"/>
        <v>0</v>
      </c>
      <c r="P64" s="24">
        <f t="shared" si="4"/>
        <v>0</v>
      </c>
      <c r="Q64" s="24">
        <f t="shared" si="4"/>
        <v>0</v>
      </c>
    </row>
    <row r="65" spans="1:17" ht="6" customHeight="1" x14ac:dyDescent="0.35">
      <c r="A65" s="25"/>
      <c r="B65" s="26"/>
      <c r="C65" s="26"/>
      <c r="D65" s="26"/>
      <c r="E65" s="26"/>
      <c r="F65" s="26"/>
      <c r="G65" s="26"/>
      <c r="H65" s="26"/>
      <c r="I65" s="26"/>
      <c r="J65" s="26"/>
      <c r="K65" s="26"/>
      <c r="L65" s="26"/>
      <c r="M65" s="27"/>
      <c r="N65" s="27"/>
      <c r="O65" s="25"/>
      <c r="P65" s="160"/>
      <c r="Q65" s="27"/>
    </row>
    <row r="66" spans="1:17" x14ac:dyDescent="0.35">
      <c r="A66" s="1"/>
      <c r="B66" s="28"/>
      <c r="C66" s="28"/>
      <c r="D66" s="28"/>
      <c r="E66" s="28"/>
      <c r="F66" s="28"/>
      <c r="G66" s="28"/>
      <c r="H66" s="28"/>
      <c r="I66" s="28"/>
      <c r="J66" s="28"/>
      <c r="K66" s="28"/>
      <c r="L66" s="28"/>
      <c r="M66" s="29"/>
      <c r="N66" s="29"/>
      <c r="O66" s="1"/>
      <c r="P66" s="28"/>
      <c r="Q66" s="29"/>
    </row>
    <row r="67" spans="1:17" ht="18" x14ac:dyDescent="0.4">
      <c r="A67" s="9" t="s">
        <v>44</v>
      </c>
      <c r="B67" s="1"/>
      <c r="C67" s="17" t="s">
        <v>27</v>
      </c>
      <c r="D67" s="17" t="s">
        <v>27</v>
      </c>
      <c r="E67" s="17" t="s">
        <v>27</v>
      </c>
      <c r="F67" s="17" t="s">
        <v>27</v>
      </c>
      <c r="G67" s="17" t="s">
        <v>27</v>
      </c>
      <c r="H67" s="17" t="s">
        <v>27</v>
      </c>
      <c r="I67" s="17" t="s">
        <v>27</v>
      </c>
      <c r="J67" s="17" t="s">
        <v>27</v>
      </c>
      <c r="K67" s="17" t="s">
        <v>27</v>
      </c>
      <c r="L67" s="17" t="s">
        <v>27</v>
      </c>
      <c r="M67" s="121" t="s">
        <v>28</v>
      </c>
      <c r="N67" s="121" t="s">
        <v>27</v>
      </c>
      <c r="O67" s="121" t="s">
        <v>27</v>
      </c>
      <c r="P67" s="121" t="s">
        <v>27</v>
      </c>
      <c r="Q67" s="121" t="s">
        <v>27</v>
      </c>
    </row>
    <row r="68" spans="1:17" x14ac:dyDescent="0.35">
      <c r="A68" s="18" t="s">
        <v>45</v>
      </c>
      <c r="B68" s="1"/>
      <c r="C68" s="19">
        <f t="shared" ref="C68:G68" si="9">D68-1</f>
        <v>2015</v>
      </c>
      <c r="D68" s="19">
        <f t="shared" si="9"/>
        <v>2016</v>
      </c>
      <c r="E68" s="19">
        <f t="shared" si="9"/>
        <v>2017</v>
      </c>
      <c r="F68" s="19">
        <f t="shared" si="9"/>
        <v>2018</v>
      </c>
      <c r="G68" s="19">
        <f t="shared" si="9"/>
        <v>2019</v>
      </c>
      <c r="H68" s="19">
        <f>I68-1</f>
        <v>2020</v>
      </c>
      <c r="I68" s="19">
        <f t="shared" ref="I68:K68" si="10">J68-1</f>
        <v>2021</v>
      </c>
      <c r="J68" s="19">
        <f t="shared" si="10"/>
        <v>2022</v>
      </c>
      <c r="K68" s="19">
        <f t="shared" si="10"/>
        <v>2023</v>
      </c>
      <c r="L68" s="138">
        <v>2024</v>
      </c>
      <c r="M68" s="19">
        <f>M31</f>
        <v>2025</v>
      </c>
      <c r="N68" s="19">
        <f>M68+1</f>
        <v>2026</v>
      </c>
      <c r="O68" s="19">
        <f>N68+1</f>
        <v>2027</v>
      </c>
      <c r="P68" s="19">
        <f>O68+1</f>
        <v>2028</v>
      </c>
      <c r="Q68" s="19">
        <f>P68+1</f>
        <v>2029</v>
      </c>
    </row>
    <row r="69" spans="1:17" x14ac:dyDescent="0.35">
      <c r="A69" s="3" t="s">
        <v>30</v>
      </c>
      <c r="B69" s="1"/>
      <c r="C69" s="1"/>
      <c r="D69" s="1"/>
      <c r="E69" s="1"/>
      <c r="F69" s="1"/>
      <c r="G69" s="1"/>
      <c r="H69" s="1"/>
      <c r="I69" s="1"/>
      <c r="J69" s="1"/>
      <c r="K69" s="1"/>
      <c r="L69" s="1"/>
      <c r="M69" s="1"/>
      <c r="N69" s="1"/>
      <c r="O69" s="1"/>
      <c r="P69" s="1"/>
      <c r="Q69" s="1"/>
    </row>
    <row r="70" spans="1:17" x14ac:dyDescent="0.35">
      <c r="A70" s="20" t="s">
        <v>46</v>
      </c>
      <c r="B70" s="1"/>
      <c r="C70" s="1"/>
      <c r="D70" s="1"/>
      <c r="E70" s="1"/>
      <c r="F70" s="1"/>
      <c r="G70" s="1"/>
      <c r="H70" s="1"/>
      <c r="I70" s="1"/>
      <c r="J70" s="1"/>
      <c r="K70" s="1"/>
      <c r="L70" s="1"/>
      <c r="M70" s="1"/>
      <c r="N70" s="1"/>
      <c r="O70" s="1"/>
      <c r="P70" s="1"/>
      <c r="Q70" s="1"/>
    </row>
    <row r="71" spans="1:17" x14ac:dyDescent="0.35">
      <c r="A71" s="1" t="s">
        <v>32</v>
      </c>
      <c r="B71" s="1"/>
      <c r="C71" s="21">
        <v>0</v>
      </c>
      <c r="D71" s="21">
        <v>0</v>
      </c>
      <c r="E71" s="21">
        <v>0</v>
      </c>
      <c r="F71" s="21">
        <v>0</v>
      </c>
      <c r="G71" s="21">
        <v>0</v>
      </c>
      <c r="H71" s="21">
        <v>0</v>
      </c>
      <c r="I71" s="21">
        <v>0</v>
      </c>
      <c r="J71" s="21">
        <v>0</v>
      </c>
      <c r="K71" s="21">
        <v>0</v>
      </c>
      <c r="L71" s="21">
        <v>0</v>
      </c>
      <c r="M71" s="21">
        <v>0</v>
      </c>
      <c r="N71" s="21">
        <v>0</v>
      </c>
      <c r="O71" s="21">
        <v>0</v>
      </c>
      <c r="P71" s="21">
        <v>0</v>
      </c>
      <c r="Q71" s="21">
        <v>0</v>
      </c>
    </row>
    <row r="72" spans="1:17" x14ac:dyDescent="0.35">
      <c r="A72" s="1" t="s">
        <v>33</v>
      </c>
      <c r="B72" s="1"/>
      <c r="C72" s="21">
        <v>0</v>
      </c>
      <c r="D72" s="21">
        <v>0</v>
      </c>
      <c r="E72" s="21">
        <v>0</v>
      </c>
      <c r="F72" s="21">
        <v>0</v>
      </c>
      <c r="G72" s="21">
        <v>0</v>
      </c>
      <c r="H72" s="21">
        <v>0</v>
      </c>
      <c r="I72" s="21">
        <v>0</v>
      </c>
      <c r="J72" s="21">
        <v>0</v>
      </c>
      <c r="K72" s="21">
        <v>0</v>
      </c>
      <c r="L72" s="21">
        <v>0</v>
      </c>
      <c r="M72" s="21">
        <v>0</v>
      </c>
      <c r="N72" s="21">
        <v>0</v>
      </c>
      <c r="O72" s="21">
        <v>0</v>
      </c>
      <c r="P72" s="21">
        <v>0</v>
      </c>
      <c r="Q72" s="21">
        <v>0</v>
      </c>
    </row>
    <row r="73" spans="1:17" x14ac:dyDescent="0.35">
      <c r="A73" s="1" t="s">
        <v>34</v>
      </c>
      <c r="B73" s="1"/>
      <c r="C73" s="21">
        <v>0</v>
      </c>
      <c r="D73" s="21">
        <v>0</v>
      </c>
      <c r="E73" s="21">
        <v>0</v>
      </c>
      <c r="F73" s="21">
        <v>0</v>
      </c>
      <c r="G73" s="21">
        <v>0</v>
      </c>
      <c r="H73" s="21">
        <v>0</v>
      </c>
      <c r="I73" s="21">
        <v>0</v>
      </c>
      <c r="J73" s="21">
        <v>0</v>
      </c>
      <c r="K73" s="21">
        <v>0</v>
      </c>
      <c r="L73" s="21">
        <v>0</v>
      </c>
      <c r="M73" s="21">
        <v>0</v>
      </c>
      <c r="N73" s="21">
        <v>0</v>
      </c>
      <c r="O73" s="21">
        <v>0</v>
      </c>
      <c r="P73" s="21">
        <v>0</v>
      </c>
      <c r="Q73" s="21">
        <v>0</v>
      </c>
    </row>
    <row r="74" spans="1:17" x14ac:dyDescent="0.35">
      <c r="A74" s="1"/>
      <c r="B74" s="1"/>
      <c r="C74" s="1"/>
      <c r="D74" s="1"/>
      <c r="E74" s="1"/>
      <c r="F74" s="1"/>
      <c r="G74" s="1"/>
      <c r="H74" s="1"/>
      <c r="I74" s="1"/>
      <c r="J74" s="1"/>
      <c r="K74" s="1"/>
      <c r="L74" s="1"/>
      <c r="M74" s="1"/>
      <c r="N74" s="1"/>
      <c r="O74" s="1"/>
      <c r="P74" s="1"/>
      <c r="Q74" s="1"/>
    </row>
    <row r="75" spans="1:17" x14ac:dyDescent="0.35">
      <c r="A75" s="3" t="s">
        <v>35</v>
      </c>
      <c r="B75" s="1"/>
      <c r="C75" s="1"/>
      <c r="D75" s="1"/>
      <c r="E75" s="1"/>
      <c r="F75" s="1"/>
      <c r="G75" s="1"/>
      <c r="H75" s="1"/>
      <c r="I75" s="1"/>
      <c r="J75" s="1"/>
      <c r="K75" s="1"/>
      <c r="L75" s="1"/>
      <c r="M75" s="1"/>
      <c r="N75" s="1"/>
      <c r="O75" s="1"/>
      <c r="P75" s="1"/>
      <c r="Q75" s="1"/>
    </row>
    <row r="76" spans="1:17" x14ac:dyDescent="0.35">
      <c r="A76" s="20" t="s">
        <v>46</v>
      </c>
      <c r="B76" s="1"/>
      <c r="C76" s="1"/>
      <c r="D76" s="1"/>
      <c r="E76" s="1"/>
      <c r="F76" s="1"/>
      <c r="G76" s="1"/>
      <c r="H76" s="1"/>
      <c r="I76" s="1"/>
      <c r="J76" s="1"/>
      <c r="K76" s="1"/>
      <c r="L76" s="1"/>
      <c r="M76" s="1"/>
      <c r="N76" s="1"/>
      <c r="O76" s="1"/>
      <c r="P76" s="1"/>
      <c r="Q76" s="1"/>
    </row>
    <row r="77" spans="1:17" x14ac:dyDescent="0.35">
      <c r="A77" s="1" t="s">
        <v>32</v>
      </c>
      <c r="B77" s="1"/>
      <c r="C77" s="21">
        <v>0</v>
      </c>
      <c r="D77" s="21">
        <v>0</v>
      </c>
      <c r="E77" s="21">
        <v>0</v>
      </c>
      <c r="F77" s="21">
        <v>0</v>
      </c>
      <c r="G77" s="21">
        <v>0</v>
      </c>
      <c r="H77" s="21">
        <v>0</v>
      </c>
      <c r="I77" s="21">
        <v>0</v>
      </c>
      <c r="J77" s="21">
        <v>0</v>
      </c>
      <c r="K77" s="21">
        <v>0</v>
      </c>
      <c r="L77" s="21">
        <v>0</v>
      </c>
      <c r="M77" s="21">
        <v>0</v>
      </c>
      <c r="N77" s="21">
        <v>0</v>
      </c>
      <c r="O77" s="21">
        <v>0</v>
      </c>
      <c r="P77" s="21">
        <v>0</v>
      </c>
      <c r="Q77" s="21">
        <v>0</v>
      </c>
    </row>
    <row r="78" spans="1:17" x14ac:dyDescent="0.35">
      <c r="A78" s="1" t="s">
        <v>33</v>
      </c>
      <c r="B78" s="1"/>
      <c r="C78" s="21">
        <v>0</v>
      </c>
      <c r="D78" s="21">
        <v>0</v>
      </c>
      <c r="E78" s="21">
        <v>0</v>
      </c>
      <c r="F78" s="21">
        <v>0</v>
      </c>
      <c r="G78" s="21">
        <v>0</v>
      </c>
      <c r="H78" s="21">
        <v>0</v>
      </c>
      <c r="I78" s="21">
        <v>0</v>
      </c>
      <c r="J78" s="21">
        <v>0</v>
      </c>
      <c r="K78" s="21">
        <v>0</v>
      </c>
      <c r="L78" s="21">
        <v>0</v>
      </c>
      <c r="M78" s="21">
        <v>0</v>
      </c>
      <c r="N78" s="21">
        <v>0</v>
      </c>
      <c r="O78" s="21">
        <v>0</v>
      </c>
      <c r="P78" s="21">
        <v>0</v>
      </c>
      <c r="Q78" s="21">
        <v>0</v>
      </c>
    </row>
    <row r="79" spans="1:17" x14ac:dyDescent="0.35">
      <c r="A79" s="1" t="s">
        <v>34</v>
      </c>
      <c r="B79" s="1"/>
      <c r="C79" s="21">
        <v>0</v>
      </c>
      <c r="D79" s="21">
        <v>0</v>
      </c>
      <c r="E79" s="21">
        <v>0</v>
      </c>
      <c r="F79" s="21">
        <v>0</v>
      </c>
      <c r="G79" s="21">
        <v>0</v>
      </c>
      <c r="H79" s="21">
        <v>0</v>
      </c>
      <c r="I79" s="21">
        <v>0</v>
      </c>
      <c r="J79" s="21">
        <v>0</v>
      </c>
      <c r="K79" s="21">
        <v>0</v>
      </c>
      <c r="L79" s="21">
        <v>0</v>
      </c>
      <c r="M79" s="21">
        <v>0</v>
      </c>
      <c r="N79" s="21">
        <v>0</v>
      </c>
      <c r="O79" s="21">
        <v>0</v>
      </c>
      <c r="P79" s="21">
        <v>0</v>
      </c>
      <c r="Q79" s="21">
        <v>0</v>
      </c>
    </row>
    <row r="80" spans="1:17" x14ac:dyDescent="0.35">
      <c r="A80" s="1"/>
      <c r="B80" s="1"/>
      <c r="C80" s="1"/>
      <c r="D80" s="1"/>
      <c r="E80" s="1"/>
      <c r="F80" s="1"/>
      <c r="G80" s="1"/>
      <c r="H80" s="1"/>
      <c r="I80" s="1"/>
      <c r="J80" s="1"/>
      <c r="K80" s="1"/>
      <c r="L80" s="1"/>
      <c r="M80" s="1"/>
      <c r="N80" s="1"/>
      <c r="O80" s="1"/>
      <c r="P80" s="1"/>
      <c r="Q80" s="1"/>
    </row>
    <row r="81" spans="1:17" x14ac:dyDescent="0.35">
      <c r="A81" s="3" t="s">
        <v>37</v>
      </c>
      <c r="B81" s="1"/>
      <c r="C81" s="1"/>
      <c r="D81" s="1"/>
      <c r="E81" s="1"/>
      <c r="F81" s="1"/>
      <c r="G81" s="1"/>
      <c r="H81" s="1"/>
      <c r="I81" s="1"/>
      <c r="J81" s="1"/>
      <c r="K81" s="1"/>
      <c r="L81" s="1"/>
      <c r="M81" s="1"/>
      <c r="N81" s="1"/>
      <c r="O81" s="1"/>
      <c r="P81" s="1"/>
      <c r="Q81" s="1"/>
    </row>
    <row r="82" spans="1:17" x14ac:dyDescent="0.35">
      <c r="A82" s="20" t="s">
        <v>46</v>
      </c>
      <c r="B82" s="1"/>
      <c r="C82" s="1"/>
      <c r="D82" s="1"/>
      <c r="E82" s="1"/>
      <c r="F82" s="1"/>
      <c r="G82" s="1"/>
      <c r="H82" s="1"/>
      <c r="I82" s="1"/>
      <c r="J82" s="1"/>
      <c r="K82" s="1"/>
      <c r="L82" s="1"/>
      <c r="M82" s="1"/>
      <c r="N82" s="1"/>
      <c r="O82" s="1"/>
      <c r="P82" s="1"/>
      <c r="Q82" s="1"/>
    </row>
    <row r="83" spans="1:17" x14ac:dyDescent="0.35">
      <c r="A83" s="1" t="s">
        <v>32</v>
      </c>
      <c r="B83" s="1"/>
      <c r="C83" s="21">
        <v>0</v>
      </c>
      <c r="D83" s="21">
        <v>0</v>
      </c>
      <c r="E83" s="21">
        <v>0</v>
      </c>
      <c r="F83" s="21">
        <v>0</v>
      </c>
      <c r="G83" s="21">
        <v>0</v>
      </c>
      <c r="H83" s="21">
        <v>0</v>
      </c>
      <c r="I83" s="21">
        <v>0</v>
      </c>
      <c r="J83" s="21">
        <v>0</v>
      </c>
      <c r="K83" s="21">
        <v>0</v>
      </c>
      <c r="L83" s="21">
        <v>0</v>
      </c>
      <c r="M83" s="21">
        <v>0</v>
      </c>
      <c r="N83" s="21">
        <v>0</v>
      </c>
      <c r="O83" s="21">
        <v>0</v>
      </c>
      <c r="P83" s="21">
        <v>0</v>
      </c>
      <c r="Q83" s="21">
        <v>0</v>
      </c>
    </row>
    <row r="84" spans="1:17" x14ac:dyDescent="0.35">
      <c r="A84" s="1" t="s">
        <v>33</v>
      </c>
      <c r="B84" s="1"/>
      <c r="C84" s="21">
        <v>0</v>
      </c>
      <c r="D84" s="21">
        <v>0</v>
      </c>
      <c r="E84" s="21">
        <v>0</v>
      </c>
      <c r="F84" s="21">
        <v>0</v>
      </c>
      <c r="G84" s="21">
        <v>0</v>
      </c>
      <c r="H84" s="21">
        <v>0</v>
      </c>
      <c r="I84" s="21">
        <v>0</v>
      </c>
      <c r="J84" s="21">
        <v>0</v>
      </c>
      <c r="K84" s="21">
        <v>0</v>
      </c>
      <c r="L84" s="21">
        <v>0</v>
      </c>
      <c r="M84" s="21">
        <v>0</v>
      </c>
      <c r="N84" s="21">
        <v>0</v>
      </c>
      <c r="O84" s="21">
        <v>0</v>
      </c>
      <c r="P84" s="21">
        <v>0</v>
      </c>
      <c r="Q84" s="21">
        <v>0</v>
      </c>
    </row>
    <row r="85" spans="1:17" x14ac:dyDescent="0.35">
      <c r="A85" s="1" t="s">
        <v>34</v>
      </c>
      <c r="B85" s="1"/>
      <c r="C85" s="21">
        <v>0</v>
      </c>
      <c r="D85" s="21">
        <v>0</v>
      </c>
      <c r="E85" s="21">
        <v>0</v>
      </c>
      <c r="F85" s="21">
        <v>0</v>
      </c>
      <c r="G85" s="21">
        <v>0</v>
      </c>
      <c r="H85" s="21">
        <v>0</v>
      </c>
      <c r="I85" s="21">
        <v>0</v>
      </c>
      <c r="J85" s="21">
        <v>0</v>
      </c>
      <c r="K85" s="21">
        <v>0</v>
      </c>
      <c r="L85" s="21">
        <v>0</v>
      </c>
      <c r="M85" s="21">
        <v>0</v>
      </c>
      <c r="N85" s="21">
        <v>0</v>
      </c>
      <c r="O85" s="21">
        <v>0</v>
      </c>
      <c r="P85" s="21">
        <v>0</v>
      </c>
      <c r="Q85" s="21">
        <v>0</v>
      </c>
    </row>
    <row r="86" spans="1:17" x14ac:dyDescent="0.35">
      <c r="A86" s="1"/>
      <c r="B86" s="30"/>
      <c r="C86" s="31"/>
      <c r="D86" s="31"/>
      <c r="E86" s="31"/>
      <c r="F86" s="31"/>
      <c r="G86" s="31"/>
      <c r="H86" s="31"/>
      <c r="I86" s="31"/>
      <c r="J86" s="31"/>
      <c r="K86" s="31"/>
      <c r="L86" s="31"/>
      <c r="M86" s="31"/>
      <c r="N86" s="32"/>
      <c r="O86" s="32"/>
      <c r="P86" s="31"/>
      <c r="Q86" s="31"/>
    </row>
    <row r="87" spans="1:17" x14ac:dyDescent="0.35">
      <c r="A87" s="3" t="s">
        <v>39</v>
      </c>
      <c r="B87" s="1"/>
      <c r="C87" s="1"/>
      <c r="D87" s="1"/>
      <c r="E87" s="1"/>
      <c r="F87" s="1"/>
      <c r="G87" s="1"/>
      <c r="H87" s="1"/>
      <c r="I87" s="1"/>
      <c r="J87" s="1"/>
      <c r="K87" s="1"/>
      <c r="L87" s="1"/>
      <c r="M87" s="1"/>
      <c r="N87" s="1"/>
      <c r="O87" s="1"/>
      <c r="P87" s="1"/>
      <c r="Q87" s="1"/>
    </row>
    <row r="88" spans="1:17" x14ac:dyDescent="0.35">
      <c r="A88" s="20" t="s">
        <v>46</v>
      </c>
      <c r="B88" s="1"/>
      <c r="C88" s="1"/>
      <c r="D88" s="1"/>
      <c r="E88" s="1"/>
      <c r="F88" s="1"/>
      <c r="G88" s="1"/>
      <c r="H88" s="1"/>
      <c r="I88" s="1"/>
      <c r="J88" s="1"/>
      <c r="K88" s="1"/>
      <c r="L88" s="1"/>
      <c r="M88" s="1"/>
      <c r="N88" s="1"/>
      <c r="O88" s="1"/>
      <c r="P88" s="1"/>
      <c r="Q88" s="1"/>
    </row>
    <row r="89" spans="1:17" x14ac:dyDescent="0.35">
      <c r="A89" s="1" t="s">
        <v>32</v>
      </c>
      <c r="B89" s="1"/>
      <c r="C89" s="21">
        <v>0</v>
      </c>
      <c r="D89" s="21">
        <v>0</v>
      </c>
      <c r="E89" s="21">
        <v>0</v>
      </c>
      <c r="F89" s="21">
        <v>0</v>
      </c>
      <c r="G89" s="21">
        <v>0</v>
      </c>
      <c r="H89" s="21">
        <v>0</v>
      </c>
      <c r="I89" s="21">
        <v>0</v>
      </c>
      <c r="J89" s="21">
        <v>0</v>
      </c>
      <c r="K89" s="21">
        <v>0</v>
      </c>
      <c r="L89" s="21">
        <v>0</v>
      </c>
      <c r="M89" s="21">
        <v>0</v>
      </c>
      <c r="N89" s="21">
        <v>0</v>
      </c>
      <c r="O89" s="21">
        <v>0</v>
      </c>
      <c r="P89" s="21">
        <v>0</v>
      </c>
      <c r="Q89" s="21">
        <v>0</v>
      </c>
    </row>
    <row r="90" spans="1:17" x14ac:dyDescent="0.35">
      <c r="A90" s="1" t="s">
        <v>33</v>
      </c>
      <c r="B90" s="1"/>
      <c r="C90" s="21">
        <v>0</v>
      </c>
      <c r="D90" s="21">
        <v>0</v>
      </c>
      <c r="E90" s="21">
        <v>0</v>
      </c>
      <c r="F90" s="21">
        <v>0</v>
      </c>
      <c r="G90" s="21">
        <v>0</v>
      </c>
      <c r="H90" s="21">
        <v>0</v>
      </c>
      <c r="I90" s="21">
        <v>0</v>
      </c>
      <c r="J90" s="21">
        <v>0</v>
      </c>
      <c r="K90" s="21">
        <v>0</v>
      </c>
      <c r="L90" s="21">
        <v>0</v>
      </c>
      <c r="M90" s="21">
        <v>0</v>
      </c>
      <c r="N90" s="21">
        <v>0</v>
      </c>
      <c r="O90" s="21">
        <v>0</v>
      </c>
      <c r="P90" s="21">
        <v>0</v>
      </c>
      <c r="Q90" s="21">
        <v>0</v>
      </c>
    </row>
    <row r="91" spans="1:17" x14ac:dyDescent="0.35">
      <c r="A91" s="1" t="s">
        <v>34</v>
      </c>
      <c r="B91" s="1"/>
      <c r="C91" s="21">
        <v>0</v>
      </c>
      <c r="D91" s="21">
        <v>0</v>
      </c>
      <c r="E91" s="21">
        <v>0</v>
      </c>
      <c r="F91" s="21">
        <v>0</v>
      </c>
      <c r="G91" s="21">
        <v>0</v>
      </c>
      <c r="H91" s="21">
        <v>0</v>
      </c>
      <c r="I91" s="21">
        <v>0</v>
      </c>
      <c r="J91" s="21">
        <v>0</v>
      </c>
      <c r="K91" s="21">
        <v>0</v>
      </c>
      <c r="L91" s="21">
        <v>0</v>
      </c>
      <c r="M91" s="21">
        <v>0</v>
      </c>
      <c r="N91" s="21">
        <v>0</v>
      </c>
      <c r="O91" s="21">
        <v>0</v>
      </c>
      <c r="P91" s="21">
        <v>0</v>
      </c>
      <c r="Q91" s="21">
        <v>0</v>
      </c>
    </row>
    <row r="92" spans="1:17" x14ac:dyDescent="0.35">
      <c r="A92" s="1"/>
      <c r="B92" s="33"/>
      <c r="C92" s="34"/>
      <c r="D92" s="34"/>
      <c r="E92" s="34"/>
      <c r="F92" s="34"/>
      <c r="G92" s="34"/>
      <c r="H92" s="34"/>
      <c r="I92" s="34"/>
      <c r="J92" s="34"/>
      <c r="K92" s="34"/>
      <c r="L92" s="34"/>
      <c r="M92" s="34"/>
      <c r="N92" s="34"/>
      <c r="O92" s="35"/>
      <c r="P92" s="35"/>
      <c r="Q92" s="34"/>
    </row>
    <row r="93" spans="1:17" x14ac:dyDescent="0.35">
      <c r="A93" s="3" t="s">
        <v>40</v>
      </c>
      <c r="B93" s="1"/>
      <c r="C93" s="1"/>
      <c r="D93" s="1"/>
      <c r="E93" s="1"/>
      <c r="F93" s="1"/>
      <c r="G93" s="1"/>
      <c r="H93" s="1"/>
      <c r="I93" s="1"/>
      <c r="J93" s="1"/>
      <c r="K93" s="1"/>
      <c r="L93" s="1"/>
      <c r="M93" s="1"/>
      <c r="N93" s="1"/>
      <c r="O93" s="1"/>
      <c r="P93" s="1"/>
      <c r="Q93" s="1"/>
    </row>
    <row r="94" spans="1:17" x14ac:dyDescent="0.35">
      <c r="A94" s="20" t="s">
        <v>46</v>
      </c>
      <c r="B94" s="1"/>
      <c r="C94" s="1"/>
      <c r="D94" s="1"/>
      <c r="E94" s="1"/>
      <c r="F94" s="1"/>
      <c r="G94" s="1"/>
      <c r="H94" s="1"/>
      <c r="I94" s="1"/>
      <c r="J94" s="1"/>
      <c r="K94" s="1"/>
      <c r="L94" s="1"/>
      <c r="M94" s="1"/>
      <c r="N94" s="1"/>
      <c r="O94" s="1"/>
      <c r="P94" s="1"/>
      <c r="Q94" s="1"/>
    </row>
    <row r="95" spans="1:17" x14ac:dyDescent="0.35">
      <c r="A95" s="1" t="s">
        <v>32</v>
      </c>
      <c r="B95" s="1"/>
      <c r="C95" s="21">
        <v>0</v>
      </c>
      <c r="D95" s="21">
        <v>0</v>
      </c>
      <c r="E95" s="21">
        <v>0</v>
      </c>
      <c r="F95" s="21">
        <v>0</v>
      </c>
      <c r="G95" s="21">
        <v>0</v>
      </c>
      <c r="H95" s="21">
        <v>0</v>
      </c>
      <c r="I95" s="21">
        <v>0</v>
      </c>
      <c r="J95" s="21">
        <v>0</v>
      </c>
      <c r="K95" s="21">
        <v>0</v>
      </c>
      <c r="L95" s="21">
        <v>0</v>
      </c>
      <c r="M95" s="21">
        <v>0</v>
      </c>
      <c r="N95" s="21">
        <v>0</v>
      </c>
      <c r="O95" s="21">
        <v>0</v>
      </c>
      <c r="P95" s="21">
        <v>0</v>
      </c>
      <c r="Q95" s="21">
        <v>0</v>
      </c>
    </row>
    <row r="96" spans="1:17" x14ac:dyDescent="0.35">
      <c r="A96" s="1" t="s">
        <v>33</v>
      </c>
      <c r="B96" s="1"/>
      <c r="C96" s="21">
        <v>0</v>
      </c>
      <c r="D96" s="21">
        <v>0</v>
      </c>
      <c r="E96" s="21">
        <v>0</v>
      </c>
      <c r="F96" s="21">
        <v>0</v>
      </c>
      <c r="G96" s="21">
        <v>0</v>
      </c>
      <c r="H96" s="21">
        <v>0</v>
      </c>
      <c r="I96" s="21">
        <v>0</v>
      </c>
      <c r="J96" s="21">
        <v>0</v>
      </c>
      <c r="K96" s="21">
        <v>0</v>
      </c>
      <c r="L96" s="21">
        <v>0</v>
      </c>
      <c r="M96" s="21">
        <v>0</v>
      </c>
      <c r="N96" s="21">
        <v>0</v>
      </c>
      <c r="O96" s="21">
        <v>0</v>
      </c>
      <c r="P96" s="21">
        <v>0</v>
      </c>
      <c r="Q96" s="21">
        <v>0</v>
      </c>
    </row>
    <row r="97" spans="1:18" x14ac:dyDescent="0.35">
      <c r="A97" s="1" t="s">
        <v>34</v>
      </c>
      <c r="B97" s="1"/>
      <c r="C97" s="21">
        <v>0</v>
      </c>
      <c r="D97" s="21">
        <v>0</v>
      </c>
      <c r="E97" s="21">
        <v>0</v>
      </c>
      <c r="F97" s="21">
        <v>0</v>
      </c>
      <c r="G97" s="21">
        <v>0</v>
      </c>
      <c r="H97" s="21">
        <v>0</v>
      </c>
      <c r="I97" s="21">
        <v>0</v>
      </c>
      <c r="J97" s="21">
        <v>0</v>
      </c>
      <c r="K97" s="21">
        <v>0</v>
      </c>
      <c r="L97" s="21">
        <v>0</v>
      </c>
      <c r="M97" s="21">
        <v>0</v>
      </c>
      <c r="N97" s="21">
        <v>0</v>
      </c>
      <c r="O97" s="21">
        <v>0</v>
      </c>
      <c r="P97" s="21">
        <v>0</v>
      </c>
      <c r="Q97" s="21">
        <v>0</v>
      </c>
    </row>
    <row r="98" spans="1:18" x14ac:dyDescent="0.35">
      <c r="A98" s="1"/>
      <c r="B98" s="36"/>
      <c r="C98" s="34"/>
      <c r="D98" s="34"/>
      <c r="E98" s="34"/>
      <c r="F98" s="34"/>
      <c r="G98" s="34"/>
      <c r="H98" s="34"/>
      <c r="I98" s="34"/>
      <c r="J98" s="34"/>
      <c r="K98" s="34"/>
      <c r="L98" s="34"/>
      <c r="M98" s="34"/>
      <c r="N98" s="34"/>
      <c r="O98" s="1"/>
      <c r="P98" s="161"/>
      <c r="Q98" s="34"/>
    </row>
    <row r="99" spans="1:18" x14ac:dyDescent="0.35">
      <c r="A99" s="3" t="s">
        <v>41</v>
      </c>
      <c r="B99" s="3"/>
      <c r="C99" s="23">
        <f t="shared" ref="C99:G99" si="11">SUM(C95,C89,C83,C77,C71)</f>
        <v>0</v>
      </c>
      <c r="D99" s="23">
        <f t="shared" si="11"/>
        <v>0</v>
      </c>
      <c r="E99" s="23">
        <f t="shared" si="11"/>
        <v>0</v>
      </c>
      <c r="F99" s="23">
        <f t="shared" si="11"/>
        <v>0</v>
      </c>
      <c r="G99" s="23">
        <f t="shared" si="11"/>
        <v>0</v>
      </c>
      <c r="H99" s="23">
        <f t="shared" ref="H99:H101" si="12">SUM(H95,H89,H83,H77,H71)</f>
        <v>0</v>
      </c>
      <c r="I99" s="23">
        <f t="shared" ref="I99:Q101" si="13">SUM(I95,I89,I83,I77,I71)</f>
        <v>0</v>
      </c>
      <c r="J99" s="23">
        <f t="shared" si="13"/>
        <v>0</v>
      </c>
      <c r="K99" s="23">
        <f t="shared" si="13"/>
        <v>0</v>
      </c>
      <c r="L99" s="23">
        <f t="shared" si="13"/>
        <v>0</v>
      </c>
      <c r="M99" s="23">
        <f t="shared" si="13"/>
        <v>0</v>
      </c>
      <c r="N99" s="23">
        <f t="shared" si="13"/>
        <v>0</v>
      </c>
      <c r="O99" s="23">
        <f t="shared" si="13"/>
        <v>0</v>
      </c>
      <c r="P99" s="23">
        <f t="shared" si="13"/>
        <v>0</v>
      </c>
      <c r="Q99" s="23">
        <f t="shared" si="13"/>
        <v>0</v>
      </c>
      <c r="R99" s="22"/>
    </row>
    <row r="100" spans="1:18" x14ac:dyDescent="0.35">
      <c r="A100" s="3" t="s">
        <v>42</v>
      </c>
      <c r="B100" s="3"/>
      <c r="C100" s="23">
        <f t="shared" ref="C100:G100" si="14">SUM(C96,C90,C84,C78,C72)</f>
        <v>0</v>
      </c>
      <c r="D100" s="23">
        <f t="shared" si="14"/>
        <v>0</v>
      </c>
      <c r="E100" s="23">
        <f t="shared" si="14"/>
        <v>0</v>
      </c>
      <c r="F100" s="23">
        <f t="shared" si="14"/>
        <v>0</v>
      </c>
      <c r="G100" s="23">
        <f t="shared" si="14"/>
        <v>0</v>
      </c>
      <c r="H100" s="23">
        <f t="shared" si="12"/>
        <v>0</v>
      </c>
      <c r="I100" s="23">
        <f t="shared" ref="I100:L100" si="15">SUM(I96,I90,I84,I78,I72)</f>
        <v>0</v>
      </c>
      <c r="J100" s="23">
        <f t="shared" si="15"/>
        <v>0</v>
      </c>
      <c r="K100" s="23">
        <f t="shared" si="15"/>
        <v>0</v>
      </c>
      <c r="L100" s="23">
        <f t="shared" si="15"/>
        <v>0</v>
      </c>
      <c r="M100" s="23">
        <f t="shared" si="13"/>
        <v>0</v>
      </c>
      <c r="N100" s="23">
        <f t="shared" si="13"/>
        <v>0</v>
      </c>
      <c r="O100" s="23">
        <f t="shared" si="13"/>
        <v>0</v>
      </c>
      <c r="P100" s="23">
        <f t="shared" si="13"/>
        <v>0</v>
      </c>
      <c r="Q100" s="23">
        <f t="shared" si="13"/>
        <v>0</v>
      </c>
      <c r="R100" s="22"/>
    </row>
    <row r="101" spans="1:18" x14ac:dyDescent="0.35">
      <c r="A101" s="3" t="s">
        <v>43</v>
      </c>
      <c r="B101" s="3"/>
      <c r="C101" s="24">
        <f t="shared" ref="C101:G101" si="16">SUM(C97,C91,C85,C79,C73)</f>
        <v>0</v>
      </c>
      <c r="D101" s="24">
        <f t="shared" si="16"/>
        <v>0</v>
      </c>
      <c r="E101" s="24">
        <f t="shared" si="16"/>
        <v>0</v>
      </c>
      <c r="F101" s="24">
        <f t="shared" si="16"/>
        <v>0</v>
      </c>
      <c r="G101" s="24">
        <f t="shared" si="16"/>
        <v>0</v>
      </c>
      <c r="H101" s="24">
        <f t="shared" si="12"/>
        <v>0</v>
      </c>
      <c r="I101" s="24">
        <f t="shared" ref="I101:L101" si="17">SUM(I97,I91,I85,I79,I73)</f>
        <v>0</v>
      </c>
      <c r="J101" s="24">
        <f t="shared" si="17"/>
        <v>0</v>
      </c>
      <c r="K101" s="24">
        <f t="shared" si="17"/>
        <v>0</v>
      </c>
      <c r="L101" s="24">
        <f t="shared" si="17"/>
        <v>0</v>
      </c>
      <c r="M101" s="24">
        <f t="shared" si="13"/>
        <v>0</v>
      </c>
      <c r="N101" s="24">
        <f t="shared" si="13"/>
        <v>0</v>
      </c>
      <c r="O101" s="24">
        <f t="shared" si="13"/>
        <v>0</v>
      </c>
      <c r="P101" s="24">
        <f t="shared" si="13"/>
        <v>0</v>
      </c>
      <c r="Q101" s="24">
        <f t="shared" si="13"/>
        <v>0</v>
      </c>
    </row>
    <row r="102" spans="1:18" x14ac:dyDescent="0.35">
      <c r="A102" s="25"/>
      <c r="B102" s="37"/>
      <c r="C102" s="37"/>
      <c r="D102" s="37"/>
      <c r="E102" s="37"/>
      <c r="F102" s="37"/>
      <c r="G102" s="37"/>
      <c r="H102" s="38"/>
      <c r="I102" s="38"/>
      <c r="J102" s="25"/>
      <c r="K102" s="39"/>
      <c r="L102" s="38"/>
      <c r="M102" s="135"/>
      <c r="N102" s="135"/>
      <c r="O102" s="135"/>
      <c r="P102" s="135"/>
      <c r="Q102" s="135"/>
    </row>
    <row r="103" spans="1:18" x14ac:dyDescent="0.35">
      <c r="M103" s="135"/>
      <c r="N103" s="135"/>
      <c r="O103" s="135"/>
      <c r="P103" s="135"/>
      <c r="Q103" s="135"/>
    </row>
    <row r="104" spans="1:18" x14ac:dyDescent="0.35">
      <c r="M104" s="135"/>
      <c r="N104" s="135"/>
      <c r="O104" s="135"/>
      <c r="P104" s="135"/>
      <c r="Q104" s="135"/>
    </row>
  </sheetData>
  <mergeCells count="9">
    <mergeCell ref="A17:K17"/>
    <mergeCell ref="A18:J18"/>
    <mergeCell ref="A19:I19"/>
    <mergeCell ref="A9:L9"/>
    <mergeCell ref="A10:L10"/>
    <mergeCell ref="A12:H12"/>
    <mergeCell ref="A13:H13"/>
    <mergeCell ref="A14:G14"/>
    <mergeCell ref="A15:G15"/>
  </mergeCells>
  <dataValidations count="1">
    <dataValidation allowBlank="1" showInputMessage="1" showErrorMessage="1" promptTitle="Date Format" prompt="E.g:  &quot;August 1, 2011&quot;" sqref="JA7 SW7 ACS7 AMO7 AWK7 BGG7 BQC7 BZY7 CJU7 CTQ7 DDM7 DNI7 DXE7 EHA7 EQW7 FAS7 FKO7 FUK7 GEG7 GOC7 GXY7 HHU7 HRQ7 IBM7 ILI7 IVE7 JFA7 JOW7 JYS7 KIO7 KSK7 LCG7 LMC7 LVY7 MFU7 MPQ7 MZM7 NJI7 NTE7 ODA7 OMW7 OWS7 PGO7 PQK7 QAG7 QKC7 QTY7 RDU7 RNQ7 RXM7 SHI7 SRE7 TBA7 TKW7 TUS7 UEO7 UOK7 UYG7 VIC7 VRY7 WBU7 WLQ7 WVM7" xr:uid="{CFEF6C31-8C12-4141-9B83-B26DA2205B2E}"/>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F12BC8-CB4D-4DAF-8E7D-CF1B39EDC15B}">
  <dimension ref="A1:R102"/>
  <sheetViews>
    <sheetView workbookViewId="0">
      <selection activeCell="L4" sqref="L4"/>
    </sheetView>
  </sheetViews>
  <sheetFormatPr defaultColWidth="8.54296875" defaultRowHeight="14.5" x14ac:dyDescent="0.35"/>
  <cols>
    <col min="1" max="1" width="37.7265625" style="10" customWidth="1"/>
    <col min="2" max="2" width="11.54296875" style="10" customWidth="1"/>
    <col min="3" max="17" width="12.7265625" style="10" customWidth="1"/>
    <col min="18" max="16384" width="8.54296875" style="10"/>
  </cols>
  <sheetData>
    <row r="1" spans="1:15" s="2" customFormat="1" x14ac:dyDescent="0.35">
      <c r="A1" s="1"/>
      <c r="B1" s="1"/>
      <c r="C1" s="1"/>
      <c r="D1" s="1"/>
      <c r="E1" s="1"/>
      <c r="K1" s="3" t="s">
        <v>0</v>
      </c>
      <c r="L1" s="4" t="s">
        <v>111</v>
      </c>
    </row>
    <row r="2" spans="1:15" s="2" customFormat="1" x14ac:dyDescent="0.35">
      <c r="A2" s="1"/>
      <c r="B2" s="1"/>
      <c r="C2" s="1"/>
      <c r="D2" s="1"/>
      <c r="E2" s="1"/>
      <c r="K2" s="3" t="s">
        <v>1</v>
      </c>
      <c r="L2" s="5" t="s">
        <v>172</v>
      </c>
    </row>
    <row r="3" spans="1:15" s="2" customFormat="1" x14ac:dyDescent="0.35">
      <c r="A3" s="1"/>
      <c r="B3" s="1"/>
      <c r="C3" s="1"/>
      <c r="D3" s="1"/>
      <c r="E3" s="1"/>
      <c r="K3" s="3" t="s">
        <v>2</v>
      </c>
      <c r="L3" s="5"/>
    </row>
    <row r="4" spans="1:15" s="2" customFormat="1" x14ac:dyDescent="0.35">
      <c r="A4" s="6" t="s">
        <v>3</v>
      </c>
      <c r="B4" s="1"/>
      <c r="C4" s="1"/>
      <c r="D4" s="1"/>
      <c r="E4" s="1"/>
      <c r="K4" s="3" t="s">
        <v>4</v>
      </c>
      <c r="L4" s="5" t="s">
        <v>173</v>
      </c>
    </row>
    <row r="5" spans="1:15" s="2" customFormat="1" x14ac:dyDescent="0.35">
      <c r="A5" s="1"/>
      <c r="B5" s="1"/>
      <c r="C5" s="1"/>
      <c r="D5" s="1"/>
      <c r="E5" s="1"/>
      <c r="K5" s="3" t="s">
        <v>5</v>
      </c>
      <c r="L5" s="7"/>
    </row>
    <row r="6" spans="1:15" s="2" customFormat="1" x14ac:dyDescent="0.35">
      <c r="A6" s="1"/>
      <c r="B6" s="1"/>
      <c r="C6" s="1"/>
      <c r="D6" s="1"/>
      <c r="E6" s="1"/>
      <c r="K6" s="3"/>
      <c r="L6" s="4"/>
    </row>
    <row r="7" spans="1:15" s="2" customFormat="1" x14ac:dyDescent="0.35">
      <c r="A7" s="1"/>
      <c r="B7" s="1"/>
      <c r="C7" s="1"/>
      <c r="D7" s="1"/>
      <c r="E7" s="1"/>
      <c r="K7" s="3" t="s">
        <v>6</v>
      </c>
      <c r="L7" s="117">
        <f>+'App.2-FA Proposed REG Inves Cx'!$L$7</f>
        <v>45520</v>
      </c>
    </row>
    <row r="8" spans="1:15" s="2" customFormat="1" x14ac:dyDescent="0.35">
      <c r="A8" s="1"/>
      <c r="B8" s="1"/>
      <c r="C8" s="1"/>
      <c r="D8" s="1"/>
      <c r="E8" s="1"/>
      <c r="F8" s="1"/>
      <c r="G8" s="1"/>
      <c r="H8" s="1"/>
      <c r="I8" s="1"/>
      <c r="J8" s="1"/>
      <c r="M8" s="8"/>
      <c r="N8" s="8"/>
      <c r="O8" s="8"/>
    </row>
    <row r="9" spans="1:15" s="2" customFormat="1" ht="18" x14ac:dyDescent="0.4">
      <c r="A9" s="164" t="s">
        <v>7</v>
      </c>
      <c r="B9" s="164"/>
      <c r="C9" s="164"/>
      <c r="D9" s="164"/>
      <c r="E9" s="164"/>
      <c r="F9" s="164"/>
      <c r="G9" s="164"/>
      <c r="H9" s="164"/>
      <c r="I9" s="164"/>
      <c r="J9" s="164"/>
      <c r="K9" s="164"/>
      <c r="L9" s="164"/>
      <c r="M9" s="8"/>
      <c r="N9" s="8"/>
      <c r="O9" s="8"/>
    </row>
    <row r="10" spans="1:15" s="2" customFormat="1" ht="18" x14ac:dyDescent="0.4">
      <c r="A10" s="164" t="s">
        <v>8</v>
      </c>
      <c r="B10" s="164"/>
      <c r="C10" s="164"/>
      <c r="D10" s="164"/>
      <c r="E10" s="164"/>
      <c r="F10" s="164"/>
      <c r="G10" s="164"/>
      <c r="H10" s="164"/>
      <c r="I10" s="164"/>
      <c r="J10" s="164"/>
      <c r="K10" s="164"/>
      <c r="L10" s="164"/>
      <c r="M10" s="8"/>
      <c r="N10" s="8"/>
      <c r="O10" s="8"/>
    </row>
    <row r="11" spans="1:15" s="2" customFormat="1" ht="18" x14ac:dyDescent="0.4">
      <c r="A11" s="9"/>
      <c r="B11" s="9"/>
      <c r="C11" s="9"/>
      <c r="D11" s="9"/>
      <c r="E11" s="9"/>
      <c r="F11" s="9"/>
      <c r="G11" s="9"/>
      <c r="H11" s="9"/>
      <c r="I11" s="9"/>
      <c r="J11" s="9"/>
      <c r="K11" s="9"/>
      <c r="L11" s="9"/>
      <c r="M11" s="8"/>
      <c r="N11" s="8"/>
      <c r="O11" s="8"/>
    </row>
    <row r="12" spans="1:15" x14ac:dyDescent="0.35">
      <c r="A12" s="165" t="s">
        <v>9</v>
      </c>
      <c r="B12" s="165"/>
      <c r="C12" s="165"/>
      <c r="D12" s="165"/>
      <c r="E12" s="165"/>
      <c r="F12" s="165"/>
      <c r="G12" s="165"/>
      <c r="H12" s="165"/>
      <c r="I12" s="1"/>
      <c r="J12" s="1"/>
    </row>
    <row r="13" spans="1:15" x14ac:dyDescent="0.35">
      <c r="A13" s="165" t="s">
        <v>10</v>
      </c>
      <c r="B13" s="165"/>
      <c r="C13" s="165"/>
      <c r="D13" s="165"/>
      <c r="E13" s="165"/>
      <c r="F13" s="165"/>
      <c r="G13" s="165"/>
      <c r="H13" s="165"/>
      <c r="I13" s="1"/>
      <c r="J13" s="1"/>
    </row>
    <row r="14" spans="1:15" x14ac:dyDescent="0.35">
      <c r="A14" s="166" t="s">
        <v>11</v>
      </c>
      <c r="B14" s="166"/>
      <c r="C14" s="166"/>
      <c r="D14" s="166"/>
      <c r="E14" s="166"/>
      <c r="F14" s="166"/>
      <c r="G14" s="166"/>
      <c r="H14" s="11"/>
      <c r="I14" s="1"/>
      <c r="J14" s="1"/>
    </row>
    <row r="15" spans="1:15" x14ac:dyDescent="0.35">
      <c r="A15" s="166" t="s">
        <v>12</v>
      </c>
      <c r="B15" s="166"/>
      <c r="C15" s="166"/>
      <c r="D15" s="166"/>
      <c r="E15" s="166"/>
      <c r="F15" s="166"/>
      <c r="G15" s="166"/>
      <c r="H15" s="11"/>
      <c r="I15" s="1"/>
      <c r="J15" s="1"/>
    </row>
    <row r="16" spans="1:15" ht="15.5" x14ac:dyDescent="0.35">
      <c r="A16" s="12"/>
      <c r="B16" s="1"/>
      <c r="C16" s="1"/>
      <c r="D16" s="1"/>
      <c r="E16" s="1"/>
      <c r="F16" s="1"/>
      <c r="G16" s="1"/>
      <c r="H16" s="1"/>
      <c r="I16" s="1"/>
      <c r="J16" s="1"/>
    </row>
    <row r="17" spans="1:17" ht="15" customHeight="1" x14ac:dyDescent="0.35">
      <c r="A17" s="162" t="s">
        <v>13</v>
      </c>
      <c r="B17" s="162"/>
      <c r="C17" s="162"/>
      <c r="D17" s="162"/>
      <c r="E17" s="162"/>
      <c r="F17" s="162"/>
      <c r="G17" s="162"/>
      <c r="H17" s="162"/>
      <c r="I17" s="162"/>
      <c r="J17" s="162"/>
      <c r="K17" s="162"/>
    </row>
    <row r="18" spans="1:17" ht="15.75" customHeight="1" x14ac:dyDescent="0.35">
      <c r="A18" s="162" t="s">
        <v>14</v>
      </c>
      <c r="B18" s="162"/>
      <c r="C18" s="162"/>
      <c r="D18" s="162"/>
      <c r="E18" s="162"/>
      <c r="F18" s="162"/>
      <c r="G18" s="162"/>
      <c r="H18" s="162"/>
      <c r="I18" s="162"/>
      <c r="J18" s="162"/>
    </row>
    <row r="19" spans="1:17" ht="15.75" customHeight="1" x14ac:dyDescent="0.35">
      <c r="A19" s="163" t="s">
        <v>15</v>
      </c>
      <c r="B19" s="163"/>
      <c r="C19" s="163"/>
      <c r="D19" s="163"/>
      <c r="E19" s="163"/>
      <c r="F19" s="163"/>
      <c r="G19" s="163"/>
      <c r="H19" s="163"/>
      <c r="I19" s="163"/>
      <c r="J19" s="13"/>
    </row>
    <row r="20" spans="1:17" ht="15.75" customHeight="1" x14ac:dyDescent="0.35">
      <c r="A20" s="14" t="s">
        <v>16</v>
      </c>
      <c r="B20" s="13"/>
      <c r="C20" s="13"/>
      <c r="D20" s="13"/>
      <c r="E20" s="13"/>
      <c r="F20" s="13"/>
      <c r="G20" s="13"/>
      <c r="H20" s="13"/>
      <c r="I20" s="13"/>
      <c r="J20" s="13"/>
    </row>
    <row r="21" spans="1:17" x14ac:dyDescent="0.35">
      <c r="A21" s="15" t="s">
        <v>17</v>
      </c>
      <c r="B21" s="10" t="s">
        <v>18</v>
      </c>
      <c r="H21" s="1"/>
      <c r="I21" s="1"/>
      <c r="J21" s="1"/>
    </row>
    <row r="22" spans="1:17" x14ac:dyDescent="0.35">
      <c r="B22" s="11" t="s">
        <v>19</v>
      </c>
      <c r="H22" s="1"/>
      <c r="I22" s="1"/>
      <c r="J22" s="1"/>
    </row>
    <row r="23" spans="1:17" x14ac:dyDescent="0.35">
      <c r="B23" s="10" t="s">
        <v>20</v>
      </c>
      <c r="H23" s="1"/>
      <c r="I23" s="1"/>
      <c r="J23" s="1"/>
    </row>
    <row r="24" spans="1:17" x14ac:dyDescent="0.35">
      <c r="B24" s="16" t="s">
        <v>21</v>
      </c>
      <c r="H24" s="1"/>
      <c r="I24" s="1"/>
      <c r="J24" s="1"/>
    </row>
    <row r="25" spans="1:17" ht="12.75" customHeight="1" x14ac:dyDescent="0.35">
      <c r="B25" s="16" t="s">
        <v>22</v>
      </c>
      <c r="H25" s="1"/>
      <c r="I25" s="1"/>
      <c r="J25" s="1"/>
    </row>
    <row r="26" spans="1:17" ht="12.75" customHeight="1" x14ac:dyDescent="0.35">
      <c r="A26" s="16"/>
      <c r="H26" s="1"/>
      <c r="I26" s="1"/>
      <c r="J26" s="1"/>
    </row>
    <row r="27" spans="1:17" x14ac:dyDescent="0.35">
      <c r="A27" s="15" t="s">
        <v>23</v>
      </c>
      <c r="B27" s="10" t="s">
        <v>24</v>
      </c>
      <c r="H27" s="1"/>
      <c r="I27" s="1"/>
      <c r="J27" s="1"/>
    </row>
    <row r="28" spans="1:17" x14ac:dyDescent="0.35">
      <c r="B28" s="10" t="s">
        <v>25</v>
      </c>
      <c r="H28" s="1"/>
      <c r="I28" s="1"/>
      <c r="J28" s="1"/>
    </row>
    <row r="29" spans="1:17" x14ac:dyDescent="0.35">
      <c r="H29" s="1"/>
      <c r="I29" s="1"/>
      <c r="J29" s="1"/>
    </row>
    <row r="30" spans="1:17" ht="18" x14ac:dyDescent="0.4">
      <c r="A30" s="9" t="s">
        <v>26</v>
      </c>
      <c r="B30" s="1"/>
      <c r="C30" s="17" t="s">
        <v>27</v>
      </c>
      <c r="D30" s="17" t="s">
        <v>27</v>
      </c>
      <c r="E30" s="17" t="s">
        <v>27</v>
      </c>
      <c r="F30" s="17" t="s">
        <v>27</v>
      </c>
      <c r="G30" s="17" t="s">
        <v>27</v>
      </c>
      <c r="H30" s="17"/>
      <c r="I30" s="17" t="s">
        <v>27</v>
      </c>
      <c r="J30" s="17" t="s">
        <v>27</v>
      </c>
      <c r="K30" s="17" t="s">
        <v>27</v>
      </c>
      <c r="L30" s="17" t="s">
        <v>27</v>
      </c>
      <c r="M30" s="135"/>
      <c r="N30" s="135"/>
      <c r="O30" s="135"/>
      <c r="P30" s="135"/>
      <c r="Q30" s="135"/>
    </row>
    <row r="31" spans="1:17" x14ac:dyDescent="0.35">
      <c r="A31" s="18" t="s">
        <v>29</v>
      </c>
      <c r="B31" s="1"/>
      <c r="C31" s="19">
        <f t="shared" ref="C31" si="0">D31-1</f>
        <v>2015</v>
      </c>
      <c r="D31" s="19">
        <f t="shared" ref="D31:G31" si="1">E31-1</f>
        <v>2016</v>
      </c>
      <c r="E31" s="19">
        <f t="shared" si="1"/>
        <v>2017</v>
      </c>
      <c r="F31" s="19">
        <f t="shared" si="1"/>
        <v>2018</v>
      </c>
      <c r="G31" s="19">
        <f t="shared" si="1"/>
        <v>2019</v>
      </c>
      <c r="H31" s="19">
        <f>I31-1</f>
        <v>2020</v>
      </c>
      <c r="I31" s="19">
        <f>J31-1</f>
        <v>2021</v>
      </c>
      <c r="J31" s="19">
        <f>K31-1</f>
        <v>2022</v>
      </c>
      <c r="K31" s="19">
        <f>L31-1</f>
        <v>2023</v>
      </c>
      <c r="L31" s="138">
        <v>2024</v>
      </c>
      <c r="M31" s="19">
        <v>2025</v>
      </c>
      <c r="N31" s="19">
        <f>M31+1</f>
        <v>2026</v>
      </c>
      <c r="O31" s="19">
        <f>N31+1</f>
        <v>2027</v>
      </c>
      <c r="P31" s="19">
        <f>O31+1</f>
        <v>2028</v>
      </c>
      <c r="Q31" s="19">
        <f>P31+1</f>
        <v>2029</v>
      </c>
    </row>
    <row r="32" spans="1:17" x14ac:dyDescent="0.35">
      <c r="A32" s="3" t="s">
        <v>30</v>
      </c>
      <c r="B32" s="1"/>
      <c r="C32" s="1"/>
      <c r="D32" s="1"/>
      <c r="E32" s="1"/>
      <c r="F32" s="1"/>
      <c r="G32" s="1"/>
      <c r="H32" s="1"/>
      <c r="I32" s="1"/>
      <c r="J32" s="1"/>
      <c r="K32" s="1"/>
      <c r="L32" s="1"/>
      <c r="M32" s="1"/>
      <c r="N32" s="1"/>
      <c r="O32" s="1"/>
      <c r="P32" s="1"/>
      <c r="Q32" s="1"/>
    </row>
    <row r="33" spans="1:17" x14ac:dyDescent="0.35">
      <c r="A33" s="20" t="s">
        <v>113</v>
      </c>
      <c r="B33" s="1"/>
      <c r="C33" s="1"/>
      <c r="D33" s="1"/>
      <c r="E33" s="1"/>
      <c r="F33" s="1"/>
      <c r="G33" s="1"/>
      <c r="H33" s="1"/>
      <c r="I33" s="1"/>
      <c r="J33" s="1"/>
      <c r="K33" s="1"/>
      <c r="L33" s="1"/>
      <c r="M33" s="1"/>
      <c r="N33" s="1"/>
      <c r="O33" s="1"/>
      <c r="P33" s="1"/>
      <c r="Q33" s="1"/>
    </row>
    <row r="34" spans="1:17" x14ac:dyDescent="0.35">
      <c r="A34" s="1" t="s">
        <v>32</v>
      </c>
      <c r="B34" s="1"/>
      <c r="C34" s="21">
        <v>0</v>
      </c>
      <c r="D34" s="21">
        <v>0</v>
      </c>
      <c r="E34" s="21">
        <f>'GPMC Fixed Asset Continuity'!E5</f>
        <v>2129811.3199999998</v>
      </c>
      <c r="F34" s="21">
        <v>0</v>
      </c>
      <c r="G34" s="21">
        <v>0</v>
      </c>
      <c r="H34" s="21">
        <v>0</v>
      </c>
      <c r="I34" s="21">
        <f>'GPMC Fixed Asset Continuity'!Y5</f>
        <v>558602.25</v>
      </c>
      <c r="J34" s="21">
        <f>'GPMC Fixed Asset Continuity'!AD5</f>
        <v>147872.56</v>
      </c>
      <c r="K34" s="21">
        <v>0</v>
      </c>
      <c r="L34" s="21">
        <f>'GPMC Fixed Asset Continuity'!AN5</f>
        <v>4999999.9999999991</v>
      </c>
      <c r="M34" s="21">
        <v>0</v>
      </c>
      <c r="N34" s="21">
        <v>0</v>
      </c>
      <c r="O34" s="21">
        <f>'GPMC Fixed Asset Continuity'!BC5</f>
        <v>3233937.7245481107</v>
      </c>
      <c r="P34" s="21">
        <f>'GPMC Fixed Asset Continuity'!BH5</f>
        <v>3305897.2374448418</v>
      </c>
      <c r="Q34" s="21">
        <f>'GPMC Fixed Asset Continuity'!BM5</f>
        <v>13902632.77398017</v>
      </c>
    </row>
    <row r="35" spans="1:17" x14ac:dyDescent="0.35">
      <c r="A35" s="1" t="s">
        <v>33</v>
      </c>
      <c r="B35" s="1"/>
      <c r="C35" s="21">
        <v>0</v>
      </c>
      <c r="D35" s="21">
        <v>0</v>
      </c>
      <c r="E35" s="21">
        <v>0</v>
      </c>
      <c r="F35" s="21">
        <v>0</v>
      </c>
      <c r="G35" s="21">
        <v>0</v>
      </c>
      <c r="H35" s="21">
        <v>0</v>
      </c>
      <c r="I35" s="21">
        <v>0</v>
      </c>
      <c r="J35" s="21">
        <v>0</v>
      </c>
      <c r="K35" s="21">
        <v>0</v>
      </c>
      <c r="L35" s="21">
        <v>0</v>
      </c>
      <c r="M35" s="21">
        <v>0</v>
      </c>
      <c r="N35" s="21">
        <v>0</v>
      </c>
      <c r="O35" s="21">
        <v>0</v>
      </c>
      <c r="P35" s="21">
        <v>0</v>
      </c>
      <c r="Q35" s="21">
        <v>0</v>
      </c>
    </row>
    <row r="36" spans="1:17" x14ac:dyDescent="0.35">
      <c r="A36" s="1" t="s">
        <v>34</v>
      </c>
      <c r="B36" s="1"/>
      <c r="C36" s="21">
        <v>0</v>
      </c>
      <c r="D36" s="21">
        <v>0</v>
      </c>
      <c r="E36" s="21">
        <v>0</v>
      </c>
      <c r="F36" s="21">
        <v>0</v>
      </c>
      <c r="G36" s="21">
        <v>0</v>
      </c>
      <c r="H36" s="21">
        <v>0</v>
      </c>
      <c r="I36" s="21">
        <v>0</v>
      </c>
      <c r="J36" s="21">
        <v>0</v>
      </c>
      <c r="K36" s="21">
        <v>0</v>
      </c>
      <c r="L36" s="21">
        <v>0</v>
      </c>
      <c r="M36" s="21">
        <v>0</v>
      </c>
      <c r="N36" s="21">
        <v>0</v>
      </c>
      <c r="O36" s="21">
        <v>0</v>
      </c>
      <c r="P36" s="21">
        <v>0</v>
      </c>
      <c r="Q36" s="21">
        <v>0</v>
      </c>
    </row>
    <row r="37" spans="1:17" x14ac:dyDescent="0.35">
      <c r="A37" s="1"/>
      <c r="B37" s="1"/>
      <c r="C37" s="1"/>
      <c r="D37" s="1"/>
      <c r="E37" s="1"/>
      <c r="F37" s="1"/>
      <c r="G37" s="1"/>
      <c r="H37" s="1"/>
      <c r="I37" s="1"/>
      <c r="J37" s="1"/>
      <c r="K37" s="1"/>
      <c r="L37" s="1"/>
      <c r="M37" s="1"/>
      <c r="N37" s="1"/>
      <c r="O37" s="1"/>
      <c r="P37" s="1"/>
      <c r="Q37" s="1"/>
    </row>
    <row r="38" spans="1:17" x14ac:dyDescent="0.35">
      <c r="A38" s="3" t="s">
        <v>35</v>
      </c>
      <c r="B38" s="1"/>
      <c r="C38" s="1"/>
      <c r="D38" s="1"/>
      <c r="E38" s="1"/>
      <c r="F38" s="1"/>
      <c r="G38" s="1"/>
      <c r="H38" s="1"/>
      <c r="I38" s="1"/>
      <c r="J38" s="1"/>
      <c r="K38" s="1"/>
      <c r="L38" s="1"/>
      <c r="M38" s="1"/>
      <c r="N38" s="1"/>
      <c r="O38" s="1"/>
      <c r="P38" s="1"/>
      <c r="Q38" s="1"/>
    </row>
    <row r="39" spans="1:17" x14ac:dyDescent="0.35">
      <c r="A39" s="20" t="s">
        <v>114</v>
      </c>
      <c r="B39" s="1"/>
      <c r="C39" s="1"/>
      <c r="D39" s="1"/>
      <c r="E39" s="1"/>
      <c r="F39" s="1"/>
      <c r="G39" s="1"/>
      <c r="H39" s="1"/>
      <c r="I39" s="1"/>
      <c r="J39" s="1"/>
      <c r="K39" s="1"/>
      <c r="L39" s="1"/>
      <c r="M39" s="1"/>
      <c r="N39" s="1"/>
      <c r="O39" s="1"/>
      <c r="P39" s="1"/>
      <c r="Q39" s="1"/>
    </row>
    <row r="40" spans="1:17" x14ac:dyDescent="0.35">
      <c r="A40" s="1" t="s">
        <v>32</v>
      </c>
      <c r="B40" s="1"/>
      <c r="C40" s="21">
        <v>0</v>
      </c>
      <c r="D40" s="21">
        <v>0</v>
      </c>
      <c r="E40" s="21">
        <v>0</v>
      </c>
      <c r="F40" s="21">
        <v>0</v>
      </c>
      <c r="G40" s="21">
        <f>'GPMC Fixed Asset Continuity'!O6</f>
        <v>751453.24579322198</v>
      </c>
      <c r="H40" s="21">
        <f>'GPMC Fixed Asset Continuity'!T6</f>
        <v>99473.76</v>
      </c>
      <c r="I40" s="21">
        <f>'GPMC Fixed Asset Continuity'!Y6</f>
        <v>-39392</v>
      </c>
      <c r="J40" s="21">
        <v>0</v>
      </c>
      <c r="K40" s="21">
        <v>0</v>
      </c>
      <c r="L40" s="21">
        <f>'GPMC Fixed Asset Continuity'!AN6</f>
        <v>355862.95849988324</v>
      </c>
      <c r="M40" s="21">
        <f>'GPMC Fixed Asset Continuity'!AS6</f>
        <v>939007.19055842538</v>
      </c>
      <c r="N40" s="21">
        <f>'GPMC Fixed Asset Continuity'!AX6</f>
        <v>549266.48578381469</v>
      </c>
      <c r="O40" s="21">
        <f>'GPMC Fixed Asset Continuity'!BC6</f>
        <v>1126780.2665171218</v>
      </c>
      <c r="P40" s="21">
        <f>'GPMC Fixed Asset Continuity'!BH6</f>
        <v>1113348.1692438659</v>
      </c>
      <c r="Q40" s="21">
        <f>'GPMC Fixed Asset Continuity'!BM6</f>
        <v>981680.0563821767</v>
      </c>
    </row>
    <row r="41" spans="1:17" x14ac:dyDescent="0.35">
      <c r="A41" s="1" t="s">
        <v>33</v>
      </c>
      <c r="B41" s="1"/>
      <c r="C41" s="21">
        <v>0</v>
      </c>
      <c r="D41" s="21">
        <v>0</v>
      </c>
      <c r="E41" s="21">
        <v>0</v>
      </c>
      <c r="F41" s="21">
        <v>0</v>
      </c>
      <c r="G41" s="21">
        <v>0</v>
      </c>
      <c r="H41" s="21">
        <v>0</v>
      </c>
      <c r="I41" s="21">
        <v>0</v>
      </c>
      <c r="J41" s="21">
        <v>0</v>
      </c>
      <c r="K41" s="21">
        <v>0</v>
      </c>
      <c r="L41" s="21">
        <v>0</v>
      </c>
      <c r="M41" s="21">
        <v>0</v>
      </c>
      <c r="N41" s="21">
        <v>0</v>
      </c>
      <c r="O41" s="21">
        <v>0</v>
      </c>
      <c r="P41" s="21">
        <v>0</v>
      </c>
      <c r="Q41" s="21">
        <v>0</v>
      </c>
    </row>
    <row r="42" spans="1:17" x14ac:dyDescent="0.35">
      <c r="A42" s="1" t="s">
        <v>34</v>
      </c>
      <c r="B42" s="1"/>
      <c r="C42" s="21">
        <v>0</v>
      </c>
      <c r="D42" s="21">
        <v>0</v>
      </c>
      <c r="E42" s="21">
        <v>0</v>
      </c>
      <c r="F42" s="21">
        <v>0</v>
      </c>
      <c r="G42" s="21">
        <v>0</v>
      </c>
      <c r="H42" s="21">
        <v>0</v>
      </c>
      <c r="I42" s="21">
        <v>0</v>
      </c>
      <c r="J42" s="21">
        <v>0</v>
      </c>
      <c r="K42" s="21">
        <v>0</v>
      </c>
      <c r="L42" s="21">
        <v>0</v>
      </c>
      <c r="M42" s="21">
        <v>0</v>
      </c>
      <c r="N42" s="21">
        <v>0</v>
      </c>
      <c r="O42" s="21">
        <v>0</v>
      </c>
      <c r="P42" s="21">
        <v>0</v>
      </c>
      <c r="Q42" s="21">
        <v>0</v>
      </c>
    </row>
    <row r="43" spans="1:17" x14ac:dyDescent="0.35">
      <c r="A43" s="1"/>
      <c r="B43" s="1"/>
      <c r="C43" s="1"/>
      <c r="D43" s="1"/>
      <c r="E43" s="1"/>
      <c r="F43" s="1"/>
      <c r="G43" s="1"/>
      <c r="H43" s="1"/>
      <c r="I43" s="1"/>
      <c r="J43" s="1"/>
      <c r="K43" s="1"/>
      <c r="L43" s="1"/>
      <c r="M43" s="1"/>
      <c r="N43" s="1"/>
      <c r="O43" s="1"/>
      <c r="P43" s="1"/>
      <c r="Q43" s="1"/>
    </row>
    <row r="44" spans="1:17" x14ac:dyDescent="0.35">
      <c r="A44" s="3" t="s">
        <v>37</v>
      </c>
      <c r="B44" s="1"/>
      <c r="C44" s="1"/>
      <c r="D44" s="1"/>
      <c r="E44" s="1"/>
      <c r="F44" s="1"/>
      <c r="G44" s="1"/>
      <c r="H44" s="1"/>
      <c r="I44" s="1"/>
      <c r="J44" s="1"/>
      <c r="K44" s="1"/>
      <c r="L44" s="1"/>
      <c r="M44" s="1"/>
      <c r="N44" s="1"/>
      <c r="O44" s="1"/>
      <c r="P44" s="1"/>
      <c r="Q44" s="1"/>
    </row>
    <row r="45" spans="1:17" x14ac:dyDescent="0.35">
      <c r="A45" s="20" t="s">
        <v>115</v>
      </c>
      <c r="B45" s="1"/>
      <c r="C45" s="1"/>
      <c r="D45" s="1"/>
      <c r="E45" s="1"/>
      <c r="F45" s="1"/>
      <c r="G45" s="1"/>
      <c r="H45" s="1"/>
      <c r="I45" s="1"/>
      <c r="J45" s="1"/>
      <c r="K45" s="1"/>
      <c r="L45" s="1"/>
      <c r="M45" s="1"/>
      <c r="N45" s="1"/>
      <c r="O45" s="1"/>
      <c r="P45" s="1"/>
      <c r="Q45" s="1"/>
    </row>
    <row r="46" spans="1:17" x14ac:dyDescent="0.35">
      <c r="A46" s="1" t="s">
        <v>32</v>
      </c>
      <c r="B46" s="1"/>
      <c r="C46" s="21">
        <v>0</v>
      </c>
      <c r="D46" s="21">
        <v>0</v>
      </c>
      <c r="E46" s="21">
        <v>0</v>
      </c>
      <c r="F46" s="21">
        <v>0</v>
      </c>
      <c r="G46" s="21">
        <f>'GPMC Fixed Asset Continuity'!O7</f>
        <v>2975336.9042067779</v>
      </c>
      <c r="H46" s="21">
        <v>0</v>
      </c>
      <c r="I46" s="21">
        <v>0</v>
      </c>
      <c r="J46" s="21">
        <v>0</v>
      </c>
      <c r="K46" s="21">
        <v>0</v>
      </c>
      <c r="L46" s="21">
        <f>'GPMC Fixed Asset Continuity'!AN7</f>
        <v>1016511.5315001165</v>
      </c>
      <c r="M46" s="21">
        <f>'GPMC Fixed Asset Continuity'!AS7</f>
        <v>2682244.9894415741</v>
      </c>
      <c r="N46" s="21">
        <f>'GPMC Fixed Asset Continuity'!AX7</f>
        <v>1568962.7237951928</v>
      </c>
      <c r="O46" s="21">
        <f>'GPMC Fixed Asset Continuity'!BC7</f>
        <v>3218612.9717173269</v>
      </c>
      <c r="P46" s="21">
        <f>'GPMC Fixed Asset Continuity'!BH7</f>
        <v>3180244.6014096867</v>
      </c>
      <c r="Q46" s="21">
        <f>'GPMC Fixed Asset Continuity'!BM7</f>
        <v>2804138.7104819864</v>
      </c>
    </row>
    <row r="47" spans="1:17" x14ac:dyDescent="0.35">
      <c r="A47" s="1" t="s">
        <v>33</v>
      </c>
      <c r="B47" s="1"/>
      <c r="C47" s="21">
        <v>0</v>
      </c>
      <c r="D47" s="21">
        <v>0</v>
      </c>
      <c r="E47" s="21">
        <v>0</v>
      </c>
      <c r="F47" s="21">
        <v>0</v>
      </c>
      <c r="G47" s="21">
        <v>0</v>
      </c>
      <c r="H47" s="21">
        <v>0</v>
      </c>
      <c r="I47" s="21">
        <v>0</v>
      </c>
      <c r="J47" s="21">
        <v>0</v>
      </c>
      <c r="K47" s="21">
        <v>0</v>
      </c>
      <c r="L47" s="21">
        <v>0</v>
      </c>
      <c r="M47" s="21">
        <v>0</v>
      </c>
      <c r="N47" s="21">
        <v>0</v>
      </c>
      <c r="O47" s="21">
        <v>0</v>
      </c>
      <c r="P47" s="21">
        <v>0</v>
      </c>
      <c r="Q47" s="21">
        <v>0</v>
      </c>
    </row>
    <row r="48" spans="1:17" x14ac:dyDescent="0.35">
      <c r="A48" s="1" t="s">
        <v>34</v>
      </c>
      <c r="B48" s="1"/>
      <c r="C48" s="21">
        <v>0</v>
      </c>
      <c r="D48" s="21">
        <v>0</v>
      </c>
      <c r="E48" s="21">
        <v>0</v>
      </c>
      <c r="F48" s="21">
        <v>0</v>
      </c>
      <c r="G48" s="21">
        <v>0</v>
      </c>
      <c r="H48" s="21">
        <v>0</v>
      </c>
      <c r="I48" s="21">
        <v>0</v>
      </c>
      <c r="J48" s="21">
        <v>0</v>
      </c>
      <c r="K48" s="21">
        <v>0</v>
      </c>
      <c r="L48" s="21">
        <v>0</v>
      </c>
      <c r="M48" s="21">
        <v>0</v>
      </c>
      <c r="N48" s="21">
        <v>0</v>
      </c>
      <c r="O48" s="21">
        <v>0</v>
      </c>
      <c r="P48" s="21">
        <v>0</v>
      </c>
      <c r="Q48" s="21">
        <v>0</v>
      </c>
    </row>
    <row r="49" spans="1:18" x14ac:dyDescent="0.35">
      <c r="A49" s="1"/>
      <c r="B49" s="1"/>
      <c r="C49" s="1"/>
      <c r="D49" s="1"/>
      <c r="E49" s="1"/>
      <c r="F49" s="1"/>
      <c r="G49" s="1"/>
      <c r="H49" s="1"/>
      <c r="I49" s="1"/>
      <c r="J49" s="1"/>
      <c r="K49" s="1"/>
      <c r="L49" s="1"/>
      <c r="M49" s="1"/>
      <c r="N49" s="1"/>
      <c r="O49" s="1"/>
      <c r="P49" s="1"/>
      <c r="Q49" s="1"/>
    </row>
    <row r="50" spans="1:18" x14ac:dyDescent="0.35">
      <c r="A50" s="3" t="s">
        <v>39</v>
      </c>
      <c r="B50" s="1"/>
      <c r="C50" s="1"/>
      <c r="D50" s="1"/>
      <c r="E50" s="1"/>
      <c r="F50" s="1"/>
      <c r="G50" s="1"/>
      <c r="H50" s="1"/>
      <c r="I50" s="1"/>
      <c r="J50" s="1"/>
      <c r="K50" s="1"/>
      <c r="L50" s="1"/>
      <c r="M50" s="1"/>
      <c r="N50" s="1"/>
      <c r="O50" s="1"/>
      <c r="P50" s="1"/>
      <c r="Q50" s="1"/>
    </row>
    <row r="51" spans="1:18" x14ac:dyDescent="0.35">
      <c r="A51" s="20" t="s">
        <v>38</v>
      </c>
      <c r="B51" s="1"/>
      <c r="C51" s="1"/>
      <c r="D51" s="1"/>
      <c r="E51" s="1"/>
      <c r="F51" s="1"/>
      <c r="G51" s="1"/>
      <c r="H51" s="1"/>
      <c r="I51" s="1"/>
      <c r="J51" s="1"/>
      <c r="K51" s="1"/>
      <c r="L51" s="1"/>
      <c r="M51" s="1"/>
      <c r="N51" s="1"/>
      <c r="O51" s="1"/>
      <c r="P51" s="1"/>
      <c r="Q51" s="1"/>
    </row>
    <row r="52" spans="1:18" x14ac:dyDescent="0.35">
      <c r="A52" s="1" t="s">
        <v>32</v>
      </c>
      <c r="B52" s="1"/>
      <c r="C52" s="21">
        <v>0</v>
      </c>
      <c r="D52" s="21">
        <v>0</v>
      </c>
      <c r="E52" s="21">
        <v>0</v>
      </c>
      <c r="F52" s="21">
        <v>0</v>
      </c>
      <c r="G52" s="21">
        <v>0</v>
      </c>
      <c r="H52" s="21">
        <v>0</v>
      </c>
      <c r="I52" s="21">
        <v>0</v>
      </c>
      <c r="J52" s="21">
        <v>0</v>
      </c>
      <c r="K52" s="21">
        <v>0</v>
      </c>
      <c r="L52" s="21">
        <v>0</v>
      </c>
      <c r="M52" s="21">
        <v>0</v>
      </c>
      <c r="N52" s="21">
        <v>0</v>
      </c>
      <c r="O52" s="21">
        <v>0</v>
      </c>
      <c r="P52" s="21">
        <v>0</v>
      </c>
      <c r="Q52" s="21">
        <v>0</v>
      </c>
    </row>
    <row r="53" spans="1:18" x14ac:dyDescent="0.35">
      <c r="A53" s="1" t="s">
        <v>33</v>
      </c>
      <c r="B53" s="1"/>
      <c r="C53" s="21">
        <v>0</v>
      </c>
      <c r="D53" s="21">
        <v>0</v>
      </c>
      <c r="E53" s="21">
        <v>0</v>
      </c>
      <c r="F53" s="21">
        <v>0</v>
      </c>
      <c r="G53" s="21">
        <v>0</v>
      </c>
      <c r="H53" s="21">
        <v>0</v>
      </c>
      <c r="I53" s="21">
        <v>0</v>
      </c>
      <c r="J53" s="21">
        <v>0</v>
      </c>
      <c r="K53" s="21">
        <v>0</v>
      </c>
      <c r="L53" s="21">
        <v>0</v>
      </c>
      <c r="M53" s="21">
        <v>0</v>
      </c>
      <c r="N53" s="21">
        <v>0</v>
      </c>
      <c r="O53" s="21">
        <v>0</v>
      </c>
      <c r="P53" s="21">
        <v>0</v>
      </c>
      <c r="Q53" s="21">
        <v>0</v>
      </c>
    </row>
    <row r="54" spans="1:18" x14ac:dyDescent="0.35">
      <c r="A54" s="1" t="s">
        <v>34</v>
      </c>
      <c r="B54" s="1"/>
      <c r="C54" s="21">
        <v>0</v>
      </c>
      <c r="D54" s="21">
        <v>0</v>
      </c>
      <c r="E54" s="21">
        <v>0</v>
      </c>
      <c r="F54" s="21">
        <v>0</v>
      </c>
      <c r="G54" s="21">
        <v>0</v>
      </c>
      <c r="H54" s="21">
        <v>0</v>
      </c>
      <c r="I54" s="21">
        <v>0</v>
      </c>
      <c r="J54" s="21">
        <v>0</v>
      </c>
      <c r="K54" s="21">
        <v>0</v>
      </c>
      <c r="L54" s="21">
        <v>0</v>
      </c>
      <c r="M54" s="21">
        <v>0</v>
      </c>
      <c r="N54" s="21">
        <v>0</v>
      </c>
      <c r="O54" s="21">
        <v>0</v>
      </c>
      <c r="P54" s="21">
        <v>0</v>
      </c>
      <c r="Q54" s="21">
        <v>0</v>
      </c>
    </row>
    <row r="55" spans="1:18" x14ac:dyDescent="0.35">
      <c r="A55" s="1"/>
      <c r="B55" s="1"/>
      <c r="C55" s="1"/>
      <c r="D55" s="1"/>
      <c r="E55" s="1"/>
      <c r="F55" s="1"/>
      <c r="G55" s="1"/>
      <c r="H55" s="1"/>
      <c r="I55" s="1"/>
      <c r="J55" s="1"/>
      <c r="K55" s="1"/>
      <c r="L55" s="1"/>
      <c r="M55" s="1"/>
      <c r="N55" s="1"/>
      <c r="O55" s="1"/>
      <c r="P55" s="1"/>
      <c r="Q55" s="1"/>
    </row>
    <row r="56" spans="1:18" x14ac:dyDescent="0.35">
      <c r="A56" s="3" t="s">
        <v>40</v>
      </c>
      <c r="B56" s="1"/>
      <c r="C56" s="1"/>
      <c r="D56" s="1"/>
      <c r="E56" s="1"/>
      <c r="F56" s="1"/>
      <c r="G56" s="1"/>
      <c r="H56" s="1"/>
      <c r="I56" s="1"/>
      <c r="J56" s="1"/>
      <c r="K56" s="1"/>
      <c r="L56" s="1"/>
      <c r="M56" s="1"/>
      <c r="N56" s="1"/>
      <c r="O56" s="1"/>
      <c r="P56" s="1"/>
      <c r="Q56" s="1"/>
    </row>
    <row r="57" spans="1:18" x14ac:dyDescent="0.35">
      <c r="A57" s="20" t="s">
        <v>38</v>
      </c>
      <c r="B57" s="1"/>
      <c r="C57" s="1"/>
      <c r="D57" s="1"/>
      <c r="E57" s="1"/>
      <c r="F57" s="1"/>
      <c r="G57" s="1"/>
      <c r="H57" s="1"/>
      <c r="I57" s="1"/>
      <c r="J57" s="1"/>
      <c r="K57" s="1"/>
      <c r="L57" s="1"/>
      <c r="M57" s="1"/>
      <c r="N57" s="1"/>
      <c r="O57" s="1"/>
      <c r="P57" s="1"/>
      <c r="Q57" s="1"/>
    </row>
    <row r="58" spans="1:18" x14ac:dyDescent="0.35">
      <c r="A58" s="1" t="s">
        <v>32</v>
      </c>
      <c r="B58" s="1"/>
      <c r="C58" s="21">
        <v>0</v>
      </c>
      <c r="D58" s="21">
        <v>0</v>
      </c>
      <c r="E58" s="21">
        <v>0</v>
      </c>
      <c r="F58" s="21">
        <v>0</v>
      </c>
      <c r="G58" s="21">
        <v>0</v>
      </c>
      <c r="H58" s="21">
        <v>0</v>
      </c>
      <c r="I58" s="21">
        <v>0</v>
      </c>
      <c r="J58" s="21">
        <v>0</v>
      </c>
      <c r="K58" s="21">
        <v>0</v>
      </c>
      <c r="L58" s="21">
        <v>0</v>
      </c>
      <c r="M58" s="21">
        <v>0</v>
      </c>
      <c r="N58" s="21">
        <v>0</v>
      </c>
      <c r="O58" s="21">
        <v>0</v>
      </c>
      <c r="P58" s="21">
        <v>0</v>
      </c>
      <c r="Q58" s="21">
        <v>0</v>
      </c>
    </row>
    <row r="59" spans="1:18" x14ac:dyDescent="0.35">
      <c r="A59" s="1" t="s">
        <v>33</v>
      </c>
      <c r="B59" s="1"/>
      <c r="C59" s="21">
        <v>0</v>
      </c>
      <c r="D59" s="21">
        <v>0</v>
      </c>
      <c r="E59" s="21">
        <v>0</v>
      </c>
      <c r="F59" s="21">
        <v>0</v>
      </c>
      <c r="G59" s="21">
        <v>0</v>
      </c>
      <c r="H59" s="21">
        <v>0</v>
      </c>
      <c r="I59" s="21">
        <v>0</v>
      </c>
      <c r="J59" s="21">
        <v>0</v>
      </c>
      <c r="K59" s="21">
        <v>0</v>
      </c>
      <c r="L59" s="21">
        <v>0</v>
      </c>
      <c r="M59" s="21">
        <v>0</v>
      </c>
      <c r="N59" s="21">
        <v>0</v>
      </c>
      <c r="O59" s="21">
        <v>0</v>
      </c>
      <c r="P59" s="21">
        <v>0</v>
      </c>
      <c r="Q59" s="21">
        <v>0</v>
      </c>
    </row>
    <row r="60" spans="1:18" x14ac:dyDescent="0.35">
      <c r="A60" s="1" t="s">
        <v>34</v>
      </c>
      <c r="B60" s="1"/>
      <c r="C60" s="21">
        <v>0</v>
      </c>
      <c r="D60" s="21">
        <v>0</v>
      </c>
      <c r="E60" s="21">
        <v>0</v>
      </c>
      <c r="F60" s="21">
        <v>0</v>
      </c>
      <c r="G60" s="21">
        <v>0</v>
      </c>
      <c r="H60" s="21">
        <v>0</v>
      </c>
      <c r="I60" s="21">
        <v>0</v>
      </c>
      <c r="J60" s="21">
        <v>0</v>
      </c>
      <c r="K60" s="21">
        <v>0</v>
      </c>
      <c r="L60" s="21">
        <v>0</v>
      </c>
      <c r="M60" s="21">
        <v>0</v>
      </c>
      <c r="N60" s="21">
        <v>0</v>
      </c>
      <c r="O60" s="21">
        <v>0</v>
      </c>
      <c r="P60" s="21">
        <v>0</v>
      </c>
      <c r="Q60" s="21">
        <v>0</v>
      </c>
    </row>
    <row r="61" spans="1:18" x14ac:dyDescent="0.35">
      <c r="A61" s="1"/>
      <c r="B61" s="1"/>
      <c r="C61" s="22"/>
      <c r="D61" s="22"/>
      <c r="E61" s="22"/>
      <c r="F61" s="22"/>
      <c r="G61" s="22"/>
      <c r="H61" s="22"/>
      <c r="I61" s="22"/>
      <c r="J61" s="22"/>
      <c r="K61" s="22"/>
      <c r="L61" s="22"/>
      <c r="M61" s="22"/>
      <c r="N61" s="22"/>
      <c r="O61" s="22"/>
      <c r="P61" s="22"/>
      <c r="Q61" s="22"/>
      <c r="R61" s="22"/>
    </row>
    <row r="62" spans="1:18" x14ac:dyDescent="0.35">
      <c r="A62" s="3" t="s">
        <v>41</v>
      </c>
      <c r="B62" s="3"/>
      <c r="C62" s="23">
        <f>SUM(C58,C52,C46,C40,C34)</f>
        <v>0</v>
      </c>
      <c r="D62" s="23">
        <f>SUM(D58,D52,D46,D40,D34)</f>
        <v>0</v>
      </c>
      <c r="E62" s="23">
        <f>SUM(E58,E52,E46,E40,E34)</f>
        <v>2129811.3199999998</v>
      </c>
      <c r="F62" s="23">
        <f t="shared" ref="F62:J62" si="2">SUM(F58,F52,F46,F40,F34)</f>
        <v>0</v>
      </c>
      <c r="G62" s="23">
        <f t="shared" si="2"/>
        <v>3726790.15</v>
      </c>
      <c r="H62" s="23">
        <f t="shared" si="2"/>
        <v>99473.76</v>
      </c>
      <c r="I62" s="23">
        <f t="shared" si="2"/>
        <v>519210.25</v>
      </c>
      <c r="J62" s="23">
        <f t="shared" si="2"/>
        <v>147872.56</v>
      </c>
      <c r="K62" s="23">
        <f t="shared" ref="K62:Q64" si="3">SUM(K58,K52,K46,K40,K34)</f>
        <v>0</v>
      </c>
      <c r="L62" s="23">
        <f t="shared" si="3"/>
        <v>6372374.4899999984</v>
      </c>
      <c r="M62" s="23">
        <f t="shared" si="3"/>
        <v>3621252.1799999997</v>
      </c>
      <c r="N62" s="23">
        <f t="shared" si="3"/>
        <v>2118229.2095790077</v>
      </c>
      <c r="O62" s="23">
        <f t="shared" si="3"/>
        <v>7579330.9627825599</v>
      </c>
      <c r="P62" s="23">
        <f t="shared" si="3"/>
        <v>7599490.0080983937</v>
      </c>
      <c r="Q62" s="23">
        <f t="shared" si="3"/>
        <v>17688451.540844332</v>
      </c>
      <c r="R62" s="22"/>
    </row>
    <row r="63" spans="1:18" x14ac:dyDescent="0.35">
      <c r="A63" s="3" t="s">
        <v>42</v>
      </c>
      <c r="B63" s="3"/>
      <c r="C63" s="23">
        <f t="shared" ref="C63" si="4">SUM(C59,C53,C47,C41,C35)</f>
        <v>0</v>
      </c>
      <c r="D63" s="23">
        <f t="shared" ref="D63:G63" si="5">SUM(D59,D53,D47,D41,D35)</f>
        <v>0</v>
      </c>
      <c r="E63" s="23">
        <f t="shared" si="5"/>
        <v>0</v>
      </c>
      <c r="F63" s="23">
        <f t="shared" si="5"/>
        <v>0</v>
      </c>
      <c r="G63" s="23">
        <f t="shared" si="5"/>
        <v>0</v>
      </c>
      <c r="H63" s="23">
        <f t="shared" ref="H63:L64" si="6">SUM(H59,H53,H47,H41,H35)</f>
        <v>0</v>
      </c>
      <c r="I63" s="23">
        <f t="shared" si="6"/>
        <v>0</v>
      </c>
      <c r="J63" s="23">
        <f t="shared" si="6"/>
        <v>0</v>
      </c>
      <c r="K63" s="23">
        <f t="shared" si="6"/>
        <v>0</v>
      </c>
      <c r="L63" s="23">
        <f t="shared" si="6"/>
        <v>0</v>
      </c>
      <c r="M63" s="23">
        <f t="shared" si="3"/>
        <v>0</v>
      </c>
      <c r="N63" s="23">
        <f t="shared" si="3"/>
        <v>0</v>
      </c>
      <c r="O63" s="23">
        <f t="shared" si="3"/>
        <v>0</v>
      </c>
      <c r="P63" s="23">
        <f t="shared" si="3"/>
        <v>0</v>
      </c>
      <c r="Q63" s="23">
        <f t="shared" si="3"/>
        <v>0</v>
      </c>
      <c r="R63" s="22"/>
    </row>
    <row r="64" spans="1:18" x14ac:dyDescent="0.35">
      <c r="A64" s="3" t="s">
        <v>43</v>
      </c>
      <c r="B64" s="3"/>
      <c r="C64" s="24">
        <f t="shared" ref="C64" si="7">SUM(C60,C54,C48,C42,C36)</f>
        <v>0</v>
      </c>
      <c r="D64" s="24">
        <f t="shared" ref="D64:G64" si="8">SUM(D60,D54,D48,D42,D36)</f>
        <v>0</v>
      </c>
      <c r="E64" s="24">
        <f t="shared" si="8"/>
        <v>0</v>
      </c>
      <c r="F64" s="24">
        <f t="shared" si="8"/>
        <v>0</v>
      </c>
      <c r="G64" s="24">
        <f t="shared" si="8"/>
        <v>0</v>
      </c>
      <c r="H64" s="24">
        <f t="shared" si="6"/>
        <v>0</v>
      </c>
      <c r="I64" s="24">
        <f t="shared" si="6"/>
        <v>0</v>
      </c>
      <c r="J64" s="24">
        <f t="shared" si="6"/>
        <v>0</v>
      </c>
      <c r="K64" s="24">
        <f t="shared" si="6"/>
        <v>0</v>
      </c>
      <c r="L64" s="24">
        <f t="shared" si="6"/>
        <v>0</v>
      </c>
      <c r="M64" s="24">
        <f t="shared" si="3"/>
        <v>0</v>
      </c>
      <c r="N64" s="24">
        <f t="shared" si="3"/>
        <v>0</v>
      </c>
      <c r="O64" s="24">
        <f t="shared" si="3"/>
        <v>0</v>
      </c>
      <c r="P64" s="24">
        <f t="shared" si="3"/>
        <v>0</v>
      </c>
      <c r="Q64" s="24">
        <f t="shared" si="3"/>
        <v>0</v>
      </c>
    </row>
    <row r="65" spans="1:17" ht="6" customHeight="1" x14ac:dyDescent="0.35">
      <c r="A65" s="25"/>
      <c r="B65" s="26"/>
      <c r="C65" s="26"/>
      <c r="D65" s="26"/>
      <c r="E65" s="26"/>
      <c r="F65" s="26"/>
      <c r="G65" s="26"/>
      <c r="H65" s="26"/>
      <c r="I65" s="27"/>
      <c r="J65" s="27"/>
      <c r="K65" s="27"/>
      <c r="L65" s="27"/>
      <c r="M65" s="27"/>
      <c r="N65" s="27"/>
      <c r="O65" s="25"/>
      <c r="P65" s="160"/>
      <c r="Q65" s="27"/>
    </row>
    <row r="66" spans="1:17" x14ac:dyDescent="0.35">
      <c r="A66" s="1"/>
      <c r="B66" s="28"/>
      <c r="C66" s="28"/>
      <c r="D66" s="28"/>
      <c r="E66" s="28"/>
      <c r="F66" s="28"/>
      <c r="G66" s="28"/>
      <c r="H66" s="28"/>
      <c r="I66" s="29"/>
      <c r="J66" s="29"/>
      <c r="K66" s="29"/>
      <c r="L66" s="29"/>
      <c r="M66" s="29"/>
      <c r="N66" s="29"/>
      <c r="O66" s="1"/>
      <c r="P66" s="28"/>
      <c r="Q66" s="29"/>
    </row>
    <row r="67" spans="1:17" ht="18" x14ac:dyDescent="0.4">
      <c r="A67" s="9" t="s">
        <v>44</v>
      </c>
      <c r="B67" s="1"/>
      <c r="C67" s="17" t="s">
        <v>27</v>
      </c>
      <c r="D67" s="17" t="s">
        <v>27</v>
      </c>
      <c r="E67" s="17" t="s">
        <v>27</v>
      </c>
      <c r="F67" s="17" t="s">
        <v>27</v>
      </c>
      <c r="G67" s="17" t="s">
        <v>27</v>
      </c>
      <c r="H67" s="17" t="s">
        <v>27</v>
      </c>
      <c r="I67" s="17" t="s">
        <v>27</v>
      </c>
      <c r="J67" s="17" t="s">
        <v>27</v>
      </c>
      <c r="K67" s="17" t="s">
        <v>27</v>
      </c>
      <c r="L67" s="17" t="s">
        <v>27</v>
      </c>
      <c r="M67" s="121" t="s">
        <v>28</v>
      </c>
      <c r="N67" s="121" t="s">
        <v>27</v>
      </c>
      <c r="O67" s="121" t="s">
        <v>27</v>
      </c>
      <c r="P67" s="121" t="s">
        <v>27</v>
      </c>
      <c r="Q67" s="121" t="s">
        <v>27</v>
      </c>
    </row>
    <row r="68" spans="1:17" x14ac:dyDescent="0.35">
      <c r="A68" s="18" t="s">
        <v>45</v>
      </c>
      <c r="B68" s="1"/>
      <c r="C68" s="19">
        <f t="shared" ref="C68" si="9">D68-1</f>
        <v>2015</v>
      </c>
      <c r="D68" s="19">
        <f t="shared" ref="D68:G68" si="10">E68-1</f>
        <v>2016</v>
      </c>
      <c r="E68" s="19">
        <f t="shared" si="10"/>
        <v>2017</v>
      </c>
      <c r="F68" s="19">
        <f t="shared" si="10"/>
        <v>2018</v>
      </c>
      <c r="G68" s="19">
        <f t="shared" si="10"/>
        <v>2019</v>
      </c>
      <c r="H68" s="19">
        <f>I68-1</f>
        <v>2020</v>
      </c>
      <c r="I68" s="19">
        <f>J68-1</f>
        <v>2021</v>
      </c>
      <c r="J68" s="19">
        <f>K68-1</f>
        <v>2022</v>
      </c>
      <c r="K68" s="19">
        <f>L68-1</f>
        <v>2023</v>
      </c>
      <c r="L68" s="138">
        <v>2024</v>
      </c>
      <c r="M68" s="19">
        <f>M31</f>
        <v>2025</v>
      </c>
      <c r="N68" s="19">
        <f>M68+1</f>
        <v>2026</v>
      </c>
      <c r="O68" s="19">
        <f>N68+1</f>
        <v>2027</v>
      </c>
      <c r="P68" s="19">
        <f>O68+1</f>
        <v>2028</v>
      </c>
      <c r="Q68" s="19">
        <f>P68+1</f>
        <v>2029</v>
      </c>
    </row>
    <row r="69" spans="1:17" x14ac:dyDescent="0.35">
      <c r="A69" s="3" t="s">
        <v>30</v>
      </c>
      <c r="B69" s="1"/>
      <c r="C69" s="1"/>
      <c r="D69" s="1"/>
      <c r="E69" s="1"/>
      <c r="F69" s="1"/>
      <c r="G69" s="1"/>
      <c r="H69" s="1"/>
      <c r="I69" s="1"/>
      <c r="J69" s="1"/>
      <c r="K69" s="1"/>
      <c r="L69" s="1"/>
      <c r="M69" s="1"/>
      <c r="N69" s="1"/>
      <c r="O69" s="1"/>
      <c r="P69" s="1"/>
      <c r="Q69" s="1"/>
    </row>
    <row r="70" spans="1:17" x14ac:dyDescent="0.35">
      <c r="A70" s="20" t="s">
        <v>46</v>
      </c>
      <c r="B70" s="1"/>
      <c r="C70" s="1"/>
      <c r="D70" s="1"/>
      <c r="E70" s="1"/>
      <c r="F70" s="1"/>
      <c r="G70" s="1"/>
      <c r="H70" s="1"/>
      <c r="I70" s="1"/>
      <c r="J70" s="1"/>
      <c r="K70" s="1"/>
      <c r="L70" s="1"/>
      <c r="M70" s="1"/>
      <c r="N70" s="1"/>
      <c r="O70" s="1"/>
      <c r="P70" s="1"/>
      <c r="Q70" s="1"/>
    </row>
    <row r="71" spans="1:17" x14ac:dyDescent="0.35">
      <c r="A71" s="1" t="s">
        <v>32</v>
      </c>
      <c r="B71" s="1"/>
      <c r="C71" s="21">
        <v>0</v>
      </c>
      <c r="D71" s="21">
        <v>0</v>
      </c>
      <c r="E71" s="21">
        <v>0</v>
      </c>
      <c r="F71" s="21">
        <v>0</v>
      </c>
      <c r="G71" s="21">
        <v>0</v>
      </c>
      <c r="H71" s="21">
        <v>0</v>
      </c>
      <c r="I71" s="21">
        <v>0</v>
      </c>
      <c r="J71" s="21">
        <v>0</v>
      </c>
      <c r="K71" s="21">
        <v>0</v>
      </c>
      <c r="L71" s="21">
        <v>0</v>
      </c>
      <c r="M71" s="21">
        <v>0</v>
      </c>
      <c r="N71" s="21">
        <v>0</v>
      </c>
      <c r="O71" s="21">
        <v>0</v>
      </c>
      <c r="P71" s="21">
        <v>0</v>
      </c>
      <c r="Q71" s="21">
        <v>0</v>
      </c>
    </row>
    <row r="72" spans="1:17" x14ac:dyDescent="0.35">
      <c r="A72" s="1" t="s">
        <v>33</v>
      </c>
      <c r="B72" s="1"/>
      <c r="C72" s="21">
        <v>0</v>
      </c>
      <c r="D72" s="21">
        <v>0</v>
      </c>
      <c r="E72" s="21">
        <v>0</v>
      </c>
      <c r="F72" s="21">
        <v>0</v>
      </c>
      <c r="G72" s="21">
        <v>0</v>
      </c>
      <c r="H72" s="21">
        <v>0</v>
      </c>
      <c r="I72" s="21">
        <v>0</v>
      </c>
      <c r="J72" s="21">
        <v>0</v>
      </c>
      <c r="K72" s="21">
        <v>0</v>
      </c>
      <c r="L72" s="21">
        <v>0</v>
      </c>
      <c r="M72" s="21">
        <v>0</v>
      </c>
      <c r="N72" s="21">
        <v>0</v>
      </c>
      <c r="O72" s="21">
        <v>0</v>
      </c>
      <c r="P72" s="21">
        <v>0</v>
      </c>
      <c r="Q72" s="21">
        <v>0</v>
      </c>
    </row>
    <row r="73" spans="1:17" x14ac:dyDescent="0.35">
      <c r="A73" s="1" t="s">
        <v>34</v>
      </c>
      <c r="B73" s="1"/>
      <c r="C73" s="21">
        <v>0</v>
      </c>
      <c r="D73" s="21">
        <v>0</v>
      </c>
      <c r="E73" s="21">
        <v>0</v>
      </c>
      <c r="F73" s="21">
        <v>0</v>
      </c>
      <c r="G73" s="21">
        <v>0</v>
      </c>
      <c r="H73" s="21">
        <v>0</v>
      </c>
      <c r="I73" s="21">
        <v>0</v>
      </c>
      <c r="J73" s="21">
        <v>0</v>
      </c>
      <c r="K73" s="21">
        <v>0</v>
      </c>
      <c r="L73" s="21">
        <v>0</v>
      </c>
      <c r="M73" s="21">
        <v>0</v>
      </c>
      <c r="N73" s="21">
        <v>0</v>
      </c>
      <c r="O73" s="21">
        <v>0</v>
      </c>
      <c r="P73" s="21">
        <v>0</v>
      </c>
      <c r="Q73" s="21">
        <v>0</v>
      </c>
    </row>
    <row r="74" spans="1:17" x14ac:dyDescent="0.35">
      <c r="A74" s="1"/>
      <c r="B74" s="1"/>
      <c r="C74" s="1"/>
      <c r="D74" s="1"/>
      <c r="E74" s="1"/>
      <c r="F74" s="1"/>
      <c r="G74" s="1"/>
      <c r="H74" s="1"/>
      <c r="I74" s="1"/>
      <c r="J74" s="1"/>
      <c r="K74" s="1"/>
      <c r="L74" s="1"/>
      <c r="M74" s="1"/>
      <c r="N74" s="1"/>
      <c r="O74" s="1"/>
      <c r="P74" s="1"/>
      <c r="Q74" s="1"/>
    </row>
    <row r="75" spans="1:17" x14ac:dyDescent="0.35">
      <c r="A75" s="3" t="s">
        <v>35</v>
      </c>
      <c r="B75" s="1"/>
      <c r="C75" s="1"/>
      <c r="D75" s="1"/>
      <c r="E75" s="1"/>
      <c r="F75" s="1"/>
      <c r="G75" s="1"/>
      <c r="H75" s="1"/>
      <c r="I75" s="1"/>
      <c r="J75" s="1"/>
      <c r="K75" s="1"/>
      <c r="L75" s="1"/>
      <c r="M75" s="1"/>
      <c r="N75" s="1"/>
      <c r="O75" s="1"/>
      <c r="P75" s="1"/>
      <c r="Q75" s="1"/>
    </row>
    <row r="76" spans="1:17" x14ac:dyDescent="0.35">
      <c r="A76" s="20" t="s">
        <v>46</v>
      </c>
      <c r="B76" s="1"/>
      <c r="C76" s="1"/>
      <c r="D76" s="1"/>
      <c r="E76" s="1"/>
      <c r="F76" s="1"/>
      <c r="G76" s="1"/>
      <c r="H76" s="1"/>
      <c r="I76" s="1"/>
      <c r="J76" s="1"/>
      <c r="K76" s="1"/>
      <c r="L76" s="1"/>
      <c r="M76" s="1"/>
      <c r="N76" s="1"/>
      <c r="O76" s="1"/>
      <c r="P76" s="1"/>
      <c r="Q76" s="1"/>
    </row>
    <row r="77" spans="1:17" x14ac:dyDescent="0.35">
      <c r="A77" s="1" t="s">
        <v>32</v>
      </c>
      <c r="B77" s="1"/>
      <c r="C77" s="21">
        <v>0</v>
      </c>
      <c r="D77" s="21">
        <v>0</v>
      </c>
      <c r="E77" s="21">
        <v>0</v>
      </c>
      <c r="F77" s="21">
        <v>0</v>
      </c>
      <c r="G77" s="21">
        <v>0</v>
      </c>
      <c r="H77" s="21">
        <v>0</v>
      </c>
      <c r="I77" s="21">
        <v>0</v>
      </c>
      <c r="J77" s="21">
        <v>0</v>
      </c>
      <c r="K77" s="21">
        <v>0</v>
      </c>
      <c r="L77" s="21">
        <v>0</v>
      </c>
      <c r="M77" s="21">
        <v>0</v>
      </c>
      <c r="N77" s="21">
        <v>0</v>
      </c>
      <c r="O77" s="21">
        <v>0</v>
      </c>
      <c r="P77" s="21">
        <v>0</v>
      </c>
      <c r="Q77" s="21">
        <v>0</v>
      </c>
    </row>
    <row r="78" spans="1:17" x14ac:dyDescent="0.35">
      <c r="A78" s="1" t="s">
        <v>33</v>
      </c>
      <c r="B78" s="1"/>
      <c r="C78" s="21">
        <v>0</v>
      </c>
      <c r="D78" s="21">
        <v>0</v>
      </c>
      <c r="E78" s="21">
        <v>0</v>
      </c>
      <c r="F78" s="21">
        <v>0</v>
      </c>
      <c r="G78" s="21">
        <v>0</v>
      </c>
      <c r="H78" s="21">
        <v>0</v>
      </c>
      <c r="I78" s="21">
        <v>0</v>
      </c>
      <c r="J78" s="21">
        <v>0</v>
      </c>
      <c r="K78" s="21">
        <v>0</v>
      </c>
      <c r="L78" s="21">
        <v>0</v>
      </c>
      <c r="M78" s="21">
        <v>0</v>
      </c>
      <c r="N78" s="21">
        <v>0</v>
      </c>
      <c r="O78" s="21">
        <v>0</v>
      </c>
      <c r="P78" s="21">
        <v>0</v>
      </c>
      <c r="Q78" s="21">
        <v>0</v>
      </c>
    </row>
    <row r="79" spans="1:17" x14ac:dyDescent="0.35">
      <c r="A79" s="1" t="s">
        <v>34</v>
      </c>
      <c r="B79" s="1"/>
      <c r="C79" s="21">
        <v>0</v>
      </c>
      <c r="D79" s="21">
        <v>0</v>
      </c>
      <c r="E79" s="21">
        <v>0</v>
      </c>
      <c r="F79" s="21">
        <v>0</v>
      </c>
      <c r="G79" s="21">
        <v>0</v>
      </c>
      <c r="H79" s="21">
        <v>0</v>
      </c>
      <c r="I79" s="21">
        <v>0</v>
      </c>
      <c r="J79" s="21">
        <v>0</v>
      </c>
      <c r="K79" s="21">
        <v>0</v>
      </c>
      <c r="L79" s="21">
        <v>0</v>
      </c>
      <c r="M79" s="21">
        <v>0</v>
      </c>
      <c r="N79" s="21">
        <v>0</v>
      </c>
      <c r="O79" s="21">
        <v>0</v>
      </c>
      <c r="P79" s="21">
        <v>0</v>
      </c>
      <c r="Q79" s="21">
        <v>0</v>
      </c>
    </row>
    <row r="80" spans="1:17" x14ac:dyDescent="0.35">
      <c r="A80" s="1"/>
      <c r="B80" s="1"/>
      <c r="C80" s="1"/>
      <c r="D80" s="1"/>
      <c r="E80" s="1"/>
      <c r="F80" s="1"/>
      <c r="G80" s="1"/>
      <c r="H80" s="1"/>
      <c r="I80" s="1"/>
      <c r="J80" s="1"/>
      <c r="K80" s="1"/>
      <c r="L80" s="1"/>
      <c r="M80" s="1"/>
      <c r="N80" s="1"/>
      <c r="O80" s="1"/>
      <c r="P80" s="1"/>
      <c r="Q80" s="1"/>
    </row>
    <row r="81" spans="1:17" x14ac:dyDescent="0.35">
      <c r="A81" s="3" t="s">
        <v>37</v>
      </c>
      <c r="B81" s="1"/>
      <c r="C81" s="1"/>
      <c r="D81" s="1"/>
      <c r="E81" s="1"/>
      <c r="F81" s="1"/>
      <c r="G81" s="1"/>
      <c r="H81" s="1"/>
      <c r="I81" s="1"/>
      <c r="J81" s="1"/>
      <c r="K81" s="1"/>
      <c r="L81" s="1"/>
      <c r="M81" s="1"/>
      <c r="N81" s="1"/>
      <c r="O81" s="1"/>
      <c r="P81" s="1"/>
      <c r="Q81" s="1"/>
    </row>
    <row r="82" spans="1:17" x14ac:dyDescent="0.35">
      <c r="A82" s="20" t="s">
        <v>46</v>
      </c>
      <c r="B82" s="1"/>
      <c r="C82" s="1"/>
      <c r="D82" s="1"/>
      <c r="E82" s="1"/>
      <c r="F82" s="1"/>
      <c r="G82" s="1"/>
      <c r="H82" s="1"/>
      <c r="I82" s="1"/>
      <c r="J82" s="1"/>
      <c r="K82" s="1"/>
      <c r="L82" s="1"/>
      <c r="M82" s="1"/>
      <c r="N82" s="1"/>
      <c r="O82" s="1"/>
      <c r="P82" s="1"/>
      <c r="Q82" s="1"/>
    </row>
    <row r="83" spans="1:17" x14ac:dyDescent="0.35">
      <c r="A83" s="1" t="s">
        <v>32</v>
      </c>
      <c r="B83" s="1"/>
      <c r="C83" s="21">
        <v>0</v>
      </c>
      <c r="D83" s="21">
        <v>0</v>
      </c>
      <c r="E83" s="21">
        <v>0</v>
      </c>
      <c r="F83" s="21">
        <v>0</v>
      </c>
      <c r="G83" s="21">
        <v>0</v>
      </c>
      <c r="H83" s="21">
        <v>0</v>
      </c>
      <c r="I83" s="21">
        <v>0</v>
      </c>
      <c r="J83" s="21">
        <v>0</v>
      </c>
      <c r="K83" s="21">
        <v>0</v>
      </c>
      <c r="L83" s="21">
        <v>0</v>
      </c>
      <c r="M83" s="21">
        <v>0</v>
      </c>
      <c r="N83" s="21">
        <v>0</v>
      </c>
      <c r="O83" s="21">
        <v>0</v>
      </c>
      <c r="P83" s="21">
        <v>0</v>
      </c>
      <c r="Q83" s="21">
        <v>0</v>
      </c>
    </row>
    <row r="84" spans="1:17" x14ac:dyDescent="0.35">
      <c r="A84" s="1" t="s">
        <v>33</v>
      </c>
      <c r="B84" s="1"/>
      <c r="C84" s="21">
        <v>0</v>
      </c>
      <c r="D84" s="21">
        <v>0</v>
      </c>
      <c r="E84" s="21">
        <v>0</v>
      </c>
      <c r="F84" s="21">
        <v>0</v>
      </c>
      <c r="G84" s="21">
        <v>0</v>
      </c>
      <c r="H84" s="21">
        <v>0</v>
      </c>
      <c r="I84" s="21">
        <v>0</v>
      </c>
      <c r="J84" s="21">
        <v>0</v>
      </c>
      <c r="K84" s="21">
        <v>0</v>
      </c>
      <c r="L84" s="21">
        <v>0</v>
      </c>
      <c r="M84" s="21">
        <v>0</v>
      </c>
      <c r="N84" s="21">
        <v>0</v>
      </c>
      <c r="O84" s="21">
        <v>0</v>
      </c>
      <c r="P84" s="21">
        <v>0</v>
      </c>
      <c r="Q84" s="21">
        <v>0</v>
      </c>
    </row>
    <row r="85" spans="1:17" x14ac:dyDescent="0.35">
      <c r="A85" s="1" t="s">
        <v>34</v>
      </c>
      <c r="B85" s="1"/>
      <c r="C85" s="21">
        <v>0</v>
      </c>
      <c r="D85" s="21">
        <v>0</v>
      </c>
      <c r="E85" s="21">
        <v>0</v>
      </c>
      <c r="F85" s="21">
        <v>0</v>
      </c>
      <c r="G85" s="21">
        <v>0</v>
      </c>
      <c r="H85" s="21">
        <v>0</v>
      </c>
      <c r="I85" s="21">
        <v>0</v>
      </c>
      <c r="J85" s="21">
        <v>0</v>
      </c>
      <c r="K85" s="21">
        <v>0</v>
      </c>
      <c r="L85" s="21">
        <v>0</v>
      </c>
      <c r="M85" s="21">
        <v>0</v>
      </c>
      <c r="N85" s="21">
        <v>0</v>
      </c>
      <c r="O85" s="21">
        <v>0</v>
      </c>
      <c r="P85" s="21">
        <v>0</v>
      </c>
      <c r="Q85" s="21">
        <v>0</v>
      </c>
    </row>
    <row r="86" spans="1:17" x14ac:dyDescent="0.35">
      <c r="A86" s="1"/>
      <c r="B86" s="30"/>
      <c r="C86" s="31"/>
      <c r="D86" s="31"/>
      <c r="E86" s="31"/>
      <c r="F86" s="31"/>
      <c r="G86" s="31"/>
      <c r="H86" s="31"/>
      <c r="I86" s="31"/>
      <c r="J86" s="31"/>
      <c r="K86" s="31"/>
      <c r="L86" s="31"/>
      <c r="M86" s="31"/>
      <c r="N86" s="32"/>
      <c r="O86" s="32"/>
      <c r="P86" s="31"/>
      <c r="Q86" s="31"/>
    </row>
    <row r="87" spans="1:17" x14ac:dyDescent="0.35">
      <c r="A87" s="3" t="s">
        <v>39</v>
      </c>
      <c r="B87" s="1"/>
      <c r="C87" s="1"/>
      <c r="D87" s="1"/>
      <c r="E87" s="1"/>
      <c r="F87" s="1"/>
      <c r="G87" s="1"/>
      <c r="H87" s="1"/>
      <c r="I87" s="1"/>
      <c r="J87" s="1"/>
      <c r="K87" s="1"/>
      <c r="L87" s="1"/>
      <c r="M87" s="1"/>
      <c r="N87" s="1"/>
      <c r="O87" s="1"/>
      <c r="P87" s="1"/>
      <c r="Q87" s="1"/>
    </row>
    <row r="88" spans="1:17" x14ac:dyDescent="0.35">
      <c r="A88" s="20" t="s">
        <v>46</v>
      </c>
      <c r="B88" s="1"/>
      <c r="C88" s="1"/>
      <c r="D88" s="1"/>
      <c r="E88" s="1"/>
      <c r="F88" s="1"/>
      <c r="G88" s="1"/>
      <c r="H88" s="1"/>
      <c r="I88" s="1"/>
      <c r="J88" s="1"/>
      <c r="K88" s="1"/>
      <c r="L88" s="1"/>
      <c r="M88" s="1"/>
      <c r="N88" s="1"/>
      <c r="O88" s="1"/>
      <c r="P88" s="1"/>
      <c r="Q88" s="1"/>
    </row>
    <row r="89" spans="1:17" x14ac:dyDescent="0.35">
      <c r="A89" s="1" t="s">
        <v>32</v>
      </c>
      <c r="B89" s="1"/>
      <c r="C89" s="21">
        <v>0</v>
      </c>
      <c r="D89" s="21">
        <v>0</v>
      </c>
      <c r="E89" s="21">
        <v>0</v>
      </c>
      <c r="F89" s="21">
        <v>0</v>
      </c>
      <c r="G89" s="21">
        <v>0</v>
      </c>
      <c r="H89" s="21">
        <v>0</v>
      </c>
      <c r="I89" s="21">
        <v>0</v>
      </c>
      <c r="J89" s="21">
        <v>0</v>
      </c>
      <c r="K89" s="21">
        <v>0</v>
      </c>
      <c r="L89" s="21">
        <v>0</v>
      </c>
      <c r="M89" s="21">
        <v>0</v>
      </c>
      <c r="N89" s="21">
        <v>0</v>
      </c>
      <c r="O89" s="21">
        <v>0</v>
      </c>
      <c r="P89" s="21">
        <v>0</v>
      </c>
      <c r="Q89" s="21">
        <v>0</v>
      </c>
    </row>
    <row r="90" spans="1:17" x14ac:dyDescent="0.35">
      <c r="A90" s="1" t="s">
        <v>33</v>
      </c>
      <c r="B90" s="1"/>
      <c r="C90" s="21">
        <v>0</v>
      </c>
      <c r="D90" s="21">
        <v>0</v>
      </c>
      <c r="E90" s="21">
        <v>0</v>
      </c>
      <c r="F90" s="21">
        <v>0</v>
      </c>
      <c r="G90" s="21">
        <v>0</v>
      </c>
      <c r="H90" s="21">
        <v>0</v>
      </c>
      <c r="I90" s="21">
        <v>0</v>
      </c>
      <c r="J90" s="21">
        <v>0</v>
      </c>
      <c r="K90" s="21">
        <v>0</v>
      </c>
      <c r="L90" s="21">
        <v>0</v>
      </c>
      <c r="M90" s="21">
        <v>0</v>
      </c>
      <c r="N90" s="21">
        <v>0</v>
      </c>
      <c r="O90" s="21">
        <v>0</v>
      </c>
      <c r="P90" s="21">
        <v>0</v>
      </c>
      <c r="Q90" s="21">
        <v>0</v>
      </c>
    </row>
    <row r="91" spans="1:17" x14ac:dyDescent="0.35">
      <c r="A91" s="1" t="s">
        <v>34</v>
      </c>
      <c r="B91" s="1"/>
      <c r="C91" s="21">
        <v>0</v>
      </c>
      <c r="D91" s="21">
        <v>0</v>
      </c>
      <c r="E91" s="21">
        <v>0</v>
      </c>
      <c r="F91" s="21">
        <v>0</v>
      </c>
      <c r="G91" s="21">
        <v>0</v>
      </c>
      <c r="H91" s="21">
        <v>0</v>
      </c>
      <c r="I91" s="21">
        <v>0</v>
      </c>
      <c r="J91" s="21">
        <v>0</v>
      </c>
      <c r="K91" s="21">
        <v>0</v>
      </c>
      <c r="L91" s="21">
        <v>0</v>
      </c>
      <c r="M91" s="21">
        <v>0</v>
      </c>
      <c r="N91" s="21">
        <v>0</v>
      </c>
      <c r="O91" s="21">
        <v>0</v>
      </c>
      <c r="P91" s="21">
        <v>0</v>
      </c>
      <c r="Q91" s="21">
        <v>0</v>
      </c>
    </row>
    <row r="92" spans="1:17" x14ac:dyDescent="0.35">
      <c r="A92" s="1"/>
      <c r="B92" s="33"/>
      <c r="C92" s="34"/>
      <c r="D92" s="34"/>
      <c r="E92" s="34"/>
      <c r="F92" s="34"/>
      <c r="G92" s="34"/>
      <c r="H92" s="34"/>
      <c r="I92" s="34"/>
      <c r="J92" s="34"/>
      <c r="K92" s="34"/>
      <c r="L92" s="34"/>
      <c r="M92" s="34"/>
      <c r="N92" s="34"/>
      <c r="O92" s="35"/>
      <c r="P92" s="35"/>
      <c r="Q92" s="34"/>
    </row>
    <row r="93" spans="1:17" x14ac:dyDescent="0.35">
      <c r="A93" s="3" t="s">
        <v>40</v>
      </c>
      <c r="B93" s="1"/>
      <c r="C93" s="1"/>
      <c r="D93" s="1"/>
      <c r="E93" s="1"/>
      <c r="F93" s="1"/>
      <c r="G93" s="1"/>
      <c r="H93" s="1"/>
      <c r="I93" s="1"/>
      <c r="J93" s="1"/>
      <c r="K93" s="1"/>
      <c r="L93" s="1"/>
      <c r="M93" s="1"/>
      <c r="N93" s="1"/>
      <c r="O93" s="1"/>
      <c r="P93" s="1"/>
      <c r="Q93" s="1"/>
    </row>
    <row r="94" spans="1:17" x14ac:dyDescent="0.35">
      <c r="A94" s="20" t="s">
        <v>46</v>
      </c>
      <c r="B94" s="1"/>
      <c r="C94" s="1"/>
      <c r="D94" s="1"/>
      <c r="E94" s="1"/>
      <c r="F94" s="1"/>
      <c r="G94" s="1"/>
      <c r="H94" s="1"/>
      <c r="I94" s="1"/>
      <c r="J94" s="1"/>
      <c r="K94" s="1"/>
      <c r="L94" s="1"/>
      <c r="M94" s="1"/>
      <c r="N94" s="1"/>
      <c r="O94" s="1"/>
      <c r="P94" s="1"/>
      <c r="Q94" s="1"/>
    </row>
    <row r="95" spans="1:17" x14ac:dyDescent="0.35">
      <c r="A95" s="1" t="s">
        <v>32</v>
      </c>
      <c r="B95" s="1"/>
      <c r="C95" s="21">
        <v>0</v>
      </c>
      <c r="D95" s="21">
        <v>0</v>
      </c>
      <c r="E95" s="21">
        <v>0</v>
      </c>
      <c r="F95" s="21">
        <v>0</v>
      </c>
      <c r="G95" s="21">
        <v>0</v>
      </c>
      <c r="H95" s="21">
        <v>0</v>
      </c>
      <c r="I95" s="21">
        <v>0</v>
      </c>
      <c r="J95" s="21">
        <v>0</v>
      </c>
      <c r="K95" s="21">
        <v>0</v>
      </c>
      <c r="L95" s="21">
        <v>0</v>
      </c>
      <c r="M95" s="21">
        <v>0</v>
      </c>
      <c r="N95" s="21">
        <v>0</v>
      </c>
      <c r="O95" s="21">
        <v>0</v>
      </c>
      <c r="P95" s="21">
        <v>0</v>
      </c>
      <c r="Q95" s="21">
        <v>0</v>
      </c>
    </row>
    <row r="96" spans="1:17" x14ac:dyDescent="0.35">
      <c r="A96" s="1" t="s">
        <v>33</v>
      </c>
      <c r="B96" s="1"/>
      <c r="C96" s="21">
        <v>0</v>
      </c>
      <c r="D96" s="21">
        <v>0</v>
      </c>
      <c r="E96" s="21">
        <v>0</v>
      </c>
      <c r="F96" s="21">
        <v>0</v>
      </c>
      <c r="G96" s="21">
        <v>0</v>
      </c>
      <c r="H96" s="21">
        <v>0</v>
      </c>
      <c r="I96" s="21">
        <v>0</v>
      </c>
      <c r="J96" s="21">
        <v>0</v>
      </c>
      <c r="K96" s="21">
        <v>0</v>
      </c>
      <c r="L96" s="21">
        <v>0</v>
      </c>
      <c r="M96" s="21">
        <v>0</v>
      </c>
      <c r="N96" s="21">
        <v>0</v>
      </c>
      <c r="O96" s="21">
        <v>0</v>
      </c>
      <c r="P96" s="21">
        <v>0</v>
      </c>
      <c r="Q96" s="21">
        <v>0</v>
      </c>
    </row>
    <row r="97" spans="1:18" x14ac:dyDescent="0.35">
      <c r="A97" s="1" t="s">
        <v>34</v>
      </c>
      <c r="B97" s="1"/>
      <c r="C97" s="21">
        <v>0</v>
      </c>
      <c r="D97" s="21">
        <v>0</v>
      </c>
      <c r="E97" s="21">
        <v>0</v>
      </c>
      <c r="F97" s="21">
        <v>0</v>
      </c>
      <c r="G97" s="21">
        <v>0</v>
      </c>
      <c r="H97" s="21">
        <v>0</v>
      </c>
      <c r="I97" s="21">
        <v>0</v>
      </c>
      <c r="J97" s="21">
        <v>0</v>
      </c>
      <c r="K97" s="21">
        <v>0</v>
      </c>
      <c r="L97" s="21">
        <v>0</v>
      </c>
      <c r="M97" s="21">
        <v>0</v>
      </c>
      <c r="N97" s="21">
        <v>0</v>
      </c>
      <c r="O97" s="21">
        <v>0</v>
      </c>
      <c r="P97" s="21">
        <v>0</v>
      </c>
      <c r="Q97" s="21">
        <v>0</v>
      </c>
    </row>
    <row r="98" spans="1:18" x14ac:dyDescent="0.35">
      <c r="A98" s="1"/>
      <c r="B98" s="36"/>
      <c r="C98" s="34"/>
      <c r="D98" s="34"/>
      <c r="E98" s="34"/>
      <c r="F98" s="34"/>
      <c r="G98" s="34"/>
      <c r="H98" s="34"/>
      <c r="I98" s="34"/>
      <c r="J98" s="34"/>
      <c r="K98" s="34"/>
      <c r="L98" s="34"/>
      <c r="M98" s="34"/>
      <c r="N98" s="34"/>
      <c r="O98" s="1"/>
      <c r="P98" s="161"/>
      <c r="Q98" s="34"/>
    </row>
    <row r="99" spans="1:18" x14ac:dyDescent="0.35">
      <c r="A99" s="3" t="s">
        <v>41</v>
      </c>
      <c r="B99" s="3"/>
      <c r="C99" s="23">
        <f t="shared" ref="C99" si="11">SUM(C95,C89,C83,C77,C71)</f>
        <v>0</v>
      </c>
      <c r="D99" s="23">
        <f t="shared" ref="D99:G99" si="12">SUM(D95,D89,D83,D77,D71)</f>
        <v>0</v>
      </c>
      <c r="E99" s="23">
        <f t="shared" si="12"/>
        <v>0</v>
      </c>
      <c r="F99" s="23">
        <f t="shared" si="12"/>
        <v>0</v>
      </c>
      <c r="G99" s="23">
        <f t="shared" si="12"/>
        <v>0</v>
      </c>
      <c r="H99" s="23">
        <f t="shared" ref="H99:Q101" si="13">SUM(H95,H89,H83,H77,H71)</f>
        <v>0</v>
      </c>
      <c r="I99" s="23">
        <f t="shared" si="13"/>
        <v>0</v>
      </c>
      <c r="J99" s="23">
        <f t="shared" si="13"/>
        <v>0</v>
      </c>
      <c r="K99" s="23">
        <f t="shared" si="13"/>
        <v>0</v>
      </c>
      <c r="L99" s="23">
        <f t="shared" si="13"/>
        <v>0</v>
      </c>
      <c r="M99" s="23">
        <f t="shared" si="13"/>
        <v>0</v>
      </c>
      <c r="N99" s="23">
        <f t="shared" si="13"/>
        <v>0</v>
      </c>
      <c r="O99" s="23">
        <f t="shared" si="13"/>
        <v>0</v>
      </c>
      <c r="P99" s="23">
        <f t="shared" si="13"/>
        <v>0</v>
      </c>
      <c r="Q99" s="23">
        <f t="shared" si="13"/>
        <v>0</v>
      </c>
      <c r="R99" s="22"/>
    </row>
    <row r="100" spans="1:18" x14ac:dyDescent="0.35">
      <c r="A100" s="3" t="s">
        <v>42</v>
      </c>
      <c r="B100" s="3"/>
      <c r="C100" s="23">
        <f t="shared" ref="C100" si="14">SUM(C96,C90,C84,C78,C72)</f>
        <v>0</v>
      </c>
      <c r="D100" s="23">
        <f t="shared" ref="D100:G100" si="15">SUM(D96,D90,D84,D78,D72)</f>
        <v>0</v>
      </c>
      <c r="E100" s="23">
        <f t="shared" si="15"/>
        <v>0</v>
      </c>
      <c r="F100" s="23">
        <f t="shared" si="15"/>
        <v>0</v>
      </c>
      <c r="G100" s="23">
        <f t="shared" si="15"/>
        <v>0</v>
      </c>
      <c r="H100" s="23">
        <f t="shared" si="13"/>
        <v>0</v>
      </c>
      <c r="I100" s="23">
        <f t="shared" si="13"/>
        <v>0</v>
      </c>
      <c r="J100" s="23">
        <f t="shared" si="13"/>
        <v>0</v>
      </c>
      <c r="K100" s="23">
        <f t="shared" si="13"/>
        <v>0</v>
      </c>
      <c r="L100" s="23">
        <f t="shared" si="13"/>
        <v>0</v>
      </c>
      <c r="M100" s="23">
        <f t="shared" si="13"/>
        <v>0</v>
      </c>
      <c r="N100" s="23">
        <f t="shared" si="13"/>
        <v>0</v>
      </c>
      <c r="O100" s="23">
        <f t="shared" si="13"/>
        <v>0</v>
      </c>
      <c r="P100" s="23">
        <f t="shared" si="13"/>
        <v>0</v>
      </c>
      <c r="Q100" s="23">
        <f t="shared" si="13"/>
        <v>0</v>
      </c>
      <c r="R100" s="22"/>
    </row>
    <row r="101" spans="1:18" x14ac:dyDescent="0.35">
      <c r="A101" s="3" t="s">
        <v>43</v>
      </c>
      <c r="B101" s="3"/>
      <c r="C101" s="24">
        <f t="shared" ref="C101" si="16">SUM(C97,C91,C85,C79,C73)</f>
        <v>0</v>
      </c>
      <c r="D101" s="24">
        <f t="shared" ref="D101:G101" si="17">SUM(D97,D91,D85,D79,D73)</f>
        <v>0</v>
      </c>
      <c r="E101" s="24">
        <f t="shared" si="17"/>
        <v>0</v>
      </c>
      <c r="F101" s="24">
        <f t="shared" si="17"/>
        <v>0</v>
      </c>
      <c r="G101" s="24">
        <f t="shared" si="17"/>
        <v>0</v>
      </c>
      <c r="H101" s="24">
        <f t="shared" si="13"/>
        <v>0</v>
      </c>
      <c r="I101" s="24">
        <f t="shared" si="13"/>
        <v>0</v>
      </c>
      <c r="J101" s="24">
        <f t="shared" si="13"/>
        <v>0</v>
      </c>
      <c r="K101" s="24">
        <f t="shared" si="13"/>
        <v>0</v>
      </c>
      <c r="L101" s="24">
        <f t="shared" si="13"/>
        <v>0</v>
      </c>
      <c r="M101" s="24">
        <f t="shared" si="13"/>
        <v>0</v>
      </c>
      <c r="N101" s="24">
        <f t="shared" si="13"/>
        <v>0</v>
      </c>
      <c r="O101" s="24">
        <f t="shared" si="13"/>
        <v>0</v>
      </c>
      <c r="P101" s="24">
        <f t="shared" si="13"/>
        <v>0</v>
      </c>
      <c r="Q101" s="24">
        <f t="shared" si="13"/>
        <v>0</v>
      </c>
    </row>
    <row r="102" spans="1:18" x14ac:dyDescent="0.35">
      <c r="A102" s="25"/>
      <c r="B102" s="37"/>
      <c r="C102" s="37"/>
      <c r="D102" s="37"/>
      <c r="E102" s="37"/>
      <c r="F102" s="37"/>
      <c r="G102" s="37"/>
      <c r="H102" s="38"/>
      <c r="I102" s="38"/>
      <c r="J102" s="25"/>
      <c r="K102" s="39"/>
      <c r="L102" s="38"/>
      <c r="M102" s="135"/>
      <c r="N102" s="135"/>
      <c r="O102" s="135"/>
      <c r="P102" s="135"/>
      <c r="Q102" s="135"/>
    </row>
  </sheetData>
  <mergeCells count="9">
    <mergeCell ref="A17:K17"/>
    <mergeCell ref="A18:J18"/>
    <mergeCell ref="A19:I19"/>
    <mergeCell ref="A9:L9"/>
    <mergeCell ref="A10:L10"/>
    <mergeCell ref="A12:H12"/>
    <mergeCell ref="A13:H13"/>
    <mergeCell ref="A14:G14"/>
    <mergeCell ref="A15:G15"/>
  </mergeCells>
  <dataValidations count="1">
    <dataValidation allowBlank="1" showInputMessage="1" showErrorMessage="1" promptTitle="Date Format" prompt="E.g:  &quot;August 1, 2011&quot;" sqref="JA7 SW7 ACS7 AMO7 AWK7 BGG7 BQC7 BZY7 CJU7 CTQ7 DDM7 DNI7 DXE7 EHA7 EQW7 FAS7 FKO7 FUK7 GEG7 GOC7 GXY7 HHU7 HRQ7 IBM7 ILI7 IVE7 JFA7 JOW7 JYS7 KIO7 KSK7 LCG7 LMC7 LVY7 MFU7 MPQ7 MZM7 NJI7 NTE7 ODA7 OMW7 OWS7 PGO7 PQK7 QAG7 QKC7 QTY7 RDU7 RNQ7 RXM7 SHI7 SRE7 TBA7 TKW7 TUS7 UEO7 UOK7 UYG7 VIC7 VRY7 WBU7 WLQ7 WVM7" xr:uid="{70D2E8BA-B211-44FC-9359-451E6BB929E8}"/>
  </dataValidations>
  <pageMargins left="0.7" right="0.7" top="0.75" bottom="0.75" header="0.3" footer="0.3"/>
  <pageSetup orientation="portrait" r:id="rId1"/>
  <ignoredErrors>
    <ignoredError sqref="E34 I34:L34 G40:L46 L7 O34:Q34 M40:Q46" unlocked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729F57-EE44-4FCD-B40A-792439D4ABC9}">
  <sheetPr>
    <pageSetUpPr fitToPage="1"/>
  </sheetPr>
  <dimension ref="B1:BO13"/>
  <sheetViews>
    <sheetView showGridLines="0" workbookViewId="0">
      <pane xSplit="3" ySplit="4" topLeftCell="D5" activePane="bottomRight" state="frozen"/>
      <selection pane="topRight" activeCell="D1" sqref="D1"/>
      <selection pane="bottomLeft" activeCell="A5" sqref="A5"/>
      <selection pane="bottomRight" activeCell="B1" sqref="B1"/>
    </sheetView>
  </sheetViews>
  <sheetFormatPr defaultRowHeight="14.5" x14ac:dyDescent="0.35"/>
  <cols>
    <col min="1" max="1" width="2" customWidth="1"/>
    <col min="2" max="2" width="13.7265625" customWidth="1"/>
    <col min="3" max="3" width="14.7265625" customWidth="1"/>
    <col min="4" max="7" width="12.453125" customWidth="1"/>
    <col min="8" max="8" width="2.7265625" customWidth="1"/>
    <col min="9" max="12" width="12.453125" customWidth="1"/>
    <col min="13" max="13" width="2.7265625" customWidth="1"/>
    <col min="14" max="17" width="12.453125" customWidth="1"/>
    <col min="18" max="18" width="2.7265625" customWidth="1"/>
    <col min="19" max="22" width="12.453125" customWidth="1"/>
    <col min="23" max="23" width="2.7265625" customWidth="1"/>
    <col min="24" max="27" width="12.453125" customWidth="1"/>
    <col min="28" max="28" width="2.7265625" customWidth="1"/>
    <col min="29" max="32" width="12.453125" customWidth="1"/>
    <col min="33" max="33" width="2.7265625" customWidth="1"/>
    <col min="34" max="37" width="12.453125" customWidth="1"/>
    <col min="38" max="38" width="2.7265625" customWidth="1"/>
    <col min="39" max="42" width="12.453125" customWidth="1"/>
    <col min="43" max="43" width="2.7265625" customWidth="1"/>
    <col min="44" max="47" width="12.453125" customWidth="1"/>
    <col min="48" max="48" width="2.7265625" customWidth="1"/>
    <col min="49" max="52" width="12.453125" customWidth="1"/>
    <col min="53" max="53" width="2.7265625" customWidth="1"/>
    <col min="54" max="57" width="12.453125" customWidth="1"/>
    <col min="58" max="58" width="2.7265625" customWidth="1"/>
    <col min="59" max="62" width="12.453125" customWidth="1"/>
    <col min="63" max="63" width="2.7265625" customWidth="1"/>
    <col min="64" max="67" width="12.453125" customWidth="1"/>
    <col min="68" max="68" width="2.7265625" customWidth="1"/>
  </cols>
  <sheetData>
    <row r="1" spans="2:67" ht="28.5" x14ac:dyDescent="0.65">
      <c r="B1" s="126" t="s">
        <v>171</v>
      </c>
      <c r="C1" s="126"/>
    </row>
    <row r="2" spans="2:67" x14ac:dyDescent="0.35">
      <c r="B2" s="159" t="s">
        <v>150</v>
      </c>
    </row>
    <row r="4" spans="2:67" ht="43.5" x14ac:dyDescent="0.35">
      <c r="B4" s="139" t="s">
        <v>149</v>
      </c>
      <c r="C4" s="139" t="s">
        <v>122</v>
      </c>
      <c r="D4" s="140" t="s">
        <v>123</v>
      </c>
      <c r="E4" s="140" t="s">
        <v>124</v>
      </c>
      <c r="F4" s="140" t="s">
        <v>125</v>
      </c>
      <c r="G4" s="140" t="s">
        <v>126</v>
      </c>
      <c r="I4" s="140" t="s">
        <v>127</v>
      </c>
      <c r="J4" s="140" t="s">
        <v>128</v>
      </c>
      <c r="K4" s="140" t="s">
        <v>116</v>
      </c>
      <c r="L4" s="140" t="s">
        <v>129</v>
      </c>
      <c r="N4" s="140" t="s">
        <v>130</v>
      </c>
      <c r="O4" s="140" t="s">
        <v>131</v>
      </c>
      <c r="P4" s="140" t="s">
        <v>117</v>
      </c>
      <c r="Q4" s="140" t="s">
        <v>132</v>
      </c>
      <c r="S4" s="140" t="s">
        <v>133</v>
      </c>
      <c r="T4" s="140" t="s">
        <v>134</v>
      </c>
      <c r="U4" s="140" t="s">
        <v>118</v>
      </c>
      <c r="V4" s="140" t="s">
        <v>135</v>
      </c>
      <c r="X4" s="140" t="s">
        <v>136</v>
      </c>
      <c r="Y4" s="140" t="s">
        <v>137</v>
      </c>
      <c r="Z4" s="140" t="s">
        <v>119</v>
      </c>
      <c r="AA4" s="140" t="s">
        <v>138</v>
      </c>
      <c r="AC4" s="140" t="s">
        <v>139</v>
      </c>
      <c r="AD4" s="140" t="s">
        <v>140</v>
      </c>
      <c r="AE4" s="140" t="s">
        <v>120</v>
      </c>
      <c r="AF4" s="140" t="s">
        <v>141</v>
      </c>
      <c r="AH4" s="140" t="s">
        <v>142</v>
      </c>
      <c r="AI4" s="140" t="s">
        <v>143</v>
      </c>
      <c r="AJ4" s="140" t="s">
        <v>121</v>
      </c>
      <c r="AK4" s="140" t="s">
        <v>144</v>
      </c>
      <c r="AM4" s="140" t="s">
        <v>145</v>
      </c>
      <c r="AN4" s="140" t="s">
        <v>146</v>
      </c>
      <c r="AO4" s="140" t="s">
        <v>147</v>
      </c>
      <c r="AP4" s="140" t="s">
        <v>148</v>
      </c>
      <c r="AR4" s="140" t="s">
        <v>151</v>
      </c>
      <c r="AS4" s="140" t="s">
        <v>152</v>
      </c>
      <c r="AT4" s="140" t="s">
        <v>153</v>
      </c>
      <c r="AU4" s="140" t="s">
        <v>154</v>
      </c>
      <c r="AW4" s="140" t="s">
        <v>155</v>
      </c>
      <c r="AX4" s="140" t="s">
        <v>156</v>
      </c>
      <c r="AY4" s="140" t="s">
        <v>157</v>
      </c>
      <c r="AZ4" s="140" t="s">
        <v>158</v>
      </c>
      <c r="BB4" s="140" t="s">
        <v>159</v>
      </c>
      <c r="BC4" s="140" t="s">
        <v>160</v>
      </c>
      <c r="BD4" s="140" t="s">
        <v>161</v>
      </c>
      <c r="BE4" s="140" t="s">
        <v>162</v>
      </c>
      <c r="BG4" s="140" t="s">
        <v>163</v>
      </c>
      <c r="BH4" s="140" t="s">
        <v>164</v>
      </c>
      <c r="BI4" s="140" t="s">
        <v>165</v>
      </c>
      <c r="BJ4" s="140" t="s">
        <v>166</v>
      </c>
      <c r="BL4" s="140" t="s">
        <v>167</v>
      </c>
      <c r="BM4" s="140" t="s">
        <v>168</v>
      </c>
      <c r="BN4" s="140" t="s">
        <v>169</v>
      </c>
      <c r="BO4" s="140" t="s">
        <v>170</v>
      </c>
    </row>
    <row r="5" spans="2:67" x14ac:dyDescent="0.35">
      <c r="B5" s="144">
        <v>1980</v>
      </c>
      <c r="C5" s="141">
        <v>47</v>
      </c>
      <c r="D5" s="127">
        <v>0</v>
      </c>
      <c r="E5" s="127">
        <v>2129811.3199999998</v>
      </c>
      <c r="F5" s="127">
        <v>35496.86</v>
      </c>
      <c r="G5" s="127">
        <v>2094314.4599999997</v>
      </c>
      <c r="I5" s="127">
        <v>2094314.4599999997</v>
      </c>
      <c r="J5" s="127">
        <v>0</v>
      </c>
      <c r="K5" s="127">
        <v>141987.2340425532</v>
      </c>
      <c r="L5" s="127">
        <v>1952327.2259574465</v>
      </c>
      <c r="N5" s="127">
        <v>1952327.2259574465</v>
      </c>
      <c r="O5" s="127">
        <v>0</v>
      </c>
      <c r="P5" s="127">
        <v>141987.42000000001</v>
      </c>
      <c r="Q5" s="127">
        <v>1810339.8059574466</v>
      </c>
      <c r="S5" s="127">
        <v>1810339.8059574466</v>
      </c>
      <c r="T5" s="127">
        <v>0</v>
      </c>
      <c r="U5" s="127">
        <v>141987.42000000001</v>
      </c>
      <c r="V5" s="127">
        <v>1668352.3859574466</v>
      </c>
      <c r="X5" s="127">
        <v>1668352.3859574466</v>
      </c>
      <c r="Y5" s="127">
        <v>558602.25</v>
      </c>
      <c r="Z5" s="127">
        <v>176152.42</v>
      </c>
      <c r="AA5" s="127">
        <v>2050802.215957447</v>
      </c>
      <c r="AC5" s="127">
        <v>2050802.2159574467</v>
      </c>
      <c r="AD5" s="127">
        <v>147872.56</v>
      </c>
      <c r="AE5" s="127">
        <v>196064.62000000002</v>
      </c>
      <c r="AF5" s="127">
        <v>2002610.1559574464</v>
      </c>
      <c r="AH5" s="127">
        <v>2002610.1559574469</v>
      </c>
      <c r="AI5" s="127">
        <v>0</v>
      </c>
      <c r="AJ5" s="127">
        <v>142491.14999999997</v>
      </c>
      <c r="AK5" s="127">
        <v>1860119.005957447</v>
      </c>
      <c r="AM5" s="127">
        <v>1860119.005957447</v>
      </c>
      <c r="AN5" s="127">
        <v>4999999.9999999991</v>
      </c>
      <c r="AO5" s="127">
        <v>443164.74417242489</v>
      </c>
      <c r="AP5" s="127">
        <v>6416954.2617850211</v>
      </c>
      <c r="AR5" s="127">
        <v>6416954.2617850211</v>
      </c>
      <c r="AS5" s="127">
        <v>0</v>
      </c>
      <c r="AT5" s="127">
        <v>531797.6930069098</v>
      </c>
      <c r="AU5" s="127">
        <v>5885156.5687781116</v>
      </c>
      <c r="AW5" s="127">
        <v>5885156.5687781116</v>
      </c>
      <c r="AX5" s="127">
        <v>0</v>
      </c>
      <c r="AY5" s="127">
        <v>531797.6930069098</v>
      </c>
      <c r="AZ5" s="127">
        <v>5353358.8757712021</v>
      </c>
      <c r="BB5" s="127">
        <v>5353358.8757712021</v>
      </c>
      <c r="BC5" s="127">
        <v>3233937.7245481107</v>
      </c>
      <c r="BD5" s="127">
        <v>789767.78619331482</v>
      </c>
      <c r="BE5" s="127">
        <v>7797528.8141259979</v>
      </c>
      <c r="BG5" s="127">
        <v>7797528.8141259979</v>
      </c>
      <c r="BH5" s="127">
        <v>3305897.2374448418</v>
      </c>
      <c r="BI5" s="127">
        <v>1139468.0958841126</v>
      </c>
      <c r="BJ5" s="127">
        <v>9963957.9556867275</v>
      </c>
      <c r="BL5" s="127">
        <v>9963957.9556867275</v>
      </c>
      <c r="BM5" s="127">
        <v>13902632.77398017</v>
      </c>
      <c r="BN5" s="127">
        <v>1590250.5146212524</v>
      </c>
      <c r="BO5" s="127">
        <v>22276340.215045642</v>
      </c>
    </row>
    <row r="6" spans="2:67" s="128" customFormat="1" x14ac:dyDescent="0.35">
      <c r="B6" s="144">
        <v>1920</v>
      </c>
      <c r="C6" s="141">
        <v>50</v>
      </c>
      <c r="D6" s="129">
        <v>0</v>
      </c>
      <c r="E6" s="129">
        <v>0</v>
      </c>
      <c r="F6" s="129">
        <v>0</v>
      </c>
      <c r="G6" s="129">
        <v>0</v>
      </c>
      <c r="I6" s="129">
        <v>0</v>
      </c>
      <c r="J6" s="129">
        <v>0</v>
      </c>
      <c r="K6" s="129">
        <v>0</v>
      </c>
      <c r="L6" s="129">
        <v>0</v>
      </c>
      <c r="N6" s="129">
        <v>0</v>
      </c>
      <c r="O6" s="129">
        <v>751453.24579322198</v>
      </c>
      <c r="P6" s="129">
        <v>14660.689999999999</v>
      </c>
      <c r="Q6" s="129">
        <v>736792.55579322204</v>
      </c>
      <c r="S6" s="129">
        <v>736792.55579322204</v>
      </c>
      <c r="T6" s="129">
        <v>99473.76</v>
      </c>
      <c r="U6" s="129">
        <v>200796.69</v>
      </c>
      <c r="V6" s="129">
        <v>635469.62579322211</v>
      </c>
      <c r="X6" s="129">
        <v>635469.62579322211</v>
      </c>
      <c r="Y6" s="129">
        <v>-39392</v>
      </c>
      <c r="Z6" s="129">
        <v>190948.69</v>
      </c>
      <c r="AA6" s="129">
        <v>405128.9357932221</v>
      </c>
      <c r="AC6" s="129">
        <v>405128.9357932221</v>
      </c>
      <c r="AD6" s="129">
        <v>0</v>
      </c>
      <c r="AE6" s="129">
        <v>186463.66</v>
      </c>
      <c r="AF6" s="129">
        <v>218665.2757932221</v>
      </c>
      <c r="AH6" s="129">
        <v>218665.2757932221</v>
      </c>
      <c r="AI6" s="129">
        <v>0</v>
      </c>
      <c r="AJ6" s="129">
        <v>174834.49000000002</v>
      </c>
      <c r="AK6" s="129">
        <v>43830.78579322208</v>
      </c>
      <c r="AM6" s="129">
        <v>43830.78579322208</v>
      </c>
      <c r="AN6" s="129">
        <v>355862.95849988324</v>
      </c>
      <c r="AO6" s="129">
        <v>60840.146908541974</v>
      </c>
      <c r="AP6" s="129">
        <v>338853.59738456336</v>
      </c>
      <c r="AR6" s="129">
        <v>338853.59738456336</v>
      </c>
      <c r="AS6" s="129">
        <v>939007.19055842538</v>
      </c>
      <c r="AT6" s="129">
        <v>159335.3890425204</v>
      </c>
      <c r="AU6" s="129">
        <v>1118525.3989004684</v>
      </c>
      <c r="AW6" s="129">
        <v>1118525.3989004684</v>
      </c>
      <c r="AX6" s="129">
        <v>549266.48578381469</v>
      </c>
      <c r="AY6" s="129">
        <v>342184.04578964278</v>
      </c>
      <c r="AZ6" s="129">
        <v>1325607.8388946403</v>
      </c>
      <c r="BB6" s="129">
        <v>1325607.8388946403</v>
      </c>
      <c r="BC6" s="129">
        <v>1126780.2665171218</v>
      </c>
      <c r="BD6" s="129">
        <v>472963.71612596716</v>
      </c>
      <c r="BE6" s="129">
        <v>1979424.3892857952</v>
      </c>
      <c r="BG6" s="129">
        <v>1979424.3892857952</v>
      </c>
      <c r="BH6" s="129">
        <v>1113348.1692438659</v>
      </c>
      <c r="BI6" s="129">
        <v>614211.13837090158</v>
      </c>
      <c r="BJ6" s="129">
        <v>2478561.4201587597</v>
      </c>
      <c r="BL6" s="129">
        <v>2478561.4201587597</v>
      </c>
      <c r="BM6" s="129">
        <v>981680.0563821767</v>
      </c>
      <c r="BN6" s="129">
        <v>835215.94106462342</v>
      </c>
      <c r="BO6" s="129">
        <v>2625025.535476313</v>
      </c>
    </row>
    <row r="7" spans="2:67" s="128" customFormat="1" x14ac:dyDescent="0.35">
      <c r="B7" s="144">
        <v>1611</v>
      </c>
      <c r="C7" s="141">
        <v>12</v>
      </c>
      <c r="D7" s="129">
        <v>0</v>
      </c>
      <c r="E7" s="129">
        <v>0</v>
      </c>
      <c r="F7" s="129">
        <v>0</v>
      </c>
      <c r="G7" s="129">
        <v>0</v>
      </c>
      <c r="I7" s="129">
        <v>0</v>
      </c>
      <c r="J7" s="129">
        <v>0</v>
      </c>
      <c r="K7" s="129">
        <v>0</v>
      </c>
      <c r="L7" s="129">
        <v>0</v>
      </c>
      <c r="N7" s="129">
        <v>0</v>
      </c>
      <c r="O7" s="129">
        <v>2975336.9042067779</v>
      </c>
      <c r="P7" s="129">
        <v>49602.720000000001</v>
      </c>
      <c r="Q7" s="129">
        <v>2925734.1842067777</v>
      </c>
      <c r="S7" s="129">
        <v>2925734.1842067777</v>
      </c>
      <c r="T7" s="129">
        <v>0</v>
      </c>
      <c r="U7" s="129">
        <v>595232.68999999994</v>
      </c>
      <c r="V7" s="129">
        <v>2330501.4942067778</v>
      </c>
      <c r="X7" s="129">
        <v>2330501.4942067778</v>
      </c>
      <c r="Y7" s="129">
        <v>0</v>
      </c>
      <c r="Z7" s="129">
        <v>595232.68999999994</v>
      </c>
      <c r="AA7" s="129">
        <v>1735268.8042067778</v>
      </c>
      <c r="AC7" s="129">
        <v>1735268.8042067778</v>
      </c>
      <c r="AD7" s="129">
        <v>0</v>
      </c>
      <c r="AE7" s="129">
        <v>595232.68999999994</v>
      </c>
      <c r="AF7" s="129">
        <v>1140036.1142067779</v>
      </c>
      <c r="AH7" s="129">
        <v>1140036.1142067779</v>
      </c>
      <c r="AI7" s="129">
        <v>0</v>
      </c>
      <c r="AJ7" s="129">
        <v>595232.68999999994</v>
      </c>
      <c r="AK7" s="129">
        <v>544803.42420677794</v>
      </c>
      <c r="AM7" s="129">
        <v>544803.42420677794</v>
      </c>
      <c r="AN7" s="129">
        <v>1016511.5315001165</v>
      </c>
      <c r="AO7" s="129">
        <v>706776.48354146455</v>
      </c>
      <c r="AP7" s="129">
        <v>854538.47216542985</v>
      </c>
      <c r="AR7" s="129">
        <v>854538.47216542985</v>
      </c>
      <c r="AS7" s="129">
        <v>2682244.9894415741</v>
      </c>
      <c r="AT7" s="129">
        <v>309147.42556233035</v>
      </c>
      <c r="AU7" s="129">
        <v>3227636.0360446735</v>
      </c>
      <c r="AW7" s="129">
        <v>3227636.0360446735</v>
      </c>
      <c r="AX7" s="129">
        <v>1568962.7237951928</v>
      </c>
      <c r="AY7" s="129">
        <v>500397.35339067574</v>
      </c>
      <c r="AZ7" s="129">
        <v>4296201.4064491903</v>
      </c>
      <c r="BB7" s="129">
        <v>4296201.4064491903</v>
      </c>
      <c r="BC7" s="129">
        <v>3218612.9717173269</v>
      </c>
      <c r="BD7" s="129">
        <v>637185.8556419448</v>
      </c>
      <c r="BE7" s="129">
        <v>6877628.5225245729</v>
      </c>
      <c r="BG7" s="129">
        <v>6877628.5225245729</v>
      </c>
      <c r="BH7" s="129">
        <v>3180244.6014096867</v>
      </c>
      <c r="BI7" s="129">
        <v>778908.25751061609</v>
      </c>
      <c r="BJ7" s="129">
        <v>9278964.8664236441</v>
      </c>
      <c r="BL7" s="129">
        <v>9278964.8664236441</v>
      </c>
      <c r="BM7" s="129">
        <v>2804138.7104819864</v>
      </c>
      <c r="BN7" s="129">
        <v>1002091.9075629092</v>
      </c>
      <c r="BO7" s="129">
        <v>11081011.669342721</v>
      </c>
    </row>
    <row r="8" spans="2:67" x14ac:dyDescent="0.35">
      <c r="B8" s="142" t="s">
        <v>55</v>
      </c>
      <c r="C8" s="142"/>
      <c r="D8" s="143">
        <v>0</v>
      </c>
      <c r="E8" s="143">
        <v>2129811.3199999998</v>
      </c>
      <c r="F8" s="143">
        <v>35496.86</v>
      </c>
      <c r="G8" s="143">
        <v>2094314.4599999997</v>
      </c>
      <c r="I8" s="143">
        <v>2094314.4599999997</v>
      </c>
      <c r="J8" s="143">
        <v>0</v>
      </c>
      <c r="K8" s="143">
        <v>141987.2340425532</v>
      </c>
      <c r="L8" s="143">
        <v>1952327.2259574465</v>
      </c>
      <c r="N8" s="143">
        <v>1952327.2259574465</v>
      </c>
      <c r="O8" s="143">
        <v>3726790.15</v>
      </c>
      <c r="P8" s="143">
        <v>206250.83000000002</v>
      </c>
      <c r="Q8" s="143">
        <v>5472866.5459574461</v>
      </c>
      <c r="S8" s="143">
        <v>5472866.5459574461</v>
      </c>
      <c r="T8" s="143">
        <v>99473.76</v>
      </c>
      <c r="U8" s="143">
        <v>938016.79999999993</v>
      </c>
      <c r="V8" s="143">
        <v>4634323.505957447</v>
      </c>
      <c r="X8" s="143">
        <v>4634323.505957447</v>
      </c>
      <c r="Y8" s="143">
        <v>519210.25</v>
      </c>
      <c r="Z8" s="143">
        <v>962333.79999999993</v>
      </c>
      <c r="AA8" s="143">
        <v>4191199.9559574467</v>
      </c>
      <c r="AC8" s="143">
        <v>4191199.9559574467</v>
      </c>
      <c r="AD8" s="143">
        <v>147872.56</v>
      </c>
      <c r="AE8" s="143">
        <v>977760.97</v>
      </c>
      <c r="AF8" s="143">
        <v>3361311.5459574466</v>
      </c>
      <c r="AH8" s="143">
        <v>3361311.545957447</v>
      </c>
      <c r="AI8" s="143">
        <v>0</v>
      </c>
      <c r="AJ8" s="143">
        <v>912558.33</v>
      </c>
      <c r="AK8" s="143">
        <v>2448753.215957447</v>
      </c>
      <c r="AM8" s="143">
        <v>2448753.215957447</v>
      </c>
      <c r="AN8" s="143">
        <v>6372374.4899999984</v>
      </c>
      <c r="AO8" s="143">
        <v>1210781.3746224314</v>
      </c>
      <c r="AP8" s="143">
        <v>7610346.3313350147</v>
      </c>
      <c r="AR8" s="143">
        <v>7610346.3313350147</v>
      </c>
      <c r="AS8" s="143">
        <v>3621252.1799999997</v>
      </c>
      <c r="AT8" s="143">
        <v>1000280.5076117606</v>
      </c>
      <c r="AU8" s="143">
        <v>10231318.003723254</v>
      </c>
      <c r="AW8" s="143">
        <v>10231318.003723254</v>
      </c>
      <c r="AX8" s="143">
        <v>2118229.2095790077</v>
      </c>
      <c r="AY8" s="143">
        <v>1374379.0921872284</v>
      </c>
      <c r="AZ8" s="143">
        <v>10975168.121115033</v>
      </c>
      <c r="BB8" s="143">
        <v>10975168.121115033</v>
      </c>
      <c r="BC8" s="143">
        <v>7579330.962782559</v>
      </c>
      <c r="BD8" s="143">
        <v>1899917.3579612267</v>
      </c>
      <c r="BE8" s="143">
        <v>16654581.725936366</v>
      </c>
      <c r="BG8" s="143">
        <v>16654581.725936366</v>
      </c>
      <c r="BH8" s="143">
        <v>7599490.0080983946</v>
      </c>
      <c r="BI8" s="143">
        <v>2532587.4917656304</v>
      </c>
      <c r="BJ8" s="143">
        <v>21721484.242269132</v>
      </c>
      <c r="BL8" s="143">
        <v>21721484.242269132</v>
      </c>
      <c r="BM8" s="143">
        <v>17688451.540844336</v>
      </c>
      <c r="BN8" s="143">
        <v>3427558.363248785</v>
      </c>
      <c r="BO8" s="143">
        <v>35982377.419864677</v>
      </c>
    </row>
    <row r="10" spans="2:67" x14ac:dyDescent="0.35">
      <c r="B10" s="159"/>
    </row>
    <row r="12" spans="2:67" s="130" customFormat="1" x14ac:dyDescent="0.35"/>
    <row r="13" spans="2:67" s="130" customFormat="1" x14ac:dyDescent="0.35"/>
  </sheetData>
  <pageMargins left="0.7" right="0.7" top="0.75" bottom="0.75" header="0.3" footer="0.3"/>
  <pageSetup scale="1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655DE9-93FB-4187-B73A-DB8CB3F07A3A}">
  <dimension ref="A1:AY101"/>
  <sheetViews>
    <sheetView zoomScale="85" zoomScaleNormal="85" workbookViewId="0">
      <selection activeCell="T2" sqref="T2:T4"/>
    </sheetView>
  </sheetViews>
  <sheetFormatPr defaultColWidth="8.54296875" defaultRowHeight="14.5" x14ac:dyDescent="0.35"/>
  <cols>
    <col min="1" max="1" width="36.453125" style="10" customWidth="1"/>
    <col min="2" max="2" width="19.26953125" style="10" customWidth="1"/>
    <col min="3" max="4" width="18" style="10" customWidth="1"/>
    <col min="5" max="18" width="14.54296875" style="10" customWidth="1"/>
    <col min="19" max="19" width="12.54296875" style="10" customWidth="1"/>
    <col min="20" max="37" width="14.54296875" style="10" customWidth="1"/>
    <col min="38" max="38" width="15.7265625" style="10" customWidth="1"/>
    <col min="39" max="39" width="18.1796875" style="10" customWidth="1"/>
    <col min="40" max="40" width="14.54296875" style="10" customWidth="1"/>
    <col min="41" max="41" width="12.81640625" style="10" customWidth="1"/>
    <col min="42" max="42" width="12.81640625" style="10" bestFit="1" customWidth="1"/>
    <col min="43" max="43" width="13" style="10" customWidth="1"/>
    <col min="44" max="44" width="13.26953125" style="10" customWidth="1"/>
    <col min="45" max="45" width="12.81640625" style="10" bestFit="1" customWidth="1"/>
    <col min="46" max="46" width="13.7265625" style="10" customWidth="1"/>
    <col min="47" max="47" width="13" style="10" customWidth="1"/>
    <col min="48" max="48" width="12.81640625" style="10" bestFit="1" customWidth="1"/>
    <col min="49" max="49" width="12.453125" style="10" customWidth="1"/>
    <col min="50" max="50" width="8.54296875" style="10"/>
    <col min="51" max="51" width="11.26953125" style="10" bestFit="1" customWidth="1"/>
    <col min="52" max="16384" width="8.54296875" style="10"/>
  </cols>
  <sheetData>
    <row r="1" spans="1:49" s="2" customFormat="1" x14ac:dyDescent="0.35">
      <c r="A1" s="1"/>
      <c r="B1" s="1"/>
      <c r="C1" s="1"/>
      <c r="D1" s="1"/>
      <c r="E1" s="1"/>
      <c r="F1" s="1"/>
      <c r="G1" s="1"/>
      <c r="H1" s="1"/>
      <c r="I1" s="1"/>
      <c r="J1" s="1"/>
      <c r="K1" s="1"/>
      <c r="L1" s="1"/>
      <c r="M1" s="1"/>
      <c r="N1" s="1"/>
      <c r="O1" s="1"/>
      <c r="P1" s="1"/>
      <c r="Q1" s="1"/>
      <c r="R1" s="1"/>
      <c r="S1" s="111" t="s">
        <v>0</v>
      </c>
      <c r="T1" s="4" t="s">
        <v>111</v>
      </c>
    </row>
    <row r="2" spans="1:49" s="2" customFormat="1" x14ac:dyDescent="0.35">
      <c r="A2" s="1"/>
      <c r="B2" s="1"/>
      <c r="C2" s="1"/>
      <c r="D2" s="1"/>
      <c r="E2" s="1"/>
      <c r="F2" s="1"/>
      <c r="G2" s="1"/>
      <c r="H2" s="1"/>
      <c r="I2" s="1"/>
      <c r="J2" s="1"/>
      <c r="K2" s="1"/>
      <c r="L2" s="1"/>
      <c r="M2" s="1"/>
      <c r="N2" s="1"/>
      <c r="O2" s="1"/>
      <c r="P2" s="1"/>
      <c r="Q2" s="1"/>
      <c r="R2" s="1"/>
      <c r="S2" s="111" t="s">
        <v>1</v>
      </c>
      <c r="T2" s="5" t="s">
        <v>172</v>
      </c>
    </row>
    <row r="3" spans="1:49" s="2" customFormat="1" x14ac:dyDescent="0.35">
      <c r="A3" s="1"/>
      <c r="B3" s="1"/>
      <c r="C3" s="1"/>
      <c r="D3" s="1"/>
      <c r="E3" s="1"/>
      <c r="F3" s="1"/>
      <c r="G3" s="1"/>
      <c r="H3" s="1"/>
      <c r="I3" s="1"/>
      <c r="J3" s="1"/>
      <c r="K3" s="1"/>
      <c r="L3" s="1"/>
      <c r="M3" s="1"/>
      <c r="N3" s="1"/>
      <c r="O3" s="1"/>
      <c r="P3" s="1"/>
      <c r="Q3" s="1"/>
      <c r="R3" s="1"/>
      <c r="S3" s="111" t="s">
        <v>2</v>
      </c>
      <c r="T3" s="5"/>
    </row>
    <row r="4" spans="1:49" s="2" customFormat="1" ht="15.5" x14ac:dyDescent="0.35">
      <c r="A4" s="40"/>
      <c r="B4" s="40"/>
      <c r="C4" s="1"/>
      <c r="D4" s="1"/>
      <c r="E4" s="1"/>
      <c r="F4" s="1"/>
      <c r="G4" s="1"/>
      <c r="H4" s="1"/>
      <c r="I4" s="1"/>
      <c r="J4" s="1"/>
      <c r="K4" s="1"/>
      <c r="L4" s="1"/>
      <c r="M4" s="1"/>
      <c r="N4" s="1"/>
      <c r="O4" s="1"/>
      <c r="P4" s="1"/>
      <c r="Q4" s="1"/>
      <c r="R4" s="1"/>
      <c r="S4" s="111" t="s">
        <v>4</v>
      </c>
      <c r="T4" s="5" t="s">
        <v>173</v>
      </c>
    </row>
    <row r="5" spans="1:49" s="2" customFormat="1" x14ac:dyDescent="0.35">
      <c r="A5" s="1"/>
      <c r="B5" s="1"/>
      <c r="C5" s="1"/>
      <c r="D5" s="1"/>
      <c r="E5" s="1"/>
      <c r="F5" s="1"/>
      <c r="G5" s="1"/>
      <c r="H5" s="1"/>
      <c r="I5" s="1"/>
      <c r="J5" s="1"/>
      <c r="K5" s="1"/>
      <c r="L5" s="1"/>
      <c r="M5" s="1"/>
      <c r="N5" s="1"/>
      <c r="O5" s="1"/>
      <c r="P5" s="1"/>
      <c r="Q5" s="1"/>
      <c r="R5" s="1"/>
      <c r="S5" s="111" t="s">
        <v>5</v>
      </c>
      <c r="T5" s="7"/>
    </row>
    <row r="6" spans="1:49" s="2" customFormat="1" x14ac:dyDescent="0.35">
      <c r="A6" s="1"/>
      <c r="B6" s="1"/>
      <c r="C6" s="1"/>
      <c r="D6" s="1"/>
      <c r="E6" s="1"/>
      <c r="F6" s="1"/>
      <c r="G6" s="1"/>
      <c r="H6" s="1"/>
      <c r="I6" s="1"/>
      <c r="J6" s="1"/>
      <c r="K6" s="1"/>
      <c r="L6" s="1"/>
      <c r="M6" s="1"/>
      <c r="N6" s="1"/>
      <c r="O6" s="1"/>
      <c r="P6" s="1"/>
      <c r="Q6" s="1"/>
      <c r="R6" s="1"/>
      <c r="S6" s="111"/>
      <c r="T6" s="4"/>
    </row>
    <row r="7" spans="1:49" s="2" customFormat="1" x14ac:dyDescent="0.35">
      <c r="A7" s="1"/>
      <c r="B7" s="1"/>
      <c r="C7" s="1"/>
      <c r="D7" s="1"/>
      <c r="E7" s="1"/>
      <c r="F7" s="1"/>
      <c r="G7" s="1"/>
      <c r="H7" s="1"/>
      <c r="I7" s="1"/>
      <c r="J7" s="1"/>
      <c r="K7" s="1"/>
      <c r="L7" s="1"/>
      <c r="M7" s="1"/>
      <c r="N7" s="1"/>
      <c r="O7" s="1"/>
      <c r="P7" s="1"/>
      <c r="Q7" s="1"/>
      <c r="R7" s="1"/>
      <c r="S7" s="111" t="s">
        <v>6</v>
      </c>
      <c r="T7" s="117">
        <f>+'App.2-FA Proposed REG Inves Cx'!$L$7</f>
        <v>45520</v>
      </c>
    </row>
    <row r="8" spans="1:49" s="2" customFormat="1" x14ac:dyDescent="0.35">
      <c r="A8" s="1"/>
      <c r="B8" s="1"/>
      <c r="C8" s="1"/>
      <c r="D8" s="1"/>
      <c r="E8" s="1"/>
      <c r="F8" s="1"/>
      <c r="G8" s="1"/>
      <c r="H8" s="1"/>
      <c r="I8" s="1"/>
      <c r="J8" s="1"/>
      <c r="K8" s="1"/>
      <c r="L8" s="1"/>
      <c r="M8" s="1"/>
      <c r="N8" s="1"/>
      <c r="O8" s="1"/>
      <c r="P8" s="1"/>
      <c r="Q8" s="1"/>
      <c r="R8" s="1"/>
      <c r="S8" s="1"/>
      <c r="T8" s="1"/>
      <c r="U8" s="1"/>
      <c r="V8" s="1"/>
      <c r="W8" s="1"/>
      <c r="X8" s="1"/>
      <c r="Y8" s="1"/>
      <c r="Z8" s="8"/>
      <c r="AA8" s="8"/>
      <c r="AB8" s="8"/>
      <c r="AC8" s="8"/>
    </row>
    <row r="9" spans="1:49" s="2" customFormat="1" ht="18" x14ac:dyDescent="0.4">
      <c r="A9" s="164" t="s">
        <v>47</v>
      </c>
      <c r="B9" s="164"/>
      <c r="C9" s="164"/>
      <c r="D9" s="164"/>
      <c r="E9" s="164"/>
      <c r="F9" s="164"/>
      <c r="G9" s="164"/>
      <c r="H9" s="164"/>
      <c r="I9" s="164"/>
      <c r="J9" s="164"/>
      <c r="K9" s="164"/>
      <c r="L9" s="164"/>
      <c r="M9" s="164"/>
      <c r="N9" s="164"/>
      <c r="O9" s="164"/>
      <c r="P9" s="164"/>
      <c r="Q9" s="164"/>
      <c r="R9" s="164"/>
      <c r="S9" s="164"/>
      <c r="T9" s="164"/>
      <c r="U9" s="164"/>
      <c r="V9" s="164"/>
      <c r="W9" s="164"/>
      <c r="X9" s="9"/>
      <c r="Y9" s="9"/>
      <c r="Z9" s="9"/>
      <c r="AA9" s="8"/>
      <c r="AB9" s="8"/>
      <c r="AC9" s="8"/>
    </row>
    <row r="10" spans="1:49" s="2" customFormat="1" ht="39.75" customHeight="1" x14ac:dyDescent="0.4">
      <c r="A10" s="170" t="s">
        <v>48</v>
      </c>
      <c r="B10" s="170"/>
      <c r="C10" s="170"/>
      <c r="D10" s="170"/>
      <c r="E10" s="170"/>
      <c r="F10" s="170"/>
      <c r="G10" s="170"/>
      <c r="H10" s="170"/>
      <c r="I10" s="170"/>
      <c r="J10" s="170"/>
      <c r="K10" s="170"/>
      <c r="L10" s="170"/>
      <c r="M10" s="170"/>
      <c r="N10" s="170"/>
      <c r="O10" s="170"/>
      <c r="P10" s="170"/>
      <c r="Q10" s="170"/>
      <c r="R10" s="170"/>
      <c r="S10" s="170"/>
      <c r="T10" s="170"/>
      <c r="U10" s="170"/>
      <c r="V10" s="170"/>
      <c r="W10" s="170"/>
      <c r="X10" s="9"/>
      <c r="Y10" s="9"/>
      <c r="Z10" s="9"/>
      <c r="AA10" s="8"/>
      <c r="AB10" s="8"/>
      <c r="AC10" s="8"/>
    </row>
    <row r="11" spans="1:49" s="2" customFormat="1" ht="18" x14ac:dyDescent="0.4">
      <c r="A11" s="9"/>
      <c r="B11" s="9"/>
      <c r="C11" s="9"/>
      <c r="D11" s="9"/>
      <c r="E11" s="9"/>
      <c r="F11" s="9"/>
      <c r="G11" s="9"/>
      <c r="H11" s="9"/>
      <c r="I11" s="9"/>
      <c r="J11" s="9"/>
      <c r="K11" s="9"/>
      <c r="L11" s="9"/>
      <c r="M11" s="9"/>
      <c r="N11" s="9"/>
      <c r="O11" s="9"/>
      <c r="P11" s="9"/>
      <c r="Q11" s="9"/>
      <c r="R11" s="9"/>
      <c r="S11" s="9"/>
      <c r="T11" s="9"/>
      <c r="U11" s="9"/>
      <c r="V11" s="9"/>
      <c r="W11" s="9"/>
      <c r="X11" s="9"/>
      <c r="Y11" s="9"/>
      <c r="Z11" s="9"/>
      <c r="AA11" s="8"/>
      <c r="AB11" s="8"/>
      <c r="AC11" s="8"/>
    </row>
    <row r="12" spans="1:49" x14ac:dyDescent="0.35">
      <c r="A12" s="171" t="s">
        <v>49</v>
      </c>
      <c r="B12" s="171"/>
      <c r="C12" s="171"/>
      <c r="D12" s="171"/>
      <c r="E12" s="171"/>
      <c r="F12" s="171"/>
      <c r="G12" s="171"/>
      <c r="H12" s="171"/>
      <c r="I12" s="171"/>
      <c r="J12" s="171"/>
      <c r="K12" s="171"/>
      <c r="L12" s="171"/>
      <c r="M12" s="171"/>
      <c r="N12" s="171"/>
      <c r="O12" s="171"/>
      <c r="P12" s="171"/>
      <c r="Q12" s="171"/>
      <c r="R12" s="171"/>
      <c r="S12" s="171"/>
      <c r="T12" s="171"/>
      <c r="U12" s="171"/>
      <c r="V12" s="171"/>
      <c r="W12" s="171"/>
    </row>
    <row r="13" spans="1:49" x14ac:dyDescent="0.35">
      <c r="A13" s="171" t="s">
        <v>50</v>
      </c>
      <c r="B13" s="171"/>
      <c r="C13" s="171"/>
      <c r="D13" s="171"/>
      <c r="E13" s="171"/>
      <c r="F13" s="171"/>
      <c r="G13" s="171"/>
      <c r="H13" s="171"/>
      <c r="I13" s="171"/>
      <c r="J13" s="171"/>
      <c r="K13" s="171"/>
      <c r="L13" s="171"/>
      <c r="M13" s="171"/>
      <c r="N13" s="171"/>
      <c r="O13" s="171"/>
      <c r="P13" s="171"/>
      <c r="Q13" s="171"/>
      <c r="R13" s="171"/>
      <c r="S13" s="171"/>
      <c r="T13" s="171"/>
      <c r="U13" s="171"/>
      <c r="V13" s="171"/>
      <c r="W13" s="171"/>
    </row>
    <row r="14" spans="1:49" x14ac:dyDescent="0.35">
      <c r="A14" s="10" t="s">
        <v>51</v>
      </c>
      <c r="AI14" s="135"/>
      <c r="AJ14" s="135"/>
      <c r="AK14" s="135"/>
      <c r="AL14" s="135"/>
      <c r="AM14" s="135"/>
      <c r="AN14" s="135"/>
      <c r="AO14" s="135"/>
      <c r="AP14" s="135"/>
      <c r="AQ14" s="135"/>
      <c r="AR14" s="135"/>
      <c r="AS14" s="135"/>
      <c r="AT14" s="135"/>
      <c r="AU14" s="135"/>
      <c r="AV14" s="135"/>
      <c r="AW14" s="135"/>
    </row>
    <row r="15" spans="1:49" x14ac:dyDescent="0.35">
      <c r="A15" s="171" t="s">
        <v>52</v>
      </c>
      <c r="B15" s="171"/>
      <c r="C15" s="171"/>
      <c r="D15" s="171"/>
      <c r="E15" s="171"/>
      <c r="F15" s="171"/>
      <c r="G15" s="171"/>
      <c r="H15" s="171"/>
      <c r="I15" s="171"/>
      <c r="J15" s="171"/>
      <c r="K15" s="171"/>
      <c r="L15" s="171"/>
      <c r="M15" s="171"/>
      <c r="N15" s="171"/>
      <c r="O15" s="171"/>
      <c r="P15" s="171"/>
      <c r="Q15" s="171"/>
      <c r="R15" s="171"/>
      <c r="S15" s="171"/>
      <c r="T15" s="171"/>
      <c r="U15" s="171"/>
      <c r="V15" s="171"/>
      <c r="W15" s="171"/>
      <c r="AI15" s="135"/>
      <c r="AJ15" s="135"/>
      <c r="AK15" s="135"/>
      <c r="AL15" s="135"/>
      <c r="AM15" s="135"/>
      <c r="AN15" s="135"/>
      <c r="AO15" s="135"/>
      <c r="AP15" s="135"/>
      <c r="AQ15" s="135"/>
      <c r="AR15" s="135"/>
      <c r="AS15" s="135"/>
      <c r="AT15" s="135"/>
      <c r="AU15" s="135"/>
      <c r="AV15" s="135"/>
      <c r="AW15" s="135"/>
    </row>
    <row r="16" spans="1:49" ht="15" thickBot="1" x14ac:dyDescent="0.4">
      <c r="T16" s="172"/>
      <c r="U16" s="172"/>
      <c r="V16" s="172"/>
      <c r="AI16" s="135"/>
      <c r="AJ16" s="135"/>
      <c r="AK16" s="135"/>
      <c r="AL16" s="135"/>
      <c r="AM16" s="135"/>
      <c r="AN16" s="135"/>
      <c r="AO16" s="135"/>
      <c r="AP16" s="135"/>
      <c r="AQ16" s="135"/>
      <c r="AR16" s="135"/>
      <c r="AS16" s="135"/>
      <c r="AT16" s="135"/>
      <c r="AU16" s="135"/>
      <c r="AV16" s="135"/>
      <c r="AW16" s="135"/>
    </row>
    <row r="17" spans="1:49" ht="15" thickBot="1" x14ac:dyDescent="0.4">
      <c r="A17" s="111"/>
      <c r="B17" s="111"/>
      <c r="C17" s="41"/>
      <c r="D17" s="111"/>
      <c r="E17" s="167">
        <v>2015</v>
      </c>
      <c r="F17" s="168"/>
      <c r="G17" s="169"/>
      <c r="H17" s="167">
        <v>2016</v>
      </c>
      <c r="I17" s="168"/>
      <c r="J17" s="169"/>
      <c r="K17" s="167">
        <v>2017</v>
      </c>
      <c r="L17" s="168"/>
      <c r="M17" s="169"/>
      <c r="N17" s="167">
        <v>2018</v>
      </c>
      <c r="O17" s="168"/>
      <c r="P17" s="169"/>
      <c r="Q17" s="167">
        <v>2019</v>
      </c>
      <c r="R17" s="168"/>
      <c r="S17" s="169"/>
      <c r="T17" s="167">
        <v>2020</v>
      </c>
      <c r="U17" s="168"/>
      <c r="V17" s="169"/>
      <c r="W17" s="167">
        <v>2021</v>
      </c>
      <c r="X17" s="168"/>
      <c r="Y17" s="169"/>
      <c r="Z17" s="167">
        <v>2022</v>
      </c>
      <c r="AA17" s="168"/>
      <c r="AB17" s="169"/>
      <c r="AC17" s="167">
        <v>2023</v>
      </c>
      <c r="AD17" s="168"/>
      <c r="AE17" s="169"/>
      <c r="AF17" s="167">
        <v>2024</v>
      </c>
      <c r="AG17" s="168"/>
      <c r="AH17" s="168"/>
      <c r="AI17" s="167">
        <v>2025</v>
      </c>
      <c r="AJ17" s="168"/>
      <c r="AK17" s="169"/>
      <c r="AL17" s="167">
        <v>2026</v>
      </c>
      <c r="AM17" s="168"/>
      <c r="AN17" s="169"/>
      <c r="AO17" s="167">
        <v>2027</v>
      </c>
      <c r="AP17" s="168"/>
      <c r="AQ17" s="169"/>
      <c r="AR17" s="167">
        <v>2028</v>
      </c>
      <c r="AS17" s="168"/>
      <c r="AT17" s="169"/>
      <c r="AU17" s="167">
        <v>2029</v>
      </c>
      <c r="AV17" s="168"/>
      <c r="AW17" s="169"/>
    </row>
    <row r="18" spans="1:49" x14ac:dyDescent="0.35">
      <c r="A18" s="1"/>
      <c r="B18" s="1"/>
      <c r="C18" s="1"/>
      <c r="D18" s="1"/>
      <c r="E18" s="1"/>
      <c r="F18" s="111" t="s">
        <v>53</v>
      </c>
      <c r="G18" s="112" t="s">
        <v>54</v>
      </c>
      <c r="H18" s="1"/>
      <c r="I18" s="111" t="s">
        <v>53</v>
      </c>
      <c r="J18" s="112" t="s">
        <v>54</v>
      </c>
      <c r="K18" s="1"/>
      <c r="L18" s="111" t="s">
        <v>53</v>
      </c>
      <c r="M18" s="112" t="s">
        <v>54</v>
      </c>
      <c r="N18" s="1"/>
      <c r="O18" s="111" t="s">
        <v>53</v>
      </c>
      <c r="P18" s="112" t="s">
        <v>54</v>
      </c>
      <c r="Q18" s="1"/>
      <c r="R18" s="111" t="s">
        <v>53</v>
      </c>
      <c r="S18" s="112" t="s">
        <v>54</v>
      </c>
      <c r="T18" s="1"/>
      <c r="U18" s="111" t="s">
        <v>53</v>
      </c>
      <c r="V18" s="112" t="s">
        <v>54</v>
      </c>
      <c r="W18" s="1"/>
      <c r="X18" s="111" t="s">
        <v>53</v>
      </c>
      <c r="Y18" s="112" t="s">
        <v>54</v>
      </c>
      <c r="Z18" s="1"/>
      <c r="AA18" s="111" t="s">
        <v>53</v>
      </c>
      <c r="AB18" s="112" t="s">
        <v>54</v>
      </c>
      <c r="AC18" s="1"/>
      <c r="AD18" s="111" t="s">
        <v>53</v>
      </c>
      <c r="AE18" s="112" t="s">
        <v>54</v>
      </c>
      <c r="AF18" s="1"/>
      <c r="AG18" s="111" t="s">
        <v>53</v>
      </c>
      <c r="AH18" s="112" t="s">
        <v>54</v>
      </c>
      <c r="AI18" s="1"/>
      <c r="AJ18" s="158" t="s">
        <v>53</v>
      </c>
      <c r="AK18" s="121" t="s">
        <v>54</v>
      </c>
      <c r="AL18" s="1"/>
      <c r="AM18" s="158" t="s">
        <v>53</v>
      </c>
      <c r="AN18" s="121" t="s">
        <v>54</v>
      </c>
      <c r="AO18" s="1"/>
      <c r="AP18" s="158" t="s">
        <v>53</v>
      </c>
      <c r="AQ18" s="121" t="s">
        <v>54</v>
      </c>
      <c r="AR18" s="1"/>
      <c r="AS18" s="158" t="s">
        <v>53</v>
      </c>
      <c r="AT18" s="121" t="s">
        <v>54</v>
      </c>
      <c r="AU18" s="1"/>
      <c r="AV18" s="158" t="s">
        <v>53</v>
      </c>
      <c r="AW18" s="121" t="s">
        <v>54</v>
      </c>
    </row>
    <row r="19" spans="1:49" x14ac:dyDescent="0.35">
      <c r="A19" s="42"/>
      <c r="B19" s="42"/>
      <c r="C19" s="43"/>
      <c r="D19" s="43"/>
      <c r="E19" s="43" t="s">
        <v>55</v>
      </c>
      <c r="F19" s="44">
        <v>0.06</v>
      </c>
      <c r="G19" s="44">
        <v>0.94</v>
      </c>
      <c r="H19" s="43" t="s">
        <v>55</v>
      </c>
      <c r="I19" s="44">
        <v>0.06</v>
      </c>
      <c r="J19" s="44">
        <v>0.94</v>
      </c>
      <c r="K19" s="43" t="s">
        <v>55</v>
      </c>
      <c r="L19" s="44">
        <v>0.06</v>
      </c>
      <c r="M19" s="44">
        <v>0.94</v>
      </c>
      <c r="N19" s="43" t="s">
        <v>55</v>
      </c>
      <c r="O19" s="44">
        <v>0.06</v>
      </c>
      <c r="P19" s="44">
        <v>0.94</v>
      </c>
      <c r="Q19" s="43" t="s">
        <v>55</v>
      </c>
      <c r="R19" s="44">
        <v>0.06</v>
      </c>
      <c r="S19" s="44">
        <v>0.94</v>
      </c>
      <c r="T19" s="43" t="s">
        <v>55</v>
      </c>
      <c r="U19" s="44">
        <v>0.06</v>
      </c>
      <c r="V19" s="44">
        <v>0.94</v>
      </c>
      <c r="W19" s="43" t="s">
        <v>55</v>
      </c>
      <c r="X19" s="44">
        <v>0.06</v>
      </c>
      <c r="Y19" s="44">
        <v>0.94</v>
      </c>
      <c r="Z19" s="43" t="s">
        <v>55</v>
      </c>
      <c r="AA19" s="44">
        <v>0.06</v>
      </c>
      <c r="AB19" s="44">
        <v>0.94</v>
      </c>
      <c r="AC19" s="43" t="s">
        <v>55</v>
      </c>
      <c r="AD19" s="44">
        <v>0.06</v>
      </c>
      <c r="AE19" s="44">
        <v>0.94</v>
      </c>
      <c r="AF19" s="43" t="s">
        <v>55</v>
      </c>
      <c r="AG19" s="44">
        <v>0.06</v>
      </c>
      <c r="AH19" s="44">
        <v>0.94</v>
      </c>
      <c r="AI19" s="43" t="s">
        <v>55</v>
      </c>
      <c r="AJ19" s="44">
        <v>0.06</v>
      </c>
      <c r="AK19" s="44">
        <v>0.94</v>
      </c>
      <c r="AL19" s="43" t="s">
        <v>55</v>
      </c>
      <c r="AM19" s="44">
        <v>0.06</v>
      </c>
      <c r="AN19" s="44">
        <v>0.94</v>
      </c>
      <c r="AO19" s="43" t="s">
        <v>55</v>
      </c>
      <c r="AP19" s="44">
        <v>0.06</v>
      </c>
      <c r="AQ19" s="44">
        <v>0.94</v>
      </c>
      <c r="AR19" s="43" t="s">
        <v>55</v>
      </c>
      <c r="AS19" s="44">
        <v>0.06</v>
      </c>
      <c r="AT19" s="44">
        <v>0.94</v>
      </c>
      <c r="AU19" s="43" t="s">
        <v>55</v>
      </c>
      <c r="AV19" s="44">
        <v>0.06</v>
      </c>
      <c r="AW19" s="44">
        <v>0.94</v>
      </c>
    </row>
    <row r="20" spans="1:49" x14ac:dyDescent="0.35">
      <c r="A20" s="111" t="s">
        <v>56</v>
      </c>
      <c r="B20" s="111"/>
      <c r="C20" s="30"/>
      <c r="D20" s="30"/>
      <c r="E20" s="45">
        <f>F83</f>
        <v>0</v>
      </c>
      <c r="F20" s="46">
        <f>E20*F19</f>
        <v>0</v>
      </c>
      <c r="G20" s="47">
        <f>E20*G19</f>
        <v>0</v>
      </c>
      <c r="H20" s="45">
        <f>G83</f>
        <v>0</v>
      </c>
      <c r="I20" s="46">
        <f>H20*I19</f>
        <v>0</v>
      </c>
      <c r="J20" s="47">
        <f>H20*J19</f>
        <v>0</v>
      </c>
      <c r="K20" s="45">
        <f>H83</f>
        <v>1047157.2299999999</v>
      </c>
      <c r="L20" s="46">
        <f>K20*L19</f>
        <v>62829.433799999992</v>
      </c>
      <c r="M20" s="47">
        <f>K20*M19</f>
        <v>984327.79619999987</v>
      </c>
      <c r="N20" s="45">
        <f>I83</f>
        <v>2023320.8429787233</v>
      </c>
      <c r="O20" s="46">
        <f>N20*O19</f>
        <v>121399.2505787234</v>
      </c>
      <c r="P20" s="47">
        <f>N20*P19</f>
        <v>1901921.5923999997</v>
      </c>
      <c r="Q20" s="45">
        <f>J83</f>
        <v>3712596.8859574464</v>
      </c>
      <c r="R20" s="46">
        <f>Q20*R19</f>
        <v>222755.81315744677</v>
      </c>
      <c r="S20" s="47">
        <f>Q20*S19</f>
        <v>3489841.0727999993</v>
      </c>
      <c r="T20" s="45">
        <f>K83</f>
        <v>5053595.0259574465</v>
      </c>
      <c r="U20" s="46">
        <f>T20*U19</f>
        <v>303215.7015574468</v>
      </c>
      <c r="V20" s="47">
        <f>T20*V19</f>
        <v>4750379.3243999993</v>
      </c>
      <c r="W20" s="45">
        <f>L83</f>
        <v>4412761.7309574466</v>
      </c>
      <c r="X20" s="46">
        <f>W20*X19</f>
        <v>264765.70385744679</v>
      </c>
      <c r="Y20" s="47">
        <f>W20*Y19</f>
        <v>4147996.0270999996</v>
      </c>
      <c r="Z20" s="48">
        <f>M83</f>
        <v>3776255.7509574462</v>
      </c>
      <c r="AA20" s="46">
        <f>Z20*AA19</f>
        <v>226575.34505744677</v>
      </c>
      <c r="AB20" s="47">
        <f>Z20*AB19</f>
        <v>3549680.4058999992</v>
      </c>
      <c r="AC20" s="48">
        <f>N83</f>
        <v>2905032.3809574461</v>
      </c>
      <c r="AD20" s="46">
        <f>AC20*AD19</f>
        <v>174301.94285744676</v>
      </c>
      <c r="AE20" s="47">
        <f>AC20*AE19</f>
        <v>2730730.438099999</v>
      </c>
      <c r="AF20" s="48">
        <f>O83</f>
        <v>5029549.7736462299</v>
      </c>
      <c r="AG20" s="46">
        <f>AF20*AG19</f>
        <v>301772.98641877377</v>
      </c>
      <c r="AH20" s="47">
        <f>AF20*AH19</f>
        <v>4727776.7872274555</v>
      </c>
      <c r="AI20" s="48">
        <f>P83</f>
        <v>8920832.1675291322</v>
      </c>
      <c r="AJ20" s="46">
        <f>AI20*AJ19</f>
        <v>535249.93005174794</v>
      </c>
      <c r="AK20" s="47">
        <f>AI20*AK19</f>
        <v>8385582.2374773836</v>
      </c>
      <c r="AL20" s="48">
        <f>Q83</f>
        <v>10603243.062419143</v>
      </c>
      <c r="AM20" s="46">
        <f>AL20*AM19</f>
        <v>636194.5837451485</v>
      </c>
      <c r="AN20" s="47">
        <f>AL20*AN19</f>
        <v>9967048.4786739927</v>
      </c>
      <c r="AO20" s="48">
        <f>R83</f>
        <v>13814874.923525698</v>
      </c>
      <c r="AP20" s="46">
        <f>AO20*AP19</f>
        <v>828892.4954115419</v>
      </c>
      <c r="AQ20" s="47">
        <f>AO20*AQ19</f>
        <v>12985982.428114155</v>
      </c>
      <c r="AR20" s="48">
        <f>S83</f>
        <v>19188032.984102748</v>
      </c>
      <c r="AS20" s="46">
        <f>AR20*AS19</f>
        <v>1151281.9790461648</v>
      </c>
      <c r="AT20" s="47">
        <f>AR20*AT19</f>
        <v>18036751.005056582</v>
      </c>
      <c r="AU20" s="48">
        <f>T83</f>
        <v>28851930.831066906</v>
      </c>
      <c r="AV20" s="46">
        <f>AU20*AV19</f>
        <v>1731115.8498640144</v>
      </c>
      <c r="AW20" s="47">
        <f>AU20*AW19</f>
        <v>27120814.981202889</v>
      </c>
    </row>
    <row r="21" spans="1:49" x14ac:dyDescent="0.35">
      <c r="A21" s="1" t="s">
        <v>57</v>
      </c>
      <c r="B21" s="1"/>
      <c r="C21" s="49"/>
      <c r="D21" s="153"/>
      <c r="E21" s="50">
        <v>0</v>
      </c>
      <c r="F21" s="34">
        <f>E21*F19</f>
        <v>0</v>
      </c>
      <c r="G21" s="47">
        <f>E21*G19</f>
        <v>0</v>
      </c>
      <c r="H21" s="50">
        <v>0</v>
      </c>
      <c r="I21" s="34">
        <f>H21*I19</f>
        <v>0</v>
      </c>
      <c r="J21" s="47">
        <f>H21*J19</f>
        <v>0</v>
      </c>
      <c r="K21" s="50">
        <v>0</v>
      </c>
      <c r="L21" s="34">
        <f>K21*L19</f>
        <v>0</v>
      </c>
      <c r="M21" s="47">
        <f>K21*M19</f>
        <v>0</v>
      </c>
      <c r="N21" s="50">
        <v>0</v>
      </c>
      <c r="O21" s="34">
        <f>N21*O19</f>
        <v>0</v>
      </c>
      <c r="P21" s="47">
        <f>N21*P19</f>
        <v>0</v>
      </c>
      <c r="Q21" s="50">
        <v>0</v>
      </c>
      <c r="R21" s="34">
        <f>Q21*R19</f>
        <v>0</v>
      </c>
      <c r="S21" s="47">
        <f>Q21*S19</f>
        <v>0</v>
      </c>
      <c r="T21" s="50">
        <v>0</v>
      </c>
      <c r="U21" s="34">
        <f>T21*U19</f>
        <v>0</v>
      </c>
      <c r="V21" s="47">
        <f>T21*V19</f>
        <v>0</v>
      </c>
      <c r="W21" s="50">
        <v>0</v>
      </c>
      <c r="X21" s="34">
        <f>W21*X19</f>
        <v>0</v>
      </c>
      <c r="Y21" s="47">
        <f>W21*Y19</f>
        <v>0</v>
      </c>
      <c r="Z21" s="50">
        <v>0</v>
      </c>
      <c r="AA21" s="34">
        <f>Z21*AA19</f>
        <v>0</v>
      </c>
      <c r="AB21" s="47">
        <f>Z21*AB19</f>
        <v>0</v>
      </c>
      <c r="AC21" s="50">
        <v>0</v>
      </c>
      <c r="AD21" s="34">
        <f>AC21*AD19</f>
        <v>0</v>
      </c>
      <c r="AE21" s="47">
        <f>AC21*AE19</f>
        <v>0</v>
      </c>
      <c r="AF21" s="50">
        <v>0</v>
      </c>
      <c r="AG21" s="34">
        <f>AF21*AG19</f>
        <v>0</v>
      </c>
      <c r="AH21" s="47">
        <f>AF21*AH19</f>
        <v>0</v>
      </c>
      <c r="AI21" s="50">
        <v>0</v>
      </c>
      <c r="AJ21" s="34">
        <f>AI21*AJ19</f>
        <v>0</v>
      </c>
      <c r="AK21" s="47">
        <f>AI21*AK19</f>
        <v>0</v>
      </c>
      <c r="AL21" s="50">
        <v>0</v>
      </c>
      <c r="AM21" s="34">
        <f>AL21*AM19</f>
        <v>0</v>
      </c>
      <c r="AN21" s="47">
        <f>AL21*AN19</f>
        <v>0</v>
      </c>
      <c r="AO21" s="50">
        <v>0</v>
      </c>
      <c r="AP21" s="34">
        <f>AO21*AP19</f>
        <v>0</v>
      </c>
      <c r="AQ21" s="47">
        <f>AO21*AQ19</f>
        <v>0</v>
      </c>
      <c r="AR21" s="50">
        <v>0</v>
      </c>
      <c r="AS21" s="34">
        <f>AR21*AS19</f>
        <v>0</v>
      </c>
      <c r="AT21" s="47">
        <f>AR21*AT19</f>
        <v>0</v>
      </c>
      <c r="AU21" s="50">
        <v>0</v>
      </c>
      <c r="AV21" s="34">
        <f>AU21*AV19</f>
        <v>0</v>
      </c>
      <c r="AW21" s="47">
        <f>AU21*AW19</f>
        <v>0</v>
      </c>
    </row>
    <row r="22" spans="1:49" x14ac:dyDescent="0.35">
      <c r="A22" s="1" t="s">
        <v>58</v>
      </c>
      <c r="B22" s="1"/>
      <c r="C22" s="49"/>
      <c r="D22" s="153"/>
      <c r="E22" s="50">
        <v>0</v>
      </c>
      <c r="F22" s="34">
        <f>E22*F19</f>
        <v>0</v>
      </c>
      <c r="G22" s="34">
        <f>E22*G19</f>
        <v>0</v>
      </c>
      <c r="H22" s="50">
        <v>0</v>
      </c>
      <c r="I22" s="34">
        <f>H22*I19</f>
        <v>0</v>
      </c>
      <c r="J22" s="34">
        <f>H22*J19</f>
        <v>0</v>
      </c>
      <c r="K22" s="50">
        <v>0</v>
      </c>
      <c r="L22" s="34">
        <f>K22*L19</f>
        <v>0</v>
      </c>
      <c r="M22" s="34">
        <f>K22*M19</f>
        <v>0</v>
      </c>
      <c r="N22" s="50">
        <v>0</v>
      </c>
      <c r="O22" s="34">
        <f>N22*O19</f>
        <v>0</v>
      </c>
      <c r="P22" s="34">
        <f>N22*P19</f>
        <v>0</v>
      </c>
      <c r="Q22" s="50">
        <v>0</v>
      </c>
      <c r="R22" s="34">
        <f>Q22*R19</f>
        <v>0</v>
      </c>
      <c r="S22" s="34">
        <f>Q22*S19</f>
        <v>0</v>
      </c>
      <c r="T22" s="50">
        <v>0</v>
      </c>
      <c r="U22" s="34">
        <f>T22*U19</f>
        <v>0</v>
      </c>
      <c r="V22" s="34">
        <f>T22*V19</f>
        <v>0</v>
      </c>
      <c r="W22" s="50">
        <v>0</v>
      </c>
      <c r="X22" s="34">
        <f>W22*X19</f>
        <v>0</v>
      </c>
      <c r="Y22" s="34">
        <f>W22*Y19</f>
        <v>0</v>
      </c>
      <c r="Z22" s="50">
        <v>0</v>
      </c>
      <c r="AA22" s="34">
        <f>Z22*AA19</f>
        <v>0</v>
      </c>
      <c r="AB22" s="34">
        <f>Z22*AB19</f>
        <v>0</v>
      </c>
      <c r="AC22" s="50">
        <v>0</v>
      </c>
      <c r="AD22" s="34">
        <f>AC22*AD19</f>
        <v>0</v>
      </c>
      <c r="AE22" s="34">
        <f>AC22*AE19</f>
        <v>0</v>
      </c>
      <c r="AF22" s="50">
        <v>0</v>
      </c>
      <c r="AG22" s="34">
        <f>AF22*AG19</f>
        <v>0</v>
      </c>
      <c r="AH22" s="34">
        <f>AF22*AH19</f>
        <v>0</v>
      </c>
      <c r="AI22" s="50">
        <v>0</v>
      </c>
      <c r="AJ22" s="34">
        <f>AI22*AJ19</f>
        <v>0</v>
      </c>
      <c r="AK22" s="34">
        <f>AI22*AK19</f>
        <v>0</v>
      </c>
      <c r="AL22" s="50">
        <v>0</v>
      </c>
      <c r="AM22" s="34">
        <f>AL22*AM19</f>
        <v>0</v>
      </c>
      <c r="AN22" s="34">
        <f>AL22*AN19</f>
        <v>0</v>
      </c>
      <c r="AO22" s="50">
        <v>0</v>
      </c>
      <c r="AP22" s="34">
        <f>AO22*AP19</f>
        <v>0</v>
      </c>
      <c r="AQ22" s="34">
        <f>AO22*AQ19</f>
        <v>0</v>
      </c>
      <c r="AR22" s="50">
        <v>0</v>
      </c>
      <c r="AS22" s="34">
        <f>AR22*AS19</f>
        <v>0</v>
      </c>
      <c r="AT22" s="34">
        <f>AR22*AT19</f>
        <v>0</v>
      </c>
      <c r="AU22" s="50">
        <v>0</v>
      </c>
      <c r="AV22" s="34">
        <f>AU22*AV19</f>
        <v>0</v>
      </c>
      <c r="AW22" s="34">
        <f>AU22*AW19</f>
        <v>0</v>
      </c>
    </row>
    <row r="23" spans="1:49" x14ac:dyDescent="0.35">
      <c r="A23" s="20" t="s">
        <v>59</v>
      </c>
      <c r="B23" s="118">
        <v>2015</v>
      </c>
      <c r="C23" s="113">
        <v>2020</v>
      </c>
      <c r="D23" s="122">
        <v>2025</v>
      </c>
      <c r="F23" s="34"/>
      <c r="G23" s="34"/>
      <c r="H23" s="50"/>
      <c r="I23" s="34"/>
      <c r="J23" s="34"/>
      <c r="K23" s="50"/>
      <c r="L23" s="34"/>
      <c r="M23" s="34"/>
      <c r="N23" s="50"/>
      <c r="O23" s="34"/>
      <c r="P23" s="34"/>
      <c r="Q23" s="50"/>
      <c r="R23" s="34"/>
      <c r="S23" s="34"/>
      <c r="T23" s="50"/>
      <c r="U23" s="34"/>
      <c r="V23" s="34"/>
      <c r="W23" s="50"/>
      <c r="X23" s="34"/>
      <c r="Y23" s="34"/>
      <c r="Z23" s="50"/>
      <c r="AA23" s="34"/>
      <c r="AB23" s="34"/>
      <c r="AC23" s="50"/>
      <c r="AD23" s="34"/>
      <c r="AE23" s="34"/>
      <c r="AF23" s="50"/>
      <c r="AG23" s="34"/>
      <c r="AH23" s="34"/>
      <c r="AI23" s="50"/>
      <c r="AJ23" s="34"/>
      <c r="AK23" s="34"/>
      <c r="AL23" s="50"/>
      <c r="AM23" s="34"/>
      <c r="AN23" s="34"/>
      <c r="AO23" s="50"/>
      <c r="AP23" s="34"/>
      <c r="AQ23" s="34"/>
      <c r="AR23" s="50"/>
      <c r="AS23" s="34"/>
      <c r="AT23" s="34"/>
      <c r="AU23" s="50"/>
      <c r="AV23" s="34"/>
      <c r="AW23" s="34"/>
    </row>
    <row r="24" spans="1:49" x14ac:dyDescent="0.35">
      <c r="A24" s="53" t="s">
        <v>60</v>
      </c>
      <c r="B24" s="54">
        <v>6.4163999999999999E-2</v>
      </c>
      <c r="C24" s="54">
        <v>7.2999999999999995E-2</v>
      </c>
      <c r="D24" s="54">
        <v>7.0199999999999999E-2</v>
      </c>
      <c r="F24" s="55">
        <f>IF(AND(E$17&gt;=$C$23, E$17&lt;$D$23),(F21+F22)*$C$24,(F21+F22)*$D$24)</f>
        <v>0</v>
      </c>
      <c r="G24" s="56">
        <f>IF(AND(E$17&gt;=$C$23, E$17&lt;$D$23),(G22)*$C$24,(G22)*$D$24)</f>
        <v>0</v>
      </c>
      <c r="H24" s="57"/>
      <c r="I24" s="55">
        <f>IF(AND(H$17&gt;=$C$23, H$17&lt;$D$23),(I21+I22)*$C$24,(I21+I22)*$D$24)</f>
        <v>0</v>
      </c>
      <c r="J24" s="56">
        <f>IF(AND(H$17&gt;=$C$23, H$17&lt;$D$23),(J22)*$C$24,(J22)*$D$24)</f>
        <v>0</v>
      </c>
      <c r="K24" s="57"/>
      <c r="L24" s="55">
        <f>IF(AND(K$17&gt;=$C$23, K$17&lt;$D$23),(L21+L22)*$C$24,(L21+L22)*$D$24)</f>
        <v>0</v>
      </c>
      <c r="M24" s="56">
        <f>IF(AND(K$17&gt;=$C$23, K$17&lt;$D$23),(M22)*$C$24,(M22)*$D$24)</f>
        <v>0</v>
      </c>
      <c r="N24" s="57"/>
      <c r="O24" s="55">
        <f>IF(AND(N$17&gt;=$C$23, N$17&lt;$D$23),(O21+O22)*$C$24,(O21+O22)*$D$24)</f>
        <v>0</v>
      </c>
      <c r="P24" s="56">
        <f>IF(AND(N$17&gt;=$C$23, N$17&lt;$D$23),(P22)*$C$24,(P22)*$D$24)</f>
        <v>0</v>
      </c>
      <c r="Q24" s="57"/>
      <c r="R24" s="55">
        <f>IF(AND(Q$17&gt;=$C$23, Q$17&lt;$D$23),(R21+R22)*$C$24,(R21+R22)*$D$24)</f>
        <v>0</v>
      </c>
      <c r="S24" s="56">
        <f>IF(AND(Q$17&gt;=$C$23, Q$17&lt;$D$23),(S22)*$C$24,(S22)*$D$24)</f>
        <v>0</v>
      </c>
      <c r="T24" s="57"/>
      <c r="U24" s="55">
        <f>IF(AND(T$17&gt;=$C$23, T$17&lt;$D$23),(U21+U22)*$C$24,(U21+U22)*$D$24)</f>
        <v>0</v>
      </c>
      <c r="V24" s="56">
        <f>IF(AND(T$17&gt;=$C$23, T$17&lt;$D$23),(V22)*$C$24,(V22)*$D$24)</f>
        <v>0</v>
      </c>
      <c r="W24" s="57"/>
      <c r="X24" s="55">
        <f>IF(AND(W$17&gt;=$C$23, W$17&lt;$D$23),(X21+X22)*$C$24,(X21+X22)*$D$24)</f>
        <v>0</v>
      </c>
      <c r="Y24" s="56">
        <f>IF(AND(W$17&gt;=$C$23, W$17&lt;$D$23),(Y22)*$C$24,(Y22)*$D$24)</f>
        <v>0</v>
      </c>
      <c r="Z24" s="57"/>
      <c r="AA24" s="55">
        <f>IF(AND(Z$17&gt;=$C$23, Z$17&lt;$D$23),(AA21+AA22)*$C$24,(AA21+AA22)*$D$24)</f>
        <v>0</v>
      </c>
      <c r="AB24" s="56">
        <f>IF(AND(Z$17&gt;=$C$23, Z$17&lt;$D$23),(AB22)*$C$24,(AB22)*$D$24)</f>
        <v>0</v>
      </c>
      <c r="AC24" s="57"/>
      <c r="AD24" s="55">
        <f>IF(AND(AC$17&gt;=$C$23, AC$17&lt;$D$23),(AD21+AD22)*$C$24,(AD21+AD22)*$D$24)</f>
        <v>0</v>
      </c>
      <c r="AE24" s="56">
        <f>IF(AND(AC$17&gt;=$C$23, AC$17&lt;$D$23),(AE22)*$C$24,(AE22)*$D$24)</f>
        <v>0</v>
      </c>
      <c r="AF24" s="57"/>
      <c r="AG24" s="55">
        <f>IF(AND(AF$17&gt;=$C$23, AF$17&lt;$D$23),(AG21+AG22)*$C$24,(AG21+AG22)*$D$24)</f>
        <v>0</v>
      </c>
      <c r="AH24" s="56">
        <f>IF(AND(AF$17&gt;=$C$23, AF$17&lt;$D$23),(AH22)*$C$24,(AH22)*$D$24)</f>
        <v>0</v>
      </c>
      <c r="AI24" s="57"/>
      <c r="AJ24" s="55">
        <f>IF(AND(AI$17&gt;=$C$23, AI$17&lt;$D$23),(AJ21+AJ22)*$C$24,(AJ21+AJ22)*$D$24)</f>
        <v>0</v>
      </c>
      <c r="AK24" s="56">
        <f>IF(AND(AI$17&gt;=$C$23, AI$17&lt;$D$23),(AK22)*$C$24,(AK22)*$D$24)</f>
        <v>0</v>
      </c>
      <c r="AL24" s="57"/>
      <c r="AM24" s="55">
        <f>IF(AND(AL$17&gt;=$C$23, AL$17&lt;$D$23),(AM21+AM22)*$C$24,(AM21+AM22)*$D$24)</f>
        <v>0</v>
      </c>
      <c r="AN24" s="56">
        <f>IF(AND(AL$17&gt;=$C$23, AL$17&lt;$D$23),(AN22)*$C$24,(AN22)*$D$24)</f>
        <v>0</v>
      </c>
      <c r="AO24" s="57"/>
      <c r="AP24" s="55">
        <f>IF(AND(AO$17&gt;=$C$23, AO$17&lt;$D$23),(AP21+AP22)*$C$24,(AP21+AP22)*$D$24)</f>
        <v>0</v>
      </c>
      <c r="AQ24" s="56">
        <f>IF(AND(AO$17&gt;=$C$23, AO$17&lt;$D$23),(AQ22)*$C$24,(AQ22)*$D$24)</f>
        <v>0</v>
      </c>
      <c r="AR24" s="57"/>
      <c r="AS24" s="55">
        <f>IF(AND(AR$17&gt;=$C$23, AR$17&lt;$D$23),(AS21+AS22)*$C$24,(AS21+AS22)*$D$24)</f>
        <v>0</v>
      </c>
      <c r="AT24" s="56">
        <f>IF(AND(AR$17&gt;=$C$23, AR$17&lt;$D$23),(AT22)*$C$24,(AT22)*$D$24)</f>
        <v>0</v>
      </c>
      <c r="AU24" s="57"/>
      <c r="AV24" s="55">
        <f>IF(AND(AU$17&gt;=$C$23, AU$17&lt;$D$23),(AV21+AV22)*$C$24,(AV21+AV22)*$D$24)</f>
        <v>0</v>
      </c>
      <c r="AW24" s="56">
        <f>IF(AND(AU$17&gt;=$C$23, AU$17&lt;$D$23),(AW22)*$C$24,(AW22)*$D$24)</f>
        <v>0</v>
      </c>
    </row>
    <row r="25" spans="1:49" x14ac:dyDescent="0.35">
      <c r="A25" s="111" t="s">
        <v>61</v>
      </c>
      <c r="B25" s="1"/>
      <c r="C25" s="1"/>
      <c r="D25" s="1"/>
      <c r="F25" s="34">
        <f>SUM(F20+F24)</f>
        <v>0</v>
      </c>
      <c r="G25" s="34">
        <f>SUM(G20+G24)</f>
        <v>0</v>
      </c>
      <c r="H25" s="1"/>
      <c r="I25" s="34">
        <f>SUM(I20+I24)</f>
        <v>0</v>
      </c>
      <c r="J25" s="34">
        <f>SUM(J20+J24)</f>
        <v>0</v>
      </c>
      <c r="K25" s="1"/>
      <c r="L25" s="34">
        <f>SUM(L20+L24)</f>
        <v>62829.433799999992</v>
      </c>
      <c r="M25" s="34">
        <f>SUM(M20+M24)</f>
        <v>984327.79619999987</v>
      </c>
      <c r="N25" s="1"/>
      <c r="O25" s="34">
        <f>SUM(O20+O24)</f>
        <v>121399.2505787234</v>
      </c>
      <c r="P25" s="34">
        <f>SUM(P20+P24)</f>
        <v>1901921.5923999997</v>
      </c>
      <c r="Q25" s="1"/>
      <c r="R25" s="34">
        <f>SUM(R20+R24)</f>
        <v>222755.81315744677</v>
      </c>
      <c r="S25" s="34">
        <f>SUM(S20+S24)</f>
        <v>3489841.0727999993</v>
      </c>
      <c r="T25" s="1"/>
      <c r="U25" s="34">
        <f>SUM(U20+U24)</f>
        <v>303215.7015574468</v>
      </c>
      <c r="V25" s="34">
        <f>SUM(V20+V24)</f>
        <v>4750379.3243999993</v>
      </c>
      <c r="W25" s="1"/>
      <c r="X25" s="34">
        <f>SUM(X20+X24)</f>
        <v>264765.70385744679</v>
      </c>
      <c r="Y25" s="34">
        <f>SUM(Y20+Y24)</f>
        <v>4147996.0270999996</v>
      </c>
      <c r="Z25" s="1"/>
      <c r="AA25" s="34">
        <f>SUM(AA20+AA24)</f>
        <v>226575.34505744677</v>
      </c>
      <c r="AB25" s="34">
        <f>SUM(AB20+AB24)</f>
        <v>3549680.4058999992</v>
      </c>
      <c r="AC25" s="1"/>
      <c r="AD25" s="34">
        <f>SUM(AD20+AD24)</f>
        <v>174301.94285744676</v>
      </c>
      <c r="AE25" s="34">
        <f>SUM(AE20+AE24)</f>
        <v>2730730.438099999</v>
      </c>
      <c r="AF25" s="1"/>
      <c r="AG25" s="34">
        <f>SUM(AG20+AG24)</f>
        <v>301772.98641877377</v>
      </c>
      <c r="AH25" s="34">
        <f>SUM(AH20+AH24)</f>
        <v>4727776.7872274555</v>
      </c>
      <c r="AI25" s="1"/>
      <c r="AJ25" s="34">
        <f>SUM(AJ20+AJ24)</f>
        <v>535249.93005174794</v>
      </c>
      <c r="AK25" s="34">
        <f>SUM(AK20+AK24)</f>
        <v>8385582.2374773836</v>
      </c>
      <c r="AL25" s="1"/>
      <c r="AM25" s="34">
        <f>SUM(AM20+AM24)</f>
        <v>636194.5837451485</v>
      </c>
      <c r="AN25" s="34">
        <f>SUM(AN20+AN24)</f>
        <v>9967048.4786739927</v>
      </c>
      <c r="AO25" s="1"/>
      <c r="AP25" s="34">
        <f>SUM(AP20+AP24)</f>
        <v>828892.4954115419</v>
      </c>
      <c r="AQ25" s="34">
        <f>SUM(AQ20+AQ24)</f>
        <v>12985982.428114155</v>
      </c>
      <c r="AR25" s="1"/>
      <c r="AS25" s="34">
        <f>SUM(AS20+AS24)</f>
        <v>1151281.9790461648</v>
      </c>
      <c r="AT25" s="34">
        <f>SUM(AT20+AT24)</f>
        <v>18036751.005056582</v>
      </c>
      <c r="AU25" s="1"/>
      <c r="AV25" s="34">
        <f>SUM(AV20+AV24)</f>
        <v>1731115.8498640144</v>
      </c>
      <c r="AW25" s="34">
        <f>SUM(AW20+AW24)</f>
        <v>27120814.981202889</v>
      </c>
    </row>
    <row r="26" spans="1:49" x14ac:dyDescent="0.35">
      <c r="A26" s="1"/>
      <c r="B26" s="1"/>
      <c r="C26" s="1"/>
      <c r="D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row>
    <row r="27" spans="1:49" x14ac:dyDescent="0.35">
      <c r="A27" s="20" t="s">
        <v>59</v>
      </c>
      <c r="B27" s="113">
        <v>2015</v>
      </c>
      <c r="C27" s="113">
        <v>2020</v>
      </c>
      <c r="D27" s="122">
        <v>2025</v>
      </c>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row>
    <row r="28" spans="1:49" x14ac:dyDescent="0.35">
      <c r="A28" s="1" t="s">
        <v>62</v>
      </c>
      <c r="B28" s="58">
        <v>0.04</v>
      </c>
      <c r="C28" s="58">
        <v>0.04</v>
      </c>
      <c r="D28" s="58">
        <v>0.04</v>
      </c>
      <c r="F28" s="34">
        <f>F25*$B$28</f>
        <v>0</v>
      </c>
      <c r="G28" s="34">
        <f>G25*$B$28</f>
        <v>0</v>
      </c>
      <c r="H28" s="30"/>
      <c r="I28" s="34">
        <f>I25*$B$28</f>
        <v>0</v>
      </c>
      <c r="J28" s="34">
        <f>J25*$B$28</f>
        <v>0</v>
      </c>
      <c r="K28" s="30"/>
      <c r="L28" s="34">
        <f>L25*$B$28</f>
        <v>2513.1773519999997</v>
      </c>
      <c r="M28" s="34">
        <f>M25*$B$28</f>
        <v>39373.111847999993</v>
      </c>
      <c r="N28" s="30"/>
      <c r="O28" s="34">
        <f>O25*$B$28</f>
        <v>4855.970023148936</v>
      </c>
      <c r="P28" s="34">
        <f>P25*$B$28</f>
        <v>76076.863695999986</v>
      </c>
      <c r="Q28" s="30"/>
      <c r="R28" s="34">
        <f>R25*$B$28</f>
        <v>8910.2325262978702</v>
      </c>
      <c r="S28" s="34">
        <f>S25*$B$28</f>
        <v>139593.64291199998</v>
      </c>
      <c r="T28" s="30"/>
      <c r="U28" s="34">
        <f>U25*$C$28</f>
        <v>12128.628062297872</v>
      </c>
      <c r="V28" s="34">
        <f>V25*$C$28</f>
        <v>190015.17297599997</v>
      </c>
      <c r="W28" s="30"/>
      <c r="X28" s="34">
        <f>X25*$C$28</f>
        <v>10590.628154297872</v>
      </c>
      <c r="Y28" s="34">
        <f>Y25*$C$28</f>
        <v>165919.84108399999</v>
      </c>
      <c r="Z28" s="30"/>
      <c r="AA28" s="34">
        <f>AA25*$C$28</f>
        <v>9063.0138022978717</v>
      </c>
      <c r="AB28" s="34">
        <f>AB25*$C$28</f>
        <v>141987.21623599998</v>
      </c>
      <c r="AC28" s="30"/>
      <c r="AD28" s="34">
        <f>AD25*$C$28</f>
        <v>6972.0777142978704</v>
      </c>
      <c r="AE28" s="34">
        <f>AE25*$C$28</f>
        <v>109229.21752399996</v>
      </c>
      <c r="AF28" s="30"/>
      <c r="AG28" s="34">
        <f>AG25*$C$28</f>
        <v>12070.919456750951</v>
      </c>
      <c r="AH28" s="34">
        <f>AH25*$C$28</f>
        <v>189111.07148909822</v>
      </c>
      <c r="AI28" s="30"/>
      <c r="AJ28" s="34">
        <f>AJ25*$D$28</f>
        <v>21409.997202069917</v>
      </c>
      <c r="AK28" s="34">
        <f>AK25*$D$28</f>
        <v>335423.28949909535</v>
      </c>
      <c r="AL28" s="30"/>
      <c r="AM28" s="34">
        <f>AM25*$D$28</f>
        <v>25447.783349805941</v>
      </c>
      <c r="AN28" s="34">
        <f>AN25*$D$28</f>
        <v>398681.93914695969</v>
      </c>
      <c r="AO28" s="30"/>
      <c r="AP28" s="34">
        <f>AP25*$D$28</f>
        <v>33155.699816461674</v>
      </c>
      <c r="AQ28" s="34">
        <f>AQ25*$D$28</f>
        <v>519439.29712456622</v>
      </c>
      <c r="AR28" s="30"/>
      <c r="AS28" s="34">
        <f>AS25*$D$28</f>
        <v>46051.279161846593</v>
      </c>
      <c r="AT28" s="34">
        <f>AT25*$D$28</f>
        <v>721470.04020226328</v>
      </c>
      <c r="AU28" s="30"/>
      <c r="AV28" s="34">
        <f>AV25*$D$28</f>
        <v>69244.633994560572</v>
      </c>
      <c r="AW28" s="34">
        <f>AW25*$D$28</f>
        <v>1084832.5992481157</v>
      </c>
    </row>
    <row r="29" spans="1:49" x14ac:dyDescent="0.35">
      <c r="A29" s="1" t="s">
        <v>63</v>
      </c>
      <c r="B29" s="58">
        <v>0.56000000000000005</v>
      </c>
      <c r="C29" s="58">
        <v>0.56000000000000005</v>
      </c>
      <c r="D29" s="58">
        <v>0.56000000000000005</v>
      </c>
      <c r="F29" s="34">
        <f>F25*$B$29</f>
        <v>0</v>
      </c>
      <c r="G29" s="34">
        <f>G25*$B$29</f>
        <v>0</v>
      </c>
      <c r="H29" s="59"/>
      <c r="I29" s="34">
        <f>I25*$B$29</f>
        <v>0</v>
      </c>
      <c r="J29" s="34">
        <f>J25*$B$29</f>
        <v>0</v>
      </c>
      <c r="K29" s="59"/>
      <c r="L29" s="34">
        <f>L25*$B$29</f>
        <v>35184.482927999998</v>
      </c>
      <c r="M29" s="34">
        <f>M25*$B$29</f>
        <v>551223.56587199995</v>
      </c>
      <c r="N29" s="59"/>
      <c r="O29" s="34">
        <f>O25*$B$29</f>
        <v>67983.580324085109</v>
      </c>
      <c r="P29" s="34">
        <f>P25*$B$29</f>
        <v>1065076.0917439999</v>
      </c>
      <c r="Q29" s="59"/>
      <c r="R29" s="34">
        <f>R25*$B$29</f>
        <v>124743.2553681702</v>
      </c>
      <c r="S29" s="34">
        <f>S25*$B$29</f>
        <v>1954311.0007679998</v>
      </c>
      <c r="T29" s="59"/>
      <c r="U29" s="34">
        <f>U25*$C$29</f>
        <v>169800.79287217022</v>
      </c>
      <c r="V29" s="34">
        <f>V25*$C$29</f>
        <v>2660212.421664</v>
      </c>
      <c r="W29" s="59"/>
      <c r="X29" s="34">
        <f>X25*$C$29</f>
        <v>148268.79416017022</v>
      </c>
      <c r="Y29" s="34">
        <f>Y25*$C$29</f>
        <v>2322877.7751759999</v>
      </c>
      <c r="Z29" s="59"/>
      <c r="AA29" s="34">
        <f>AA25*$C$29</f>
        <v>126882.1932321702</v>
      </c>
      <c r="AB29" s="34">
        <f>AB25*$C$29</f>
        <v>1987821.0273039998</v>
      </c>
      <c r="AC29" s="59"/>
      <c r="AD29" s="34">
        <f>AD25*$C$29</f>
        <v>97609.088000170188</v>
      </c>
      <c r="AE29" s="34">
        <f>AE25*$C$29</f>
        <v>1529209.0453359997</v>
      </c>
      <c r="AF29" s="59"/>
      <c r="AG29" s="34">
        <f>AG25*$C$29</f>
        <v>168992.87239451334</v>
      </c>
      <c r="AH29" s="34">
        <f>AH25*$C$29</f>
        <v>2647555.0008473755</v>
      </c>
      <c r="AI29" s="59"/>
      <c r="AJ29" s="34">
        <f>AJ25*$D$29</f>
        <v>299739.96082897886</v>
      </c>
      <c r="AK29" s="34">
        <f>AK25*$D$29</f>
        <v>4695926.0529873352</v>
      </c>
      <c r="AL29" s="59"/>
      <c r="AM29" s="34">
        <f>AM25*$D$29</f>
        <v>356268.96689728322</v>
      </c>
      <c r="AN29" s="34">
        <f>AN25*$D$29</f>
        <v>5581547.1480574366</v>
      </c>
      <c r="AO29" s="59"/>
      <c r="AP29" s="34">
        <f>AP25*$D$29</f>
        <v>464179.79743046348</v>
      </c>
      <c r="AQ29" s="34">
        <f>AQ25*$D$29</f>
        <v>7272150.1597439274</v>
      </c>
      <c r="AR29" s="59"/>
      <c r="AS29" s="34">
        <f>AS25*$D$29</f>
        <v>644717.90826585237</v>
      </c>
      <c r="AT29" s="34">
        <f>AT25*$D$29</f>
        <v>10100580.562831687</v>
      </c>
      <c r="AU29" s="59"/>
      <c r="AV29" s="34">
        <f>AV25*$D$29</f>
        <v>969424.87592384813</v>
      </c>
      <c r="AW29" s="34">
        <f>AW25*$D$29</f>
        <v>15187656.389473619</v>
      </c>
    </row>
    <row r="30" spans="1:49" x14ac:dyDescent="0.35">
      <c r="A30" s="1" t="s">
        <v>64</v>
      </c>
      <c r="B30" s="58">
        <v>0.4</v>
      </c>
      <c r="C30" s="58">
        <v>0.4</v>
      </c>
      <c r="D30" s="58">
        <v>0.4</v>
      </c>
      <c r="F30" s="34">
        <f>F25*$B$30</f>
        <v>0</v>
      </c>
      <c r="G30" s="34">
        <f>G25*$B$30</f>
        <v>0</v>
      </c>
      <c r="H30" s="60"/>
      <c r="I30" s="34">
        <f>I25*$B$30</f>
        <v>0</v>
      </c>
      <c r="J30" s="34">
        <f>J25*$B$30</f>
        <v>0</v>
      </c>
      <c r="K30" s="60"/>
      <c r="L30" s="34">
        <f>L25*$B$30</f>
        <v>25131.773519999999</v>
      </c>
      <c r="M30" s="34">
        <f>M25*$B$30</f>
        <v>393731.11847999995</v>
      </c>
      <c r="N30" s="60"/>
      <c r="O30" s="34">
        <f>O25*$B$30</f>
        <v>48559.700231489362</v>
      </c>
      <c r="P30" s="34">
        <f>P25*$B$30</f>
        <v>760768.63695999992</v>
      </c>
      <c r="Q30" s="60"/>
      <c r="R30" s="34">
        <f>R25*$B$30</f>
        <v>89102.325262978717</v>
      </c>
      <c r="S30" s="34">
        <f>S25*$B$30</f>
        <v>1395936.4291199998</v>
      </c>
      <c r="T30" s="60"/>
      <c r="U30" s="34">
        <f>U25*$C$30</f>
        <v>121286.28062297872</v>
      </c>
      <c r="V30" s="34">
        <f>V25*$C$30</f>
        <v>1900151.7297599998</v>
      </c>
      <c r="W30" s="60"/>
      <c r="X30" s="34">
        <f>X25*$C$30</f>
        <v>105906.28154297872</v>
      </c>
      <c r="Y30" s="34">
        <f>Y25*$C$30</f>
        <v>1659198.41084</v>
      </c>
      <c r="Z30" s="60"/>
      <c r="AA30" s="34">
        <f>AA25*$C$30</f>
        <v>90630.138022978717</v>
      </c>
      <c r="AB30" s="34">
        <f>AB25*$C$30</f>
        <v>1419872.1623599997</v>
      </c>
      <c r="AC30" s="60"/>
      <c r="AD30" s="34">
        <f>AD25*$C$30</f>
        <v>69720.77714297871</v>
      </c>
      <c r="AE30" s="34">
        <f>AE25*$C$30</f>
        <v>1092292.1752399995</v>
      </c>
      <c r="AF30" s="60"/>
      <c r="AG30" s="34">
        <f>AG25*$C$30</f>
        <v>120709.19456750952</v>
      </c>
      <c r="AH30" s="34">
        <f>AH25*$C$30</f>
        <v>1891110.7148909823</v>
      </c>
      <c r="AI30" s="60"/>
      <c r="AJ30" s="34">
        <f>AJ25*$D$30</f>
        <v>214099.97202069918</v>
      </c>
      <c r="AK30" s="34">
        <f>AK25*$D$30</f>
        <v>3354232.8949909536</v>
      </c>
      <c r="AL30" s="60"/>
      <c r="AM30" s="34">
        <f>AM25*$D$30</f>
        <v>254477.83349805942</v>
      </c>
      <c r="AN30" s="34">
        <f>AN25*$D$30</f>
        <v>3986819.3914695974</v>
      </c>
      <c r="AO30" s="60"/>
      <c r="AP30" s="34">
        <f>AP25*$D$30</f>
        <v>331556.99816461676</v>
      </c>
      <c r="AQ30" s="34">
        <f>AQ25*$D$30</f>
        <v>5194392.9712456623</v>
      </c>
      <c r="AR30" s="60"/>
      <c r="AS30" s="34">
        <f>AS25*$D$30</f>
        <v>460512.79161846591</v>
      </c>
      <c r="AT30" s="34">
        <f>AT25*$D$30</f>
        <v>7214700.4020226337</v>
      </c>
      <c r="AU30" s="60"/>
      <c r="AV30" s="34">
        <f>AV25*$D$30</f>
        <v>692446.33994560584</v>
      </c>
      <c r="AW30" s="34">
        <f>AW25*$D$30</f>
        <v>10848325.992481157</v>
      </c>
    </row>
    <row r="31" spans="1:49" x14ac:dyDescent="0.35">
      <c r="A31" s="1"/>
      <c r="B31" s="1"/>
      <c r="C31" s="1"/>
      <c r="D31" s="1"/>
      <c r="F31" s="61"/>
      <c r="G31" s="1"/>
      <c r="H31" s="1"/>
      <c r="I31" s="61"/>
      <c r="J31" s="1"/>
      <c r="K31" s="1"/>
      <c r="L31" s="61"/>
      <c r="M31" s="1"/>
      <c r="N31" s="1"/>
      <c r="O31" s="61"/>
      <c r="P31" s="1"/>
      <c r="Q31" s="1"/>
      <c r="R31" s="61"/>
      <c r="S31" s="1"/>
      <c r="T31" s="1"/>
      <c r="U31" s="61"/>
      <c r="V31" s="1"/>
      <c r="W31" s="1"/>
      <c r="X31" s="61"/>
      <c r="Y31" s="1"/>
      <c r="Z31" s="1"/>
      <c r="AA31" s="61"/>
      <c r="AB31" s="1"/>
      <c r="AC31" s="1"/>
      <c r="AD31" s="61"/>
      <c r="AE31" s="1"/>
      <c r="AF31" s="1"/>
      <c r="AG31" s="61"/>
      <c r="AH31" s="1"/>
      <c r="AI31" s="1"/>
      <c r="AJ31" s="61"/>
      <c r="AK31" s="1"/>
      <c r="AL31" s="1"/>
      <c r="AM31" s="61"/>
      <c r="AN31" s="1"/>
      <c r="AO31" s="1"/>
      <c r="AP31" s="61"/>
      <c r="AQ31" s="1"/>
      <c r="AR31" s="1"/>
      <c r="AS31" s="61"/>
      <c r="AT31" s="1"/>
      <c r="AU31" s="1"/>
      <c r="AV31" s="61"/>
      <c r="AW31" s="1"/>
    </row>
    <row r="32" spans="1:49" x14ac:dyDescent="0.35">
      <c r="A32" s="1" t="s">
        <v>65</v>
      </c>
      <c r="B32" s="54">
        <v>1.38E-2</v>
      </c>
      <c r="C32" s="54">
        <v>2.6100000000000002E-2</v>
      </c>
      <c r="D32" s="54">
        <v>5.2499999999999998E-2</v>
      </c>
      <c r="F32" s="34">
        <f t="shared" ref="F32:G34" si="0">F28*$B32</f>
        <v>0</v>
      </c>
      <c r="G32" s="34">
        <f t="shared" si="0"/>
        <v>0</v>
      </c>
      <c r="H32" s="62"/>
      <c r="I32" s="34">
        <f t="shared" ref="I32:J34" si="1">I28*$B32</f>
        <v>0</v>
      </c>
      <c r="J32" s="34">
        <f t="shared" si="1"/>
        <v>0</v>
      </c>
      <c r="K32" s="62"/>
      <c r="L32" s="34">
        <f t="shared" ref="L32:M34" si="2">L28*$B32</f>
        <v>34.681847457599993</v>
      </c>
      <c r="M32" s="34">
        <f t="shared" si="2"/>
        <v>543.34894350239995</v>
      </c>
      <c r="N32" s="62"/>
      <c r="O32" s="34">
        <f t="shared" ref="O32:P34" si="3">O28*$B32</f>
        <v>67.012386319455317</v>
      </c>
      <c r="P32" s="34">
        <f t="shared" si="3"/>
        <v>1049.8607190047999</v>
      </c>
      <c r="Q32" s="62"/>
      <c r="R32" s="34">
        <f t="shared" ref="R32:S34" si="4">R28*$B32</f>
        <v>122.96120886291061</v>
      </c>
      <c r="S32" s="34">
        <f t="shared" si="4"/>
        <v>1926.3922721855997</v>
      </c>
      <c r="T32" s="62"/>
      <c r="U32" s="34">
        <f t="shared" ref="U32:V34" si="5">U28*$C32</f>
        <v>316.55719242597451</v>
      </c>
      <c r="V32" s="34">
        <f t="shared" si="5"/>
        <v>4959.3960146735999</v>
      </c>
      <c r="W32" s="62"/>
      <c r="X32" s="34">
        <f t="shared" ref="X32:Y34" si="6">X28*$C32</f>
        <v>276.41539482717451</v>
      </c>
      <c r="Y32" s="34">
        <f t="shared" si="6"/>
        <v>4330.5078522923995</v>
      </c>
      <c r="Z32" s="62"/>
      <c r="AA32" s="34">
        <f t="shared" ref="AA32:AB34" si="7">AA28*$C32</f>
        <v>236.54466023997446</v>
      </c>
      <c r="AB32" s="34">
        <f t="shared" si="7"/>
        <v>3705.8663437595997</v>
      </c>
      <c r="AC32" s="62"/>
      <c r="AD32" s="34">
        <f t="shared" ref="AD32:AE34" si="8">AD28*$C32</f>
        <v>181.97122834317443</v>
      </c>
      <c r="AE32" s="34">
        <f t="shared" si="8"/>
        <v>2850.8825773763992</v>
      </c>
      <c r="AF32" s="62"/>
      <c r="AG32" s="34">
        <f t="shared" ref="AG32:AH34" si="9">AG28*$C32</f>
        <v>315.05099782119987</v>
      </c>
      <c r="AH32" s="34">
        <f t="shared" si="9"/>
        <v>4935.7989658654642</v>
      </c>
      <c r="AI32" s="62"/>
      <c r="AJ32" s="34">
        <f t="shared" ref="AJ32:AK34" si="10">AJ28*$D32</f>
        <v>1124.0248531086706</v>
      </c>
      <c r="AK32" s="34">
        <f t="shared" si="10"/>
        <v>17609.722698702506</v>
      </c>
      <c r="AL32" s="62"/>
      <c r="AM32" s="34">
        <f t="shared" ref="AM32:AN34" si="11">AM28*$D32</f>
        <v>1336.0086258648118</v>
      </c>
      <c r="AN32" s="34">
        <f t="shared" si="11"/>
        <v>20930.801805215382</v>
      </c>
      <c r="AO32" s="62"/>
      <c r="AP32" s="34">
        <f t="shared" ref="AP32:AQ34" si="12">AP28*$D32</f>
        <v>1740.6742403642379</v>
      </c>
      <c r="AQ32" s="34">
        <f t="shared" si="12"/>
        <v>27270.563099039726</v>
      </c>
      <c r="AR32" s="62"/>
      <c r="AS32" s="34">
        <f t="shared" ref="AS32:AT34" si="13">AS28*$D32</f>
        <v>2417.692155996946</v>
      </c>
      <c r="AT32" s="34">
        <f t="shared" si="13"/>
        <v>37877.177110618817</v>
      </c>
      <c r="AU32" s="62"/>
      <c r="AV32" s="34">
        <f t="shared" ref="AV32:AW34" si="14">AV28*$D32</f>
        <v>3635.34328471443</v>
      </c>
      <c r="AW32" s="34">
        <f t="shared" si="14"/>
        <v>56953.711460526072</v>
      </c>
    </row>
    <row r="33" spans="1:51" x14ac:dyDescent="0.35">
      <c r="A33" s="1" t="s">
        <v>66</v>
      </c>
      <c r="B33" s="54">
        <v>4.2799999999999998E-2</v>
      </c>
      <c r="C33" s="54">
        <v>3.7100000000000001E-2</v>
      </c>
      <c r="D33" s="54">
        <v>3.9547993430507078E-2</v>
      </c>
      <c r="F33" s="34">
        <f t="shared" si="0"/>
        <v>0</v>
      </c>
      <c r="G33" s="34">
        <f t="shared" si="0"/>
        <v>0</v>
      </c>
      <c r="H33" s="62"/>
      <c r="I33" s="34">
        <f t="shared" si="1"/>
        <v>0</v>
      </c>
      <c r="J33" s="34">
        <f t="shared" si="1"/>
        <v>0</v>
      </c>
      <c r="K33" s="62"/>
      <c r="L33" s="34">
        <f t="shared" si="2"/>
        <v>1505.8958693183997</v>
      </c>
      <c r="M33" s="34">
        <f t="shared" si="2"/>
        <v>23592.368619321598</v>
      </c>
      <c r="N33" s="62"/>
      <c r="O33" s="34">
        <f t="shared" si="3"/>
        <v>2909.6972378708424</v>
      </c>
      <c r="P33" s="34">
        <f t="shared" si="3"/>
        <v>45585.256726643194</v>
      </c>
      <c r="Q33" s="62"/>
      <c r="R33" s="34">
        <f t="shared" si="4"/>
        <v>5339.0113297576845</v>
      </c>
      <c r="S33" s="34">
        <f t="shared" si="4"/>
        <v>83644.510832870394</v>
      </c>
      <c r="T33" s="62"/>
      <c r="U33" s="34">
        <f t="shared" si="5"/>
        <v>6299.6094155575156</v>
      </c>
      <c r="V33" s="34">
        <f t="shared" si="5"/>
        <v>98693.880843734398</v>
      </c>
      <c r="W33" s="62"/>
      <c r="X33" s="34">
        <f t="shared" si="6"/>
        <v>5500.7722633423155</v>
      </c>
      <c r="Y33" s="34">
        <f t="shared" si="6"/>
        <v>86178.765459029601</v>
      </c>
      <c r="Z33" s="62"/>
      <c r="AA33" s="34">
        <f t="shared" si="7"/>
        <v>4707.3293689135144</v>
      </c>
      <c r="AB33" s="34">
        <f t="shared" si="7"/>
        <v>73748.160112978396</v>
      </c>
      <c r="AC33" s="62"/>
      <c r="AD33" s="34">
        <f t="shared" si="8"/>
        <v>3621.297164806314</v>
      </c>
      <c r="AE33" s="34">
        <f t="shared" si="8"/>
        <v>56733.655581965591</v>
      </c>
      <c r="AF33" s="62"/>
      <c r="AG33" s="34">
        <f t="shared" si="9"/>
        <v>6269.6355658364455</v>
      </c>
      <c r="AH33" s="34">
        <f t="shared" si="9"/>
        <v>98224.29053143764</v>
      </c>
      <c r="AI33" s="62"/>
      <c r="AJ33" s="34">
        <f t="shared" si="10"/>
        <v>11854.114001724905</v>
      </c>
      <c r="AK33" s="34">
        <f t="shared" si="10"/>
        <v>185714.45269369017</v>
      </c>
      <c r="AL33" s="62"/>
      <c r="AM33" s="34">
        <f t="shared" si="11"/>
        <v>14089.722762347301</v>
      </c>
      <c r="AN33" s="34">
        <f t="shared" si="11"/>
        <v>220738.98994344103</v>
      </c>
      <c r="AO33" s="62"/>
      <c r="AP33" s="34">
        <f t="shared" si="12"/>
        <v>18357.379579354078</v>
      </c>
      <c r="AQ33" s="34">
        <f t="shared" si="12"/>
        <v>287598.94674321386</v>
      </c>
      <c r="AR33" s="62"/>
      <c r="AS33" s="34">
        <f t="shared" si="13"/>
        <v>25497.299600628194</v>
      </c>
      <c r="AT33" s="34">
        <f t="shared" si="13"/>
        <v>399457.69374317501</v>
      </c>
      <c r="AU33" s="62"/>
      <c r="AV33" s="34">
        <f t="shared" si="14"/>
        <v>38338.808624406483</v>
      </c>
      <c r="AW33" s="34">
        <f>AW29*$D33</f>
        <v>600641.33511570154</v>
      </c>
    </row>
    <row r="34" spans="1:51" x14ac:dyDescent="0.35">
      <c r="A34" s="1" t="s">
        <v>67</v>
      </c>
      <c r="B34" s="54">
        <v>9.2999999999999999E-2</v>
      </c>
      <c r="C34" s="54">
        <v>8.5199999999999998E-2</v>
      </c>
      <c r="D34" s="54">
        <v>9.3600000000000003E-2</v>
      </c>
      <c r="F34" s="34">
        <f t="shared" si="0"/>
        <v>0</v>
      </c>
      <c r="G34" s="34">
        <f t="shared" si="0"/>
        <v>0</v>
      </c>
      <c r="H34" s="62"/>
      <c r="I34" s="34">
        <f t="shared" si="1"/>
        <v>0</v>
      </c>
      <c r="J34" s="34">
        <f t="shared" si="1"/>
        <v>0</v>
      </c>
      <c r="K34" s="62"/>
      <c r="L34" s="34">
        <f t="shared" si="2"/>
        <v>2337.25493736</v>
      </c>
      <c r="M34" s="34">
        <f t="shared" si="2"/>
        <v>36616.994018639998</v>
      </c>
      <c r="N34" s="62"/>
      <c r="O34" s="34">
        <f t="shared" si="3"/>
        <v>4516.0521215285107</v>
      </c>
      <c r="P34" s="34">
        <f t="shared" si="3"/>
        <v>70751.483237279986</v>
      </c>
      <c r="Q34" s="62"/>
      <c r="R34" s="34">
        <f t="shared" si="4"/>
        <v>8286.5162494570213</v>
      </c>
      <c r="S34" s="34">
        <f t="shared" si="4"/>
        <v>129822.08790815997</v>
      </c>
      <c r="T34" s="62"/>
      <c r="U34" s="34">
        <f t="shared" si="5"/>
        <v>10333.591109077786</v>
      </c>
      <c r="V34" s="34">
        <f t="shared" si="5"/>
        <v>161892.92737555198</v>
      </c>
      <c r="W34" s="62"/>
      <c r="X34" s="34">
        <f t="shared" si="6"/>
        <v>9023.2151874617866</v>
      </c>
      <c r="Y34" s="34">
        <f t="shared" si="6"/>
        <v>141363.70460356801</v>
      </c>
      <c r="Z34" s="62"/>
      <c r="AA34" s="34">
        <f t="shared" si="7"/>
        <v>7721.6877595577862</v>
      </c>
      <c r="AB34" s="34">
        <f t="shared" si="7"/>
        <v>120973.10823307198</v>
      </c>
      <c r="AC34" s="62"/>
      <c r="AD34" s="34">
        <f t="shared" si="8"/>
        <v>5940.2102125817855</v>
      </c>
      <c r="AE34" s="34">
        <f t="shared" si="8"/>
        <v>93063.293330447952</v>
      </c>
      <c r="AF34" s="62"/>
      <c r="AG34" s="34">
        <f t="shared" si="9"/>
        <v>10284.42337715181</v>
      </c>
      <c r="AH34" s="34">
        <f t="shared" si="9"/>
        <v>161122.63290871168</v>
      </c>
      <c r="AI34" s="62"/>
      <c r="AJ34" s="34">
        <f t="shared" si="10"/>
        <v>20039.757381137442</v>
      </c>
      <c r="AK34" s="34">
        <f t="shared" si="10"/>
        <v>313956.1989711533</v>
      </c>
      <c r="AL34" s="62"/>
      <c r="AM34" s="34">
        <f t="shared" si="11"/>
        <v>23819.125215418364</v>
      </c>
      <c r="AN34" s="34">
        <f t="shared" si="11"/>
        <v>373166.29504155432</v>
      </c>
      <c r="AO34" s="62"/>
      <c r="AP34" s="34">
        <f t="shared" si="12"/>
        <v>31033.735028208128</v>
      </c>
      <c r="AQ34" s="34">
        <f t="shared" si="12"/>
        <v>486195.18210859399</v>
      </c>
      <c r="AR34" s="62"/>
      <c r="AS34" s="34">
        <f t="shared" si="13"/>
        <v>43103.997295488407</v>
      </c>
      <c r="AT34" s="34">
        <f t="shared" si="13"/>
        <v>675295.95762931858</v>
      </c>
      <c r="AU34" s="62"/>
      <c r="AV34" s="34">
        <f t="shared" si="14"/>
        <v>64812.977418908711</v>
      </c>
      <c r="AW34" s="34">
        <f t="shared" si="14"/>
        <v>1015403.3128962363</v>
      </c>
    </row>
    <row r="35" spans="1:51" x14ac:dyDescent="0.35">
      <c r="A35" s="63" t="s">
        <v>68</v>
      </c>
      <c r="B35" s="63"/>
      <c r="C35" s="1"/>
      <c r="D35" s="109"/>
      <c r="E35" s="1"/>
      <c r="F35" s="64">
        <f>SUM(F32:F34)</f>
        <v>0</v>
      </c>
      <c r="G35" s="64">
        <f>SUM(G32:G34)</f>
        <v>0</v>
      </c>
      <c r="H35" s="1"/>
      <c r="I35" s="64">
        <f>SUM(I32:I34)</f>
        <v>0</v>
      </c>
      <c r="J35" s="64">
        <f>SUM(J32:J34)</f>
        <v>0</v>
      </c>
      <c r="K35" s="1"/>
      <c r="L35" s="64">
        <f>SUM(L32:L34)</f>
        <v>3877.8326541359997</v>
      </c>
      <c r="M35" s="64">
        <f>SUM(M32:M34)</f>
        <v>60752.711581463998</v>
      </c>
      <c r="N35" s="1"/>
      <c r="O35" s="64">
        <f>SUM(O32:O34)</f>
        <v>7492.761745718808</v>
      </c>
      <c r="P35" s="64">
        <f>SUM(P32:P34)</f>
        <v>117386.60068292798</v>
      </c>
      <c r="Q35" s="1"/>
      <c r="R35" s="64">
        <f>SUM(R32:R34)</f>
        <v>13748.488788077617</v>
      </c>
      <c r="S35" s="64">
        <f>SUM(S32:S34)</f>
        <v>215392.99101321597</v>
      </c>
      <c r="T35" s="1"/>
      <c r="U35" s="64">
        <f>SUM(U32:U34)</f>
        <v>16949.757717061279</v>
      </c>
      <c r="V35" s="64">
        <f>SUM(V32:V34)</f>
        <v>265546.20423396002</v>
      </c>
      <c r="W35" s="1"/>
      <c r="X35" s="64">
        <f>SUM(X32:X34)</f>
        <v>14800.402845631277</v>
      </c>
      <c r="Y35" s="64">
        <f>SUM(Y32:Y34)</f>
        <v>231872.97791489001</v>
      </c>
      <c r="Z35" s="1"/>
      <c r="AA35" s="64">
        <f>SUM(AA32:AA34)</f>
        <v>12665.561788711275</v>
      </c>
      <c r="AB35" s="64">
        <f>SUM(AB32:AB34)</f>
        <v>198427.13468980999</v>
      </c>
      <c r="AC35" s="1"/>
      <c r="AD35" s="64">
        <f>SUM(AD32:AD34)</f>
        <v>9743.478605731274</v>
      </c>
      <c r="AE35" s="64">
        <f>SUM(AE32:AE34)</f>
        <v>152647.83148978994</v>
      </c>
      <c r="AF35" s="1"/>
      <c r="AG35" s="64">
        <f>SUM(AG32:AG34)</f>
        <v>16869.109940809456</v>
      </c>
      <c r="AH35" s="64">
        <f>SUM(AH32:AH34)</f>
        <v>264282.7224060148</v>
      </c>
      <c r="AI35" s="1"/>
      <c r="AJ35" s="64">
        <f>SUM(AJ32:AJ34)</f>
        <v>33017.89623597102</v>
      </c>
      <c r="AK35" s="64">
        <f>SUM(AK32:AK34)</f>
        <v>517280.37436354597</v>
      </c>
      <c r="AL35" s="1"/>
      <c r="AM35" s="64">
        <f>SUM(AM32:AM34)</f>
        <v>39244.856603630476</v>
      </c>
      <c r="AN35" s="64">
        <f>SUM(AN32:AN34)</f>
        <v>614836.0867902108</v>
      </c>
      <c r="AO35" s="1"/>
      <c r="AP35" s="64">
        <f>SUM(AP32:AP34)</f>
        <v>51131.788847926444</v>
      </c>
      <c r="AQ35" s="64">
        <f>SUM(AQ32:AQ34)</f>
        <v>801064.69195084763</v>
      </c>
      <c r="AR35" s="1"/>
      <c r="AS35" s="64">
        <f>SUM(AS32:AS34)</f>
        <v>71018.989052113553</v>
      </c>
      <c r="AT35" s="64">
        <f>SUM(AT32:AT34)</f>
        <v>1112630.8284831124</v>
      </c>
      <c r="AU35" s="1"/>
      <c r="AV35" s="64">
        <f>SUM(AV32:AV34)</f>
        <v>106787.12932802962</v>
      </c>
      <c r="AW35" s="64">
        <f>SUM(AW32:AW34)</f>
        <v>1672998.3594724638</v>
      </c>
    </row>
    <row r="36" spans="1:51" x14ac:dyDescent="0.35">
      <c r="A36" s="1"/>
      <c r="B36" s="1"/>
      <c r="C36" s="1"/>
      <c r="D36" s="109"/>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row>
    <row r="37" spans="1:51" x14ac:dyDescent="0.35">
      <c r="A37" s="1" t="s">
        <v>69</v>
      </c>
      <c r="B37" s="1"/>
      <c r="C37" s="1"/>
      <c r="D37" s="109"/>
      <c r="E37" s="1"/>
      <c r="F37" s="65">
        <f>F21+F22</f>
        <v>0</v>
      </c>
      <c r="G37" s="34">
        <f>G22</f>
        <v>0</v>
      </c>
      <c r="H37" s="1"/>
      <c r="I37" s="65">
        <f>I21+I22</f>
        <v>0</v>
      </c>
      <c r="J37" s="34">
        <f>J22</f>
        <v>0</v>
      </c>
      <c r="K37" s="1"/>
      <c r="L37" s="65">
        <f>L21+L22</f>
        <v>0</v>
      </c>
      <c r="M37" s="34">
        <f>M22</f>
        <v>0</v>
      </c>
      <c r="N37" s="1"/>
      <c r="O37" s="65">
        <f>O21+O22</f>
        <v>0</v>
      </c>
      <c r="P37" s="34">
        <f>P22</f>
        <v>0</v>
      </c>
      <c r="Q37" s="1"/>
      <c r="R37" s="65">
        <f>R21+R22</f>
        <v>0</v>
      </c>
      <c r="S37" s="34">
        <f>S22</f>
        <v>0</v>
      </c>
      <c r="T37" s="1"/>
      <c r="U37" s="65">
        <f>U21+U22</f>
        <v>0</v>
      </c>
      <c r="V37" s="34">
        <f>V22</f>
        <v>0</v>
      </c>
      <c r="W37" s="1"/>
      <c r="X37" s="65">
        <f>X21+X22</f>
        <v>0</v>
      </c>
      <c r="Y37" s="34">
        <f>Y22</f>
        <v>0</v>
      </c>
      <c r="Z37" s="1"/>
      <c r="AA37" s="65">
        <f>AA21+AA22</f>
        <v>0</v>
      </c>
      <c r="AB37" s="34">
        <f>AB22</f>
        <v>0</v>
      </c>
      <c r="AC37" s="1"/>
      <c r="AD37" s="65">
        <f>AD21+AD22</f>
        <v>0</v>
      </c>
      <c r="AE37" s="34">
        <f>AE22</f>
        <v>0</v>
      </c>
      <c r="AF37" s="1"/>
      <c r="AG37" s="65">
        <f>AG21+AG22</f>
        <v>0</v>
      </c>
      <c r="AH37" s="34">
        <f>AH22</f>
        <v>0</v>
      </c>
      <c r="AI37" s="1"/>
      <c r="AJ37" s="65">
        <f>AJ21+AJ22</f>
        <v>0</v>
      </c>
      <c r="AK37" s="34">
        <f>AK22</f>
        <v>0</v>
      </c>
      <c r="AL37" s="1"/>
      <c r="AM37" s="65">
        <f>AM21+AM22</f>
        <v>0</v>
      </c>
      <c r="AN37" s="34">
        <f>AN22</f>
        <v>0</v>
      </c>
      <c r="AO37" s="1"/>
      <c r="AP37" s="65">
        <f>AP21+AP22</f>
        <v>0</v>
      </c>
      <c r="AQ37" s="34">
        <f>AQ22</f>
        <v>0</v>
      </c>
      <c r="AR37" s="1"/>
      <c r="AS37" s="65">
        <f>AS21+AS22</f>
        <v>0</v>
      </c>
      <c r="AT37" s="34">
        <f>AT22</f>
        <v>0</v>
      </c>
      <c r="AU37" s="1"/>
      <c r="AV37" s="65">
        <f>AV21+AV22</f>
        <v>0</v>
      </c>
      <c r="AW37" s="34">
        <f>AW22</f>
        <v>0</v>
      </c>
    </row>
    <row r="38" spans="1:51" x14ac:dyDescent="0.35">
      <c r="A38" s="1" t="s">
        <v>70</v>
      </c>
      <c r="B38" s="1"/>
      <c r="C38" s="36"/>
      <c r="D38" s="154"/>
      <c r="E38" s="46">
        <f>+F77+F78</f>
        <v>0</v>
      </c>
      <c r="F38" s="34">
        <f>E38*F$19</f>
        <v>0</v>
      </c>
      <c r="G38" s="34">
        <f>E38*G$19</f>
        <v>0</v>
      </c>
      <c r="H38" s="46">
        <f>+G77+G78</f>
        <v>0</v>
      </c>
      <c r="I38" s="34">
        <f>H38*I$19</f>
        <v>0</v>
      </c>
      <c r="J38" s="34">
        <f>H38*J$19</f>
        <v>0</v>
      </c>
      <c r="K38" s="46">
        <f>+H77+H78</f>
        <v>35496.86</v>
      </c>
      <c r="L38" s="34">
        <f>K38*L$19</f>
        <v>2129.8116</v>
      </c>
      <c r="M38" s="34">
        <f>K38*M$19</f>
        <v>33367.0484</v>
      </c>
      <c r="N38" s="46">
        <f>+I77+I78</f>
        <v>141987.2340425532</v>
      </c>
      <c r="O38" s="34">
        <f>N38*O$19</f>
        <v>8519.2340425531911</v>
      </c>
      <c r="P38" s="34">
        <f>N38*P$19</f>
        <v>133468</v>
      </c>
      <c r="Q38" s="46">
        <f>+J77+J78</f>
        <v>206250.83000000002</v>
      </c>
      <c r="R38" s="34">
        <f>Q38*R$19</f>
        <v>12375.049800000001</v>
      </c>
      <c r="S38" s="34">
        <f>Q38*S$19</f>
        <v>193875.78020000001</v>
      </c>
      <c r="T38" s="46">
        <f>+K77+K78</f>
        <v>938016.79999999993</v>
      </c>
      <c r="U38" s="34">
        <f>T38*U$19</f>
        <v>56281.007999999994</v>
      </c>
      <c r="V38" s="34">
        <f>T38*V$19</f>
        <v>881735.7919999999</v>
      </c>
      <c r="W38" s="46">
        <f>+L77+L78</f>
        <v>962333.79999999993</v>
      </c>
      <c r="X38" s="34">
        <f>W38*X$19</f>
        <v>57740.027999999991</v>
      </c>
      <c r="Y38" s="34">
        <f>W38*Y$19</f>
        <v>904593.77199999988</v>
      </c>
      <c r="Z38" s="46">
        <f>+M77+M78</f>
        <v>977760.97</v>
      </c>
      <c r="AA38" s="34">
        <f>Z38*AA$19</f>
        <v>58665.658199999998</v>
      </c>
      <c r="AB38" s="34">
        <f>Z38*AB$19</f>
        <v>919095.31179999991</v>
      </c>
      <c r="AC38" s="46">
        <f>+N77+N78</f>
        <v>912558.33</v>
      </c>
      <c r="AD38" s="34">
        <f>AC38*AD$19</f>
        <v>54753.499799999998</v>
      </c>
      <c r="AE38" s="34">
        <f>AC38*AE$19</f>
        <v>857804.83019999997</v>
      </c>
      <c r="AF38" s="46">
        <f>+O77+O78</f>
        <v>1210781.3746224314</v>
      </c>
      <c r="AG38" s="34">
        <f>AF38*AG$19</f>
        <v>72646.882477345876</v>
      </c>
      <c r="AH38" s="34">
        <f>AF38*AH$19</f>
        <v>1138134.4921450855</v>
      </c>
      <c r="AI38" s="46">
        <f>+P77+P78</f>
        <v>1000280.5076117606</v>
      </c>
      <c r="AJ38" s="34">
        <f>AI38*AJ$19</f>
        <v>60016.830456705633</v>
      </c>
      <c r="AK38" s="34">
        <f>AI38*AK$19</f>
        <v>940263.67715505499</v>
      </c>
      <c r="AL38" s="46">
        <f>+Q77+Q78</f>
        <v>1374379.0921872284</v>
      </c>
      <c r="AM38" s="34">
        <f>AL38*AM$19</f>
        <v>82462.745531233697</v>
      </c>
      <c r="AN38" s="34">
        <f>AL38*AN$19</f>
        <v>1291916.3466559947</v>
      </c>
      <c r="AO38" s="46">
        <f>+R77+R78</f>
        <v>1899917.3579612267</v>
      </c>
      <c r="AP38" s="34">
        <f>AO38*AP$19</f>
        <v>113995.0414776736</v>
      </c>
      <c r="AQ38" s="34">
        <f>AO38*AQ$19</f>
        <v>1785922.316483553</v>
      </c>
      <c r="AR38" s="46">
        <f>+S77+S78</f>
        <v>2532587.4917656304</v>
      </c>
      <c r="AS38" s="34">
        <f>AR38*AS$19</f>
        <v>151955.24950593783</v>
      </c>
      <c r="AT38" s="34">
        <f>AR38*AT$19</f>
        <v>2380632.2422596924</v>
      </c>
      <c r="AU38" s="46">
        <f>+T77+T78</f>
        <v>3427558.363248785</v>
      </c>
      <c r="AV38" s="34">
        <f>AU38*AV$19</f>
        <v>205653.50179492708</v>
      </c>
      <c r="AW38" s="34">
        <f>AU38*AW$19</f>
        <v>3221904.8614538577</v>
      </c>
    </row>
    <row r="39" spans="1:51" x14ac:dyDescent="0.35">
      <c r="A39" s="1" t="s">
        <v>71</v>
      </c>
      <c r="B39" s="1"/>
      <c r="C39" s="36"/>
      <c r="D39" s="154"/>
      <c r="E39" s="1"/>
      <c r="F39" s="46">
        <f>+F66</f>
        <v>0</v>
      </c>
      <c r="G39" s="46">
        <f>+G66</f>
        <v>0</v>
      </c>
      <c r="H39" s="1"/>
      <c r="I39" s="46">
        <f>+I66</f>
        <v>0</v>
      </c>
      <c r="J39" s="46">
        <f>+J66</f>
        <v>0</v>
      </c>
      <c r="K39" s="1"/>
      <c r="L39" s="46">
        <f>+L66</f>
        <v>-232.3637647885713</v>
      </c>
      <c r="M39" s="46">
        <f>+M66</f>
        <v>-3640.3656483542873</v>
      </c>
      <c r="N39" s="1"/>
      <c r="O39" s="46">
        <f>+O66</f>
        <v>1161.3546046302743</v>
      </c>
      <c r="P39" s="46">
        <f>+P66</f>
        <v>18194.55547254096</v>
      </c>
      <c r="Q39" s="1"/>
      <c r="R39" s="46">
        <f>+R66</f>
        <v>-32418.234036392038</v>
      </c>
      <c r="S39" s="46">
        <f>+S66</f>
        <v>-507885.66657014191</v>
      </c>
      <c r="T39" s="1"/>
      <c r="U39" s="46">
        <f>+U66</f>
        <v>-19374.464456528709</v>
      </c>
      <c r="V39" s="46">
        <f>+V66</f>
        <v>-303533.27648561652</v>
      </c>
      <c r="W39" s="36"/>
      <c r="X39" s="46">
        <f>+X66</f>
        <v>17447.866654900445</v>
      </c>
      <c r="Y39" s="46">
        <f>+Y66</f>
        <v>273349.91092677362</v>
      </c>
      <c r="Z39" s="36"/>
      <c r="AA39" s="46">
        <f>+AA66</f>
        <v>18843.721376598827</v>
      </c>
      <c r="AB39" s="46">
        <f>+AB66</f>
        <v>295218.30156671494</v>
      </c>
      <c r="AC39" s="36"/>
      <c r="AD39" s="46">
        <f>+AD66</f>
        <v>17947.723906375075</v>
      </c>
      <c r="AE39" s="46">
        <f>+AE66</f>
        <v>281181.0078665429</v>
      </c>
      <c r="AF39" s="36"/>
      <c r="AG39" s="46">
        <f>+AG66</f>
        <v>9121.369222173631</v>
      </c>
      <c r="AH39" s="46">
        <f>+AH66</f>
        <v>142901.45114738695</v>
      </c>
      <c r="AI39" s="36"/>
      <c r="AJ39" s="46">
        <f>+AJ66</f>
        <v>-31053.233818942394</v>
      </c>
      <c r="AK39" s="46">
        <f>+AK66</f>
        <v>-486500.66316343093</v>
      </c>
      <c r="AL39" s="36"/>
      <c r="AM39" s="46">
        <f>+AM66</f>
        <v>-30709.37648051733</v>
      </c>
      <c r="AN39" s="46">
        <f>+AN66</f>
        <v>-481113.56486143818</v>
      </c>
      <c r="AO39" s="36"/>
      <c r="AP39" s="46">
        <f>+AP66</f>
        <v>-27448.915489146577</v>
      </c>
      <c r="AQ39" s="46">
        <f>+AQ66</f>
        <v>-430033.00932996289</v>
      </c>
      <c r="AR39" s="36"/>
      <c r="AS39" s="46">
        <f>+AS66</f>
        <v>-36193.863251991672</v>
      </c>
      <c r="AT39" s="46">
        <f>+AT66</f>
        <v>-567037.19094786944</v>
      </c>
      <c r="AU39" s="36"/>
      <c r="AV39" s="46">
        <f>+AV66</f>
        <v>-19301.52943422578</v>
      </c>
      <c r="AW39" s="46">
        <f>+AW66</f>
        <v>-302390.62780287047</v>
      </c>
    </row>
    <row r="40" spans="1:51" x14ac:dyDescent="0.35">
      <c r="A40" s="1"/>
      <c r="B40" s="1"/>
      <c r="C40" s="1"/>
      <c r="D40" s="109"/>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row>
    <row r="41" spans="1:51" ht="15" thickBot="1" x14ac:dyDescent="0.4">
      <c r="A41" s="111" t="s">
        <v>72</v>
      </c>
      <c r="B41" s="111"/>
      <c r="C41" s="1"/>
      <c r="D41" s="1"/>
      <c r="E41" s="1"/>
      <c r="F41" s="66">
        <f>SUM(F35:F39)</f>
        <v>0</v>
      </c>
      <c r="G41" s="66">
        <f>SUM(G35:G39)</f>
        <v>0</v>
      </c>
      <c r="H41" s="1"/>
      <c r="I41" s="66">
        <f>SUM(I35:I39)</f>
        <v>0</v>
      </c>
      <c r="J41" s="66">
        <f>SUM(J35:J39)</f>
        <v>0</v>
      </c>
      <c r="K41" s="1"/>
      <c r="L41" s="66">
        <f>SUM(L35:L39)</f>
        <v>5775.2804893474276</v>
      </c>
      <c r="M41" s="66">
        <f>SUM(M35:M39)</f>
        <v>90479.394333109711</v>
      </c>
      <c r="N41" s="1"/>
      <c r="O41" s="66">
        <f>SUM(O35:O39)</f>
        <v>17173.350392902274</v>
      </c>
      <c r="P41" s="66">
        <f>SUM(P35:P39)</f>
        <v>269049.15615546895</v>
      </c>
      <c r="Q41" s="1"/>
      <c r="R41" s="66">
        <f>SUM(R35:R39)</f>
        <v>-6294.6954483144218</v>
      </c>
      <c r="S41" s="66">
        <f>SUM(S35:S39)</f>
        <v>-98616.895356925903</v>
      </c>
      <c r="T41" s="1"/>
      <c r="U41" s="66">
        <f>SUM(U35:U39)</f>
        <v>53856.301260532557</v>
      </c>
      <c r="V41" s="66">
        <f>SUM(V35:V39)</f>
        <v>843748.71974834334</v>
      </c>
      <c r="W41" s="1"/>
      <c r="X41" s="66">
        <f>SUM(X35:X39)</f>
        <v>89988.297500531713</v>
      </c>
      <c r="Y41" s="66">
        <f>SUM(Y35:Y39)</f>
        <v>1409816.6608416636</v>
      </c>
      <c r="Z41" s="1"/>
      <c r="AA41" s="66">
        <f>SUM(AA35:AA39)</f>
        <v>90174.941365310093</v>
      </c>
      <c r="AB41" s="66">
        <f>SUM(AB35:AB39)</f>
        <v>1412740.7480565249</v>
      </c>
      <c r="AC41" s="1"/>
      <c r="AD41" s="66">
        <f>SUM(AD35:AD39)</f>
        <v>82444.702312106354</v>
      </c>
      <c r="AE41" s="66">
        <f>SUM(AE35:AE39)</f>
        <v>1291633.6695563328</v>
      </c>
      <c r="AF41" s="1"/>
      <c r="AG41" s="66">
        <f>SUM(AG35:AG39)</f>
        <v>98637.361640328963</v>
      </c>
      <c r="AH41" s="66">
        <f>SUM(AH35:AH39)</f>
        <v>1545318.6656984873</v>
      </c>
      <c r="AI41" s="1"/>
      <c r="AJ41" s="66">
        <f>SUM(AJ35:AJ39)</f>
        <v>61981.492873734271</v>
      </c>
      <c r="AK41" s="66">
        <f>SUM(AK35:AK39)</f>
        <v>971043.38835516991</v>
      </c>
      <c r="AL41" s="1"/>
      <c r="AM41" s="66">
        <f>SUM(AM35:AM39)</f>
        <v>90998.225654346839</v>
      </c>
      <c r="AN41" s="66">
        <f>SUM(AN35:AN39)</f>
        <v>1425638.8685847672</v>
      </c>
      <c r="AO41" s="1"/>
      <c r="AP41" s="66">
        <f>SUM(AP35:AP39)</f>
        <v>137677.91483645348</v>
      </c>
      <c r="AQ41" s="66">
        <f>SUM(AQ35:AQ39)</f>
        <v>2156953.9991044379</v>
      </c>
      <c r="AR41" s="1"/>
      <c r="AS41" s="66">
        <f>SUM(AS35:AS39)</f>
        <v>186780.37530605972</v>
      </c>
      <c r="AT41" s="66">
        <f>SUM(AT35:AT39)</f>
        <v>2926225.8797949352</v>
      </c>
      <c r="AU41" s="1"/>
      <c r="AV41" s="66">
        <f>SUM(AV35:AV39)</f>
        <v>293139.10168873094</v>
      </c>
      <c r="AW41" s="66">
        <f>SUM(AW35:AW39)</f>
        <v>4592512.5931234518</v>
      </c>
    </row>
    <row r="42" spans="1:51" x14ac:dyDescent="0.35">
      <c r="A42" s="1"/>
      <c r="B42" s="1"/>
      <c r="C42" s="67"/>
      <c r="D42" s="67"/>
      <c r="E42" s="1"/>
      <c r="F42" s="34"/>
      <c r="G42" s="34"/>
      <c r="H42" s="1"/>
      <c r="I42" s="34"/>
      <c r="J42" s="34"/>
      <c r="K42" s="1"/>
      <c r="L42" s="34"/>
      <c r="M42" s="34"/>
      <c r="N42" s="1"/>
      <c r="O42" s="34"/>
      <c r="P42" s="34"/>
      <c r="Q42" s="1"/>
      <c r="R42" s="34"/>
      <c r="S42" s="34"/>
      <c r="T42" s="1"/>
      <c r="U42" s="34"/>
      <c r="V42" s="34"/>
      <c r="W42" s="1"/>
      <c r="X42" s="34"/>
      <c r="Y42" s="34"/>
      <c r="Z42" s="1"/>
      <c r="AA42" s="34"/>
      <c r="AB42" s="34"/>
      <c r="AC42" s="1"/>
      <c r="AD42" s="34"/>
      <c r="AE42" s="34"/>
      <c r="AF42" s="1"/>
      <c r="AG42" s="34"/>
      <c r="AH42" s="34"/>
      <c r="AI42" s="1"/>
      <c r="AJ42" s="34"/>
      <c r="AK42" s="34"/>
      <c r="AL42" s="1"/>
      <c r="AM42" s="34"/>
      <c r="AN42" s="34"/>
      <c r="AO42" s="1"/>
      <c r="AP42" s="34"/>
      <c r="AQ42" s="34"/>
      <c r="AR42" s="1"/>
      <c r="AS42" s="34"/>
      <c r="AT42" s="34"/>
      <c r="AU42" s="1"/>
      <c r="AV42" s="34"/>
      <c r="AW42" s="34"/>
    </row>
    <row r="43" spans="1:51" x14ac:dyDescent="0.35">
      <c r="A43" s="1"/>
      <c r="B43" s="1"/>
      <c r="C43" s="68"/>
      <c r="D43" s="68"/>
      <c r="E43" s="1"/>
      <c r="F43" s="34"/>
      <c r="G43" s="1"/>
      <c r="H43" s="1"/>
      <c r="I43" s="34"/>
      <c r="J43" s="1"/>
      <c r="K43" s="1"/>
      <c r="L43" s="34"/>
      <c r="M43" s="1"/>
      <c r="N43" s="1"/>
      <c r="O43" s="34"/>
      <c r="P43" s="1"/>
      <c r="Q43" s="1"/>
      <c r="R43" s="34"/>
      <c r="S43" s="1"/>
      <c r="T43" s="1"/>
      <c r="U43" s="34"/>
      <c r="V43" s="1"/>
      <c r="W43" s="34"/>
      <c r="X43" s="1"/>
      <c r="Y43" s="34"/>
      <c r="Z43" s="34"/>
      <c r="AA43" s="1"/>
      <c r="AB43" s="34"/>
      <c r="AC43" s="34"/>
      <c r="AD43" s="1"/>
      <c r="AE43" s="34"/>
      <c r="AF43" s="34"/>
      <c r="AG43" s="1"/>
      <c r="AH43" s="34"/>
      <c r="AI43" s="34"/>
      <c r="AJ43" s="1"/>
      <c r="AK43" s="34"/>
      <c r="AL43" s="34"/>
      <c r="AM43" s="1"/>
      <c r="AN43" s="34"/>
      <c r="AO43" s="34"/>
      <c r="AP43" s="1"/>
      <c r="AQ43" s="34"/>
      <c r="AR43" s="34"/>
      <c r="AS43" s="1"/>
      <c r="AT43" s="34"/>
      <c r="AU43" s="34"/>
      <c r="AV43" s="1"/>
      <c r="AW43" s="34"/>
    </row>
    <row r="44" spans="1:51" x14ac:dyDescent="0.35">
      <c r="A44" s="1" t="s">
        <v>73</v>
      </c>
      <c r="B44" s="1"/>
      <c r="C44" s="68"/>
      <c r="D44" s="68"/>
      <c r="E44" s="1"/>
      <c r="F44" s="34"/>
      <c r="G44" s="64">
        <f>G41</f>
        <v>0</v>
      </c>
      <c r="H44" s="1"/>
      <c r="I44" s="34"/>
      <c r="J44" s="64">
        <f>J41</f>
        <v>0</v>
      </c>
      <c r="K44" s="1"/>
      <c r="L44" s="34"/>
      <c r="M44" s="64">
        <f>M41</f>
        <v>90479.394333109711</v>
      </c>
      <c r="N44" s="1"/>
      <c r="O44" s="34"/>
      <c r="P44" s="64">
        <f>P41</f>
        <v>269049.15615546895</v>
      </c>
      <c r="Q44" s="1"/>
      <c r="R44" s="34"/>
      <c r="S44" s="64">
        <f>S41</f>
        <v>-98616.895356925903</v>
      </c>
      <c r="T44" s="1"/>
      <c r="U44" s="34"/>
      <c r="V44" s="64">
        <f>V41</f>
        <v>843748.71974834334</v>
      </c>
      <c r="W44" s="34"/>
      <c r="X44" s="1"/>
      <c r="Y44" s="64">
        <f>Y41</f>
        <v>1409816.6608416636</v>
      </c>
      <c r="Z44" s="34"/>
      <c r="AA44" s="1"/>
      <c r="AB44" s="64">
        <f>AB41</f>
        <v>1412740.7480565249</v>
      </c>
      <c r="AC44" s="34"/>
      <c r="AD44" s="1"/>
      <c r="AE44" s="64">
        <f>AE41</f>
        <v>1291633.6695563328</v>
      </c>
      <c r="AF44" s="34"/>
      <c r="AG44" s="1"/>
      <c r="AH44" s="64">
        <f>AH41</f>
        <v>1545318.6656984873</v>
      </c>
      <c r="AI44" s="34"/>
      <c r="AJ44" s="1"/>
      <c r="AK44" s="64">
        <f>AK41</f>
        <v>971043.38835516991</v>
      </c>
      <c r="AL44" s="34"/>
      <c r="AM44" s="1"/>
      <c r="AN44" s="64">
        <f>AN41</f>
        <v>1425638.8685847672</v>
      </c>
      <c r="AO44" s="34"/>
      <c r="AP44" s="1"/>
      <c r="AQ44" s="64">
        <f>AQ41</f>
        <v>2156953.9991044379</v>
      </c>
      <c r="AR44" s="34"/>
      <c r="AS44" s="1"/>
      <c r="AT44" s="64">
        <f>AT41</f>
        <v>2926225.8797949352</v>
      </c>
      <c r="AU44" s="34"/>
      <c r="AV44" s="1"/>
      <c r="AW44" s="64">
        <f>AW41</f>
        <v>4592512.5931234518</v>
      </c>
      <c r="AY44" s="69"/>
    </row>
    <row r="45" spans="1:51" x14ac:dyDescent="0.35">
      <c r="A45" s="1"/>
      <c r="B45" s="1"/>
      <c r="C45" s="70"/>
      <c r="D45" s="70"/>
      <c r="E45" s="1"/>
      <c r="F45" s="71"/>
      <c r="G45" s="1"/>
      <c r="H45" s="1"/>
      <c r="I45" s="71"/>
      <c r="J45" s="1"/>
      <c r="K45" s="1"/>
      <c r="L45" s="71"/>
      <c r="M45" s="1"/>
      <c r="N45" s="1"/>
      <c r="O45" s="71"/>
      <c r="P45" s="1"/>
      <c r="Q45" s="1"/>
      <c r="R45" s="71"/>
      <c r="S45" s="1"/>
      <c r="T45" s="1"/>
      <c r="U45" s="71"/>
      <c r="V45" s="1"/>
      <c r="W45" s="1"/>
      <c r="X45" s="72"/>
      <c r="Y45" s="1"/>
      <c r="Z45" s="1"/>
      <c r="AA45" s="72"/>
      <c r="AB45" s="1"/>
      <c r="AC45" s="1"/>
      <c r="AD45" s="72"/>
      <c r="AE45" s="1"/>
      <c r="AF45" s="1"/>
      <c r="AG45" s="72"/>
      <c r="AH45" s="1"/>
      <c r="AI45" s="1"/>
      <c r="AJ45" s="72"/>
      <c r="AK45" s="1"/>
      <c r="AL45" s="1"/>
      <c r="AM45" s="72"/>
      <c r="AN45" s="1"/>
      <c r="AO45" s="1"/>
      <c r="AP45" s="72"/>
      <c r="AQ45" s="1"/>
      <c r="AR45" s="1"/>
      <c r="AS45" s="72"/>
      <c r="AT45" s="1"/>
      <c r="AU45" s="1"/>
      <c r="AV45" s="72"/>
      <c r="AW45" s="1"/>
    </row>
    <row r="46" spans="1:51" x14ac:dyDescent="0.35">
      <c r="A46" s="1" t="s">
        <v>74</v>
      </c>
      <c r="B46" s="1"/>
      <c r="C46" s="1"/>
      <c r="D46" s="1"/>
      <c r="E46" s="46"/>
      <c r="F46" s="46"/>
      <c r="G46" s="64">
        <f>G44/12</f>
        <v>0</v>
      </c>
      <c r="H46" s="46"/>
      <c r="I46" s="46"/>
      <c r="J46" s="64">
        <f>J44/12</f>
        <v>0</v>
      </c>
      <c r="K46" s="46"/>
      <c r="L46" s="46"/>
      <c r="M46" s="64">
        <f>M44/12</f>
        <v>7539.9495277591423</v>
      </c>
      <c r="N46" s="46"/>
      <c r="O46" s="46"/>
      <c r="P46" s="64">
        <f>P44/12</f>
        <v>22420.763012955747</v>
      </c>
      <c r="Q46" s="46"/>
      <c r="R46" s="46"/>
      <c r="S46" s="64">
        <f>S44/12</f>
        <v>-8218.0746130771586</v>
      </c>
      <c r="T46" s="46"/>
      <c r="U46" s="46"/>
      <c r="V46" s="64">
        <f>V44/12</f>
        <v>70312.39331236195</v>
      </c>
      <c r="W46" s="46"/>
      <c r="X46" s="1"/>
      <c r="Y46" s="64">
        <f>Y44/12</f>
        <v>117484.7217368053</v>
      </c>
      <c r="Z46" s="46"/>
      <c r="AA46" s="1"/>
      <c r="AB46" s="64">
        <f>AB44/12</f>
        <v>117728.39567137707</v>
      </c>
      <c r="AC46" s="46"/>
      <c r="AD46" s="1"/>
      <c r="AE46" s="64">
        <f>AE44/12</f>
        <v>107636.13912969439</v>
      </c>
      <c r="AF46" s="46"/>
      <c r="AG46" s="1"/>
      <c r="AH46" s="64">
        <f>AH44/12</f>
        <v>128776.55547487394</v>
      </c>
      <c r="AI46" s="46"/>
      <c r="AJ46" s="1"/>
      <c r="AK46" s="64">
        <f>AK44/12</f>
        <v>80920.282362930826</v>
      </c>
      <c r="AL46" s="46"/>
      <c r="AM46" s="1"/>
      <c r="AN46" s="64">
        <f>AN44/12</f>
        <v>118803.2390487306</v>
      </c>
      <c r="AO46" s="46"/>
      <c r="AP46" s="1"/>
      <c r="AQ46" s="64">
        <f>AQ44/12</f>
        <v>179746.16659203649</v>
      </c>
      <c r="AR46" s="46"/>
      <c r="AS46" s="1"/>
      <c r="AT46" s="64">
        <f>AT44/12</f>
        <v>243852.15664957793</v>
      </c>
      <c r="AU46" s="46"/>
      <c r="AV46" s="1"/>
      <c r="AW46" s="64">
        <f>AW44/12</f>
        <v>382709.38276028767</v>
      </c>
    </row>
    <row r="47" spans="1:51" x14ac:dyDescent="0.35">
      <c r="A47" s="111"/>
      <c r="B47" s="111"/>
      <c r="C47" s="1"/>
      <c r="D47" s="1"/>
      <c r="E47" s="1"/>
      <c r="F47" s="1"/>
      <c r="G47" s="1"/>
      <c r="H47" s="1"/>
      <c r="I47" s="1"/>
      <c r="J47" s="1"/>
      <c r="K47" s="1"/>
      <c r="L47" s="1"/>
      <c r="M47" s="125"/>
      <c r="N47" s="125"/>
      <c r="O47" s="125"/>
      <c r="P47" s="125"/>
      <c r="Q47" s="125"/>
      <c r="R47" s="125"/>
      <c r="S47" s="125"/>
      <c r="T47" s="125"/>
      <c r="U47" s="125"/>
      <c r="V47" s="125"/>
      <c r="W47" s="125"/>
      <c r="X47" s="125"/>
      <c r="Y47" s="125"/>
      <c r="Z47" s="125"/>
      <c r="AA47" s="125"/>
      <c r="AB47" s="125"/>
      <c r="AC47" s="125"/>
      <c r="AD47" s="125"/>
      <c r="AE47" s="125"/>
      <c r="AF47" s="125"/>
      <c r="AG47" s="125"/>
      <c r="AH47" s="125"/>
      <c r="AI47" s="82"/>
      <c r="AJ47" s="134"/>
      <c r="AK47" s="134"/>
      <c r="AL47" s="135"/>
      <c r="AM47" s="135"/>
      <c r="AN47" s="135"/>
      <c r="AO47" s="135"/>
      <c r="AP47" s="135"/>
      <c r="AQ47" s="135"/>
      <c r="AR47" s="135"/>
      <c r="AS47" s="135"/>
      <c r="AT47" s="135"/>
      <c r="AU47" s="135"/>
      <c r="AV47" s="135"/>
      <c r="AW47" s="135"/>
    </row>
    <row r="48" spans="1:51" ht="12.75" customHeight="1" x14ac:dyDescent="0.35">
      <c r="A48" s="173" t="s">
        <v>75</v>
      </c>
      <c r="B48" s="173"/>
      <c r="C48" s="173"/>
      <c r="D48" s="173"/>
      <c r="E48" s="173"/>
      <c r="F48" s="173"/>
      <c r="G48" s="173"/>
      <c r="H48" s="173"/>
      <c r="I48" s="173"/>
      <c r="J48" s="173"/>
      <c r="K48" s="173"/>
      <c r="L48" s="173"/>
      <c r="M48" s="173"/>
      <c r="N48" s="173"/>
      <c r="O48" s="173"/>
      <c r="P48" s="173"/>
      <c r="Q48" s="173"/>
      <c r="R48" s="74"/>
      <c r="S48" s="74"/>
      <c r="T48" s="74"/>
      <c r="U48" s="74"/>
      <c r="V48" s="115"/>
      <c r="W48" s="74"/>
      <c r="X48" s="74"/>
      <c r="Y48" s="74"/>
      <c r="Z48" s="74"/>
      <c r="AA48" s="74"/>
      <c r="AB48" s="74"/>
      <c r="AC48" s="1"/>
      <c r="AD48" s="1"/>
      <c r="AE48" s="1"/>
      <c r="AF48" s="1"/>
      <c r="AG48" s="1"/>
      <c r="AH48" s="1"/>
      <c r="AI48" s="1"/>
      <c r="AJ48" s="1"/>
      <c r="AK48" s="1"/>
    </row>
    <row r="49" spans="1:49" ht="73.5" customHeight="1" x14ac:dyDescent="0.35">
      <c r="A49" s="173"/>
      <c r="B49" s="173"/>
      <c r="C49" s="173"/>
      <c r="D49" s="173"/>
      <c r="E49" s="173"/>
      <c r="F49" s="173"/>
      <c r="G49" s="173"/>
      <c r="H49" s="173"/>
      <c r="I49" s="173"/>
      <c r="J49" s="173"/>
      <c r="K49" s="173"/>
      <c r="L49" s="173"/>
      <c r="M49" s="173"/>
      <c r="N49" s="173"/>
      <c r="O49" s="173"/>
      <c r="P49" s="173"/>
      <c r="Q49" s="173"/>
      <c r="R49" s="74"/>
      <c r="S49" s="74"/>
      <c r="T49" s="74"/>
      <c r="U49" s="74"/>
      <c r="V49" s="74"/>
      <c r="W49" s="74"/>
      <c r="X49" s="74"/>
      <c r="Y49" s="74"/>
      <c r="Z49" s="74"/>
      <c r="AA49" s="74"/>
      <c r="AB49" s="74"/>
      <c r="AC49" s="1"/>
      <c r="AD49" s="1"/>
      <c r="AE49" s="1"/>
      <c r="AF49" s="1"/>
      <c r="AG49" s="1"/>
      <c r="AH49" s="1"/>
      <c r="AI49" s="1"/>
      <c r="AJ49" s="1"/>
      <c r="AK49" s="1"/>
    </row>
    <row r="50" spans="1:49" ht="15" customHeight="1" x14ac:dyDescent="0.35">
      <c r="A50" s="75" t="s">
        <v>76</v>
      </c>
      <c r="B50" s="75"/>
      <c r="C50" s="74"/>
      <c r="D50" s="74"/>
      <c r="E50" s="74"/>
      <c r="F50" s="74"/>
      <c r="G50" s="74"/>
      <c r="H50" s="74"/>
      <c r="I50" s="74"/>
      <c r="J50" s="74"/>
      <c r="K50" s="74"/>
      <c r="L50" s="74"/>
      <c r="M50" s="74"/>
      <c r="N50" s="74"/>
      <c r="O50" s="74"/>
      <c r="P50" s="74"/>
      <c r="Q50" s="74"/>
      <c r="R50" s="74"/>
      <c r="S50" s="74"/>
      <c r="T50" s="74"/>
      <c r="U50" s="74"/>
      <c r="V50" s="74"/>
      <c r="W50" s="74"/>
      <c r="X50" s="74"/>
      <c r="Y50" s="74"/>
      <c r="Z50" s="74"/>
      <c r="AA50" s="74"/>
      <c r="AB50" s="74"/>
      <c r="AC50" s="1"/>
      <c r="AD50" s="1"/>
      <c r="AE50" s="1"/>
      <c r="AF50" s="1"/>
      <c r="AG50" s="1"/>
      <c r="AH50" s="1"/>
      <c r="AI50" s="1"/>
      <c r="AJ50" s="1"/>
      <c r="AK50" s="1"/>
    </row>
    <row r="51" spans="1:49" x14ac:dyDescent="0.35">
      <c r="A51" s="174"/>
      <c r="B51" s="174"/>
      <c r="C51" s="174"/>
      <c r="D51" s="111"/>
      <c r="E51" s="111"/>
      <c r="F51" s="1"/>
      <c r="G51" s="1"/>
      <c r="H51" s="1"/>
      <c r="I51" s="1"/>
      <c r="J51" s="1"/>
      <c r="K51" s="1"/>
      <c r="L51" s="1"/>
      <c r="M51" s="1"/>
      <c r="N51" s="1"/>
      <c r="O51" s="1"/>
      <c r="P51" s="1"/>
      <c r="Q51" s="1"/>
      <c r="R51" s="1"/>
      <c r="S51" s="42"/>
      <c r="T51" s="42"/>
      <c r="U51" s="42"/>
      <c r="V51" s="42"/>
      <c r="W51" s="1"/>
      <c r="X51" s="1"/>
      <c r="Y51" s="1"/>
      <c r="Z51" s="1"/>
      <c r="AA51" s="1"/>
      <c r="AB51" s="1"/>
      <c r="AC51" s="1"/>
      <c r="AD51" s="1"/>
      <c r="AE51" s="1"/>
      <c r="AF51" s="1"/>
      <c r="AG51" s="1"/>
      <c r="AH51" s="1"/>
      <c r="AI51" s="134"/>
      <c r="AJ51" s="134"/>
      <c r="AK51" s="134"/>
      <c r="AL51" s="135"/>
      <c r="AM51" s="135"/>
      <c r="AN51" s="135"/>
      <c r="AO51" s="135"/>
      <c r="AP51" s="135"/>
      <c r="AQ51" s="135"/>
      <c r="AR51" s="135"/>
      <c r="AS51" s="135"/>
      <c r="AT51" s="135"/>
      <c r="AU51" s="135"/>
      <c r="AV51" s="135"/>
      <c r="AW51" s="135"/>
    </row>
    <row r="52" spans="1:49" ht="16" thickBot="1" x14ac:dyDescent="0.4">
      <c r="A52" s="76" t="s">
        <v>77</v>
      </c>
      <c r="B52" s="76"/>
      <c r="C52" s="1"/>
      <c r="D52" s="1"/>
      <c r="E52" s="1"/>
      <c r="F52" s="1"/>
      <c r="G52" s="1"/>
      <c r="H52" s="1"/>
      <c r="I52" s="1"/>
      <c r="J52" s="1"/>
      <c r="K52" s="1"/>
      <c r="L52" s="1"/>
      <c r="M52" s="1"/>
      <c r="N52" s="1"/>
      <c r="O52" s="1"/>
      <c r="P52" s="1"/>
      <c r="Q52" s="1"/>
      <c r="R52" s="175"/>
      <c r="S52" s="175"/>
      <c r="T52" s="42"/>
      <c r="U52" s="175" t="s">
        <v>28</v>
      </c>
      <c r="V52" s="175"/>
      <c r="W52" s="1"/>
      <c r="X52" s="1"/>
      <c r="Y52" s="1"/>
      <c r="Z52" s="1"/>
      <c r="AA52" s="1"/>
      <c r="AB52" s="1"/>
      <c r="AC52" s="1"/>
      <c r="AD52" s="1"/>
      <c r="AE52" s="1"/>
      <c r="AF52" s="1"/>
      <c r="AG52" s="1"/>
      <c r="AH52" s="1"/>
      <c r="AI52" s="134"/>
      <c r="AJ52" s="134"/>
      <c r="AK52" s="134"/>
      <c r="AL52" s="135"/>
      <c r="AM52" s="135"/>
      <c r="AN52" s="135"/>
      <c r="AO52" s="135"/>
      <c r="AP52" s="135"/>
      <c r="AQ52" s="135"/>
      <c r="AR52" s="135"/>
      <c r="AS52" s="135"/>
      <c r="AT52" s="135"/>
      <c r="AU52" s="135"/>
      <c r="AV52" s="135"/>
      <c r="AW52" s="135"/>
    </row>
    <row r="53" spans="1:49" ht="15" thickBot="1" x14ac:dyDescent="0.4">
      <c r="A53" s="77"/>
      <c r="B53" s="77"/>
      <c r="C53" s="1"/>
      <c r="D53" s="1"/>
      <c r="E53" s="1"/>
      <c r="F53" s="167">
        <f>H17-1</f>
        <v>2015</v>
      </c>
      <c r="G53" s="169"/>
      <c r="H53" s="1"/>
      <c r="I53" s="167">
        <f>H17</f>
        <v>2016</v>
      </c>
      <c r="J53" s="169"/>
      <c r="K53" s="1"/>
      <c r="L53" s="167">
        <f>K17</f>
        <v>2017</v>
      </c>
      <c r="M53" s="169"/>
      <c r="N53" s="1"/>
      <c r="O53" s="167">
        <f>N17</f>
        <v>2018</v>
      </c>
      <c r="P53" s="169"/>
      <c r="Q53" s="1"/>
      <c r="R53" s="167">
        <f>Q17</f>
        <v>2019</v>
      </c>
      <c r="S53" s="169"/>
      <c r="T53" s="1"/>
      <c r="U53" s="167">
        <f>T17</f>
        <v>2020</v>
      </c>
      <c r="V53" s="169"/>
      <c r="W53" s="1"/>
      <c r="X53" s="167">
        <f>W17</f>
        <v>2021</v>
      </c>
      <c r="Y53" s="169"/>
      <c r="Z53" s="1"/>
      <c r="AA53" s="167">
        <f>Z17</f>
        <v>2022</v>
      </c>
      <c r="AB53" s="169"/>
      <c r="AC53" s="1"/>
      <c r="AD53" s="167">
        <f>AC17</f>
        <v>2023</v>
      </c>
      <c r="AE53" s="169"/>
      <c r="AF53" s="1"/>
      <c r="AG53" s="167">
        <f>AF17</f>
        <v>2024</v>
      </c>
      <c r="AH53" s="168"/>
      <c r="AI53" s="1"/>
      <c r="AJ53" s="167">
        <f>AI17</f>
        <v>2025</v>
      </c>
      <c r="AK53" s="169"/>
      <c r="AM53" s="167">
        <f>AL17</f>
        <v>2026</v>
      </c>
      <c r="AN53" s="169"/>
      <c r="AP53" s="167">
        <f>AO17</f>
        <v>2027</v>
      </c>
      <c r="AQ53" s="169"/>
      <c r="AS53" s="167">
        <f>AR17</f>
        <v>2028</v>
      </c>
      <c r="AT53" s="169"/>
      <c r="AV53" s="167">
        <f>AU17</f>
        <v>2029</v>
      </c>
      <c r="AW53" s="169"/>
    </row>
    <row r="54" spans="1:49" x14ac:dyDescent="0.35">
      <c r="A54" s="78" t="s">
        <v>78</v>
      </c>
      <c r="B54" s="78"/>
      <c r="C54" s="1"/>
      <c r="D54" s="1"/>
      <c r="E54" s="1"/>
      <c r="F54" s="111" t="s">
        <v>53</v>
      </c>
      <c r="G54" s="112" t="s">
        <v>54</v>
      </c>
      <c r="H54" s="1"/>
      <c r="I54" s="111" t="s">
        <v>53</v>
      </c>
      <c r="J54" s="112" t="s">
        <v>54</v>
      </c>
      <c r="K54" s="1"/>
      <c r="L54" s="111" t="s">
        <v>53</v>
      </c>
      <c r="M54" s="112" t="s">
        <v>54</v>
      </c>
      <c r="N54" s="1"/>
      <c r="O54" s="111" t="s">
        <v>53</v>
      </c>
      <c r="P54" s="112" t="s">
        <v>54</v>
      </c>
      <c r="Q54" s="1"/>
      <c r="R54" s="111" t="s">
        <v>53</v>
      </c>
      <c r="S54" s="112" t="s">
        <v>54</v>
      </c>
      <c r="T54" s="1"/>
      <c r="U54" s="111" t="s">
        <v>53</v>
      </c>
      <c r="V54" s="112" t="s">
        <v>54</v>
      </c>
      <c r="W54" s="1"/>
      <c r="X54" s="111" t="s">
        <v>53</v>
      </c>
      <c r="Y54" s="112" t="s">
        <v>54</v>
      </c>
      <c r="Z54" s="1"/>
      <c r="AA54" s="111" t="s">
        <v>53</v>
      </c>
      <c r="AB54" s="112" t="s">
        <v>54</v>
      </c>
      <c r="AC54" s="1"/>
      <c r="AD54" s="111" t="s">
        <v>53</v>
      </c>
      <c r="AE54" s="112" t="s">
        <v>54</v>
      </c>
      <c r="AF54" s="1"/>
      <c r="AG54" s="111" t="s">
        <v>53</v>
      </c>
      <c r="AH54" s="112" t="s">
        <v>54</v>
      </c>
      <c r="AI54" s="1"/>
      <c r="AJ54" s="158" t="s">
        <v>53</v>
      </c>
      <c r="AK54" s="121" t="s">
        <v>54</v>
      </c>
      <c r="AM54" s="158" t="s">
        <v>53</v>
      </c>
      <c r="AN54" s="121" t="s">
        <v>54</v>
      </c>
      <c r="AP54" s="158" t="s">
        <v>53</v>
      </c>
      <c r="AQ54" s="121" t="s">
        <v>54</v>
      </c>
      <c r="AS54" s="158" t="s">
        <v>53</v>
      </c>
      <c r="AT54" s="121" t="s">
        <v>54</v>
      </c>
      <c r="AV54" s="158" t="s">
        <v>53</v>
      </c>
      <c r="AW54" s="121" t="s">
        <v>54</v>
      </c>
    </row>
    <row r="55" spans="1:49" x14ac:dyDescent="0.35">
      <c r="A55" s="79"/>
      <c r="B55" s="79"/>
      <c r="C55" s="1"/>
      <c r="D55" s="1"/>
      <c r="E55" s="1"/>
      <c r="F55" s="111"/>
      <c r="G55" s="112"/>
      <c r="H55" s="1"/>
      <c r="I55" s="111"/>
      <c r="J55" s="112"/>
      <c r="K55" s="43"/>
      <c r="L55" s="111"/>
      <c r="M55" s="112"/>
      <c r="N55" s="43"/>
      <c r="O55" s="111"/>
      <c r="P55" s="112"/>
      <c r="Q55" s="43"/>
      <c r="R55" s="111"/>
      <c r="S55" s="112"/>
      <c r="T55" s="43"/>
      <c r="U55" s="111"/>
      <c r="V55" s="112"/>
      <c r="W55" s="43"/>
      <c r="X55" s="111"/>
      <c r="Y55" s="112"/>
      <c r="Z55" s="43"/>
      <c r="AA55" s="111"/>
      <c r="AB55" s="112"/>
      <c r="AC55" s="43" t="s">
        <v>55</v>
      </c>
      <c r="AD55" s="111"/>
      <c r="AE55" s="112"/>
      <c r="AF55" s="43" t="s">
        <v>55</v>
      </c>
      <c r="AG55" s="111"/>
      <c r="AH55" s="112"/>
      <c r="AI55" s="43" t="s">
        <v>55</v>
      </c>
      <c r="AJ55" s="158"/>
      <c r="AK55" s="121"/>
      <c r="AM55" s="158"/>
      <c r="AN55" s="121"/>
      <c r="AP55" s="158"/>
      <c r="AQ55" s="121"/>
      <c r="AS55" s="158"/>
      <c r="AT55" s="121"/>
      <c r="AV55" s="158"/>
      <c r="AW55" s="121"/>
    </row>
    <row r="56" spans="1:49" x14ac:dyDescent="0.35">
      <c r="A56" s="77" t="s">
        <v>79</v>
      </c>
      <c r="B56" s="77"/>
      <c r="C56" s="1"/>
      <c r="D56" s="134"/>
      <c r="E56" s="1"/>
      <c r="F56" s="80">
        <f>F34</f>
        <v>0</v>
      </c>
      <c r="G56" s="81">
        <f>G34</f>
        <v>0</v>
      </c>
      <c r="H56" s="1"/>
      <c r="I56" s="80">
        <f>I34</f>
        <v>0</v>
      </c>
      <c r="J56" s="81">
        <f>J34</f>
        <v>0</v>
      </c>
      <c r="K56" s="80"/>
      <c r="L56" s="80">
        <f>L34</f>
        <v>2337.25493736</v>
      </c>
      <c r="M56" s="81">
        <f>M34</f>
        <v>36616.994018639998</v>
      </c>
      <c r="N56" s="80"/>
      <c r="O56" s="80">
        <f>O34</f>
        <v>4516.0521215285107</v>
      </c>
      <c r="P56" s="81">
        <f>P34</f>
        <v>70751.483237279986</v>
      </c>
      <c r="Q56" s="80"/>
      <c r="R56" s="80">
        <f>R34</f>
        <v>8286.5162494570213</v>
      </c>
      <c r="S56" s="81">
        <f>S34</f>
        <v>129822.08790815997</v>
      </c>
      <c r="T56" s="80"/>
      <c r="U56" s="80">
        <f>U34</f>
        <v>10333.591109077786</v>
      </c>
      <c r="V56" s="81">
        <f>V34</f>
        <v>161892.92737555198</v>
      </c>
      <c r="W56" s="80"/>
      <c r="X56" s="80">
        <f>X34</f>
        <v>9023.2151874617866</v>
      </c>
      <c r="Y56" s="81">
        <f>Y34</f>
        <v>141363.70460356801</v>
      </c>
      <c r="Z56" s="80"/>
      <c r="AA56" s="80">
        <f>AA34</f>
        <v>7721.6877595577862</v>
      </c>
      <c r="AB56" s="81">
        <f>AB34</f>
        <v>120973.10823307198</v>
      </c>
      <c r="AC56" s="80"/>
      <c r="AD56" s="80">
        <f>AD34</f>
        <v>5940.2102125817855</v>
      </c>
      <c r="AE56" s="81">
        <f>AE34</f>
        <v>93063.293330447952</v>
      </c>
      <c r="AF56" s="80"/>
      <c r="AG56" s="80">
        <f>AG34</f>
        <v>10284.42337715181</v>
      </c>
      <c r="AH56" s="81">
        <f>AH34</f>
        <v>161122.63290871168</v>
      </c>
      <c r="AI56" s="80"/>
      <c r="AJ56" s="80">
        <f>AJ34</f>
        <v>20039.757381137442</v>
      </c>
      <c r="AK56" s="81">
        <f>AK34</f>
        <v>313956.1989711533</v>
      </c>
      <c r="AM56" s="80">
        <f>AM34</f>
        <v>23819.125215418364</v>
      </c>
      <c r="AN56" s="81">
        <f>AN34</f>
        <v>373166.29504155432</v>
      </c>
      <c r="AP56" s="80">
        <f>AP34</f>
        <v>31033.735028208128</v>
      </c>
      <c r="AQ56" s="81">
        <f>AQ34</f>
        <v>486195.18210859399</v>
      </c>
      <c r="AS56" s="80">
        <f>AS34</f>
        <v>43103.997295488407</v>
      </c>
      <c r="AT56" s="81">
        <f>AT34</f>
        <v>675295.95762931858</v>
      </c>
      <c r="AV56" s="80">
        <f>AV34</f>
        <v>64812.977418908711</v>
      </c>
      <c r="AW56" s="81">
        <f>AW34</f>
        <v>1015403.3128962363</v>
      </c>
    </row>
    <row r="57" spans="1:49" x14ac:dyDescent="0.35">
      <c r="A57" s="77" t="s">
        <v>80</v>
      </c>
      <c r="B57" s="77"/>
      <c r="C57" s="1"/>
      <c r="D57" s="134"/>
      <c r="E57" s="1"/>
      <c r="F57" s="48">
        <f>F38</f>
        <v>0</v>
      </c>
      <c r="G57" s="48">
        <f>G38</f>
        <v>0</v>
      </c>
      <c r="H57" s="1"/>
      <c r="I57" s="48">
        <f>I38</f>
        <v>0</v>
      </c>
      <c r="J57" s="48">
        <f>J38</f>
        <v>0</v>
      </c>
      <c r="K57" s="82"/>
      <c r="L57" s="48">
        <f>L38</f>
        <v>2129.8116</v>
      </c>
      <c r="M57" s="48">
        <f>M38</f>
        <v>33367.0484</v>
      </c>
      <c r="N57" s="82"/>
      <c r="O57" s="48">
        <f>O38</f>
        <v>8519.2340425531911</v>
      </c>
      <c r="P57" s="48">
        <f>P38</f>
        <v>133468</v>
      </c>
      <c r="Q57" s="82"/>
      <c r="R57" s="48">
        <f>R38</f>
        <v>12375.049800000001</v>
      </c>
      <c r="S57" s="48">
        <f>S38</f>
        <v>193875.78020000001</v>
      </c>
      <c r="T57" s="82"/>
      <c r="U57" s="48">
        <f>U38</f>
        <v>56281.007999999994</v>
      </c>
      <c r="V57" s="48">
        <f>V38</f>
        <v>881735.7919999999</v>
      </c>
      <c r="W57" s="82"/>
      <c r="X57" s="48">
        <f>X38</f>
        <v>57740.027999999991</v>
      </c>
      <c r="Y57" s="48">
        <f>Y38</f>
        <v>904593.77199999988</v>
      </c>
      <c r="Z57" s="82"/>
      <c r="AA57" s="48">
        <f>AA38</f>
        <v>58665.658199999998</v>
      </c>
      <c r="AB57" s="48">
        <f>AB38</f>
        <v>919095.31179999991</v>
      </c>
      <c r="AC57" s="82"/>
      <c r="AD57" s="48">
        <f>AD38</f>
        <v>54753.499799999998</v>
      </c>
      <c r="AE57" s="48">
        <f>AE38</f>
        <v>857804.83019999997</v>
      </c>
      <c r="AF57" s="82"/>
      <c r="AG57" s="48">
        <f>AG38</f>
        <v>72646.882477345876</v>
      </c>
      <c r="AH57" s="48">
        <f>AH38</f>
        <v>1138134.4921450855</v>
      </c>
      <c r="AI57" s="82"/>
      <c r="AJ57" s="48">
        <f>AJ38</f>
        <v>60016.830456705633</v>
      </c>
      <c r="AK57" s="48">
        <f>AK38</f>
        <v>940263.67715505499</v>
      </c>
      <c r="AM57" s="48">
        <f>AM38</f>
        <v>82462.745531233697</v>
      </c>
      <c r="AN57" s="48">
        <f>AN38</f>
        <v>1291916.3466559947</v>
      </c>
      <c r="AP57" s="48">
        <f>AP38</f>
        <v>113995.0414776736</v>
      </c>
      <c r="AQ57" s="48">
        <f>AQ38</f>
        <v>1785922.316483553</v>
      </c>
      <c r="AS57" s="48">
        <f>AS38</f>
        <v>151955.24950593783</v>
      </c>
      <c r="AT57" s="48">
        <f>AT38</f>
        <v>2380632.2422596924</v>
      </c>
      <c r="AV57" s="48">
        <f>AV38</f>
        <v>205653.50179492708</v>
      </c>
      <c r="AW57" s="48">
        <f>AW38</f>
        <v>3221904.8614538577</v>
      </c>
    </row>
    <row r="58" spans="1:49" x14ac:dyDescent="0.35">
      <c r="A58" s="77" t="s">
        <v>81</v>
      </c>
      <c r="B58" s="77"/>
      <c r="C58" s="1"/>
      <c r="D58" s="134"/>
      <c r="E58" s="1"/>
      <c r="F58" s="82">
        <f>-F95*$F$19</f>
        <v>0</v>
      </c>
      <c r="G58" s="82">
        <f>-F95*$G$19</f>
        <v>0</v>
      </c>
      <c r="H58" s="1"/>
      <c r="I58" s="82">
        <f>-G95*$F$19</f>
        <v>0</v>
      </c>
      <c r="J58" s="82">
        <f>-G95*$G$19</f>
        <v>0</v>
      </c>
      <c r="K58" s="82"/>
      <c r="L58" s="82">
        <f>-H95*$F$19</f>
        <v>-5111.5471680000001</v>
      </c>
      <c r="M58" s="82">
        <f>-H95*$G$19</f>
        <v>-80080.905631999995</v>
      </c>
      <c r="N58" s="82"/>
      <c r="O58" s="82">
        <f>-I95*$F$19</f>
        <v>-9814.1705625599989</v>
      </c>
      <c r="P58" s="82">
        <f>-I95*$G$19</f>
        <v>-153755.33881343997</v>
      </c>
      <c r="Q58" s="82"/>
      <c r="R58" s="82">
        <f>-J95*$F$19</f>
        <v>-110576.29064095946</v>
      </c>
      <c r="S58" s="82">
        <f>-J95*$G$19</f>
        <v>-1732361.8867083648</v>
      </c>
      <c r="T58" s="82"/>
      <c r="U58" s="82">
        <f>-K95*$F$19</f>
        <v>-120351.3212809593</v>
      </c>
      <c r="V58" s="82">
        <f>-K95*$G$19</f>
        <v>-1885504.0334016958</v>
      </c>
      <c r="W58" s="82"/>
      <c r="X58" s="82">
        <f>-L95*$F$19</f>
        <v>-18370.10359745489</v>
      </c>
      <c r="Y58" s="82">
        <f>-L95*$G$19</f>
        <v>-287798.28969345993</v>
      </c>
      <c r="Z58" s="82"/>
      <c r="AA58" s="82">
        <f>-M95*$F$19</f>
        <v>-14122.684782953496</v>
      </c>
      <c r="AB58" s="82">
        <f>-M95*$G$19</f>
        <v>-221255.39493293813</v>
      </c>
      <c r="AC58" s="83"/>
      <c r="AD58" s="82">
        <f>-N95*$F$19</f>
        <v>-10914.173894899966</v>
      </c>
      <c r="AE58" s="82">
        <f>-N95*$G$19</f>
        <v>-170988.7243534328</v>
      </c>
      <c r="AF58" s="82"/>
      <c r="AG58" s="82">
        <f>-O95*$F$19</f>
        <v>-57632.413860921763</v>
      </c>
      <c r="AH58" s="82">
        <f>-O95*$G$19</f>
        <v>-902907.81715444091</v>
      </c>
      <c r="AI58" s="82"/>
      <c r="AJ58" s="82">
        <f>-P95*$F$19</f>
        <v>-166185.36843000405</v>
      </c>
      <c r="AK58" s="82">
        <f>-P95*$G$19</f>
        <v>-2603570.7720700637</v>
      </c>
      <c r="AM58" s="82">
        <f>-Q95*$F$19</f>
        <v>-191456.93381525672</v>
      </c>
      <c r="AN58" s="82">
        <f>-Q95*$G$19</f>
        <v>-2999491.9631056888</v>
      </c>
      <c r="AP58" s="82">
        <f>-R95*$F$19</f>
        <v>-221160.67418332599</v>
      </c>
      <c r="AQ58" s="82">
        <f>-R95*$G$19</f>
        <v>-3464850.5622054404</v>
      </c>
      <c r="AS58" s="82">
        <f>-S95*$F$19</f>
        <v>-295445.99959468615</v>
      </c>
      <c r="AT58" s="82">
        <f>-S95*$G$19</f>
        <v>-4628653.9936500825</v>
      </c>
      <c r="AV58" s="82">
        <f>-T95*$F$19</f>
        <v>-324000.90990876389</v>
      </c>
      <c r="AW58" s="82">
        <f>-T95*$G$19</f>
        <v>-5076014.2552373009</v>
      </c>
    </row>
    <row r="59" spans="1:49" x14ac:dyDescent="0.35">
      <c r="A59" s="79" t="s">
        <v>82</v>
      </c>
      <c r="B59" s="79"/>
      <c r="C59" s="1"/>
      <c r="D59" s="134"/>
      <c r="E59" s="1"/>
      <c r="F59" s="84">
        <f>SUM(F56:F58)</f>
        <v>0</v>
      </c>
      <c r="G59" s="84">
        <f>SUM(G56:G58)</f>
        <v>0</v>
      </c>
      <c r="H59" s="1"/>
      <c r="I59" s="84">
        <f>SUM(I56:I58)</f>
        <v>0</v>
      </c>
      <c r="J59" s="84">
        <f>SUM(J56:J58)</f>
        <v>0</v>
      </c>
      <c r="K59" s="82"/>
      <c r="L59" s="84">
        <f>SUM(L56:L58)</f>
        <v>-644.48063063999962</v>
      </c>
      <c r="M59" s="84">
        <f>SUM(M56:M58)</f>
        <v>-10096.863213360004</v>
      </c>
      <c r="N59" s="82"/>
      <c r="O59" s="84">
        <f>SUM(O56:O58)</f>
        <v>3221.1156015217039</v>
      </c>
      <c r="P59" s="84">
        <f>SUM(P56:P58)</f>
        <v>50464.144423840014</v>
      </c>
      <c r="Q59" s="82"/>
      <c r="R59" s="84">
        <f>SUM(R56:R58)</f>
        <v>-89914.72459150244</v>
      </c>
      <c r="S59" s="84">
        <f>SUM(S56:S58)</f>
        <v>-1408664.018600205</v>
      </c>
      <c r="T59" s="82"/>
      <c r="U59" s="84">
        <f>SUM(U56:U58)</f>
        <v>-53736.722171881513</v>
      </c>
      <c r="V59" s="84">
        <f>SUM(V56:V58)</f>
        <v>-841875.31402614387</v>
      </c>
      <c r="W59" s="82"/>
      <c r="X59" s="84">
        <f>SUM(X56:X58)</f>
        <v>48393.139590006889</v>
      </c>
      <c r="Y59" s="84">
        <f>SUM(Y56:Y58)</f>
        <v>758159.18691010796</v>
      </c>
      <c r="Z59" s="82"/>
      <c r="AA59" s="84">
        <f>SUM(AA56:AA58)</f>
        <v>52264.661176604292</v>
      </c>
      <c r="AB59" s="84">
        <f>SUM(AB56:AB58)</f>
        <v>818813.02510013373</v>
      </c>
      <c r="AC59" s="83"/>
      <c r="AD59" s="84">
        <f>SUM(AD56:AD58)</f>
        <v>49779.536117681811</v>
      </c>
      <c r="AE59" s="84">
        <f>SUM(AE56:AE58)</f>
        <v>779879.39917701518</v>
      </c>
      <c r="AF59" s="82"/>
      <c r="AG59" s="84">
        <f>SUM(AG56:AG58)</f>
        <v>25298.891993575919</v>
      </c>
      <c r="AH59" s="84">
        <f>SUM(AH56:AH58)</f>
        <v>396349.30789935624</v>
      </c>
      <c r="AI59" s="82"/>
      <c r="AJ59" s="84">
        <f>SUM(AJ56:AJ58)</f>
        <v>-86128.780592160969</v>
      </c>
      <c r="AK59" s="84">
        <f>SUM(AK56:AK58)</f>
        <v>-1349350.8959438554</v>
      </c>
      <c r="AM59" s="84">
        <f>SUM(AM56:AM58)</f>
        <v>-85175.063068604664</v>
      </c>
      <c r="AN59" s="84">
        <f>SUM(AN56:AN58)</f>
        <v>-1334409.3214081398</v>
      </c>
      <c r="AP59" s="84">
        <f>SUM(AP56:AP58)</f>
        <v>-76131.897677444271</v>
      </c>
      <c r="AQ59" s="84">
        <f>SUM(AQ56:AQ58)</f>
        <v>-1192733.0636132932</v>
      </c>
      <c r="AS59" s="84">
        <f>SUM(AS56:AS58)</f>
        <v>-100386.75279325992</v>
      </c>
      <c r="AT59" s="84">
        <f>SUM(AT56:AT58)</f>
        <v>-1572725.7937610717</v>
      </c>
      <c r="AV59" s="84">
        <f>SUM(AV56:AV58)</f>
        <v>-53534.430694928102</v>
      </c>
      <c r="AW59" s="84">
        <f>SUM(AW56:AW58)</f>
        <v>-838706.08088720683</v>
      </c>
    </row>
    <row r="60" spans="1:49" x14ac:dyDescent="0.35">
      <c r="A60" s="77"/>
      <c r="B60" s="113">
        <f>B27</f>
        <v>2015</v>
      </c>
      <c r="C60" s="113">
        <v>2020</v>
      </c>
      <c r="D60" s="122">
        <v>2025</v>
      </c>
      <c r="E60" s="1"/>
      <c r="F60" s="82"/>
      <c r="G60" s="82"/>
      <c r="H60" s="1"/>
      <c r="I60" s="82"/>
      <c r="J60" s="82"/>
      <c r="K60" s="82"/>
      <c r="L60" s="82"/>
      <c r="M60" s="82"/>
      <c r="N60" s="82"/>
      <c r="O60" s="82"/>
      <c r="P60" s="82"/>
      <c r="Q60" s="82"/>
      <c r="R60" s="82"/>
      <c r="S60" s="82"/>
      <c r="T60" s="82"/>
      <c r="U60" s="82"/>
      <c r="V60" s="82"/>
      <c r="W60" s="82"/>
      <c r="X60" s="82"/>
      <c r="Y60" s="82"/>
      <c r="Z60" s="82"/>
      <c r="AA60" s="82"/>
      <c r="AB60" s="82"/>
      <c r="AC60" s="83"/>
      <c r="AD60" s="82"/>
      <c r="AE60" s="82"/>
      <c r="AF60" s="82"/>
      <c r="AG60" s="82"/>
      <c r="AH60" s="82"/>
      <c r="AI60" s="82"/>
      <c r="AJ60" s="82"/>
      <c r="AK60" s="82"/>
      <c r="AM60" s="82"/>
      <c r="AN60" s="82"/>
      <c r="AP60" s="82"/>
      <c r="AQ60" s="82"/>
      <c r="AS60" s="82"/>
      <c r="AT60" s="82"/>
      <c r="AV60" s="82"/>
      <c r="AW60" s="82"/>
    </row>
    <row r="61" spans="1:49" x14ac:dyDescent="0.35">
      <c r="A61" s="77" t="s">
        <v>83</v>
      </c>
      <c r="B61" s="54">
        <v>0.26500000000000001</v>
      </c>
      <c r="C61" s="54">
        <v>0.26500000000000001</v>
      </c>
      <c r="D61" s="54">
        <v>0.26500000000000001</v>
      </c>
      <c r="E61" s="42"/>
      <c r="F61" s="85">
        <v>0.26500000000000001</v>
      </c>
      <c r="G61" s="85">
        <v>0.26500000000000001</v>
      </c>
      <c r="H61" s="42"/>
      <c r="I61" s="85">
        <v>0.26500000000000001</v>
      </c>
      <c r="J61" s="85">
        <v>0.26500000000000001</v>
      </c>
      <c r="K61" s="83"/>
      <c r="L61" s="85">
        <v>0.26500000000000001</v>
      </c>
      <c r="M61" s="85">
        <v>0.26500000000000001</v>
      </c>
      <c r="N61" s="83"/>
      <c r="O61" s="85">
        <v>0.26500000000000001</v>
      </c>
      <c r="P61" s="85">
        <v>0.26500000000000001</v>
      </c>
      <c r="Q61" s="83"/>
      <c r="R61" s="85">
        <v>0.26500000000000001</v>
      </c>
      <c r="S61" s="85">
        <v>0.26500000000000001</v>
      </c>
      <c r="T61" s="83"/>
      <c r="U61" s="85">
        <v>0.26500000000000001</v>
      </c>
      <c r="V61" s="85">
        <v>0.26500000000000001</v>
      </c>
      <c r="W61" s="83"/>
      <c r="X61" s="85">
        <v>0.26500000000000001</v>
      </c>
      <c r="Y61" s="85">
        <v>0.26500000000000001</v>
      </c>
      <c r="Z61" s="83"/>
      <c r="AA61" s="85">
        <v>0.26500000000000001</v>
      </c>
      <c r="AB61" s="85">
        <v>0.26500000000000001</v>
      </c>
      <c r="AC61" s="83"/>
      <c r="AD61" s="85">
        <v>0.26500000000000001</v>
      </c>
      <c r="AE61" s="85">
        <v>0.26500000000000001</v>
      </c>
      <c r="AF61" s="82"/>
      <c r="AG61" s="85">
        <v>0.26500000000000001</v>
      </c>
      <c r="AH61" s="85">
        <v>0.26500000000000001</v>
      </c>
      <c r="AI61" s="82"/>
      <c r="AJ61" s="85">
        <f>IF(AND(AJ$53&gt;=$C$60, AJ$53&lt;$D$60),$C$61,$D$61)</f>
        <v>0.26500000000000001</v>
      </c>
      <c r="AK61" s="85">
        <f>IF(AND(AJ$53&gt;=$C$60, AJ$53&lt;$D$60),$C$61,$D$61)</f>
        <v>0.26500000000000001</v>
      </c>
      <c r="AM61" s="85">
        <f>IF(AND(AM$53&gt;=$C$60, AM$53&lt;$D$60),$C$61,$D$61)</f>
        <v>0.26500000000000001</v>
      </c>
      <c r="AN61" s="85">
        <f>IF(AND(AM$53&gt;=$C$60, AM$53&lt;$D$60),$C$61,$D$61)</f>
        <v>0.26500000000000001</v>
      </c>
      <c r="AP61" s="85">
        <f>IF(AND(AP$53&gt;=$C$60, AP$53&lt;$D$60),$C$61,$D$61)</f>
        <v>0.26500000000000001</v>
      </c>
      <c r="AQ61" s="85">
        <f>IF(AND(AP$53&gt;=$C$60, AP$53&lt;$D$60),$C$61,$D$61)</f>
        <v>0.26500000000000001</v>
      </c>
      <c r="AS61" s="85">
        <f>IF(AND(AS$53&gt;=$C$60, AS$53&lt;$D$60),$C$61,$D$61)</f>
        <v>0.26500000000000001</v>
      </c>
      <c r="AT61" s="85">
        <f>IF(AND(AS$53&gt;=$C$60, AS$53&lt;$D$60),$C$61,$D$61)</f>
        <v>0.26500000000000001</v>
      </c>
      <c r="AV61" s="85">
        <f>IF(AND(AV$53&gt;=$C$60, AV$53&lt;$D$60),$C$61,$D$61)</f>
        <v>0.26500000000000001</v>
      </c>
      <c r="AW61" s="85">
        <f>IF(AND(AV$53&gt;=$C$60, AV$53&lt;$D$60),$C$61,$D$61)</f>
        <v>0.26500000000000001</v>
      </c>
    </row>
    <row r="62" spans="1:49" x14ac:dyDescent="0.35">
      <c r="A62" s="1"/>
      <c r="B62" s="1"/>
      <c r="C62" s="1"/>
      <c r="D62" s="134"/>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M62" s="1"/>
      <c r="AN62" s="1"/>
      <c r="AP62" s="1"/>
      <c r="AQ62" s="1"/>
      <c r="AS62" s="1"/>
      <c r="AT62" s="1"/>
      <c r="AV62" s="1"/>
      <c r="AW62" s="1"/>
    </row>
    <row r="63" spans="1:49" x14ac:dyDescent="0.35">
      <c r="A63" s="77" t="s">
        <v>84</v>
      </c>
      <c r="B63" s="1"/>
      <c r="C63" s="1"/>
      <c r="D63" s="134"/>
      <c r="E63" s="1"/>
      <c r="F63" s="86">
        <f>F59*F61</f>
        <v>0</v>
      </c>
      <c r="G63" s="86">
        <f>G59*G61</f>
        <v>0</v>
      </c>
      <c r="H63" s="1"/>
      <c r="I63" s="86">
        <f>I59*I61</f>
        <v>0</v>
      </c>
      <c r="J63" s="86">
        <f>J59*J61</f>
        <v>0</v>
      </c>
      <c r="K63" s="82"/>
      <c r="L63" s="86">
        <f>L59*L61</f>
        <v>-170.78736711959991</v>
      </c>
      <c r="M63" s="86">
        <f>M59*M61</f>
        <v>-2675.668751540401</v>
      </c>
      <c r="N63" s="82"/>
      <c r="O63" s="86">
        <f>O59*O61</f>
        <v>853.59563440325155</v>
      </c>
      <c r="P63" s="86">
        <f>P59*P61</f>
        <v>13372.998272317605</v>
      </c>
      <c r="Q63" s="82"/>
      <c r="R63" s="86">
        <f>R59*R61</f>
        <v>-23827.402016748147</v>
      </c>
      <c r="S63" s="86">
        <f>S59*S61</f>
        <v>-373295.96492905432</v>
      </c>
      <c r="T63" s="82"/>
      <c r="U63" s="86">
        <f>U59*U61</f>
        <v>-14240.231375548601</v>
      </c>
      <c r="V63" s="86">
        <f>V59*V61</f>
        <v>-223096.95821692815</v>
      </c>
      <c r="W63" s="82"/>
      <c r="X63" s="86">
        <f>X59*X61</f>
        <v>12824.181991351827</v>
      </c>
      <c r="Y63" s="86">
        <f>Y59*Y61</f>
        <v>200912.18453117862</v>
      </c>
      <c r="Z63" s="82"/>
      <c r="AA63" s="86">
        <f>AA59*AA61</f>
        <v>13850.135211800138</v>
      </c>
      <c r="AB63" s="86">
        <f>AB59*AB61</f>
        <v>216985.45165153546</v>
      </c>
      <c r="AC63" s="82"/>
      <c r="AD63" s="86">
        <f>AD59*AD61</f>
        <v>13191.57707118568</v>
      </c>
      <c r="AE63" s="86">
        <f>AE59*AE61</f>
        <v>206668.04078190902</v>
      </c>
      <c r="AF63" s="82"/>
      <c r="AG63" s="86">
        <f>AG59*AG61</f>
        <v>6704.2063782976184</v>
      </c>
      <c r="AH63" s="86">
        <f>AH59*AH61</f>
        <v>105032.56659332941</v>
      </c>
      <c r="AI63" s="82"/>
      <c r="AJ63" s="86">
        <f>AJ59*AJ61</f>
        <v>-22824.126856922659</v>
      </c>
      <c r="AK63" s="86">
        <f>AK59*AK61</f>
        <v>-357577.98742512171</v>
      </c>
      <c r="AM63" s="86">
        <f>AM59*AM61</f>
        <v>-22571.391713180237</v>
      </c>
      <c r="AN63" s="86">
        <f>AN59*AN61</f>
        <v>-353618.47017315705</v>
      </c>
      <c r="AP63" s="86">
        <f>AP59*AP61</f>
        <v>-20174.952884522732</v>
      </c>
      <c r="AQ63" s="86">
        <f>AQ59*AQ61</f>
        <v>-316074.26185752271</v>
      </c>
      <c r="AS63" s="86">
        <f>AS59*AS61</f>
        <v>-26602.48949021388</v>
      </c>
      <c r="AT63" s="86">
        <f>AT59*AT61</f>
        <v>-416772.33534668403</v>
      </c>
      <c r="AV63" s="86">
        <f>AV59*AV61</f>
        <v>-14186.624134155947</v>
      </c>
      <c r="AW63" s="86">
        <f>AW59*AW61</f>
        <v>-222257.11143510981</v>
      </c>
    </row>
    <row r="64" spans="1:49" x14ac:dyDescent="0.35">
      <c r="A64" s="87" t="s">
        <v>85</v>
      </c>
      <c r="B64" s="1"/>
      <c r="C64" s="1"/>
      <c r="D64" s="134"/>
      <c r="E64" s="1"/>
      <c r="F64" s="77"/>
      <c r="G64" s="77"/>
      <c r="H64" s="1"/>
      <c r="I64" s="77"/>
      <c r="J64" s="77"/>
      <c r="K64" s="77"/>
      <c r="L64" s="77"/>
      <c r="M64" s="77"/>
      <c r="N64" s="77"/>
      <c r="O64" s="77"/>
      <c r="P64" s="77"/>
      <c r="Q64" s="77"/>
      <c r="R64" s="77"/>
      <c r="S64" s="77"/>
      <c r="T64" s="77"/>
      <c r="U64" s="77"/>
      <c r="V64" s="77"/>
      <c r="W64" s="77"/>
      <c r="X64" s="77"/>
      <c r="Y64" s="77"/>
      <c r="Z64" s="77"/>
      <c r="AA64" s="77"/>
      <c r="AB64" s="77"/>
      <c r="AC64" s="77"/>
      <c r="AD64" s="77"/>
      <c r="AE64" s="77"/>
      <c r="AF64" s="77"/>
      <c r="AG64" s="77"/>
      <c r="AH64" s="77"/>
      <c r="AI64" s="77"/>
      <c r="AJ64" s="77"/>
      <c r="AK64" s="77"/>
      <c r="AM64" s="77"/>
      <c r="AN64" s="77"/>
      <c r="AP64" s="77"/>
      <c r="AQ64" s="77"/>
      <c r="AS64" s="77"/>
      <c r="AT64" s="77"/>
      <c r="AV64" s="77"/>
      <c r="AW64" s="77"/>
    </row>
    <row r="65" spans="1:49" x14ac:dyDescent="0.35">
      <c r="A65" s="77" t="s">
        <v>84</v>
      </c>
      <c r="B65" s="1"/>
      <c r="C65" s="1"/>
      <c r="D65" s="134"/>
      <c r="E65" s="1"/>
      <c r="F65" s="88">
        <f>F63/(1-F61)</f>
        <v>0</v>
      </c>
      <c r="G65" s="88">
        <f>G63/(1-G61)</f>
        <v>0</v>
      </c>
      <c r="H65" s="1"/>
      <c r="I65" s="88">
        <f>I63/(1-I61)</f>
        <v>0</v>
      </c>
      <c r="J65" s="88">
        <f>J63/(1-J61)</f>
        <v>0</v>
      </c>
      <c r="K65" s="89"/>
      <c r="L65" s="48">
        <f>L63/(1-L61)</f>
        <v>-232.3637647885713</v>
      </c>
      <c r="M65" s="48">
        <f>M63/(1-M61)</f>
        <v>-3640.3656483542873</v>
      </c>
      <c r="N65" s="89"/>
      <c r="O65" s="48">
        <f>O63/(1-O61)</f>
        <v>1161.3546046302743</v>
      </c>
      <c r="P65" s="48">
        <f>P63/(1-P61)</f>
        <v>18194.55547254096</v>
      </c>
      <c r="Q65" s="82"/>
      <c r="R65" s="48">
        <f>R63/(1-R61)</f>
        <v>-32418.234036392038</v>
      </c>
      <c r="S65" s="48">
        <f>S63/(1-S61)</f>
        <v>-507885.66657014191</v>
      </c>
      <c r="T65" s="89"/>
      <c r="U65" s="48">
        <f>U63/(1-U61)</f>
        <v>-19374.464456528709</v>
      </c>
      <c r="V65" s="48">
        <f>V63/(1-V61)</f>
        <v>-303533.27648561652</v>
      </c>
      <c r="W65" s="82"/>
      <c r="X65" s="48">
        <f>X63/(1-X61)</f>
        <v>17447.866654900445</v>
      </c>
      <c r="Y65" s="48">
        <f>Y63/(1-Y61)</f>
        <v>273349.91092677362</v>
      </c>
      <c r="Z65" s="82"/>
      <c r="AA65" s="48">
        <f>AA63/(1-AA61)</f>
        <v>18843.721376598827</v>
      </c>
      <c r="AB65" s="48">
        <f>AB63/(1-AB61)</f>
        <v>295218.30156671494</v>
      </c>
      <c r="AC65" s="82"/>
      <c r="AD65" s="48">
        <f>AD63/(1-AD61)</f>
        <v>17947.723906375075</v>
      </c>
      <c r="AE65" s="48">
        <f>AE63/(1-AE61)</f>
        <v>281181.0078665429</v>
      </c>
      <c r="AF65" s="82"/>
      <c r="AG65" s="48">
        <f>AG63/(1-AG61)</f>
        <v>9121.369222173631</v>
      </c>
      <c r="AH65" s="48">
        <f>AH63/(1-AH61)</f>
        <v>142901.45114738695</v>
      </c>
      <c r="AI65" s="82"/>
      <c r="AJ65" s="48">
        <f>AJ63/(1-AJ61)</f>
        <v>-31053.233818942394</v>
      </c>
      <c r="AK65" s="48">
        <f>AK63/(1-AK61)</f>
        <v>-486500.66316343093</v>
      </c>
      <c r="AM65" s="48">
        <f>AM63/(1-AM61)</f>
        <v>-30709.37648051733</v>
      </c>
      <c r="AN65" s="48">
        <f>AN63/(1-AN61)</f>
        <v>-481113.56486143818</v>
      </c>
      <c r="AP65" s="48">
        <f>AP63/(1-AP61)</f>
        <v>-27448.915489146577</v>
      </c>
      <c r="AQ65" s="48">
        <f>AQ63/(1-AQ61)</f>
        <v>-430033.00932996289</v>
      </c>
      <c r="AS65" s="48">
        <f>AS63/(1-AS61)</f>
        <v>-36193.863251991672</v>
      </c>
      <c r="AT65" s="48">
        <f>AT63/(1-AT61)</f>
        <v>-567037.19094786944</v>
      </c>
      <c r="AV65" s="48">
        <f>AV63/(1-AV61)</f>
        <v>-19301.52943422578</v>
      </c>
      <c r="AW65" s="48">
        <f>AW63/(1-AW61)</f>
        <v>-302390.62780287047</v>
      </c>
    </row>
    <row r="66" spans="1:49" x14ac:dyDescent="0.35">
      <c r="A66" s="79" t="s">
        <v>86</v>
      </c>
      <c r="B66" s="1"/>
      <c r="C66" s="1"/>
      <c r="D66" s="134"/>
      <c r="E66" s="1"/>
      <c r="F66" s="90">
        <f>+F65</f>
        <v>0</v>
      </c>
      <c r="G66" s="90">
        <f>+G65</f>
        <v>0</v>
      </c>
      <c r="H66" s="1"/>
      <c r="I66" s="90">
        <f>+I65</f>
        <v>0</v>
      </c>
      <c r="J66" s="90">
        <f>+J65</f>
        <v>0</v>
      </c>
      <c r="K66" s="91"/>
      <c r="L66" s="90">
        <f>+L65</f>
        <v>-232.3637647885713</v>
      </c>
      <c r="M66" s="90">
        <f>+M65</f>
        <v>-3640.3656483542873</v>
      </c>
      <c r="N66" s="91"/>
      <c r="O66" s="90">
        <f>+O65</f>
        <v>1161.3546046302743</v>
      </c>
      <c r="P66" s="90">
        <f>+P65</f>
        <v>18194.55547254096</v>
      </c>
      <c r="Q66" s="91"/>
      <c r="R66" s="90">
        <f>+R65</f>
        <v>-32418.234036392038</v>
      </c>
      <c r="S66" s="90">
        <f>+S65</f>
        <v>-507885.66657014191</v>
      </c>
      <c r="T66" s="91"/>
      <c r="U66" s="90">
        <f>+U65</f>
        <v>-19374.464456528709</v>
      </c>
      <c r="V66" s="90">
        <f>+V65</f>
        <v>-303533.27648561652</v>
      </c>
      <c r="W66" s="91"/>
      <c r="X66" s="90">
        <f>+X65</f>
        <v>17447.866654900445</v>
      </c>
      <c r="Y66" s="90">
        <f>+Y65</f>
        <v>273349.91092677362</v>
      </c>
      <c r="Z66" s="91"/>
      <c r="AA66" s="90">
        <f>+AA65</f>
        <v>18843.721376598827</v>
      </c>
      <c r="AB66" s="90">
        <f>+AB65</f>
        <v>295218.30156671494</v>
      </c>
      <c r="AC66" s="91"/>
      <c r="AD66" s="90">
        <f>+AD65</f>
        <v>17947.723906375075</v>
      </c>
      <c r="AE66" s="90">
        <f>+AE65</f>
        <v>281181.0078665429</v>
      </c>
      <c r="AF66" s="91"/>
      <c r="AG66" s="90">
        <f>+AG65</f>
        <v>9121.369222173631</v>
      </c>
      <c r="AH66" s="90">
        <f>+AH65</f>
        <v>142901.45114738695</v>
      </c>
      <c r="AI66" s="91"/>
      <c r="AJ66" s="90">
        <f>+AJ65</f>
        <v>-31053.233818942394</v>
      </c>
      <c r="AK66" s="90">
        <f>+AK65</f>
        <v>-486500.66316343093</v>
      </c>
      <c r="AM66" s="90">
        <f>+AM65</f>
        <v>-30709.37648051733</v>
      </c>
      <c r="AN66" s="90">
        <f>+AN65</f>
        <v>-481113.56486143818</v>
      </c>
      <c r="AP66" s="90">
        <f>+AP65</f>
        <v>-27448.915489146577</v>
      </c>
      <c r="AQ66" s="90">
        <f>+AQ65</f>
        <v>-430033.00932996289</v>
      </c>
      <c r="AS66" s="90">
        <f>+AS65</f>
        <v>-36193.863251991672</v>
      </c>
      <c r="AT66" s="90">
        <f>+AT65</f>
        <v>-567037.19094786944</v>
      </c>
      <c r="AV66" s="90">
        <f>+AV65</f>
        <v>-19301.52943422578</v>
      </c>
      <c r="AW66" s="90">
        <f>+AW65</f>
        <v>-302390.62780287047</v>
      </c>
    </row>
    <row r="67" spans="1:49" x14ac:dyDescent="0.35">
      <c r="A67" s="1"/>
      <c r="B67" s="75"/>
      <c r="C67" s="75"/>
      <c r="D67" s="136"/>
      <c r="E67" s="75"/>
      <c r="F67" s="75"/>
      <c r="G67" s="75"/>
      <c r="H67" s="75"/>
      <c r="I67" s="75"/>
      <c r="J67" s="75"/>
      <c r="K67" s="75"/>
      <c r="L67" s="75"/>
      <c r="M67" s="75"/>
      <c r="N67" s="75"/>
      <c r="O67" s="75"/>
      <c r="P67" s="75"/>
      <c r="Q67" s="75"/>
      <c r="R67" s="75"/>
      <c r="S67" s="92"/>
      <c r="T67" s="92"/>
      <c r="U67" s="92"/>
      <c r="V67" s="92"/>
      <c r="W67" s="1"/>
      <c r="X67" s="1"/>
      <c r="Y67" s="1"/>
      <c r="Z67" s="1"/>
      <c r="AA67" s="1"/>
      <c r="AB67" s="1"/>
      <c r="AC67" s="1"/>
      <c r="AD67" s="1"/>
      <c r="AE67" s="1"/>
      <c r="AF67" s="1"/>
      <c r="AG67" s="1"/>
      <c r="AH67" s="1"/>
      <c r="AI67" s="134"/>
      <c r="AJ67" s="134"/>
      <c r="AK67" s="134"/>
      <c r="AL67" s="135"/>
      <c r="AM67" s="135"/>
      <c r="AN67" s="135"/>
      <c r="AO67" s="135"/>
      <c r="AP67" s="135"/>
      <c r="AQ67" s="135"/>
      <c r="AR67" s="135"/>
      <c r="AS67" s="135"/>
      <c r="AT67" s="135"/>
      <c r="AU67" s="135"/>
      <c r="AV67" s="135"/>
      <c r="AW67" s="135"/>
    </row>
    <row r="68" spans="1:49" ht="15" thickBot="1" x14ac:dyDescent="0.4">
      <c r="A68" s="1"/>
      <c r="B68" s="75"/>
      <c r="C68" s="75"/>
      <c r="D68" s="136"/>
      <c r="E68" s="75"/>
      <c r="F68" s="75"/>
      <c r="G68" s="75"/>
      <c r="H68" s="75"/>
      <c r="I68" s="75"/>
      <c r="J68" s="75"/>
      <c r="K68" s="93"/>
      <c r="L68" s="75"/>
      <c r="M68" s="75"/>
      <c r="N68" s="75"/>
      <c r="O68" s="75"/>
      <c r="P68" s="136"/>
      <c r="Q68" s="136"/>
      <c r="R68" s="136"/>
      <c r="S68" s="137"/>
      <c r="T68" s="137"/>
      <c r="U68" s="92"/>
      <c r="V68" s="92"/>
      <c r="W68" s="1"/>
      <c r="X68" s="1"/>
      <c r="Y68" s="1"/>
      <c r="Z68" s="1"/>
      <c r="AA68" s="1"/>
      <c r="AB68" s="1"/>
      <c r="AC68" s="1"/>
      <c r="AD68" s="1"/>
      <c r="AE68" s="1"/>
      <c r="AF68" s="1"/>
      <c r="AG68" s="1"/>
      <c r="AH68" s="1"/>
      <c r="AI68" s="134"/>
      <c r="AJ68" s="134"/>
      <c r="AK68" s="134"/>
      <c r="AL68" s="135"/>
      <c r="AM68" s="135"/>
      <c r="AN68" s="135"/>
      <c r="AO68" s="135"/>
      <c r="AP68" s="135"/>
      <c r="AQ68" s="135"/>
      <c r="AR68" s="135"/>
      <c r="AS68" s="135"/>
      <c r="AT68" s="135"/>
      <c r="AU68" s="135"/>
      <c r="AV68" s="135"/>
      <c r="AW68" s="135"/>
    </row>
    <row r="69" spans="1:49" ht="15" thickBot="1" x14ac:dyDescent="0.4">
      <c r="A69" s="94"/>
      <c r="B69" s="94"/>
      <c r="C69" s="94"/>
      <c r="D69" s="155"/>
      <c r="E69" s="94"/>
      <c r="F69" s="95">
        <v>2015</v>
      </c>
      <c r="G69" s="95">
        <v>2016</v>
      </c>
      <c r="H69" s="95">
        <v>2017</v>
      </c>
      <c r="I69" s="95">
        <v>2018</v>
      </c>
      <c r="J69" s="95">
        <v>2019</v>
      </c>
      <c r="K69" s="95">
        <v>2020</v>
      </c>
      <c r="L69" s="95">
        <v>2021</v>
      </c>
      <c r="M69" s="95">
        <v>2022</v>
      </c>
      <c r="N69" s="95">
        <v>2023</v>
      </c>
      <c r="O69" s="95">
        <v>2024</v>
      </c>
      <c r="P69" s="95">
        <v>2025</v>
      </c>
      <c r="Q69" s="95">
        <v>2026</v>
      </c>
      <c r="R69" s="95">
        <v>2027</v>
      </c>
      <c r="S69" s="95">
        <v>2028</v>
      </c>
      <c r="T69" s="95">
        <v>2029</v>
      </c>
      <c r="U69" s="1"/>
      <c r="V69" s="1"/>
      <c r="W69" s="1"/>
      <c r="X69" s="1"/>
      <c r="Y69" s="1"/>
      <c r="Z69" s="1"/>
      <c r="AA69" s="1"/>
      <c r="AB69" s="1"/>
    </row>
    <row r="70" spans="1:49" x14ac:dyDescent="0.35">
      <c r="A70" s="96" t="s">
        <v>87</v>
      </c>
      <c r="B70" s="97"/>
      <c r="C70" s="97"/>
      <c r="D70" s="156"/>
      <c r="E70" s="97"/>
      <c r="F70" s="97"/>
      <c r="G70" s="97"/>
      <c r="H70" s="97"/>
      <c r="I70" s="97"/>
      <c r="J70" s="98"/>
      <c r="K70" s="98"/>
      <c r="L70" s="98"/>
      <c r="M70" s="1"/>
      <c r="N70" s="98"/>
      <c r="O70" s="1"/>
      <c r="P70" s="134"/>
      <c r="Q70" s="134"/>
      <c r="R70" s="134"/>
      <c r="S70" s="134"/>
      <c r="T70" s="134"/>
      <c r="U70" s="1"/>
      <c r="V70" s="1"/>
      <c r="W70" s="1"/>
      <c r="X70" s="1"/>
      <c r="Y70" s="1"/>
      <c r="Z70" s="1"/>
      <c r="AA70" s="1"/>
      <c r="AB70" s="1"/>
    </row>
    <row r="71" spans="1:49" x14ac:dyDescent="0.35">
      <c r="A71" s="99" t="s">
        <v>88</v>
      </c>
      <c r="B71" s="119" t="s">
        <v>112</v>
      </c>
      <c r="C71" s="100"/>
      <c r="D71" s="157"/>
      <c r="G71" s="101"/>
      <c r="H71" s="101"/>
      <c r="I71" s="101"/>
      <c r="K71" s="48"/>
      <c r="L71" s="48"/>
      <c r="M71" s="1"/>
      <c r="N71" s="48"/>
      <c r="O71" s="1"/>
      <c r="P71" s="134"/>
      <c r="Q71" s="134"/>
      <c r="R71" s="134"/>
      <c r="S71" s="134"/>
      <c r="T71" s="134"/>
      <c r="U71" s="1"/>
      <c r="V71" s="1"/>
      <c r="W71" s="1"/>
      <c r="X71" s="1"/>
      <c r="Y71" s="1"/>
      <c r="Z71" s="1"/>
      <c r="AA71" s="1"/>
      <c r="AB71" s="1"/>
    </row>
    <row r="72" spans="1:49" x14ac:dyDescent="0.35">
      <c r="A72" s="94" t="s">
        <v>89</v>
      </c>
      <c r="B72" s="94"/>
      <c r="C72" s="94"/>
      <c r="D72" s="155"/>
      <c r="E72" s="94"/>
      <c r="F72" s="102"/>
      <c r="G72" s="84">
        <f t="shared" ref="G72:O72" si="15">F74</f>
        <v>0</v>
      </c>
      <c r="H72" s="84">
        <f t="shared" si="15"/>
        <v>0</v>
      </c>
      <c r="I72" s="84">
        <f t="shared" si="15"/>
        <v>2129811.3199999998</v>
      </c>
      <c r="J72" s="84">
        <f t="shared" si="15"/>
        <v>2129811.3199999998</v>
      </c>
      <c r="K72" s="84">
        <f t="shared" si="15"/>
        <v>5856601.4699999997</v>
      </c>
      <c r="L72" s="84">
        <f t="shared" si="15"/>
        <v>5956075.2299999995</v>
      </c>
      <c r="M72" s="84">
        <f t="shared" si="15"/>
        <v>6475285.4799999995</v>
      </c>
      <c r="N72" s="84">
        <f t="shared" si="15"/>
        <v>6623158.0399999991</v>
      </c>
      <c r="O72" s="84">
        <f t="shared" si="15"/>
        <v>6623158.0399999991</v>
      </c>
      <c r="P72" s="84">
        <f t="shared" ref="P72" si="16">O74</f>
        <v>12995532.529999997</v>
      </c>
      <c r="Q72" s="84">
        <f t="shared" ref="Q72" si="17">P74</f>
        <v>16616784.709999997</v>
      </c>
      <c r="R72" s="84">
        <f t="shared" ref="R72" si="18">Q74</f>
        <v>18735013.919579007</v>
      </c>
      <c r="S72" s="84">
        <f t="shared" ref="S72" si="19">R74</f>
        <v>26314344.882361565</v>
      </c>
      <c r="T72" s="84">
        <f t="shared" ref="T72" si="20">S74</f>
        <v>33913834.890459962</v>
      </c>
      <c r="U72" s="1"/>
      <c r="V72" s="1"/>
      <c r="W72" s="1"/>
      <c r="X72" s="1"/>
      <c r="Y72" s="1"/>
      <c r="Z72" s="1"/>
      <c r="AA72" s="1"/>
      <c r="AB72" s="1"/>
    </row>
    <row r="73" spans="1:49" x14ac:dyDescent="0.35">
      <c r="A73" s="94" t="s">
        <v>90</v>
      </c>
      <c r="B73" s="94"/>
      <c r="C73" s="94"/>
      <c r="D73" s="155"/>
      <c r="E73" s="94"/>
      <c r="F73" s="98">
        <f>'App.2-FB Calc of REG 1980'!F73+'App.2-FB Calc of REG 1920'!G73+'App.2-FB Calc of REG 1611'!F73</f>
        <v>0</v>
      </c>
      <c r="G73" s="98">
        <f>'App.2-FB Calc of REG 1980'!G73+'App.2-FB Calc of REG 1920'!H73+'App.2-FB Calc of REG 1611'!G73</f>
        <v>0</v>
      </c>
      <c r="H73" s="98">
        <f>'App.2-FB Calc of REG 1980'!H73+'App.2-FB Calc of REG 1920'!H73+'App.2-FB Calc of REG 1611'!H73</f>
        <v>2129811.3199999998</v>
      </c>
      <c r="I73" s="98">
        <f>'App.2-FB Calc of REG 1980'!I73+'App.2-FB Calc of REG 1920'!I73+'App.2-FB Calc of REG 1611'!I73</f>
        <v>0</v>
      </c>
      <c r="J73" s="98">
        <f>'App.2-FB Calc of REG 1980'!J73+'App.2-FB Calc of REG 1920'!J73+'App.2-FB Calc of REG 1611'!J73</f>
        <v>3726790.15</v>
      </c>
      <c r="K73" s="98">
        <f>'App.2-FB Calc of REG 1980'!K73+'App.2-FB Calc of REG 1920'!K73+'App.2-FB Calc of REG 1611'!K73</f>
        <v>99473.76</v>
      </c>
      <c r="L73" s="98">
        <f>'App.2-FB Calc of REG 1980'!L73+'App.2-FB Calc of REG 1920'!L73+'App.2-FB Calc of REG 1611'!L73</f>
        <v>519210.25</v>
      </c>
      <c r="M73" s="98">
        <f>'App.2-FB Calc of REG 1980'!M73+'App.2-FB Calc of REG 1920'!M73+'App.2-FB Calc of REG 1611'!M73</f>
        <v>147872.56</v>
      </c>
      <c r="N73" s="98">
        <f>'App.2-FB Calc of REG 1980'!N73+'App.2-FB Calc of REG 1920'!N73+'App.2-FB Calc of REG 1611'!N73</f>
        <v>0</v>
      </c>
      <c r="O73" s="98">
        <f>'App.2-FB Calc of REG 1980'!O73+'App.2-FB Calc of REG 1920'!O73+'App.2-FB Calc of REG 1611'!O73</f>
        <v>6372374.4899999984</v>
      </c>
      <c r="P73" s="98">
        <f>'App.2-FB Calc of REG 1980'!P73+'App.2-FB Calc of REG 1920'!P73+'App.2-FB Calc of REG 1611'!P73</f>
        <v>3621252.1799999997</v>
      </c>
      <c r="Q73" s="98">
        <f>'App.2-FB Calc of REG 1980'!Q73+'App.2-FB Calc of REG 1920'!Q73+'App.2-FB Calc of REG 1611'!Q73</f>
        <v>2118229.2095790077</v>
      </c>
      <c r="R73" s="98">
        <f>'App.2-FB Calc of REG 1980'!R73+'App.2-FB Calc of REG 1920'!R73+'App.2-FB Calc of REG 1611'!R73</f>
        <v>7579330.962782559</v>
      </c>
      <c r="S73" s="98">
        <f>'App.2-FB Calc of REG 1980'!S73+'App.2-FB Calc of REG 1920'!S73+'App.2-FB Calc of REG 1611'!S73</f>
        <v>7599490.0080983946</v>
      </c>
      <c r="T73" s="98">
        <f>'App.2-FB Calc of REG 1980'!T73+'App.2-FB Calc of REG 1920'!T73+'App.2-FB Calc of REG 1611'!T73</f>
        <v>17688451.540844336</v>
      </c>
      <c r="U73" s="1"/>
      <c r="V73" s="103"/>
      <c r="W73" s="1"/>
      <c r="X73" s="1"/>
      <c r="Y73" s="1"/>
      <c r="Z73" s="1"/>
      <c r="AA73" s="1"/>
      <c r="AB73" s="1"/>
    </row>
    <row r="74" spans="1:49" x14ac:dyDescent="0.35">
      <c r="A74" s="94" t="s">
        <v>91</v>
      </c>
      <c r="B74" s="94"/>
      <c r="C74" s="94"/>
      <c r="D74" s="155"/>
      <c r="E74" s="94"/>
      <c r="F74" s="84">
        <f t="shared" ref="F74:O74" si="21">SUM(F72:F73)</f>
        <v>0</v>
      </c>
      <c r="G74" s="84">
        <f t="shared" si="21"/>
        <v>0</v>
      </c>
      <c r="H74" s="84">
        <f t="shared" si="21"/>
        <v>2129811.3199999998</v>
      </c>
      <c r="I74" s="84">
        <f t="shared" si="21"/>
        <v>2129811.3199999998</v>
      </c>
      <c r="J74" s="84">
        <f t="shared" si="21"/>
        <v>5856601.4699999997</v>
      </c>
      <c r="K74" s="84">
        <f t="shared" si="21"/>
        <v>5956075.2299999995</v>
      </c>
      <c r="L74" s="84">
        <f t="shared" si="21"/>
        <v>6475285.4799999995</v>
      </c>
      <c r="M74" s="84">
        <f t="shared" si="21"/>
        <v>6623158.0399999991</v>
      </c>
      <c r="N74" s="84">
        <f t="shared" si="21"/>
        <v>6623158.0399999991</v>
      </c>
      <c r="O74" s="84">
        <f t="shared" si="21"/>
        <v>12995532.529999997</v>
      </c>
      <c r="P74" s="84">
        <f t="shared" ref="P74:T74" si="22">SUM(P72:P73)</f>
        <v>16616784.709999997</v>
      </c>
      <c r="Q74" s="84">
        <f t="shared" si="22"/>
        <v>18735013.919579007</v>
      </c>
      <c r="R74" s="84">
        <f t="shared" si="22"/>
        <v>26314344.882361565</v>
      </c>
      <c r="S74" s="84">
        <f t="shared" si="22"/>
        <v>33913834.890459962</v>
      </c>
      <c r="T74" s="84">
        <f t="shared" si="22"/>
        <v>51602286.431304298</v>
      </c>
      <c r="U74" s="1"/>
      <c r="V74" s="1"/>
      <c r="W74" s="1"/>
      <c r="X74" s="1"/>
      <c r="Y74" s="1"/>
      <c r="Z74" s="1"/>
      <c r="AA74" s="1"/>
      <c r="AB74" s="1"/>
    </row>
    <row r="75" spans="1:49" x14ac:dyDescent="0.35">
      <c r="A75" s="94"/>
      <c r="B75" s="94"/>
      <c r="C75" s="94"/>
      <c r="D75" s="155"/>
      <c r="E75" s="94"/>
      <c r="F75" s="82"/>
      <c r="G75" s="82"/>
      <c r="H75" s="82"/>
      <c r="I75" s="82"/>
      <c r="J75" s="82"/>
      <c r="K75" s="82"/>
      <c r="L75" s="48"/>
      <c r="M75" s="1"/>
      <c r="N75" s="48"/>
      <c r="O75" s="1"/>
      <c r="P75" s="1"/>
      <c r="Q75" s="1"/>
      <c r="R75" s="1"/>
      <c r="S75" s="1"/>
      <c r="T75" s="1"/>
      <c r="U75" s="1"/>
      <c r="V75" s="1"/>
      <c r="W75" s="1"/>
      <c r="X75" s="1"/>
      <c r="Y75" s="1"/>
      <c r="Z75" s="1"/>
      <c r="AA75" s="1"/>
      <c r="AB75" s="1"/>
    </row>
    <row r="76" spans="1:49" x14ac:dyDescent="0.35">
      <c r="A76" s="94" t="s">
        <v>92</v>
      </c>
      <c r="B76" s="94"/>
      <c r="C76" s="94"/>
      <c r="D76" s="94"/>
      <c r="E76" s="94"/>
      <c r="F76" s="100"/>
      <c r="G76" s="84">
        <f>+F79</f>
        <v>0</v>
      </c>
      <c r="H76" s="84">
        <f t="shared" ref="H76:O76" si="23">+G79</f>
        <v>0</v>
      </c>
      <c r="I76" s="84">
        <f t="shared" si="23"/>
        <v>35496.86</v>
      </c>
      <c r="J76" s="84">
        <f t="shared" si="23"/>
        <v>177484.09404255322</v>
      </c>
      <c r="K76" s="84">
        <f t="shared" si="23"/>
        <v>383734.92404255329</v>
      </c>
      <c r="L76" s="84">
        <f t="shared" si="23"/>
        <v>1321751.7240425532</v>
      </c>
      <c r="M76" s="84">
        <f t="shared" si="23"/>
        <v>2284085.5240425533</v>
      </c>
      <c r="N76" s="84">
        <f t="shared" si="23"/>
        <v>3261846.494042553</v>
      </c>
      <c r="O76" s="84">
        <f t="shared" si="23"/>
        <v>4174404.8240425531</v>
      </c>
      <c r="P76" s="84">
        <f t="shared" ref="P76" si="24">+O79</f>
        <v>5385186.1986649847</v>
      </c>
      <c r="Q76" s="84">
        <f t="shared" ref="Q76" si="25">+P79</f>
        <v>6385466.7062767455</v>
      </c>
      <c r="R76" s="84">
        <f t="shared" ref="R76" si="26">+Q79</f>
        <v>7759845.7984639741</v>
      </c>
      <c r="S76" s="84">
        <f t="shared" ref="S76" si="27">+R79</f>
        <v>9659763.1564252004</v>
      </c>
      <c r="T76" s="84">
        <f t="shared" ref="T76" si="28">+S79</f>
        <v>12192350.64819083</v>
      </c>
      <c r="U76" s="1"/>
      <c r="V76" s="1"/>
      <c r="W76" s="1"/>
      <c r="X76" s="1"/>
      <c r="Y76" s="1"/>
      <c r="Z76" s="1"/>
      <c r="AA76" s="1"/>
      <c r="AB76" s="1"/>
    </row>
    <row r="77" spans="1:49" x14ac:dyDescent="0.35">
      <c r="A77" s="94" t="s">
        <v>93</v>
      </c>
      <c r="B77" s="94"/>
      <c r="C77" s="94"/>
      <c r="D77" s="94"/>
      <c r="E77" s="94"/>
      <c r="F77" s="82">
        <f>'App.2-FB Calc of REG 1980'!F77+'App.2-FB Calc of REG 1920'!F77+'App.2-FB Calc of REG 1611'!F77</f>
        <v>0</v>
      </c>
      <c r="G77" s="82">
        <f>'App.2-FB Calc of REG 1980'!G77+'App.2-FB Calc of REG 1920'!G77+'App.2-FB Calc of REG 1611'!G77</f>
        <v>0</v>
      </c>
      <c r="H77" s="82">
        <f>'App.2-FB Calc of REG 1980'!H77+'App.2-FB Calc of REG 1920'!H77+'App.2-FB Calc of REG 1611'!H77</f>
        <v>0</v>
      </c>
      <c r="I77" s="82">
        <f>'App.2-FB Calc of REG 1980'!I77+'App.2-FB Calc of REG 1920'!I77+'App.2-FB Calc of REG 1611'!I77</f>
        <v>141987.2340425532</v>
      </c>
      <c r="J77" s="82">
        <f>'App.2-FB Calc of REG 1980'!J77+'App.2-FB Calc of REG 1920'!J77+'App.2-FB Calc of REG 1611'!J77</f>
        <v>141987.42000000001</v>
      </c>
      <c r="K77" s="82">
        <f>'App.2-FB Calc of REG 1980'!K77+'App.2-FB Calc of REG 1920'!K77+'App.2-FB Calc of REG 1611'!K77</f>
        <v>938016.79999999993</v>
      </c>
      <c r="L77" s="82">
        <f>'App.2-FB Calc of REG 1980'!L77+'App.2-FB Calc of REG 1920'!L77+'App.2-FB Calc of REG 1611'!L77</f>
        <v>962333.79999999993</v>
      </c>
      <c r="M77" s="82">
        <f>'App.2-FB Calc of REG 1980'!M77+'App.2-FB Calc of REG 1920'!M77+'App.2-FB Calc of REG 1611'!M77</f>
        <v>977760.97</v>
      </c>
      <c r="N77" s="82">
        <f>'App.2-FB Calc of REG 1980'!N77+'App.2-FB Calc of REG 1920'!N77+'App.2-FB Calc of REG 1611'!N77</f>
        <v>912558.33</v>
      </c>
      <c r="O77" s="82">
        <f>'App.2-FB Calc of REG 1980'!O77+'App.2-FB Calc of REG 1920'!O77+'App.2-FB Calc of REG 1611'!O77</f>
        <v>1210781.3746224314</v>
      </c>
      <c r="P77" s="82">
        <f>'App.2-FB Calc of REG 1980'!P77+'App.2-FB Calc of REG 1920'!P77+'App.2-FB Calc of REG 1611'!P77</f>
        <v>1000280.5076117606</v>
      </c>
      <c r="Q77" s="82">
        <f>'App.2-FB Calc of REG 1980'!Q77+'App.2-FB Calc of REG 1920'!Q77+'App.2-FB Calc of REG 1611'!Q77</f>
        <v>1374379.0921872284</v>
      </c>
      <c r="R77" s="82">
        <f>'App.2-FB Calc of REG 1980'!R77+'App.2-FB Calc of REG 1920'!R77+'App.2-FB Calc of REG 1611'!R77</f>
        <v>1899917.3579612267</v>
      </c>
      <c r="S77" s="82">
        <f>'App.2-FB Calc of REG 1980'!S77+'App.2-FB Calc of REG 1920'!S77+'App.2-FB Calc of REG 1611'!S77</f>
        <v>2532587.4917656304</v>
      </c>
      <c r="T77" s="82">
        <f>'App.2-FB Calc of REG 1980'!T77+'App.2-FB Calc of REG 1920'!T77+'App.2-FB Calc of REG 1611'!T77</f>
        <v>3427558.363248785</v>
      </c>
      <c r="U77" s="1"/>
      <c r="V77" s="1"/>
      <c r="W77" s="1"/>
      <c r="X77" s="1"/>
      <c r="Y77" s="1"/>
      <c r="Z77" s="1"/>
      <c r="AA77" s="1"/>
      <c r="AB77" s="1"/>
    </row>
    <row r="78" spans="1:49" x14ac:dyDescent="0.35">
      <c r="A78" s="94" t="s">
        <v>94</v>
      </c>
      <c r="B78" s="94"/>
      <c r="C78" s="1"/>
      <c r="D78" s="1"/>
      <c r="E78" s="1"/>
      <c r="F78" s="82">
        <f>'App.2-FB Calc of REG 1980'!F78+'App.2-FB Calc of REG 1920'!F78+'App.2-FB Calc of REG 1611'!F78</f>
        <v>0</v>
      </c>
      <c r="G78" s="82">
        <f>'App.2-FB Calc of REG 1980'!G78+'App.2-FB Calc of REG 1920'!G78+'App.2-FB Calc of REG 1611'!G78</f>
        <v>0</v>
      </c>
      <c r="H78" s="82">
        <f>'App.2-FB Calc of REG 1980'!H78+'App.2-FB Calc of REG 1920'!H78+'App.2-FB Calc of REG 1611'!H78</f>
        <v>35496.86</v>
      </c>
      <c r="I78" s="82">
        <f>'App.2-FB Calc of REG 1980'!I78+'App.2-FB Calc of REG 1920'!I78+'App.2-FB Calc of REG 1611'!I78</f>
        <v>0</v>
      </c>
      <c r="J78" s="82">
        <f>'App.2-FB Calc of REG 1980'!J78+'App.2-FB Calc of REG 1920'!J78+'App.2-FB Calc of REG 1611'!J78</f>
        <v>64263.41</v>
      </c>
      <c r="K78" s="82">
        <f>'App.2-FB Calc of REG 1980'!K78+'App.2-FB Calc of REG 1920'!K78+'App.2-FB Calc of REG 1611'!K78</f>
        <v>0</v>
      </c>
      <c r="L78" s="82">
        <f>'App.2-FB Calc of REG 1980'!L78+'App.2-FB Calc of REG 1920'!L78+'App.2-FB Calc of REG 1611'!L78</f>
        <v>0</v>
      </c>
      <c r="M78" s="82">
        <f>'App.2-FB Calc of REG 1980'!M78+'App.2-FB Calc of REG 1920'!M78+'App.2-FB Calc of REG 1611'!M78</f>
        <v>0</v>
      </c>
      <c r="N78" s="82">
        <f>'App.2-FB Calc of REG 1980'!N78+'App.2-FB Calc of REG 1920'!N78+'App.2-FB Calc of REG 1611'!N78</f>
        <v>0</v>
      </c>
      <c r="O78" s="82">
        <f>'App.2-FB Calc of REG 1980'!O78+'App.2-FB Calc of REG 1920'!O78+'App.2-FB Calc of REG 1611'!O78</f>
        <v>0</v>
      </c>
      <c r="P78" s="82">
        <f>'App.2-FB Calc of REG 1980'!P78+'App.2-FB Calc of REG 1920'!P78+'App.2-FB Calc of REG 1611'!P78</f>
        <v>0</v>
      </c>
      <c r="Q78" s="82">
        <f>'App.2-FB Calc of REG 1980'!Q78+'App.2-FB Calc of REG 1920'!Q78+'App.2-FB Calc of REG 1611'!Q78</f>
        <v>0</v>
      </c>
      <c r="R78" s="82">
        <f>'App.2-FB Calc of REG 1980'!R78+'App.2-FB Calc of REG 1920'!R78+'App.2-FB Calc of REG 1611'!R78</f>
        <v>0</v>
      </c>
      <c r="S78" s="82">
        <f>'App.2-FB Calc of REG 1980'!S78+'App.2-FB Calc of REG 1920'!S78+'App.2-FB Calc of REG 1611'!S78</f>
        <v>0</v>
      </c>
      <c r="T78" s="82">
        <f>'App.2-FB Calc of REG 1980'!T78+'App.2-FB Calc of REG 1920'!T78+'App.2-FB Calc of REG 1611'!T78</f>
        <v>0</v>
      </c>
      <c r="U78" s="1"/>
      <c r="V78" s="1"/>
      <c r="W78" s="1"/>
      <c r="X78" s="1"/>
      <c r="Y78" s="1"/>
      <c r="Z78" s="1"/>
      <c r="AA78" s="1"/>
      <c r="AB78" s="1"/>
    </row>
    <row r="79" spans="1:49" x14ac:dyDescent="0.35">
      <c r="A79" s="94" t="s">
        <v>95</v>
      </c>
      <c r="B79" s="94"/>
      <c r="C79" s="94"/>
      <c r="D79" s="94"/>
      <c r="E79" s="94"/>
      <c r="F79" s="84">
        <f t="shared" ref="F79:O79" si="29">SUM(F76+F77+F78)</f>
        <v>0</v>
      </c>
      <c r="G79" s="84">
        <f t="shared" si="29"/>
        <v>0</v>
      </c>
      <c r="H79" s="84">
        <f t="shared" si="29"/>
        <v>35496.86</v>
      </c>
      <c r="I79" s="84">
        <f t="shared" si="29"/>
        <v>177484.09404255322</v>
      </c>
      <c r="J79" s="84">
        <f t="shared" si="29"/>
        <v>383734.92404255329</v>
      </c>
      <c r="K79" s="84">
        <f t="shared" si="29"/>
        <v>1321751.7240425532</v>
      </c>
      <c r="L79" s="84">
        <f t="shared" si="29"/>
        <v>2284085.5240425533</v>
      </c>
      <c r="M79" s="84">
        <f t="shared" si="29"/>
        <v>3261846.494042553</v>
      </c>
      <c r="N79" s="84">
        <f t="shared" si="29"/>
        <v>4174404.8240425531</v>
      </c>
      <c r="O79" s="84">
        <f t="shared" si="29"/>
        <v>5385186.1986649847</v>
      </c>
      <c r="P79" s="84">
        <f t="shared" ref="P79:T79" si="30">SUM(P76+P77+P78)</f>
        <v>6385466.7062767455</v>
      </c>
      <c r="Q79" s="84">
        <f t="shared" si="30"/>
        <v>7759845.7984639741</v>
      </c>
      <c r="R79" s="84">
        <f t="shared" si="30"/>
        <v>9659763.1564252004</v>
      </c>
      <c r="S79" s="84">
        <f t="shared" si="30"/>
        <v>12192350.64819083</v>
      </c>
      <c r="T79" s="84">
        <f t="shared" si="30"/>
        <v>15619909.011439614</v>
      </c>
      <c r="U79" s="1"/>
      <c r="V79" s="1"/>
      <c r="W79" s="1"/>
      <c r="X79" s="1"/>
      <c r="Y79" s="1"/>
      <c r="Z79" s="1"/>
      <c r="AA79" s="1"/>
      <c r="AB79" s="1"/>
    </row>
    <row r="80" spans="1:49" x14ac:dyDescent="0.35">
      <c r="A80" s="94"/>
      <c r="B80" s="94"/>
      <c r="C80" s="94"/>
      <c r="D80" s="94"/>
      <c r="E80" s="94"/>
      <c r="F80" s="48"/>
      <c r="G80" s="48"/>
      <c r="H80" s="48"/>
      <c r="I80" s="48"/>
      <c r="J80" s="48"/>
      <c r="K80" s="48"/>
      <c r="L80" s="48"/>
      <c r="M80" s="48"/>
      <c r="N80" s="48"/>
      <c r="O80" s="48"/>
      <c r="P80" s="48"/>
      <c r="Q80" s="48"/>
      <c r="R80" s="48"/>
      <c r="S80" s="48"/>
      <c r="T80" s="48"/>
      <c r="U80" s="103"/>
      <c r="V80" s="1"/>
      <c r="W80" s="1"/>
      <c r="X80" s="1"/>
      <c r="Y80" s="1"/>
      <c r="Z80" s="1"/>
      <c r="AA80" s="1"/>
      <c r="AB80" s="1"/>
    </row>
    <row r="81" spans="1:28" x14ac:dyDescent="0.35">
      <c r="A81" s="94" t="s">
        <v>96</v>
      </c>
      <c r="B81" s="94"/>
      <c r="C81" s="94"/>
      <c r="D81" s="94"/>
      <c r="E81" s="94"/>
      <c r="F81" s="48">
        <f t="shared" ref="F81:O81" si="31">F72-F76</f>
        <v>0</v>
      </c>
      <c r="G81" s="48">
        <f t="shared" si="31"/>
        <v>0</v>
      </c>
      <c r="H81" s="48">
        <f t="shared" si="31"/>
        <v>0</v>
      </c>
      <c r="I81" s="48">
        <f t="shared" si="31"/>
        <v>2094314.4599999997</v>
      </c>
      <c r="J81" s="48">
        <f t="shared" si="31"/>
        <v>1952327.2259574467</v>
      </c>
      <c r="K81" s="48">
        <f t="shared" si="31"/>
        <v>5472866.5459574461</v>
      </c>
      <c r="L81" s="48">
        <f t="shared" si="31"/>
        <v>4634323.5059574461</v>
      </c>
      <c r="M81" s="48">
        <f t="shared" si="31"/>
        <v>4191199.9559574462</v>
      </c>
      <c r="N81" s="48">
        <f t="shared" si="31"/>
        <v>3361311.5459574461</v>
      </c>
      <c r="O81" s="48">
        <f t="shared" si="31"/>
        <v>2448753.215957446</v>
      </c>
      <c r="P81" s="48">
        <f t="shared" ref="P81:T81" si="32">P72-P76</f>
        <v>7610346.3313350128</v>
      </c>
      <c r="Q81" s="48">
        <f t="shared" si="32"/>
        <v>10231318.003723253</v>
      </c>
      <c r="R81" s="48">
        <f t="shared" si="32"/>
        <v>10975168.121115033</v>
      </c>
      <c r="S81" s="48">
        <f t="shared" si="32"/>
        <v>16654581.725936364</v>
      </c>
      <c r="T81" s="48">
        <f t="shared" si="32"/>
        <v>21721484.242269132</v>
      </c>
      <c r="U81" s="1"/>
      <c r="V81" s="1"/>
      <c r="W81" s="1"/>
      <c r="X81" s="1"/>
      <c r="Y81" s="1"/>
      <c r="Z81" s="1"/>
      <c r="AA81" s="1"/>
      <c r="AB81" s="1"/>
    </row>
    <row r="82" spans="1:28" x14ac:dyDescent="0.35">
      <c r="A82" s="94" t="s">
        <v>97</v>
      </c>
      <c r="B82" s="94"/>
      <c r="C82" s="94"/>
      <c r="D82" s="94"/>
      <c r="E82" s="94"/>
      <c r="F82" s="84">
        <f t="shared" ref="F82:O82" si="33">F74-F79</f>
        <v>0</v>
      </c>
      <c r="G82" s="84">
        <f t="shared" si="33"/>
        <v>0</v>
      </c>
      <c r="H82" s="84">
        <f t="shared" si="33"/>
        <v>2094314.4599999997</v>
      </c>
      <c r="I82" s="84">
        <f t="shared" si="33"/>
        <v>1952327.2259574467</v>
      </c>
      <c r="J82" s="84">
        <f t="shared" si="33"/>
        <v>5472866.5459574461</v>
      </c>
      <c r="K82" s="84">
        <f t="shared" si="33"/>
        <v>4634323.5059574461</v>
      </c>
      <c r="L82" s="84">
        <f t="shared" si="33"/>
        <v>4191199.9559574462</v>
      </c>
      <c r="M82" s="84">
        <f t="shared" si="33"/>
        <v>3361311.5459574461</v>
      </c>
      <c r="N82" s="84">
        <f t="shared" si="33"/>
        <v>2448753.215957446</v>
      </c>
      <c r="O82" s="84">
        <f t="shared" si="33"/>
        <v>7610346.3313350128</v>
      </c>
      <c r="P82" s="84">
        <f t="shared" ref="P82:T82" si="34">P74-P79</f>
        <v>10231318.003723253</v>
      </c>
      <c r="Q82" s="84">
        <f t="shared" si="34"/>
        <v>10975168.121115033</v>
      </c>
      <c r="R82" s="84">
        <f t="shared" si="34"/>
        <v>16654581.725936364</v>
      </c>
      <c r="S82" s="84">
        <f t="shared" si="34"/>
        <v>21721484.242269132</v>
      </c>
      <c r="T82" s="84">
        <f t="shared" si="34"/>
        <v>35982377.419864684</v>
      </c>
      <c r="U82" s="1"/>
      <c r="V82" s="1"/>
      <c r="W82" s="1"/>
      <c r="X82" s="1"/>
      <c r="Y82" s="1"/>
      <c r="Z82" s="1"/>
      <c r="AA82" s="1"/>
      <c r="AB82" s="1"/>
    </row>
    <row r="83" spans="1:28" ht="15" thickBot="1" x14ac:dyDescent="0.4">
      <c r="A83" s="97" t="s">
        <v>98</v>
      </c>
      <c r="B83" s="97"/>
      <c r="C83" s="94"/>
      <c r="D83" s="94"/>
      <c r="E83" s="94"/>
      <c r="F83" s="104">
        <f t="shared" ref="F83:O83" si="35">SUM(F81:F82)/2</f>
        <v>0</v>
      </c>
      <c r="G83" s="104">
        <f t="shared" si="35"/>
        <v>0</v>
      </c>
      <c r="H83" s="104">
        <f t="shared" si="35"/>
        <v>1047157.2299999999</v>
      </c>
      <c r="I83" s="104">
        <f t="shared" si="35"/>
        <v>2023320.8429787233</v>
      </c>
      <c r="J83" s="104">
        <f t="shared" si="35"/>
        <v>3712596.8859574464</v>
      </c>
      <c r="K83" s="104">
        <f t="shared" si="35"/>
        <v>5053595.0259574465</v>
      </c>
      <c r="L83" s="104">
        <f t="shared" si="35"/>
        <v>4412761.7309574466</v>
      </c>
      <c r="M83" s="104">
        <f t="shared" si="35"/>
        <v>3776255.7509574462</v>
      </c>
      <c r="N83" s="104">
        <f t="shared" si="35"/>
        <v>2905032.3809574461</v>
      </c>
      <c r="O83" s="104">
        <f t="shared" si="35"/>
        <v>5029549.7736462299</v>
      </c>
      <c r="P83" s="104">
        <f t="shared" ref="P83:T83" si="36">SUM(P81:P82)/2</f>
        <v>8920832.1675291322</v>
      </c>
      <c r="Q83" s="104">
        <f t="shared" si="36"/>
        <v>10603243.062419143</v>
      </c>
      <c r="R83" s="104">
        <f t="shared" si="36"/>
        <v>13814874.923525698</v>
      </c>
      <c r="S83" s="104">
        <f t="shared" si="36"/>
        <v>19188032.984102748</v>
      </c>
      <c r="T83" s="104">
        <f t="shared" si="36"/>
        <v>28851930.831066906</v>
      </c>
      <c r="U83" s="1"/>
      <c r="V83" s="1"/>
      <c r="W83" s="1"/>
      <c r="X83" s="1"/>
      <c r="Y83" s="1"/>
      <c r="Z83" s="1"/>
      <c r="AA83" s="1"/>
      <c r="AB83" s="1"/>
    </row>
    <row r="84" spans="1:28" x14ac:dyDescent="0.35">
      <c r="A84" s="94"/>
      <c r="B84" s="94"/>
      <c r="C84" s="94"/>
      <c r="D84" s="94"/>
      <c r="E84" s="94"/>
      <c r="F84" s="94"/>
      <c r="G84" s="48"/>
      <c r="H84" s="48"/>
      <c r="I84" s="48"/>
      <c r="J84" s="48"/>
      <c r="K84" s="48"/>
      <c r="L84" s="48"/>
      <c r="M84" s="48"/>
      <c r="N84" s="48"/>
      <c r="O84" s="48"/>
      <c r="P84" s="134"/>
      <c r="Q84" s="134"/>
      <c r="R84" s="134"/>
      <c r="S84" s="134"/>
      <c r="T84" s="134"/>
      <c r="U84" s="1"/>
      <c r="V84" s="1"/>
      <c r="W84" s="1"/>
      <c r="X84" s="1"/>
      <c r="Y84" s="1"/>
      <c r="Z84" s="1"/>
      <c r="AA84" s="1"/>
      <c r="AB84" s="1"/>
    </row>
    <row r="85" spans="1:28" ht="15" thickBot="1" x14ac:dyDescent="0.4">
      <c r="A85" s="96" t="s">
        <v>99</v>
      </c>
      <c r="B85" s="96"/>
      <c r="C85" s="97"/>
      <c r="D85" s="97"/>
      <c r="E85" s="97"/>
      <c r="F85" s="97"/>
      <c r="G85" s="48"/>
      <c r="H85" s="48"/>
      <c r="I85" s="48"/>
      <c r="J85" s="48"/>
      <c r="K85" s="93" t="s">
        <v>28</v>
      </c>
      <c r="L85" s="48"/>
      <c r="M85" s="1"/>
      <c r="N85" s="48"/>
      <c r="O85" s="1"/>
      <c r="P85" s="134"/>
      <c r="Q85" s="134"/>
      <c r="R85" s="134"/>
      <c r="S85" s="134"/>
      <c r="T85" s="134"/>
      <c r="U85" s="1"/>
      <c r="V85" s="1"/>
      <c r="W85" s="1"/>
      <c r="X85" s="1"/>
      <c r="Y85" s="1"/>
      <c r="Z85" s="1"/>
      <c r="AA85" s="1"/>
      <c r="AB85" s="1"/>
    </row>
    <row r="86" spans="1:28" ht="15" thickBot="1" x14ac:dyDescent="0.4">
      <c r="A86" s="97"/>
      <c r="B86" s="97"/>
      <c r="C86" s="1"/>
      <c r="D86" s="1"/>
      <c r="E86" s="1"/>
      <c r="F86" s="95">
        <f>F69</f>
        <v>2015</v>
      </c>
      <c r="G86" s="95">
        <f>G69</f>
        <v>2016</v>
      </c>
      <c r="H86" s="95">
        <f t="shared" ref="H86:T86" si="37">H69</f>
        <v>2017</v>
      </c>
      <c r="I86" s="95">
        <f t="shared" si="37"/>
        <v>2018</v>
      </c>
      <c r="J86" s="95">
        <f t="shared" si="37"/>
        <v>2019</v>
      </c>
      <c r="K86" s="95">
        <f t="shared" si="37"/>
        <v>2020</v>
      </c>
      <c r="L86" s="95">
        <f t="shared" si="37"/>
        <v>2021</v>
      </c>
      <c r="M86" s="95">
        <f t="shared" si="37"/>
        <v>2022</v>
      </c>
      <c r="N86" s="95">
        <f t="shared" si="37"/>
        <v>2023</v>
      </c>
      <c r="O86" s="95">
        <f t="shared" si="37"/>
        <v>2024</v>
      </c>
      <c r="P86" s="95">
        <f t="shared" si="37"/>
        <v>2025</v>
      </c>
      <c r="Q86" s="95">
        <f t="shared" si="37"/>
        <v>2026</v>
      </c>
      <c r="R86" s="95">
        <f t="shared" si="37"/>
        <v>2027</v>
      </c>
      <c r="S86" s="95">
        <f t="shared" si="37"/>
        <v>2028</v>
      </c>
      <c r="T86" s="95">
        <f t="shared" si="37"/>
        <v>2029</v>
      </c>
      <c r="U86" s="1"/>
      <c r="V86" s="1"/>
      <c r="W86" s="1"/>
      <c r="X86" s="1"/>
      <c r="Y86" s="1"/>
      <c r="Z86" s="1"/>
      <c r="AA86" s="1"/>
      <c r="AB86" s="1"/>
    </row>
    <row r="87" spans="1:28" x14ac:dyDescent="0.35">
      <c r="A87" s="94"/>
      <c r="B87" s="94"/>
      <c r="C87" s="1"/>
      <c r="D87" s="1"/>
      <c r="E87" s="1"/>
      <c r="F87" s="48"/>
      <c r="G87" s="48"/>
      <c r="H87" s="48"/>
      <c r="I87" s="48"/>
      <c r="J87" s="48"/>
      <c r="K87" s="48"/>
      <c r="L87" s="48"/>
      <c r="M87" s="48"/>
      <c r="N87" s="48"/>
      <c r="O87" s="48"/>
      <c r="P87" s="82"/>
      <c r="Q87" s="82"/>
      <c r="R87" s="82"/>
      <c r="S87" s="82"/>
      <c r="T87" s="82"/>
      <c r="U87" s="1"/>
      <c r="V87" s="1"/>
      <c r="W87" s="1"/>
      <c r="X87" s="1"/>
      <c r="Y87" s="1"/>
      <c r="Z87" s="1"/>
      <c r="AA87" s="1"/>
      <c r="AB87" s="1"/>
    </row>
    <row r="88" spans="1:28" x14ac:dyDescent="0.35">
      <c r="A88" s="94" t="s">
        <v>100</v>
      </c>
      <c r="B88" s="94"/>
      <c r="C88" s="1"/>
      <c r="D88" s="1"/>
      <c r="E88" s="1"/>
      <c r="F88" s="105">
        <f>F72</f>
        <v>0</v>
      </c>
      <c r="G88" s="84">
        <f t="shared" ref="G88:O88" si="38">F96</f>
        <v>0</v>
      </c>
      <c r="H88" s="84">
        <f t="shared" si="38"/>
        <v>0</v>
      </c>
      <c r="I88" s="84">
        <f t="shared" si="38"/>
        <v>2044618.8671999997</v>
      </c>
      <c r="J88" s="84">
        <f t="shared" si="38"/>
        <v>1881049.3578239998</v>
      </c>
      <c r="K88" s="84">
        <f t="shared" si="38"/>
        <v>3760801.6060065906</v>
      </c>
      <c r="L88" s="84">
        <f t="shared" si="38"/>
        <v>1854420.0113239354</v>
      </c>
      <c r="M88" s="84">
        <f t="shared" si="38"/>
        <v>2067461.8680330205</v>
      </c>
      <c r="N88" s="84">
        <f t="shared" si="38"/>
        <v>1979956.3483171286</v>
      </c>
      <c r="O88" s="84">
        <f t="shared" si="38"/>
        <v>1798053.4500687958</v>
      </c>
      <c r="P88" s="84">
        <f t="shared" ref="P88" si="39">O96</f>
        <v>7209887.7090534316</v>
      </c>
      <c r="Q88" s="84">
        <f t="shared" ref="Q88" si="40">P96</f>
        <v>8061383.7485533627</v>
      </c>
      <c r="R88" s="84">
        <f t="shared" ref="R88" si="41">Q96</f>
        <v>6988664.0612114258</v>
      </c>
      <c r="S88" s="84">
        <f t="shared" ref="S88" si="42">R96</f>
        <v>10881983.787605217</v>
      </c>
      <c r="T88" s="84">
        <f t="shared" ref="T88" si="43">S96</f>
        <v>13557373.802458843</v>
      </c>
      <c r="U88" s="1"/>
      <c r="V88" s="1"/>
      <c r="W88" s="1"/>
      <c r="X88" s="1"/>
      <c r="Y88" s="1"/>
      <c r="Z88" s="1"/>
      <c r="AA88" s="1"/>
      <c r="AB88" s="1"/>
    </row>
    <row r="89" spans="1:28" x14ac:dyDescent="0.35">
      <c r="A89" s="94" t="s">
        <v>90</v>
      </c>
      <c r="B89" s="94"/>
      <c r="C89" s="1"/>
      <c r="D89" s="1"/>
      <c r="E89" s="1"/>
      <c r="F89" s="48">
        <f>'App.2-FB Calc of REG 1980'!F89+'App.2-FB Calc of REG 1920'!F91+'App.2-FB Calc of REG 1611'!F91</f>
        <v>0</v>
      </c>
      <c r="G89" s="48">
        <f>'App.2-FB Calc of REG 1980'!G89+'App.2-FB Calc of REG 1920'!G91+'App.2-FB Calc of REG 1611'!G91</f>
        <v>0</v>
      </c>
      <c r="H89" s="48">
        <f>'App.2-FB Calc of REG 1980'!H89+'App.2-FB Calc of REG 1920'!H91+'App.2-FB Calc of REG 1611'!H91</f>
        <v>2129811.3199999998</v>
      </c>
      <c r="I89" s="48">
        <f>'App.2-FB Calc of REG 1980'!I89+'App.2-FB Calc of REG 1920'!I91+'App.2-FB Calc of REG 1611'!I91</f>
        <v>0</v>
      </c>
      <c r="J89" s="48">
        <f>'App.2-FB Calc of REG 1980'!J89+'App.2-FB Calc of REG 1920'!J91+'App.2-FB Calc of REG 1611'!J91</f>
        <v>3722690.4255319154</v>
      </c>
      <c r="K89" s="48">
        <f>'App.2-FB Calc of REG 1980'!K89+'App.2-FB Calc of REG 1920'!K89+'App.2-FB Calc of REG 1611'!K89</f>
        <v>99473.76</v>
      </c>
      <c r="L89" s="48">
        <f>'App.2-FB Calc of REG 1980'!L89+'App.2-FB Calc of REG 1920'!L89+'App.2-FB Calc of REG 1611'!L89</f>
        <v>519210.25</v>
      </c>
      <c r="M89" s="48">
        <f>'App.2-FB Calc of REG 1980'!M89+'App.2-FB Calc of REG 1920'!M89+'App.2-FB Calc of REG 1611'!M89</f>
        <v>147872.56</v>
      </c>
      <c r="N89" s="48">
        <f>'App.2-FB Calc of REG 1980'!N89+'App.2-FB Calc of REG 1920'!N89+'App.2-FB Calc of REG 1611'!N89</f>
        <v>0</v>
      </c>
      <c r="O89" s="48">
        <f>'App.2-FB Calc of REG 1980'!O89+'App.2-FB Calc of REG 1920'!O89+'App.2-FB Calc of REG 1611'!O89</f>
        <v>6372374.4899999984</v>
      </c>
      <c r="P89" s="48">
        <f>'App.2-FB Calc of REG 1980'!P89+'App.2-FB Calc of REG 1920'!P89+'App.2-FB Calc of REG 1611'!P89</f>
        <v>3621252.1799999997</v>
      </c>
      <c r="Q89" s="48">
        <f>'App.2-FB Calc of REG 1980'!Q89+'App.2-FB Calc of REG 1920'!Q89+'App.2-FB Calc of REG 1611'!Q89</f>
        <v>2118229.2095790077</v>
      </c>
      <c r="R89" s="48">
        <f>'App.2-FB Calc of REG 1980'!R89+'App.2-FB Calc of REG 1920'!R89+'App.2-FB Calc of REG 1611'!R89</f>
        <v>7579330.962782559</v>
      </c>
      <c r="S89" s="48">
        <f>'App.2-FB Calc of REG 1980'!S89+'App.2-FB Calc of REG 1920'!S89+'App.2-FB Calc of REG 1611'!S89</f>
        <v>7599490.0080983946</v>
      </c>
      <c r="T89" s="48">
        <f>'App.2-FB Calc of REG 1980'!T89+'App.2-FB Calc of REG 1920'!T89+'App.2-FB Calc of REG 1611'!T89</f>
        <v>17688451.540844336</v>
      </c>
      <c r="U89" s="103"/>
      <c r="V89" s="1"/>
      <c r="W89" s="1"/>
      <c r="X89" s="1"/>
      <c r="Y89" s="1"/>
      <c r="Z89" s="1"/>
      <c r="AA89" s="1"/>
      <c r="AB89" s="1"/>
    </row>
    <row r="90" spans="1:28" x14ac:dyDescent="0.35">
      <c r="A90" s="94" t="s">
        <v>101</v>
      </c>
      <c r="B90" s="94"/>
      <c r="C90" s="1"/>
      <c r="D90" s="109"/>
      <c r="E90" s="1"/>
      <c r="F90" s="84">
        <f t="shared" ref="F90:O90" si="44">SUM(F88:F89)</f>
        <v>0</v>
      </c>
      <c r="G90" s="84">
        <f t="shared" si="44"/>
        <v>0</v>
      </c>
      <c r="H90" s="84">
        <f t="shared" si="44"/>
        <v>2129811.3199999998</v>
      </c>
      <c r="I90" s="84">
        <f t="shared" si="44"/>
        <v>2044618.8671999997</v>
      </c>
      <c r="J90" s="84">
        <f t="shared" si="44"/>
        <v>5603739.783355915</v>
      </c>
      <c r="K90" s="84">
        <f t="shared" si="44"/>
        <v>3860275.3660065904</v>
      </c>
      <c r="L90" s="84">
        <f t="shared" si="44"/>
        <v>2373630.2613239354</v>
      </c>
      <c r="M90" s="84">
        <f t="shared" si="44"/>
        <v>2215334.4280330203</v>
      </c>
      <c r="N90" s="84">
        <f t="shared" si="44"/>
        <v>1979956.3483171286</v>
      </c>
      <c r="O90" s="84">
        <f t="shared" si="44"/>
        <v>8170427.9400687944</v>
      </c>
      <c r="P90" s="84">
        <f t="shared" ref="P90:T90" si="45">SUM(P88:P89)</f>
        <v>10831139.88905343</v>
      </c>
      <c r="Q90" s="84">
        <f t="shared" si="45"/>
        <v>10179612.958132371</v>
      </c>
      <c r="R90" s="84">
        <f t="shared" si="45"/>
        <v>14567995.023993984</v>
      </c>
      <c r="S90" s="84">
        <f t="shared" si="45"/>
        <v>18481473.795703612</v>
      </c>
      <c r="T90" s="84">
        <f t="shared" si="45"/>
        <v>31245825.343303181</v>
      </c>
      <c r="U90" s="1"/>
      <c r="V90" s="1"/>
      <c r="W90" s="1"/>
      <c r="X90" s="1"/>
      <c r="Y90" s="1"/>
      <c r="Z90" s="1"/>
      <c r="AA90" s="1"/>
      <c r="AB90" s="1"/>
    </row>
    <row r="91" spans="1:28" x14ac:dyDescent="0.35">
      <c r="A91" s="94" t="s">
        <v>102</v>
      </c>
      <c r="B91" s="94"/>
      <c r="C91" s="1"/>
      <c r="D91" s="109"/>
      <c r="E91" s="1"/>
      <c r="F91" s="48">
        <f t="shared" ref="F91:O91" si="46">F89/2</f>
        <v>0</v>
      </c>
      <c r="G91" s="48">
        <f t="shared" si="46"/>
        <v>0</v>
      </c>
      <c r="H91" s="48">
        <f t="shared" si="46"/>
        <v>1064905.6599999999</v>
      </c>
      <c r="I91" s="48">
        <f t="shared" si="46"/>
        <v>0</v>
      </c>
      <c r="J91" s="48">
        <f t="shared" si="46"/>
        <v>1861345.2127659577</v>
      </c>
      <c r="K91" s="48">
        <f t="shared" si="46"/>
        <v>49736.88</v>
      </c>
      <c r="L91" s="48">
        <f t="shared" si="46"/>
        <v>259605.125</v>
      </c>
      <c r="M91" s="48">
        <f t="shared" si="46"/>
        <v>73936.28</v>
      </c>
      <c r="N91" s="48">
        <f t="shared" si="46"/>
        <v>0</v>
      </c>
      <c r="O91" s="48">
        <f t="shared" si="46"/>
        <v>3186187.2449999992</v>
      </c>
      <c r="P91" s="48">
        <f t="shared" ref="P91:T91" si="47">P89/2</f>
        <v>1810626.0899999999</v>
      </c>
      <c r="Q91" s="48">
        <f t="shared" si="47"/>
        <v>1059114.6047895039</v>
      </c>
      <c r="R91" s="48">
        <f t="shared" si="47"/>
        <v>3789665.4813912795</v>
      </c>
      <c r="S91" s="48">
        <f t="shared" si="47"/>
        <v>3799745.0040491973</v>
      </c>
      <c r="T91" s="48">
        <f t="shared" si="47"/>
        <v>8844225.7704221681</v>
      </c>
      <c r="U91" s="1"/>
      <c r="V91" s="1"/>
      <c r="W91" s="1"/>
      <c r="X91" s="1"/>
      <c r="Y91" s="1"/>
      <c r="Z91" s="1"/>
      <c r="AA91" s="1"/>
      <c r="AB91" s="1"/>
    </row>
    <row r="92" spans="1:28" x14ac:dyDescent="0.35">
      <c r="A92" s="94" t="s">
        <v>103</v>
      </c>
      <c r="B92" s="94"/>
      <c r="C92" s="1"/>
      <c r="D92" s="109"/>
      <c r="E92" s="1"/>
      <c r="F92" s="84">
        <f t="shared" ref="F92:O92" si="48">F90-F91</f>
        <v>0</v>
      </c>
      <c r="G92" s="84">
        <f t="shared" si="48"/>
        <v>0</v>
      </c>
      <c r="H92" s="84">
        <f t="shared" si="48"/>
        <v>1064905.6599999999</v>
      </c>
      <c r="I92" s="84">
        <f t="shared" si="48"/>
        <v>2044618.8671999997</v>
      </c>
      <c r="J92" s="84">
        <f t="shared" si="48"/>
        <v>3742394.5705899573</v>
      </c>
      <c r="K92" s="84">
        <f t="shared" si="48"/>
        <v>3810538.4860065905</v>
      </c>
      <c r="L92" s="84">
        <f t="shared" si="48"/>
        <v>2114025.1363239354</v>
      </c>
      <c r="M92" s="84">
        <f t="shared" si="48"/>
        <v>2141398.1480330206</v>
      </c>
      <c r="N92" s="84">
        <f t="shared" si="48"/>
        <v>1979956.3483171286</v>
      </c>
      <c r="O92" s="84">
        <f t="shared" si="48"/>
        <v>4984240.6950687952</v>
      </c>
      <c r="P92" s="84">
        <f t="shared" ref="P92:T92" si="49">P90-P91</f>
        <v>9020513.7990534306</v>
      </c>
      <c r="Q92" s="84">
        <f t="shared" si="49"/>
        <v>9120498.3533428684</v>
      </c>
      <c r="R92" s="84">
        <f t="shared" si="49"/>
        <v>10778329.542602705</v>
      </c>
      <c r="S92" s="84">
        <f t="shared" si="49"/>
        <v>14681728.791654415</v>
      </c>
      <c r="T92" s="84">
        <f t="shared" si="49"/>
        <v>22401599.572881013</v>
      </c>
      <c r="U92" s="1"/>
      <c r="V92" s="1"/>
      <c r="W92" s="1"/>
      <c r="X92" s="1"/>
      <c r="Y92" s="1"/>
      <c r="Z92" s="1"/>
      <c r="AA92" s="1"/>
      <c r="AB92" s="1"/>
    </row>
    <row r="93" spans="1:28" x14ac:dyDescent="0.35">
      <c r="A93" s="94" t="s">
        <v>104</v>
      </c>
      <c r="B93" s="119" t="s">
        <v>112</v>
      </c>
      <c r="C93" s="106"/>
      <c r="D93" s="149"/>
      <c r="F93" s="71"/>
      <c r="G93" s="71"/>
      <c r="H93" s="71"/>
      <c r="I93" s="71"/>
      <c r="J93" s="71"/>
      <c r="K93" s="71"/>
      <c r="L93" s="71"/>
      <c r="M93" s="71"/>
      <c r="N93" s="71"/>
      <c r="O93" s="71"/>
      <c r="P93" s="71"/>
      <c r="Q93" s="71"/>
      <c r="R93" s="71"/>
      <c r="S93" s="71"/>
      <c r="T93" s="71"/>
      <c r="U93" s="1"/>
      <c r="V93" s="1"/>
      <c r="W93" s="1"/>
      <c r="X93" s="1"/>
      <c r="Y93" s="1"/>
      <c r="Z93" s="1"/>
      <c r="AA93" s="1"/>
      <c r="AB93" s="1"/>
    </row>
    <row r="94" spans="1:28" x14ac:dyDescent="0.35">
      <c r="A94" s="94" t="s">
        <v>105</v>
      </c>
      <c r="B94" s="119" t="s">
        <v>112</v>
      </c>
      <c r="C94" s="107"/>
      <c r="D94" s="150"/>
      <c r="F94" s="30"/>
      <c r="G94" s="30"/>
      <c r="H94" s="30"/>
      <c r="I94" s="30"/>
      <c r="J94" s="30"/>
      <c r="K94" s="30"/>
      <c r="L94" s="30"/>
      <c r="M94" s="30"/>
      <c r="N94" s="30"/>
      <c r="O94" s="30"/>
      <c r="P94" s="30"/>
      <c r="Q94" s="30"/>
      <c r="R94" s="30"/>
      <c r="S94" s="30"/>
      <c r="T94" s="30"/>
      <c r="U94" s="1"/>
      <c r="V94" s="1"/>
      <c r="W94" s="1"/>
      <c r="X94" s="1"/>
      <c r="Y94" s="1"/>
      <c r="Z94" s="1"/>
      <c r="AA94" s="1"/>
      <c r="AB94" s="1"/>
    </row>
    <row r="95" spans="1:28" x14ac:dyDescent="0.35">
      <c r="A95" s="94" t="s">
        <v>106</v>
      </c>
      <c r="B95" s="94"/>
      <c r="C95" s="1"/>
      <c r="D95" s="109"/>
      <c r="E95" s="1"/>
      <c r="F95" s="84">
        <f>'App.2-FB Calc of REG 1980'!F96+'App.2-FB Calc of REG 1920'!F98+'App.2-FB Calc of REG 1611'!F97</f>
        <v>0</v>
      </c>
      <c r="G95" s="84">
        <f>'App.2-FB Calc of REG 1980'!G96+'App.2-FB Calc of REG 1920'!G98+'App.2-FB Calc of REG 1611'!G97</f>
        <v>0</v>
      </c>
      <c r="H95" s="84">
        <f>'App.2-FB Calc of REG 1980'!H96+'App.2-FB Calc of REG 1920'!H98+'App.2-FB Calc of REG 1611'!H97</f>
        <v>85192.452799999999</v>
      </c>
      <c r="I95" s="84">
        <f>'App.2-FB Calc of REG 1980'!I96+'App.2-FB Calc of REG 1920'!I98+'App.2-FB Calc of REG 1611'!I97</f>
        <v>163569.50937599997</v>
      </c>
      <c r="J95" s="84">
        <f>'App.2-FB Calc of REG 1980'!J96+'App.2-FB Calc of REG 1920'!J98+'App.2-FB Calc of REG 1611'!J97</f>
        <v>1842938.1773493243</v>
      </c>
      <c r="K95" s="84">
        <f>'App.2-FB Calc of REG 1980'!K96+'App.2-FB Calc of REG 1920'!K98+'App.2-FB Calc of REG 1611'!K97</f>
        <v>2005855.3546826551</v>
      </c>
      <c r="L95" s="84">
        <f>'App.2-FB Calc of REG 1980'!L96+'App.2-FB Calc of REG 1920'!L98+'App.2-FB Calc of REG 1611'!L97</f>
        <v>306168.39329091483</v>
      </c>
      <c r="M95" s="84">
        <f>'App.2-FB Calc of REG 1980'!M96+'App.2-FB Calc of REG 1920'!M98+'App.2-FB Calc of REG 1611'!M97</f>
        <v>235378.07971589162</v>
      </c>
      <c r="N95" s="84">
        <f>'App.2-FB Calc of REG 1980'!N96+'App.2-FB Calc of REG 1920'!N98+'App.2-FB Calc of REG 1611'!N97</f>
        <v>181902.89824833279</v>
      </c>
      <c r="O95" s="84">
        <f>'App.2-FB Calc of REG 1980'!O96+'App.2-FB Calc of REG 1920'!O98+'App.2-FB Calc of REG 1611'!O97</f>
        <v>960540.23101536278</v>
      </c>
      <c r="P95" s="84">
        <f>'App.2-FB Calc of REG 1980'!P96+'App.2-FB Calc of REG 1920'!P98+'App.2-FB Calc of REG 1611'!P97</f>
        <v>2769756.1405000677</v>
      </c>
      <c r="Q95" s="84">
        <f>'App.2-FB Calc of REG 1980'!Q96+'App.2-FB Calc of REG 1920'!Q98+'App.2-FB Calc of REG 1611'!Q97</f>
        <v>3190948.8969209455</v>
      </c>
      <c r="R95" s="84">
        <f>'App.2-FB Calc of REG 1980'!R96+'App.2-FB Calc of REG 1920'!R98+'App.2-FB Calc of REG 1611'!R97</f>
        <v>3686011.2363887667</v>
      </c>
      <c r="S95" s="84">
        <f>'App.2-FB Calc of REG 1980'!S96+'App.2-FB Calc of REG 1920'!S98+'App.2-FB Calc of REG 1611'!S97</f>
        <v>4924099.9932447691</v>
      </c>
      <c r="T95" s="84">
        <f>'App.2-FB Calc of REG 1980'!T96+'App.2-FB Calc of REG 1920'!T98+'App.2-FB Calc of REG 1611'!T97</f>
        <v>5400015.1651460649</v>
      </c>
      <c r="U95" s="1"/>
      <c r="V95" s="1"/>
      <c r="W95" s="1"/>
      <c r="X95" s="1"/>
      <c r="Y95" s="1"/>
      <c r="Z95" s="1"/>
      <c r="AA95" s="1"/>
      <c r="AB95" s="1"/>
    </row>
    <row r="96" spans="1:28" ht="15" thickBot="1" x14ac:dyDescent="0.4">
      <c r="A96" s="97" t="s">
        <v>107</v>
      </c>
      <c r="B96" s="97"/>
      <c r="C96" s="1"/>
      <c r="D96" s="109"/>
      <c r="E96" s="1"/>
      <c r="F96" s="104">
        <f t="shared" ref="F96:O96" si="50">F90-F95</f>
        <v>0</v>
      </c>
      <c r="G96" s="104">
        <f t="shared" si="50"/>
        <v>0</v>
      </c>
      <c r="H96" s="104">
        <f t="shared" si="50"/>
        <v>2044618.8671999997</v>
      </c>
      <c r="I96" s="104">
        <f t="shared" si="50"/>
        <v>1881049.3578239998</v>
      </c>
      <c r="J96" s="104">
        <f t="shared" si="50"/>
        <v>3760801.6060065906</v>
      </c>
      <c r="K96" s="104">
        <f t="shared" si="50"/>
        <v>1854420.0113239354</v>
      </c>
      <c r="L96" s="104">
        <f t="shared" si="50"/>
        <v>2067461.8680330205</v>
      </c>
      <c r="M96" s="104">
        <f t="shared" si="50"/>
        <v>1979956.3483171286</v>
      </c>
      <c r="N96" s="104">
        <f t="shared" si="50"/>
        <v>1798053.4500687958</v>
      </c>
      <c r="O96" s="104">
        <f t="shared" si="50"/>
        <v>7209887.7090534316</v>
      </c>
      <c r="P96" s="104">
        <f t="shared" ref="P96:T96" si="51">P90-P95</f>
        <v>8061383.7485533627</v>
      </c>
      <c r="Q96" s="104">
        <f t="shared" si="51"/>
        <v>6988664.0612114258</v>
      </c>
      <c r="R96" s="104">
        <f t="shared" si="51"/>
        <v>10881983.787605217</v>
      </c>
      <c r="S96" s="104">
        <f t="shared" si="51"/>
        <v>13557373.802458843</v>
      </c>
      <c r="T96" s="104">
        <f t="shared" si="51"/>
        <v>25845810.178157117</v>
      </c>
      <c r="U96" s="1"/>
      <c r="V96" s="1"/>
      <c r="W96" s="1"/>
      <c r="X96" s="1"/>
      <c r="Y96" s="1"/>
      <c r="Z96" s="1"/>
      <c r="AA96" s="1"/>
      <c r="AB96" s="1"/>
    </row>
    <row r="97" spans="4:20" x14ac:dyDescent="0.35">
      <c r="D97" s="151"/>
      <c r="P97" s="135"/>
      <c r="Q97" s="135"/>
      <c r="R97" s="135"/>
      <c r="S97" s="135"/>
      <c r="T97" s="135"/>
    </row>
    <row r="98" spans="4:20" x14ac:dyDescent="0.35">
      <c r="D98" s="151"/>
      <c r="H98" s="124"/>
      <c r="I98" s="124"/>
      <c r="J98" s="124"/>
      <c r="K98" s="124"/>
      <c r="L98" s="124"/>
      <c r="M98" s="124"/>
      <c r="N98" s="124"/>
      <c r="O98" s="124"/>
      <c r="P98" s="124"/>
      <c r="Q98" s="124"/>
      <c r="R98" s="124"/>
      <c r="S98" s="124"/>
    </row>
    <row r="99" spans="4:20" x14ac:dyDescent="0.35">
      <c r="D99" s="151"/>
      <c r="K99" s="114"/>
      <c r="L99" s="114"/>
    </row>
    <row r="100" spans="4:20" x14ac:dyDescent="0.35">
      <c r="K100" s="114"/>
      <c r="L100" s="114"/>
    </row>
    <row r="101" spans="4:20" x14ac:dyDescent="0.35">
      <c r="K101" s="114"/>
      <c r="L101" s="114"/>
    </row>
  </sheetData>
  <mergeCells count="40">
    <mergeCell ref="AP53:AQ53"/>
    <mergeCell ref="AS53:AT53"/>
    <mergeCell ref="AV53:AW53"/>
    <mergeCell ref="X53:Y53"/>
    <mergeCell ref="AA53:AB53"/>
    <mergeCell ref="AD53:AE53"/>
    <mergeCell ref="AG53:AH53"/>
    <mergeCell ref="AJ53:AK53"/>
    <mergeCell ref="AM53:AN53"/>
    <mergeCell ref="F53:G53"/>
    <mergeCell ref="I53:J53"/>
    <mergeCell ref="L53:M53"/>
    <mergeCell ref="O53:P53"/>
    <mergeCell ref="R53:S53"/>
    <mergeCell ref="U53:V53"/>
    <mergeCell ref="AO17:AQ17"/>
    <mergeCell ref="AR17:AT17"/>
    <mergeCell ref="AU17:AW17"/>
    <mergeCell ref="A48:Q49"/>
    <mergeCell ref="A51:C51"/>
    <mergeCell ref="R52:S52"/>
    <mergeCell ref="U52:V52"/>
    <mergeCell ref="W17:Y17"/>
    <mergeCell ref="Z17:AB17"/>
    <mergeCell ref="AC17:AE17"/>
    <mergeCell ref="AF17:AH17"/>
    <mergeCell ref="AI17:AK17"/>
    <mergeCell ref="AL17:AN17"/>
    <mergeCell ref="E17:G17"/>
    <mergeCell ref="H17:J17"/>
    <mergeCell ref="K17:M17"/>
    <mergeCell ref="N17:P17"/>
    <mergeCell ref="Q17:S17"/>
    <mergeCell ref="T17:V17"/>
    <mergeCell ref="A9:W9"/>
    <mergeCell ref="A10:W10"/>
    <mergeCell ref="A12:W12"/>
    <mergeCell ref="A13:W13"/>
    <mergeCell ref="A15:W15"/>
    <mergeCell ref="T16:V16"/>
  </mergeCells>
  <dataValidations disablePrompts="1" count="1">
    <dataValidation allowBlank="1" showInputMessage="1" showErrorMessage="1" promptTitle="Date Format" prompt="E.g:  &quot;August 1, 2011&quot;" sqref="JN7 TJ7 ADF7 ANB7 AWX7 BGT7 BQP7 CAL7 CKH7 CUD7 DDZ7 DNV7 DXR7 EHN7 ERJ7 FBF7 FLB7 FUX7 GET7 GOP7 GYL7 HIH7 HSD7 IBZ7 ILV7 IVR7 JFN7 JPJ7 JZF7 KJB7 KSX7 LCT7 LMP7 LWL7 MGH7 MQD7 MZZ7 NJV7 NTR7 ODN7 ONJ7 OXF7 PHB7 PQX7 QAT7 QKP7 QUL7 REH7 ROD7 RXZ7 SHV7 SRR7 TBN7 TLJ7 TVF7 UFB7 UOX7 UYT7 VIP7 VSL7 WCH7 WMD7 WVZ7" xr:uid="{4190A1C8-FDA8-4A59-AC75-A9CFC4C50E9E}"/>
  </dataValidation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5BB127-2616-401B-865C-902CEC4F661A}">
  <sheetPr>
    <tabColor theme="1"/>
  </sheetPr>
  <dimension ref="A1"/>
  <sheetViews>
    <sheetView showGridLines="0" workbookViewId="0"/>
  </sheetViews>
  <sheetFormatPr defaultRowHeight="14.5" x14ac:dyDescent="0.35"/>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FE4AC9-1D40-4058-8D9C-D4C16AAD70B5}">
  <dimension ref="A1:AY102"/>
  <sheetViews>
    <sheetView zoomScale="85" zoomScaleNormal="85" workbookViewId="0">
      <pane xSplit="4" ySplit="19" topLeftCell="E20" activePane="bottomRight" state="frozen"/>
      <selection pane="topRight" activeCell="E1" sqref="E1"/>
      <selection pane="bottomLeft" activeCell="A20" sqref="A20"/>
      <selection pane="bottomRight" activeCell="A8" sqref="A8"/>
    </sheetView>
  </sheetViews>
  <sheetFormatPr defaultColWidth="8.54296875" defaultRowHeight="14.5" x14ac:dyDescent="0.35"/>
  <cols>
    <col min="1" max="1" width="36.453125" style="10" customWidth="1"/>
    <col min="2" max="2" width="19.26953125" style="10" customWidth="1"/>
    <col min="3" max="4" width="18" style="10" customWidth="1"/>
    <col min="5" max="18" width="14.54296875" style="10" customWidth="1"/>
    <col min="19" max="19" width="12.54296875" style="10" customWidth="1"/>
    <col min="20" max="37" width="14.54296875" style="10" customWidth="1"/>
    <col min="38" max="38" width="15.7265625" style="10" customWidth="1"/>
    <col min="39" max="39" width="18.1796875" style="10" customWidth="1"/>
    <col min="40" max="40" width="14.54296875" style="10" customWidth="1"/>
    <col min="41" max="41" width="11.7265625" style="10" bestFit="1" customWidth="1"/>
    <col min="42" max="42" width="12.81640625" style="10" bestFit="1" customWidth="1"/>
    <col min="43" max="43" width="14.453125" style="10" customWidth="1"/>
    <col min="44" max="44" width="11.7265625" style="10" bestFit="1" customWidth="1"/>
    <col min="45" max="45" width="12.81640625" style="10" bestFit="1" customWidth="1"/>
    <col min="46" max="46" width="13.7265625" style="10" customWidth="1"/>
    <col min="47" max="47" width="11.7265625" style="10" bestFit="1" customWidth="1"/>
    <col min="48" max="48" width="12.81640625" style="10" bestFit="1" customWidth="1"/>
    <col min="49" max="49" width="13.453125" style="10" customWidth="1"/>
    <col min="50" max="50" width="8.54296875" style="10"/>
    <col min="51" max="51" width="11.26953125" style="10" bestFit="1" customWidth="1"/>
    <col min="52" max="16384" width="8.54296875" style="10"/>
  </cols>
  <sheetData>
    <row r="1" spans="1:49" s="2" customFormat="1" x14ac:dyDescent="0.35">
      <c r="A1" s="1"/>
      <c r="B1" s="1"/>
      <c r="C1" s="1"/>
      <c r="D1" s="1"/>
      <c r="E1" s="1"/>
      <c r="F1" s="1"/>
      <c r="G1" s="1"/>
      <c r="H1" s="1"/>
      <c r="I1" s="1"/>
      <c r="J1" s="1"/>
      <c r="K1" s="1"/>
      <c r="L1" s="1"/>
      <c r="M1" s="1"/>
      <c r="N1" s="1"/>
      <c r="O1" s="1"/>
      <c r="P1" s="1"/>
      <c r="Q1" s="1"/>
      <c r="R1" s="1"/>
      <c r="S1" s="3" t="s">
        <v>0</v>
      </c>
      <c r="T1" s="4" t="s">
        <v>111</v>
      </c>
    </row>
    <row r="2" spans="1:49" s="2" customFormat="1" x14ac:dyDescent="0.35">
      <c r="A2" s="1"/>
      <c r="B2" s="1"/>
      <c r="C2" s="1"/>
      <c r="D2" s="1"/>
      <c r="E2" s="1"/>
      <c r="F2" s="1"/>
      <c r="G2" s="1"/>
      <c r="H2" s="1"/>
      <c r="I2" s="1"/>
      <c r="J2" s="1"/>
      <c r="K2" s="1"/>
      <c r="L2" s="1"/>
      <c r="M2" s="1"/>
      <c r="N2" s="1"/>
      <c r="O2" s="1"/>
      <c r="P2" s="1"/>
      <c r="Q2" s="1"/>
      <c r="R2" s="1"/>
      <c r="S2" s="3" t="s">
        <v>1</v>
      </c>
      <c r="T2" s="5" t="s">
        <v>172</v>
      </c>
    </row>
    <row r="3" spans="1:49" s="2" customFormat="1" x14ac:dyDescent="0.35">
      <c r="A3" s="1"/>
      <c r="B3" s="1"/>
      <c r="C3" s="1"/>
      <c r="D3" s="1"/>
      <c r="E3" s="1"/>
      <c r="F3" s="1"/>
      <c r="G3" s="1"/>
      <c r="H3" s="1"/>
      <c r="I3" s="1"/>
      <c r="J3" s="1"/>
      <c r="K3" s="1"/>
      <c r="L3" s="1"/>
      <c r="M3" s="1"/>
      <c r="N3" s="1"/>
      <c r="O3" s="1"/>
      <c r="P3" s="1"/>
      <c r="Q3" s="1"/>
      <c r="R3" s="1"/>
      <c r="S3" s="3" t="s">
        <v>2</v>
      </c>
      <c r="T3" s="5"/>
    </row>
    <row r="4" spans="1:49" s="2" customFormat="1" ht="15.5" x14ac:dyDescent="0.35">
      <c r="A4" s="40"/>
      <c r="B4" s="40"/>
      <c r="C4" s="1"/>
      <c r="D4" s="1"/>
      <c r="E4" s="1"/>
      <c r="F4" s="1"/>
      <c r="G4" s="1"/>
      <c r="H4" s="1"/>
      <c r="I4" s="1"/>
      <c r="J4" s="1"/>
      <c r="K4" s="1"/>
      <c r="L4" s="1"/>
      <c r="M4" s="1"/>
      <c r="N4" s="1"/>
      <c r="O4" s="1"/>
      <c r="P4" s="1"/>
      <c r="Q4" s="1"/>
      <c r="R4" s="1"/>
      <c r="S4" s="3" t="s">
        <v>4</v>
      </c>
      <c r="T4" s="5" t="s">
        <v>173</v>
      </c>
    </row>
    <row r="5" spans="1:49" s="2" customFormat="1" x14ac:dyDescent="0.35">
      <c r="A5" s="1"/>
      <c r="B5" s="1"/>
      <c r="C5" s="1"/>
      <c r="D5" s="1"/>
      <c r="E5" s="1"/>
      <c r="F5" s="1"/>
      <c r="G5" s="1"/>
      <c r="H5" s="1"/>
      <c r="I5" s="1"/>
      <c r="J5" s="1"/>
      <c r="K5" s="1"/>
      <c r="L5" s="1"/>
      <c r="M5" s="1"/>
      <c r="N5" s="1"/>
      <c r="O5" s="1"/>
      <c r="P5" s="1"/>
      <c r="Q5" s="1"/>
      <c r="R5" s="1"/>
      <c r="S5" s="3" t="s">
        <v>5</v>
      </c>
      <c r="T5" s="7"/>
    </row>
    <row r="6" spans="1:49" s="2" customFormat="1" x14ac:dyDescent="0.35">
      <c r="A6" s="1"/>
      <c r="B6" s="1"/>
      <c r="C6" s="1"/>
      <c r="D6" s="1"/>
      <c r="E6" s="1"/>
      <c r="F6" s="1"/>
      <c r="G6" s="1"/>
      <c r="H6" s="1"/>
      <c r="I6" s="1"/>
      <c r="J6" s="1"/>
      <c r="K6" s="1"/>
      <c r="L6" s="1"/>
      <c r="M6" s="1"/>
      <c r="N6" s="1"/>
      <c r="O6" s="1"/>
      <c r="P6" s="1"/>
      <c r="Q6" s="1"/>
      <c r="R6" s="1"/>
      <c r="S6" s="3"/>
      <c r="T6" s="4"/>
    </row>
    <row r="7" spans="1:49" s="2" customFormat="1" x14ac:dyDescent="0.35">
      <c r="A7" s="1"/>
      <c r="B7" s="1"/>
      <c r="C7" s="1"/>
      <c r="D7" s="1"/>
      <c r="E7" s="1"/>
      <c r="F7" s="1"/>
      <c r="G7" s="1"/>
      <c r="H7" s="1"/>
      <c r="I7" s="1"/>
      <c r="J7" s="1"/>
      <c r="K7" s="1"/>
      <c r="L7" s="1"/>
      <c r="M7" s="1"/>
      <c r="N7" s="1"/>
      <c r="O7" s="1"/>
      <c r="P7" s="1"/>
      <c r="Q7" s="1"/>
      <c r="R7" s="1"/>
      <c r="S7" s="3" t="s">
        <v>6</v>
      </c>
      <c r="T7" s="117">
        <f>+'App.2-FA Proposed REG Inves Cx'!$L$7</f>
        <v>45520</v>
      </c>
    </row>
    <row r="8" spans="1:49" s="2" customFormat="1" x14ac:dyDescent="0.35">
      <c r="A8" s="1"/>
      <c r="B8" s="1"/>
      <c r="C8" s="1"/>
      <c r="D8" s="1"/>
      <c r="E8" s="1"/>
      <c r="F8" s="1"/>
      <c r="G8" s="1"/>
      <c r="H8" s="1"/>
      <c r="I8" s="1"/>
      <c r="J8" s="1"/>
      <c r="K8" s="1"/>
      <c r="L8" s="1"/>
      <c r="M8" s="1"/>
      <c r="N8" s="1"/>
      <c r="O8" s="1"/>
      <c r="P8" s="1"/>
      <c r="Q8" s="1"/>
      <c r="R8" s="1"/>
      <c r="S8" s="1"/>
      <c r="T8" s="1"/>
      <c r="U8" s="1"/>
      <c r="V8" s="1"/>
      <c r="W8" s="1"/>
      <c r="X8" s="1"/>
      <c r="Y8" s="1"/>
      <c r="Z8" s="8"/>
      <c r="AA8" s="8"/>
      <c r="AB8" s="8"/>
      <c r="AC8" s="8"/>
    </row>
    <row r="9" spans="1:49" s="2" customFormat="1" ht="18" x14ac:dyDescent="0.4">
      <c r="A9" s="164" t="s">
        <v>47</v>
      </c>
      <c r="B9" s="164"/>
      <c r="C9" s="164"/>
      <c r="D9" s="164"/>
      <c r="E9" s="164"/>
      <c r="F9" s="164"/>
      <c r="G9" s="164"/>
      <c r="H9" s="164"/>
      <c r="I9" s="164"/>
      <c r="J9" s="164"/>
      <c r="K9" s="164"/>
      <c r="L9" s="164"/>
      <c r="M9" s="164"/>
      <c r="N9" s="164"/>
      <c r="O9" s="164"/>
      <c r="P9" s="164"/>
      <c r="Q9" s="164"/>
      <c r="R9" s="164"/>
      <c r="S9" s="164"/>
      <c r="T9" s="164"/>
      <c r="U9" s="164"/>
      <c r="V9" s="164"/>
      <c r="W9" s="164"/>
      <c r="X9" s="9"/>
      <c r="Y9" s="9"/>
      <c r="Z9" s="9"/>
      <c r="AA9" s="8"/>
      <c r="AB9" s="8"/>
      <c r="AC9" s="8"/>
    </row>
    <row r="10" spans="1:49" s="2" customFormat="1" ht="39.75" customHeight="1" x14ac:dyDescent="0.4">
      <c r="A10" s="170" t="s">
        <v>48</v>
      </c>
      <c r="B10" s="170"/>
      <c r="C10" s="170"/>
      <c r="D10" s="170"/>
      <c r="E10" s="170"/>
      <c r="F10" s="170"/>
      <c r="G10" s="170"/>
      <c r="H10" s="170"/>
      <c r="I10" s="170"/>
      <c r="J10" s="170"/>
      <c r="K10" s="170"/>
      <c r="L10" s="170"/>
      <c r="M10" s="170"/>
      <c r="N10" s="170"/>
      <c r="O10" s="170"/>
      <c r="P10" s="170"/>
      <c r="Q10" s="170"/>
      <c r="R10" s="170"/>
      <c r="S10" s="170"/>
      <c r="T10" s="170"/>
      <c r="U10" s="170"/>
      <c r="V10" s="170"/>
      <c r="W10" s="170"/>
      <c r="X10" s="9"/>
      <c r="Y10" s="9"/>
      <c r="Z10" s="9"/>
      <c r="AA10" s="8"/>
      <c r="AB10" s="8"/>
      <c r="AC10" s="8"/>
    </row>
    <row r="11" spans="1:49" s="2" customFormat="1" ht="18" x14ac:dyDescent="0.4">
      <c r="A11" s="9"/>
      <c r="B11" s="9"/>
      <c r="C11" s="9"/>
      <c r="D11" s="9"/>
      <c r="E11" s="9"/>
      <c r="F11" s="9"/>
      <c r="G11" s="9"/>
      <c r="H11" s="9"/>
      <c r="I11" s="9"/>
      <c r="J11" s="9"/>
      <c r="K11" s="9"/>
      <c r="L11" s="9"/>
      <c r="M11" s="9"/>
      <c r="N11" s="9"/>
      <c r="O11" s="9"/>
      <c r="P11" s="9"/>
      <c r="Q11" s="9"/>
      <c r="R11" s="9"/>
      <c r="S11" s="9"/>
      <c r="T11" s="9"/>
      <c r="U11" s="9"/>
      <c r="V11" s="9"/>
      <c r="W11" s="9"/>
      <c r="X11" s="9"/>
      <c r="Y11" s="9"/>
      <c r="Z11" s="9"/>
      <c r="AA11" s="8"/>
      <c r="AB11" s="8"/>
      <c r="AC11" s="8"/>
    </row>
    <row r="12" spans="1:49" x14ac:dyDescent="0.35">
      <c r="A12" s="171" t="s">
        <v>49</v>
      </c>
      <c r="B12" s="171"/>
      <c r="C12" s="171"/>
      <c r="D12" s="171"/>
      <c r="E12" s="171"/>
      <c r="F12" s="171"/>
      <c r="G12" s="171"/>
      <c r="H12" s="171"/>
      <c r="I12" s="171"/>
      <c r="J12" s="171"/>
      <c r="K12" s="171"/>
      <c r="L12" s="171"/>
      <c r="M12" s="171"/>
      <c r="N12" s="171"/>
      <c r="O12" s="171"/>
      <c r="P12" s="171"/>
      <c r="Q12" s="171"/>
      <c r="R12" s="171"/>
      <c r="S12" s="171"/>
      <c r="T12" s="171"/>
      <c r="U12" s="171"/>
      <c r="V12" s="171"/>
      <c r="W12" s="171"/>
    </row>
    <row r="13" spans="1:49" x14ac:dyDescent="0.35">
      <c r="A13" s="171" t="s">
        <v>50</v>
      </c>
      <c r="B13" s="171"/>
      <c r="C13" s="171"/>
      <c r="D13" s="171"/>
      <c r="E13" s="171"/>
      <c r="F13" s="171"/>
      <c r="G13" s="171"/>
      <c r="H13" s="171"/>
      <c r="I13" s="171"/>
      <c r="J13" s="171"/>
      <c r="K13" s="171"/>
      <c r="L13" s="171"/>
      <c r="M13" s="171"/>
      <c r="N13" s="171"/>
      <c r="O13" s="171"/>
      <c r="P13" s="171"/>
      <c r="Q13" s="171"/>
      <c r="R13" s="171"/>
      <c r="S13" s="171"/>
      <c r="T13" s="171"/>
      <c r="U13" s="171"/>
      <c r="V13" s="171"/>
      <c r="W13" s="171"/>
    </row>
    <row r="14" spans="1:49" x14ac:dyDescent="0.35">
      <c r="A14" s="10" t="s">
        <v>51</v>
      </c>
    </row>
    <row r="15" spans="1:49" x14ac:dyDescent="0.35">
      <c r="A15" s="171" t="s">
        <v>52</v>
      </c>
      <c r="B15" s="171"/>
      <c r="C15" s="171"/>
      <c r="D15" s="171"/>
      <c r="E15" s="171"/>
      <c r="F15" s="171"/>
      <c r="G15" s="171"/>
      <c r="H15" s="171"/>
      <c r="I15" s="171"/>
      <c r="J15" s="171"/>
      <c r="K15" s="171"/>
      <c r="L15" s="171"/>
      <c r="M15" s="171"/>
      <c r="N15" s="171"/>
      <c r="O15" s="171"/>
      <c r="P15" s="171"/>
      <c r="Q15" s="171"/>
      <c r="R15" s="171"/>
      <c r="S15" s="171"/>
      <c r="T15" s="171"/>
      <c r="U15" s="171"/>
      <c r="V15" s="171"/>
      <c r="W15" s="171"/>
      <c r="AI15" s="135"/>
      <c r="AJ15" s="135"/>
      <c r="AK15" s="135"/>
      <c r="AL15" s="135"/>
      <c r="AM15" s="135"/>
      <c r="AN15" s="135"/>
      <c r="AO15" s="135"/>
      <c r="AP15" s="135"/>
      <c r="AQ15" s="135"/>
      <c r="AR15" s="135"/>
      <c r="AS15" s="135"/>
      <c r="AT15" s="135"/>
      <c r="AU15" s="135"/>
      <c r="AV15" s="135"/>
      <c r="AW15" s="135"/>
    </row>
    <row r="16" spans="1:49" ht="15" thickBot="1" x14ac:dyDescent="0.4">
      <c r="T16" s="172"/>
      <c r="U16" s="172"/>
      <c r="V16" s="172"/>
      <c r="AI16" s="135"/>
      <c r="AJ16" s="135"/>
      <c r="AK16" s="135"/>
      <c r="AL16" s="135"/>
      <c r="AM16" s="135"/>
      <c r="AN16" s="135"/>
      <c r="AO16" s="135"/>
      <c r="AP16" s="135"/>
      <c r="AQ16" s="135"/>
      <c r="AR16" s="135"/>
      <c r="AS16" s="135"/>
      <c r="AT16" s="135"/>
      <c r="AU16" s="135"/>
      <c r="AV16" s="135"/>
      <c r="AW16" s="135"/>
    </row>
    <row r="17" spans="1:49" ht="15" thickBot="1" x14ac:dyDescent="0.4">
      <c r="A17" s="3"/>
      <c r="B17" s="3"/>
      <c r="C17" s="41"/>
      <c r="D17" s="3"/>
      <c r="E17" s="167">
        <v>2015</v>
      </c>
      <c r="F17" s="168"/>
      <c r="G17" s="169"/>
      <c r="H17" s="167">
        <v>2016</v>
      </c>
      <c r="I17" s="168"/>
      <c r="J17" s="169"/>
      <c r="K17" s="167">
        <v>2017</v>
      </c>
      <c r="L17" s="168"/>
      <c r="M17" s="169"/>
      <c r="N17" s="167">
        <v>2018</v>
      </c>
      <c r="O17" s="168"/>
      <c r="P17" s="169"/>
      <c r="Q17" s="167">
        <v>2019</v>
      </c>
      <c r="R17" s="168"/>
      <c r="S17" s="169"/>
      <c r="T17" s="167">
        <v>2020</v>
      </c>
      <c r="U17" s="168"/>
      <c r="V17" s="169"/>
      <c r="W17" s="167">
        <v>2021</v>
      </c>
      <c r="X17" s="168"/>
      <c r="Y17" s="169"/>
      <c r="Z17" s="167">
        <v>2022</v>
      </c>
      <c r="AA17" s="168"/>
      <c r="AB17" s="169"/>
      <c r="AC17" s="167">
        <v>2023</v>
      </c>
      <c r="AD17" s="168"/>
      <c r="AE17" s="169"/>
      <c r="AF17" s="167">
        <v>2024</v>
      </c>
      <c r="AG17" s="168"/>
      <c r="AH17" s="168"/>
      <c r="AI17" s="167">
        <v>2025</v>
      </c>
      <c r="AJ17" s="168"/>
      <c r="AK17" s="169"/>
      <c r="AL17" s="167">
        <v>2026</v>
      </c>
      <c r="AM17" s="168"/>
      <c r="AN17" s="169"/>
      <c r="AO17" s="167">
        <v>2027</v>
      </c>
      <c r="AP17" s="168"/>
      <c r="AQ17" s="169"/>
      <c r="AR17" s="167">
        <v>2028</v>
      </c>
      <c r="AS17" s="168"/>
      <c r="AT17" s="169"/>
      <c r="AU17" s="167">
        <v>2029</v>
      </c>
      <c r="AV17" s="168"/>
      <c r="AW17" s="169"/>
    </row>
    <row r="18" spans="1:49" x14ac:dyDescent="0.35">
      <c r="A18" s="1"/>
      <c r="B18" s="1"/>
      <c r="C18" s="1"/>
      <c r="D18" s="1"/>
      <c r="E18" s="1"/>
      <c r="F18" s="3" t="s">
        <v>53</v>
      </c>
      <c r="G18" s="17" t="s">
        <v>54</v>
      </c>
      <c r="H18" s="1"/>
      <c r="I18" s="3" t="s">
        <v>53</v>
      </c>
      <c r="J18" s="17" t="s">
        <v>54</v>
      </c>
      <c r="K18" s="1"/>
      <c r="L18" s="3" t="s">
        <v>53</v>
      </c>
      <c r="M18" s="17" t="s">
        <v>54</v>
      </c>
      <c r="N18" s="1"/>
      <c r="O18" s="3" t="s">
        <v>53</v>
      </c>
      <c r="P18" s="17" t="s">
        <v>54</v>
      </c>
      <c r="Q18" s="1"/>
      <c r="R18" s="3" t="s">
        <v>53</v>
      </c>
      <c r="S18" s="17" t="s">
        <v>54</v>
      </c>
      <c r="T18" s="1"/>
      <c r="U18" s="3" t="s">
        <v>53</v>
      </c>
      <c r="V18" s="17" t="s">
        <v>54</v>
      </c>
      <c r="W18" s="1"/>
      <c r="X18" s="3" t="s">
        <v>53</v>
      </c>
      <c r="Y18" s="17" t="s">
        <v>54</v>
      </c>
      <c r="Z18" s="1"/>
      <c r="AA18" s="3" t="s">
        <v>53</v>
      </c>
      <c r="AB18" s="17" t="s">
        <v>54</v>
      </c>
      <c r="AC18" s="1"/>
      <c r="AD18" s="3" t="s">
        <v>53</v>
      </c>
      <c r="AE18" s="17" t="s">
        <v>54</v>
      </c>
      <c r="AF18" s="1"/>
      <c r="AG18" s="3" t="s">
        <v>53</v>
      </c>
      <c r="AH18" s="17" t="s">
        <v>54</v>
      </c>
      <c r="AI18" s="1"/>
      <c r="AJ18" s="158" t="s">
        <v>53</v>
      </c>
      <c r="AK18" s="121" t="s">
        <v>54</v>
      </c>
      <c r="AL18" s="1"/>
      <c r="AM18" s="158" t="s">
        <v>53</v>
      </c>
      <c r="AN18" s="121" t="s">
        <v>54</v>
      </c>
      <c r="AO18" s="1"/>
      <c r="AP18" s="158" t="s">
        <v>53</v>
      </c>
      <c r="AQ18" s="121" t="s">
        <v>54</v>
      </c>
      <c r="AR18" s="1"/>
      <c r="AS18" s="158" t="s">
        <v>53</v>
      </c>
      <c r="AT18" s="121" t="s">
        <v>54</v>
      </c>
      <c r="AU18" s="1"/>
      <c r="AV18" s="158" t="s">
        <v>53</v>
      </c>
      <c r="AW18" s="121" t="s">
        <v>54</v>
      </c>
    </row>
    <row r="19" spans="1:49" x14ac:dyDescent="0.35">
      <c r="A19" s="42"/>
      <c r="B19" s="42"/>
      <c r="C19" s="43"/>
      <c r="D19" s="43"/>
      <c r="E19" s="43" t="s">
        <v>55</v>
      </c>
      <c r="F19" s="44">
        <v>0.06</v>
      </c>
      <c r="G19" s="44">
        <v>0.94</v>
      </c>
      <c r="H19" s="43" t="s">
        <v>55</v>
      </c>
      <c r="I19" s="44">
        <v>0.06</v>
      </c>
      <c r="J19" s="44">
        <v>0.94</v>
      </c>
      <c r="K19" s="43" t="s">
        <v>55</v>
      </c>
      <c r="L19" s="44">
        <v>0.06</v>
      </c>
      <c r="M19" s="44">
        <v>0.94</v>
      </c>
      <c r="N19" s="43" t="s">
        <v>55</v>
      </c>
      <c r="O19" s="44">
        <v>0.06</v>
      </c>
      <c r="P19" s="44">
        <v>0.94</v>
      </c>
      <c r="Q19" s="43" t="s">
        <v>55</v>
      </c>
      <c r="R19" s="44">
        <v>0.06</v>
      </c>
      <c r="S19" s="44">
        <v>0.94</v>
      </c>
      <c r="T19" s="43" t="s">
        <v>55</v>
      </c>
      <c r="U19" s="44">
        <v>0.06</v>
      </c>
      <c r="V19" s="44">
        <v>0.94</v>
      </c>
      <c r="W19" s="43" t="s">
        <v>55</v>
      </c>
      <c r="X19" s="44">
        <v>0.06</v>
      </c>
      <c r="Y19" s="44">
        <v>0.94</v>
      </c>
      <c r="Z19" s="43" t="s">
        <v>55</v>
      </c>
      <c r="AA19" s="44">
        <v>0.06</v>
      </c>
      <c r="AB19" s="44">
        <v>0.94</v>
      </c>
      <c r="AC19" s="43" t="s">
        <v>55</v>
      </c>
      <c r="AD19" s="44">
        <v>0.06</v>
      </c>
      <c r="AE19" s="44">
        <v>0.94</v>
      </c>
      <c r="AF19" s="43" t="s">
        <v>55</v>
      </c>
      <c r="AG19" s="44">
        <v>0.06</v>
      </c>
      <c r="AH19" s="44">
        <v>0.94</v>
      </c>
      <c r="AI19" s="43" t="s">
        <v>55</v>
      </c>
      <c r="AJ19" s="44">
        <v>0.06</v>
      </c>
      <c r="AK19" s="44">
        <v>0.94</v>
      </c>
      <c r="AL19" s="43" t="s">
        <v>55</v>
      </c>
      <c r="AM19" s="44">
        <v>0.06</v>
      </c>
      <c r="AN19" s="44">
        <v>0.94</v>
      </c>
      <c r="AO19" s="43" t="s">
        <v>55</v>
      </c>
      <c r="AP19" s="44">
        <v>0.06</v>
      </c>
      <c r="AQ19" s="44">
        <v>0.94</v>
      </c>
      <c r="AR19" s="43" t="s">
        <v>55</v>
      </c>
      <c r="AS19" s="44">
        <v>0.06</v>
      </c>
      <c r="AT19" s="44">
        <v>0.94</v>
      </c>
      <c r="AU19" s="43" t="s">
        <v>55</v>
      </c>
      <c r="AV19" s="44">
        <v>0.06</v>
      </c>
      <c r="AW19" s="44">
        <v>0.94</v>
      </c>
    </row>
    <row r="20" spans="1:49" x14ac:dyDescent="0.35">
      <c r="A20" s="3" t="s">
        <v>56</v>
      </c>
      <c r="B20" s="3"/>
      <c r="C20" s="30"/>
      <c r="D20" s="30"/>
      <c r="E20" s="45">
        <f>F83</f>
        <v>0</v>
      </c>
      <c r="F20" s="46">
        <f>E20*F19</f>
        <v>0</v>
      </c>
      <c r="G20" s="47">
        <f>E20*G19</f>
        <v>0</v>
      </c>
      <c r="H20" s="45">
        <f>G83</f>
        <v>0</v>
      </c>
      <c r="I20" s="46">
        <f>H20*I19</f>
        <v>0</v>
      </c>
      <c r="J20" s="47">
        <f>H20*J19</f>
        <v>0</v>
      </c>
      <c r="K20" s="45">
        <f>H83</f>
        <v>1047157.2299999999</v>
      </c>
      <c r="L20" s="46">
        <f>K20*L19</f>
        <v>62829.433799999992</v>
      </c>
      <c r="M20" s="47">
        <f>K20*M19</f>
        <v>984327.79619999987</v>
      </c>
      <c r="N20" s="45">
        <f>I83</f>
        <v>2023320.8429787233</v>
      </c>
      <c r="O20" s="46">
        <f>N20*O19</f>
        <v>121399.2505787234</v>
      </c>
      <c r="P20" s="47">
        <f>N20*P19</f>
        <v>1901921.5923999997</v>
      </c>
      <c r="Q20" s="45">
        <f>J83</f>
        <v>1881333.5159574468</v>
      </c>
      <c r="R20" s="46">
        <f>Q20*R19</f>
        <v>112880.01095744681</v>
      </c>
      <c r="S20" s="47">
        <f>Q20*S19</f>
        <v>1768453.5049999999</v>
      </c>
      <c r="T20" s="45">
        <f>K83</f>
        <v>1739346.0959574464</v>
      </c>
      <c r="U20" s="46">
        <f>T20*U19</f>
        <v>104360.76575744677</v>
      </c>
      <c r="V20" s="47">
        <f>T20*V19</f>
        <v>1634985.3301999995</v>
      </c>
      <c r="W20" s="45">
        <f>L83</f>
        <v>1859577.3009574465</v>
      </c>
      <c r="X20" s="46">
        <f>W20*X19</f>
        <v>111574.63805744678</v>
      </c>
      <c r="Y20" s="47">
        <f>W20*Y19</f>
        <v>1748002.6628999996</v>
      </c>
      <c r="Z20" s="48">
        <f>M83</f>
        <v>2026706.1859574465</v>
      </c>
      <c r="AA20" s="46">
        <f>Z20*AA19</f>
        <v>121602.37115744679</v>
      </c>
      <c r="AB20" s="47">
        <f>Z20*AB19</f>
        <v>1905103.8147999996</v>
      </c>
      <c r="AC20" s="48">
        <f>N83</f>
        <v>1931364.5809574465</v>
      </c>
      <c r="AD20" s="46">
        <f>AC20*AD19</f>
        <v>115881.87485744679</v>
      </c>
      <c r="AE20" s="47">
        <f>AC20*AE19</f>
        <v>1815482.7060999996</v>
      </c>
      <c r="AF20" s="48">
        <f>O83</f>
        <v>4138536.633871234</v>
      </c>
      <c r="AG20" s="46">
        <f>AF20*AG19</f>
        <v>248312.19803227403</v>
      </c>
      <c r="AH20" s="47">
        <f>AF20*AH19</f>
        <v>3890224.4358389596</v>
      </c>
      <c r="AI20" s="48">
        <f>P83</f>
        <v>6151055.4152815659</v>
      </c>
      <c r="AJ20" s="46">
        <f>AI20*AJ19</f>
        <v>369063.32491689397</v>
      </c>
      <c r="AK20" s="47">
        <f>AI20*AK19</f>
        <v>5781992.0903646713</v>
      </c>
      <c r="AL20" s="48">
        <f>Q83</f>
        <v>5619257.7222746555</v>
      </c>
      <c r="AM20" s="46">
        <f>AL20*AM19</f>
        <v>337155.46333647933</v>
      </c>
      <c r="AN20" s="47">
        <f>AL20*AN19</f>
        <v>5282102.2589381756</v>
      </c>
      <c r="AO20" s="48">
        <f>R83</f>
        <v>6575443.8449485982</v>
      </c>
      <c r="AP20" s="46">
        <f>AO20*AP19</f>
        <v>394526.6306969159</v>
      </c>
      <c r="AQ20" s="47">
        <f>AO20*AQ19</f>
        <v>6180917.2142516822</v>
      </c>
      <c r="AR20" s="48">
        <f>S83</f>
        <v>8880743.3849063609</v>
      </c>
      <c r="AS20" s="46">
        <f>AR20*AS19</f>
        <v>532844.60309438163</v>
      </c>
      <c r="AT20" s="47">
        <f>AR20*AT19</f>
        <v>8347898.7818119787</v>
      </c>
      <c r="AU20" s="48">
        <f>T83</f>
        <v>16120149.085366186</v>
      </c>
      <c r="AV20" s="46">
        <f>AU20*AV19</f>
        <v>967208.94512197108</v>
      </c>
      <c r="AW20" s="47">
        <f>AU20*AW19</f>
        <v>15152940.140244214</v>
      </c>
    </row>
    <row r="21" spans="1:49" x14ac:dyDescent="0.35">
      <c r="A21" s="1" t="s">
        <v>57</v>
      </c>
      <c r="B21" s="1"/>
      <c r="C21" s="49"/>
      <c r="D21" s="49"/>
      <c r="E21" s="50">
        <v>0</v>
      </c>
      <c r="F21" s="34">
        <f>E21*F19</f>
        <v>0</v>
      </c>
      <c r="G21" s="47">
        <f>E21*G19</f>
        <v>0</v>
      </c>
      <c r="H21" s="50">
        <v>0</v>
      </c>
      <c r="I21" s="34">
        <f>H21*I19</f>
        <v>0</v>
      </c>
      <c r="J21" s="47">
        <f>H21*J19</f>
        <v>0</v>
      </c>
      <c r="K21" s="50">
        <v>0</v>
      </c>
      <c r="L21" s="34">
        <f>K21*L19</f>
        <v>0</v>
      </c>
      <c r="M21" s="47">
        <f>K21*M19</f>
        <v>0</v>
      </c>
      <c r="N21" s="50">
        <v>0</v>
      </c>
      <c r="O21" s="34">
        <f>N21*O19</f>
        <v>0</v>
      </c>
      <c r="P21" s="47">
        <f>N21*P19</f>
        <v>0</v>
      </c>
      <c r="Q21" s="50">
        <v>0</v>
      </c>
      <c r="R21" s="34">
        <f>Q21*R19</f>
        <v>0</v>
      </c>
      <c r="S21" s="47">
        <f>Q21*S19</f>
        <v>0</v>
      </c>
      <c r="T21" s="50">
        <v>0</v>
      </c>
      <c r="U21" s="34">
        <f>T21*U19</f>
        <v>0</v>
      </c>
      <c r="V21" s="47">
        <f>T21*V19</f>
        <v>0</v>
      </c>
      <c r="W21" s="50">
        <v>0</v>
      </c>
      <c r="X21" s="34">
        <f>W21*X19</f>
        <v>0</v>
      </c>
      <c r="Y21" s="47">
        <f>W21*Y19</f>
        <v>0</v>
      </c>
      <c r="Z21" s="50">
        <v>0</v>
      </c>
      <c r="AA21" s="34">
        <f>Z21*AA19</f>
        <v>0</v>
      </c>
      <c r="AB21" s="47">
        <f>Z21*AB19</f>
        <v>0</v>
      </c>
      <c r="AC21" s="50">
        <v>0</v>
      </c>
      <c r="AD21" s="34">
        <f>AC21*AD19</f>
        <v>0</v>
      </c>
      <c r="AE21" s="47">
        <f>AC21*AE19</f>
        <v>0</v>
      </c>
      <c r="AF21" s="50">
        <v>0</v>
      </c>
      <c r="AG21" s="34">
        <f>AF21*AG19</f>
        <v>0</v>
      </c>
      <c r="AH21" s="47">
        <f>AF21*AH19</f>
        <v>0</v>
      </c>
      <c r="AI21" s="50">
        <v>0</v>
      </c>
      <c r="AJ21" s="34">
        <f>AI21*AJ19</f>
        <v>0</v>
      </c>
      <c r="AK21" s="47">
        <f>AI21*AK19</f>
        <v>0</v>
      </c>
      <c r="AL21" s="50">
        <v>0</v>
      </c>
      <c r="AM21" s="34">
        <f>AL21*AM19</f>
        <v>0</v>
      </c>
      <c r="AN21" s="47">
        <f>AL21*AN19</f>
        <v>0</v>
      </c>
      <c r="AO21" s="50">
        <v>0</v>
      </c>
      <c r="AP21" s="34">
        <f>AO21*AP19</f>
        <v>0</v>
      </c>
      <c r="AQ21" s="47">
        <f>AO21*AQ19</f>
        <v>0</v>
      </c>
      <c r="AR21" s="50">
        <v>0</v>
      </c>
      <c r="AS21" s="34">
        <f>AR21*AS19</f>
        <v>0</v>
      </c>
      <c r="AT21" s="47">
        <f>AR21*AT19</f>
        <v>0</v>
      </c>
      <c r="AU21" s="50">
        <v>0</v>
      </c>
      <c r="AV21" s="34">
        <f>AU21*AV19</f>
        <v>0</v>
      </c>
      <c r="AW21" s="47">
        <f>AU21*AW19</f>
        <v>0</v>
      </c>
    </row>
    <row r="22" spans="1:49" x14ac:dyDescent="0.35">
      <c r="A22" s="1" t="s">
        <v>58</v>
      </c>
      <c r="B22" s="1"/>
      <c r="C22" s="49"/>
      <c r="D22" s="49"/>
      <c r="E22" s="50">
        <v>0</v>
      </c>
      <c r="F22" s="34">
        <f>E22*F19</f>
        <v>0</v>
      </c>
      <c r="G22" s="34">
        <f>E22*G19</f>
        <v>0</v>
      </c>
      <c r="H22" s="50">
        <v>0</v>
      </c>
      <c r="I22" s="34">
        <f>H22*I19</f>
        <v>0</v>
      </c>
      <c r="J22" s="34">
        <f>H22*J19</f>
        <v>0</v>
      </c>
      <c r="K22" s="50">
        <v>0</v>
      </c>
      <c r="L22" s="34">
        <f>K22*L19</f>
        <v>0</v>
      </c>
      <c r="M22" s="34">
        <f>K22*M19</f>
        <v>0</v>
      </c>
      <c r="N22" s="50">
        <v>0</v>
      </c>
      <c r="O22" s="34">
        <f>N22*O19</f>
        <v>0</v>
      </c>
      <c r="P22" s="34">
        <f>N22*P19</f>
        <v>0</v>
      </c>
      <c r="Q22" s="50">
        <v>0</v>
      </c>
      <c r="R22" s="34">
        <f>Q22*R19</f>
        <v>0</v>
      </c>
      <c r="S22" s="34">
        <f>Q22*S19</f>
        <v>0</v>
      </c>
      <c r="T22" s="50">
        <v>0</v>
      </c>
      <c r="U22" s="34">
        <f>T22*U19</f>
        <v>0</v>
      </c>
      <c r="V22" s="34">
        <f>T22*V19</f>
        <v>0</v>
      </c>
      <c r="W22" s="50">
        <v>0</v>
      </c>
      <c r="X22" s="34">
        <f>W22*X19</f>
        <v>0</v>
      </c>
      <c r="Y22" s="34">
        <f>W22*Y19</f>
        <v>0</v>
      </c>
      <c r="Z22" s="50">
        <v>0</v>
      </c>
      <c r="AA22" s="34">
        <f>Z22*AA19</f>
        <v>0</v>
      </c>
      <c r="AB22" s="34">
        <f>Z22*AB19</f>
        <v>0</v>
      </c>
      <c r="AC22" s="50">
        <v>0</v>
      </c>
      <c r="AD22" s="34">
        <f>AC22*AD19</f>
        <v>0</v>
      </c>
      <c r="AE22" s="34">
        <f>AC22*AE19</f>
        <v>0</v>
      </c>
      <c r="AF22" s="50">
        <v>0</v>
      </c>
      <c r="AG22" s="34">
        <f>AF22*AG19</f>
        <v>0</v>
      </c>
      <c r="AH22" s="34">
        <f>AF22*AH19</f>
        <v>0</v>
      </c>
      <c r="AI22" s="50">
        <v>0</v>
      </c>
      <c r="AJ22" s="34">
        <f>AI22*AJ19</f>
        <v>0</v>
      </c>
      <c r="AK22" s="34">
        <f>AI22*AK19</f>
        <v>0</v>
      </c>
      <c r="AL22" s="50">
        <v>0</v>
      </c>
      <c r="AM22" s="34">
        <f>AL22*AM19</f>
        <v>0</v>
      </c>
      <c r="AN22" s="34">
        <f>AL22*AN19</f>
        <v>0</v>
      </c>
      <c r="AO22" s="50">
        <v>0</v>
      </c>
      <c r="AP22" s="34">
        <f>AO22*AP19</f>
        <v>0</v>
      </c>
      <c r="AQ22" s="34">
        <f>AO22*AQ19</f>
        <v>0</v>
      </c>
      <c r="AR22" s="50">
        <v>0</v>
      </c>
      <c r="AS22" s="34">
        <f>AR22*AS19</f>
        <v>0</v>
      </c>
      <c r="AT22" s="34">
        <f>AR22*AT19</f>
        <v>0</v>
      </c>
      <c r="AU22" s="50">
        <v>0</v>
      </c>
      <c r="AV22" s="34">
        <f>AU22*AV19</f>
        <v>0</v>
      </c>
      <c r="AW22" s="34">
        <f>AU22*AW19</f>
        <v>0</v>
      </c>
    </row>
    <row r="23" spans="1:49" x14ac:dyDescent="0.35">
      <c r="A23" s="20" t="s">
        <v>59</v>
      </c>
      <c r="B23" s="51">
        <v>2015</v>
      </c>
      <c r="C23" s="52">
        <v>2020</v>
      </c>
      <c r="D23" s="122">
        <v>2025</v>
      </c>
      <c r="F23" s="34"/>
      <c r="G23" s="34"/>
      <c r="H23" s="50"/>
      <c r="I23" s="34"/>
      <c r="J23" s="34"/>
      <c r="K23" s="50"/>
      <c r="L23" s="34"/>
      <c r="M23" s="34"/>
      <c r="N23" s="50"/>
      <c r="O23" s="34"/>
      <c r="P23" s="34"/>
      <c r="Q23" s="50"/>
      <c r="R23" s="34"/>
      <c r="S23" s="34"/>
      <c r="T23" s="50"/>
      <c r="U23" s="34"/>
      <c r="V23" s="34"/>
      <c r="W23" s="50"/>
      <c r="X23" s="34"/>
      <c r="Y23" s="34"/>
      <c r="Z23" s="50"/>
      <c r="AA23" s="34"/>
      <c r="AB23" s="34"/>
      <c r="AC23" s="50"/>
      <c r="AD23" s="34"/>
      <c r="AE23" s="34"/>
      <c r="AF23" s="50"/>
      <c r="AG23" s="34"/>
      <c r="AH23" s="34"/>
      <c r="AI23" s="50"/>
      <c r="AJ23" s="34"/>
      <c r="AK23" s="34"/>
      <c r="AL23" s="50"/>
      <c r="AM23" s="34"/>
      <c r="AN23" s="34"/>
      <c r="AO23" s="50"/>
      <c r="AP23" s="34"/>
      <c r="AQ23" s="34"/>
      <c r="AR23" s="50"/>
      <c r="AS23" s="34"/>
      <c r="AT23" s="34"/>
      <c r="AU23" s="50"/>
      <c r="AV23" s="34"/>
      <c r="AW23" s="34"/>
    </row>
    <row r="24" spans="1:49" x14ac:dyDescent="0.35">
      <c r="A24" s="53" t="s">
        <v>60</v>
      </c>
      <c r="B24" s="54">
        <v>6.4163999999999999E-2</v>
      </c>
      <c r="C24" s="54">
        <v>7.2999999999999995E-2</v>
      </c>
      <c r="D24" s="54">
        <v>7.0199999999999999E-2</v>
      </c>
      <c r="F24" s="55">
        <f>IF(AND(E$17&gt;=$C$23, E$17&lt;$D$23),(F21+F22)*$C$24,(F21+F22)*$D$24)</f>
        <v>0</v>
      </c>
      <c r="G24" s="56">
        <f>IF(AND(E$17&gt;=$C$23, E$17&lt;$D$23),(G22)*$C$24,(G22)*$D$24)</f>
        <v>0</v>
      </c>
      <c r="H24" s="57"/>
      <c r="I24" s="55">
        <f>IF(AND(H$17&gt;=$C$23, H$17&lt;$D$23),(I21+I22)*$C$24,(I21+I22)*$D$24)</f>
        <v>0</v>
      </c>
      <c r="J24" s="56">
        <f>IF(AND(H$17&gt;=$C$23, H$17&lt;$D$23),(J22)*$C$24,(J22)*$D$24)</f>
        <v>0</v>
      </c>
      <c r="K24" s="57"/>
      <c r="L24" s="55">
        <f>IF(AND(K$17&gt;=$C$23, K$17&lt;$D$23),(L21+L22)*$C$24,(L21+L22)*$D$24)</f>
        <v>0</v>
      </c>
      <c r="M24" s="56">
        <f>IF(AND(K$17&gt;=$C$23, K$17&lt;$D$23),(M22)*$C$24,(M22)*$D$24)</f>
        <v>0</v>
      </c>
      <c r="N24" s="57"/>
      <c r="O24" s="55">
        <f>IF(AND(N$17&gt;=$C$23, N$17&lt;$D$23),(O21+O22)*$C$24,(O21+O22)*$D$24)</f>
        <v>0</v>
      </c>
      <c r="P24" s="56">
        <f>IF(AND(N$17&gt;=$C$23, N$17&lt;$D$23),(P22)*$C$24,(P22)*$D$24)</f>
        <v>0</v>
      </c>
      <c r="Q24" s="57"/>
      <c r="R24" s="55">
        <f>IF(AND(Q$17&gt;=$C$23, Q$17&lt;$D$23),(R21+R22)*$C$24,(R21+R22)*$D$24)</f>
        <v>0</v>
      </c>
      <c r="S24" s="56">
        <f>IF(AND(Q$17&gt;=$C$23, Q$17&lt;$D$23),(S22)*$C$24,(S22)*$D$24)</f>
        <v>0</v>
      </c>
      <c r="T24" s="57"/>
      <c r="U24" s="55">
        <f>IF(AND(T$17&gt;=$C$23, T$17&lt;$D$23),(U21+U22)*$C$24,(U21+U22)*$D$24)</f>
        <v>0</v>
      </c>
      <c r="V24" s="56">
        <f>IF(AND(T$17&gt;=$C$23, T$17&lt;$D$23),(V22)*$C$24,(V22)*$D$24)</f>
        <v>0</v>
      </c>
      <c r="W24" s="57"/>
      <c r="X24" s="55">
        <f>IF(AND(W$17&gt;=$C$23, W$17&lt;$D$23),(X21+X22)*$C$24,(X21+X22)*$D$24)</f>
        <v>0</v>
      </c>
      <c r="Y24" s="56">
        <f>IF(AND(W$17&gt;=$C$23, W$17&lt;$D$23),(Y22)*$C$24,(Y22)*$D$24)</f>
        <v>0</v>
      </c>
      <c r="Z24" s="57"/>
      <c r="AA24" s="55">
        <f>IF(AND(Z$17&gt;=$C$23, Z$17&lt;$D$23),(AA21+AA22)*$C$24,(AA21+AA22)*$D$24)</f>
        <v>0</v>
      </c>
      <c r="AB24" s="56">
        <f>IF(AND(Z$17&gt;=$C$23, Z$17&lt;$D$23),(AB22)*$C$24,(AB22)*$D$24)</f>
        <v>0</v>
      </c>
      <c r="AC24" s="57"/>
      <c r="AD24" s="55">
        <f>IF(AND(AC$17&gt;=$C$23, AC$17&lt;$D$23),(AD21+AD22)*$C$24,(AD21+AD22)*$D$24)</f>
        <v>0</v>
      </c>
      <c r="AE24" s="56">
        <f>IF(AND(AC$17&gt;=$C$23, AC$17&lt;$D$23),(AE22)*$C$24,(AE22)*$D$24)</f>
        <v>0</v>
      </c>
      <c r="AF24" s="57"/>
      <c r="AG24" s="55">
        <f>IF(AND(AF$17&gt;=$C$23, AF$17&lt;$D$23),(AG21+AG22)*$C$24,(AG21+AG22)*$D$24)</f>
        <v>0</v>
      </c>
      <c r="AH24" s="56">
        <f>IF(AND(AF$17&gt;=$C$23, AF$17&lt;$D$23),(AH22)*$C$24,(AH22)*$D$24)</f>
        <v>0</v>
      </c>
      <c r="AI24" s="57"/>
      <c r="AJ24" s="55">
        <f>IF(AND(AI$17&gt;=$C$23, AI$17&lt;$D$23),(AJ21+AJ22)*$C$24,(AJ21+AJ22)*$D$24)</f>
        <v>0</v>
      </c>
      <c r="AK24" s="56">
        <f>IF(AND(AI$17&gt;=$C$23, AI$17&lt;$D$23),(AK22)*$C$24,(AK22)*$D$24)</f>
        <v>0</v>
      </c>
      <c r="AL24" s="57"/>
      <c r="AM24" s="55">
        <f>IF(AND(AL$17&gt;=$C$23, AL$17&lt;$D$23),(AM21+AM22)*$C$24,(AM21+AM22)*$D$24)</f>
        <v>0</v>
      </c>
      <c r="AN24" s="56">
        <f>IF(AND(AL$17&gt;=$C$23, AL$17&lt;$D$23),(AN22)*$C$24,(AN22)*$D$24)</f>
        <v>0</v>
      </c>
      <c r="AO24" s="57"/>
      <c r="AP24" s="55">
        <f>IF(AND(AO$17&gt;=$C$23, AO$17&lt;$D$23),(AP21+AP22)*$C$24,(AP21+AP22)*$D$24)</f>
        <v>0</v>
      </c>
      <c r="AQ24" s="56">
        <f>IF(AND(AO$17&gt;=$C$23, AO$17&lt;$D$23),(AQ22)*$C$24,(AQ22)*$D$24)</f>
        <v>0</v>
      </c>
      <c r="AR24" s="57"/>
      <c r="AS24" s="55">
        <f>IF(AND(AR$17&gt;=$C$23, AR$17&lt;$D$23),(AS21+AS22)*$C$24,(AS21+AS22)*$D$24)</f>
        <v>0</v>
      </c>
      <c r="AT24" s="56">
        <f>IF(AND(AR$17&gt;=$C$23, AR$17&lt;$D$23),(AT22)*$C$24,(AT22)*$D$24)</f>
        <v>0</v>
      </c>
      <c r="AU24" s="57"/>
      <c r="AV24" s="55">
        <f>IF(AND(AU$17&gt;=$C$23, AU$17&lt;$D$23),(AV21+AV22)*$C$24,(AV21+AV22)*$D$24)</f>
        <v>0</v>
      </c>
      <c r="AW24" s="56">
        <f>IF(AND(AU$17&gt;=$C$23, AU$17&lt;$D$23),(AW22)*$C$24,(AW22)*$D$24)</f>
        <v>0</v>
      </c>
    </row>
    <row r="25" spans="1:49" x14ac:dyDescent="0.35">
      <c r="A25" s="3" t="s">
        <v>61</v>
      </c>
      <c r="B25" s="1"/>
      <c r="C25" s="1"/>
      <c r="D25" s="1"/>
      <c r="F25" s="34">
        <f>SUM(F20+F24)</f>
        <v>0</v>
      </c>
      <c r="G25" s="34">
        <f>SUM(G20+G24)</f>
        <v>0</v>
      </c>
      <c r="H25" s="1"/>
      <c r="I25" s="34">
        <f>SUM(I20+I24)</f>
        <v>0</v>
      </c>
      <c r="J25" s="34">
        <f>SUM(J20+J24)</f>
        <v>0</v>
      </c>
      <c r="K25" s="1"/>
      <c r="L25" s="34">
        <f>SUM(L20+L24)</f>
        <v>62829.433799999992</v>
      </c>
      <c r="M25" s="34">
        <f>SUM(M20+M24)</f>
        <v>984327.79619999987</v>
      </c>
      <c r="N25" s="1"/>
      <c r="O25" s="34">
        <f>SUM(O20+O24)</f>
        <v>121399.2505787234</v>
      </c>
      <c r="P25" s="34">
        <f>SUM(P20+P24)</f>
        <v>1901921.5923999997</v>
      </c>
      <c r="Q25" s="1"/>
      <c r="R25" s="34">
        <f>SUM(R20+R24)</f>
        <v>112880.01095744681</v>
      </c>
      <c r="S25" s="34">
        <f>SUM(S20+S24)</f>
        <v>1768453.5049999999</v>
      </c>
      <c r="T25" s="1"/>
      <c r="U25" s="34">
        <f>SUM(U20+U24)</f>
        <v>104360.76575744677</v>
      </c>
      <c r="V25" s="34">
        <f>SUM(V20+V24)</f>
        <v>1634985.3301999995</v>
      </c>
      <c r="W25" s="1"/>
      <c r="X25" s="34">
        <f>SUM(X20+X24)</f>
        <v>111574.63805744678</v>
      </c>
      <c r="Y25" s="34">
        <f>SUM(Y20+Y24)</f>
        <v>1748002.6628999996</v>
      </c>
      <c r="Z25" s="1"/>
      <c r="AA25" s="34">
        <f>SUM(AA20+AA24)</f>
        <v>121602.37115744679</v>
      </c>
      <c r="AB25" s="34">
        <f>SUM(AB20+AB24)</f>
        <v>1905103.8147999996</v>
      </c>
      <c r="AC25" s="1"/>
      <c r="AD25" s="34">
        <f>SUM(AD20+AD24)</f>
        <v>115881.87485744679</v>
      </c>
      <c r="AE25" s="34">
        <f>SUM(AE20+AE24)</f>
        <v>1815482.7060999996</v>
      </c>
      <c r="AF25" s="1"/>
      <c r="AG25" s="34">
        <f>SUM(AG20+AG24)</f>
        <v>248312.19803227403</v>
      </c>
      <c r="AH25" s="34">
        <f>SUM(AH20+AH24)</f>
        <v>3890224.4358389596</v>
      </c>
      <c r="AI25" s="1"/>
      <c r="AJ25" s="34">
        <f>SUM(AJ20+AJ24)</f>
        <v>369063.32491689397</v>
      </c>
      <c r="AK25" s="34">
        <f>SUM(AK20+AK24)</f>
        <v>5781992.0903646713</v>
      </c>
      <c r="AL25" s="1"/>
      <c r="AM25" s="34">
        <f>SUM(AM20+AM24)</f>
        <v>337155.46333647933</v>
      </c>
      <c r="AN25" s="34">
        <f>SUM(AN20+AN24)</f>
        <v>5282102.2589381756</v>
      </c>
      <c r="AO25" s="1"/>
      <c r="AP25" s="34">
        <f>SUM(AP20+AP24)</f>
        <v>394526.6306969159</v>
      </c>
      <c r="AQ25" s="34">
        <f>SUM(AQ20+AQ24)</f>
        <v>6180917.2142516822</v>
      </c>
      <c r="AR25" s="1"/>
      <c r="AS25" s="34">
        <f>SUM(AS20+AS24)</f>
        <v>532844.60309438163</v>
      </c>
      <c r="AT25" s="34">
        <f>SUM(AT20+AT24)</f>
        <v>8347898.7818119787</v>
      </c>
      <c r="AU25" s="1"/>
      <c r="AV25" s="34">
        <f>SUM(AV20+AV24)</f>
        <v>967208.94512197108</v>
      </c>
      <c r="AW25" s="34">
        <f>SUM(AW20+AW24)</f>
        <v>15152940.140244214</v>
      </c>
    </row>
    <row r="26" spans="1:49" x14ac:dyDescent="0.35">
      <c r="A26" s="1"/>
      <c r="B26" s="1"/>
      <c r="C26" s="1"/>
      <c r="D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row>
    <row r="27" spans="1:49" x14ac:dyDescent="0.35">
      <c r="A27" s="20" t="s">
        <v>59</v>
      </c>
      <c r="B27" s="52">
        <v>2015</v>
      </c>
      <c r="C27" s="52">
        <v>2020</v>
      </c>
      <c r="D27" s="122">
        <v>2025</v>
      </c>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row>
    <row r="28" spans="1:49" x14ac:dyDescent="0.35">
      <c r="A28" s="1" t="s">
        <v>62</v>
      </c>
      <c r="B28" s="58">
        <v>0.04</v>
      </c>
      <c r="C28" s="58">
        <v>0.04</v>
      </c>
      <c r="D28" s="58">
        <v>0.04</v>
      </c>
      <c r="F28" s="34">
        <f>F25*$B$28</f>
        <v>0</v>
      </c>
      <c r="G28" s="34">
        <f>G25*$B$28</f>
        <v>0</v>
      </c>
      <c r="H28" s="30"/>
      <c r="I28" s="34">
        <f>I25*$B$28</f>
        <v>0</v>
      </c>
      <c r="J28" s="34">
        <f>J25*$B$28</f>
        <v>0</v>
      </c>
      <c r="K28" s="30"/>
      <c r="L28" s="34">
        <f>L25*$B$28</f>
        <v>2513.1773519999997</v>
      </c>
      <c r="M28" s="34">
        <f>M25*$B$28</f>
        <v>39373.111847999993</v>
      </c>
      <c r="N28" s="30"/>
      <c r="O28" s="34">
        <f>O25*$B$28</f>
        <v>4855.970023148936</v>
      </c>
      <c r="P28" s="34">
        <f>P25*$B$28</f>
        <v>76076.863695999986</v>
      </c>
      <c r="Q28" s="30"/>
      <c r="R28" s="34">
        <f>R25*$B$28</f>
        <v>4515.2004382978721</v>
      </c>
      <c r="S28" s="34">
        <f>S25*$B$28</f>
        <v>70738.140199999994</v>
      </c>
      <c r="T28" s="30"/>
      <c r="U28" s="34">
        <f>U25*$C$28</f>
        <v>4174.4306302978712</v>
      </c>
      <c r="V28" s="34">
        <f>V25*$C$28</f>
        <v>65399.413207999984</v>
      </c>
      <c r="W28" s="30"/>
      <c r="X28" s="34">
        <f>X25*$C$28</f>
        <v>4462.9855222978713</v>
      </c>
      <c r="Y28" s="34">
        <f>Y25*$C$28</f>
        <v>69920.106515999985</v>
      </c>
      <c r="Z28" s="30"/>
      <c r="AA28" s="34">
        <f>AA25*$C$28</f>
        <v>4864.0948462978713</v>
      </c>
      <c r="AB28" s="34">
        <f>AB25*$C$28</f>
        <v>76204.152591999984</v>
      </c>
      <c r="AC28" s="30"/>
      <c r="AD28" s="34">
        <f>AD25*$C$28</f>
        <v>4635.2749942978717</v>
      </c>
      <c r="AE28" s="34">
        <f>AE25*$C$28</f>
        <v>72619.308243999985</v>
      </c>
      <c r="AF28" s="30"/>
      <c r="AG28" s="34">
        <f>AG25*$C$28</f>
        <v>9932.4879212909618</v>
      </c>
      <c r="AH28" s="34">
        <f>AH25*$C$28</f>
        <v>155608.97743355838</v>
      </c>
      <c r="AI28" s="30"/>
      <c r="AJ28" s="34">
        <f>AJ25*$D$28</f>
        <v>14762.532996675758</v>
      </c>
      <c r="AK28" s="34">
        <f>AK25*$D$28</f>
        <v>231279.68361458686</v>
      </c>
      <c r="AL28" s="30"/>
      <c r="AM28" s="34">
        <f>AM25*$D$28</f>
        <v>13486.218533459174</v>
      </c>
      <c r="AN28" s="34">
        <f>AN25*$D$28</f>
        <v>211284.09035752702</v>
      </c>
      <c r="AO28" s="30"/>
      <c r="AP28" s="34">
        <f>AP25*$D$28</f>
        <v>15781.065227876637</v>
      </c>
      <c r="AQ28" s="34">
        <f>AQ25*$D$28</f>
        <v>247236.68857006729</v>
      </c>
      <c r="AR28" s="30"/>
      <c r="AS28" s="34">
        <f>AS25*$D$28</f>
        <v>21313.784123775265</v>
      </c>
      <c r="AT28" s="34">
        <f>AT25*$D$28</f>
        <v>333915.95127247914</v>
      </c>
      <c r="AU28" s="30"/>
      <c r="AV28" s="34">
        <f>AV25*$D$28</f>
        <v>38688.35780487884</v>
      </c>
      <c r="AW28" s="34">
        <f>AW25*$D$28</f>
        <v>606117.60560976854</v>
      </c>
    </row>
    <row r="29" spans="1:49" x14ac:dyDescent="0.35">
      <c r="A29" s="1" t="s">
        <v>63</v>
      </c>
      <c r="B29" s="58">
        <v>0.56000000000000005</v>
      </c>
      <c r="C29" s="58">
        <v>0.56000000000000005</v>
      </c>
      <c r="D29" s="58">
        <v>0.56000000000000005</v>
      </c>
      <c r="F29" s="34">
        <f>F25*$B$29</f>
        <v>0</v>
      </c>
      <c r="G29" s="34">
        <f>G25*$B$29</f>
        <v>0</v>
      </c>
      <c r="H29" s="59"/>
      <c r="I29" s="34">
        <f>I25*$B$29</f>
        <v>0</v>
      </c>
      <c r="J29" s="34">
        <f>J25*$B$29</f>
        <v>0</v>
      </c>
      <c r="K29" s="59"/>
      <c r="L29" s="34">
        <f>L25*$B$29</f>
        <v>35184.482927999998</v>
      </c>
      <c r="M29" s="34">
        <f>M25*$B$29</f>
        <v>551223.56587199995</v>
      </c>
      <c r="N29" s="59"/>
      <c r="O29" s="34">
        <f>O25*$B$29</f>
        <v>67983.580324085109</v>
      </c>
      <c r="P29" s="34">
        <f>P25*$B$29</f>
        <v>1065076.0917439999</v>
      </c>
      <c r="Q29" s="59"/>
      <c r="R29" s="34">
        <f>R25*$B$29</f>
        <v>63212.80613617022</v>
      </c>
      <c r="S29" s="34">
        <f>S25*$B$29</f>
        <v>990333.96279999998</v>
      </c>
      <c r="T29" s="59"/>
      <c r="U29" s="34">
        <f>U25*$C$29</f>
        <v>58442.0288241702</v>
      </c>
      <c r="V29" s="34">
        <f>V25*$C$29</f>
        <v>915591.78491199983</v>
      </c>
      <c r="W29" s="59"/>
      <c r="X29" s="34">
        <f>X25*$C$29</f>
        <v>62481.797312170202</v>
      </c>
      <c r="Y29" s="34">
        <f>Y25*$C$29</f>
        <v>978881.49122399988</v>
      </c>
      <c r="Z29" s="59"/>
      <c r="AA29" s="34">
        <f>AA25*$C$29</f>
        <v>68097.327848170215</v>
      </c>
      <c r="AB29" s="34">
        <f>AB25*$C$29</f>
        <v>1066858.1362879998</v>
      </c>
      <c r="AC29" s="59"/>
      <c r="AD29" s="34">
        <f>AD25*$C$29</f>
        <v>64893.849920170207</v>
      </c>
      <c r="AE29" s="34">
        <f>AE25*$C$29</f>
        <v>1016670.3154159999</v>
      </c>
      <c r="AF29" s="59"/>
      <c r="AG29" s="34">
        <f>AG25*$C$29</f>
        <v>139054.83089807347</v>
      </c>
      <c r="AH29" s="34">
        <f>AH25*$C$29</f>
        <v>2178525.6840698174</v>
      </c>
      <c r="AI29" s="59"/>
      <c r="AJ29" s="34">
        <f>AJ25*$D$29</f>
        <v>206675.46195346065</v>
      </c>
      <c r="AK29" s="34">
        <f>AK25*$D$29</f>
        <v>3237915.5706042163</v>
      </c>
      <c r="AL29" s="59"/>
      <c r="AM29" s="34">
        <f>AM25*$D$29</f>
        <v>188807.05946842843</v>
      </c>
      <c r="AN29" s="34">
        <f>AN25*$D$29</f>
        <v>2957977.2650053785</v>
      </c>
      <c r="AO29" s="59"/>
      <c r="AP29" s="34">
        <f>AP25*$D$29</f>
        <v>220934.91319027293</v>
      </c>
      <c r="AQ29" s="34">
        <f>AQ25*$D$29</f>
        <v>3461313.6399809425</v>
      </c>
      <c r="AR29" s="59"/>
      <c r="AS29" s="34">
        <f>AS25*$D$29</f>
        <v>298392.97773285373</v>
      </c>
      <c r="AT29" s="34">
        <f>AT25*$D$29</f>
        <v>4674823.3178147087</v>
      </c>
      <c r="AU29" s="59"/>
      <c r="AV29" s="34">
        <f>AV25*$D$29</f>
        <v>541637.00926830387</v>
      </c>
      <c r="AW29" s="34">
        <f>AW25*$D$29</f>
        <v>8485646.4785367604</v>
      </c>
    </row>
    <row r="30" spans="1:49" x14ac:dyDescent="0.35">
      <c r="A30" s="1" t="s">
        <v>64</v>
      </c>
      <c r="B30" s="58">
        <v>0.4</v>
      </c>
      <c r="C30" s="58">
        <v>0.4</v>
      </c>
      <c r="D30" s="58">
        <v>0.4</v>
      </c>
      <c r="F30" s="34">
        <f>F25*$B$30</f>
        <v>0</v>
      </c>
      <c r="G30" s="34">
        <f>G25*$B$30</f>
        <v>0</v>
      </c>
      <c r="H30" s="60"/>
      <c r="I30" s="34">
        <f>I25*$B$30</f>
        <v>0</v>
      </c>
      <c r="J30" s="34">
        <f>J25*$B$30</f>
        <v>0</v>
      </c>
      <c r="K30" s="60"/>
      <c r="L30" s="34">
        <f>L25*$B$30</f>
        <v>25131.773519999999</v>
      </c>
      <c r="M30" s="34">
        <f>M25*$B$30</f>
        <v>393731.11847999995</v>
      </c>
      <c r="N30" s="60"/>
      <c r="O30" s="34">
        <f>O25*$B$30</f>
        <v>48559.700231489362</v>
      </c>
      <c r="P30" s="34">
        <f>P25*$B$30</f>
        <v>760768.63695999992</v>
      </c>
      <c r="Q30" s="60"/>
      <c r="R30" s="34">
        <f>R25*$B$30</f>
        <v>45152.004382978725</v>
      </c>
      <c r="S30" s="34">
        <f>S25*$B$30</f>
        <v>707381.402</v>
      </c>
      <c r="T30" s="60"/>
      <c r="U30" s="34">
        <f>U25*$C$30</f>
        <v>41744.306302978715</v>
      </c>
      <c r="V30" s="34">
        <f>V25*$C$30</f>
        <v>653994.13207999989</v>
      </c>
      <c r="W30" s="60"/>
      <c r="X30" s="34">
        <f>X25*$C$30</f>
        <v>44629.855222978716</v>
      </c>
      <c r="Y30" s="34">
        <f>Y25*$C$30</f>
        <v>699201.06515999988</v>
      </c>
      <c r="Z30" s="60"/>
      <c r="AA30" s="34">
        <f>AA25*$C$30</f>
        <v>48640.948462978718</v>
      </c>
      <c r="AB30" s="34">
        <f>AB25*$C$30</f>
        <v>762041.52591999993</v>
      </c>
      <c r="AC30" s="60"/>
      <c r="AD30" s="34">
        <f>AD25*$C$30</f>
        <v>46352.74994297872</v>
      </c>
      <c r="AE30" s="34">
        <f>AE25*$C$30</f>
        <v>726193.08243999991</v>
      </c>
      <c r="AF30" s="60"/>
      <c r="AG30" s="34">
        <f>AG25*$C$30</f>
        <v>99324.879212909611</v>
      </c>
      <c r="AH30" s="34">
        <f>AH25*$C$30</f>
        <v>1556089.7743355839</v>
      </c>
      <c r="AI30" s="60"/>
      <c r="AJ30" s="34">
        <f>AJ25*$D$30</f>
        <v>147625.32996675759</v>
      </c>
      <c r="AK30" s="34">
        <f>AK25*$D$30</f>
        <v>2312796.8361458685</v>
      </c>
      <c r="AL30" s="60"/>
      <c r="AM30" s="34">
        <f>AM25*$D$30</f>
        <v>134862.18533459175</v>
      </c>
      <c r="AN30" s="34">
        <f>AN25*$D$30</f>
        <v>2112840.9035752704</v>
      </c>
      <c r="AO30" s="60"/>
      <c r="AP30" s="34">
        <f>AP25*$D$30</f>
        <v>157810.65227876639</v>
      </c>
      <c r="AQ30" s="34">
        <f>AQ25*$D$30</f>
        <v>2472366.8857006729</v>
      </c>
      <c r="AR30" s="60"/>
      <c r="AS30" s="34">
        <f>AS25*$D$30</f>
        <v>213137.84123775267</v>
      </c>
      <c r="AT30" s="34">
        <f>AT25*$D$30</f>
        <v>3339159.5127247917</v>
      </c>
      <c r="AU30" s="60"/>
      <c r="AV30" s="34">
        <f>AV25*$D$30</f>
        <v>386883.57804878848</v>
      </c>
      <c r="AW30" s="34">
        <f>AW25*$D$30</f>
        <v>6061176.0560976863</v>
      </c>
    </row>
    <row r="31" spans="1:49" x14ac:dyDescent="0.35">
      <c r="A31" s="1"/>
      <c r="B31" s="1"/>
      <c r="C31" s="1"/>
      <c r="D31" s="1"/>
      <c r="F31" s="61"/>
      <c r="G31" s="1"/>
      <c r="H31" s="1"/>
      <c r="I31" s="61"/>
      <c r="J31" s="1"/>
      <c r="K31" s="1"/>
      <c r="L31" s="61"/>
      <c r="M31" s="1"/>
      <c r="N31" s="1"/>
      <c r="O31" s="61"/>
      <c r="P31" s="1"/>
      <c r="Q31" s="1"/>
      <c r="R31" s="61"/>
      <c r="S31" s="1"/>
      <c r="T31" s="1"/>
      <c r="U31" s="61"/>
      <c r="V31" s="1"/>
      <c r="W31" s="1"/>
      <c r="X31" s="61"/>
      <c r="Y31" s="1"/>
      <c r="Z31" s="1"/>
      <c r="AA31" s="61"/>
      <c r="AB31" s="1"/>
      <c r="AC31" s="1"/>
      <c r="AD31" s="61"/>
      <c r="AE31" s="1"/>
      <c r="AF31" s="1"/>
      <c r="AG31" s="61"/>
      <c r="AH31" s="1"/>
      <c r="AI31" s="1"/>
      <c r="AJ31" s="61"/>
      <c r="AK31" s="1"/>
      <c r="AL31" s="1"/>
      <c r="AM31" s="61"/>
      <c r="AN31" s="1"/>
      <c r="AO31" s="1"/>
      <c r="AP31" s="61"/>
      <c r="AQ31" s="1"/>
      <c r="AR31" s="1"/>
      <c r="AS31" s="61"/>
      <c r="AT31" s="1"/>
      <c r="AU31" s="1"/>
      <c r="AV31" s="61"/>
      <c r="AW31" s="1"/>
    </row>
    <row r="32" spans="1:49" x14ac:dyDescent="0.35">
      <c r="A32" s="1" t="s">
        <v>65</v>
      </c>
      <c r="B32" s="54">
        <v>1.38E-2</v>
      </c>
      <c r="C32" s="54">
        <v>2.6100000000000002E-2</v>
      </c>
      <c r="D32" s="54">
        <v>5.2499999999999998E-2</v>
      </c>
      <c r="F32" s="34">
        <f t="shared" ref="F32:G34" si="0">F28*$B32</f>
        <v>0</v>
      </c>
      <c r="G32" s="34">
        <f t="shared" si="0"/>
        <v>0</v>
      </c>
      <c r="H32" s="62"/>
      <c r="I32" s="34">
        <f t="shared" ref="I32:J34" si="1">I28*$B32</f>
        <v>0</v>
      </c>
      <c r="J32" s="34">
        <f t="shared" si="1"/>
        <v>0</v>
      </c>
      <c r="K32" s="62"/>
      <c r="L32" s="34">
        <f t="shared" ref="L32:M34" si="2">L28*$B32</f>
        <v>34.681847457599993</v>
      </c>
      <c r="M32" s="34">
        <f t="shared" si="2"/>
        <v>543.34894350239995</v>
      </c>
      <c r="N32" s="62"/>
      <c r="O32" s="34">
        <f t="shared" ref="O32:P34" si="3">O28*$B32</f>
        <v>67.012386319455317</v>
      </c>
      <c r="P32" s="34">
        <f t="shared" si="3"/>
        <v>1049.8607190047999</v>
      </c>
      <c r="Q32" s="62"/>
      <c r="R32" s="34">
        <f t="shared" ref="R32:S34" si="4">R28*$B32</f>
        <v>62.309766048510632</v>
      </c>
      <c r="S32" s="34">
        <f t="shared" si="4"/>
        <v>976.18633475999991</v>
      </c>
      <c r="T32" s="62"/>
      <c r="U32" s="34">
        <f t="shared" ref="U32:V34" si="5">U28*$C32</f>
        <v>108.95263945077444</v>
      </c>
      <c r="V32" s="34">
        <f t="shared" si="5"/>
        <v>1706.9246847287998</v>
      </c>
      <c r="W32" s="62"/>
      <c r="X32" s="34">
        <f t="shared" ref="X32:Y34" si="6">X28*$C32</f>
        <v>116.48392213197445</v>
      </c>
      <c r="Y32" s="34">
        <f t="shared" si="6"/>
        <v>1824.9147800675996</v>
      </c>
      <c r="Z32" s="62"/>
      <c r="AA32" s="34">
        <f t="shared" ref="AA32:AB34" si="7">AA28*$C32</f>
        <v>126.95287548837445</v>
      </c>
      <c r="AB32" s="34">
        <f t="shared" si="7"/>
        <v>1988.9283826511996</v>
      </c>
      <c r="AC32" s="62"/>
      <c r="AD32" s="34">
        <f t="shared" ref="AD32:AE34" si="8">AD28*$C32</f>
        <v>120.98067735117446</v>
      </c>
      <c r="AE32" s="34">
        <f t="shared" si="8"/>
        <v>1895.3639451683998</v>
      </c>
      <c r="AF32" s="62"/>
      <c r="AG32" s="34">
        <f t="shared" ref="AG32:AH34" si="9">AG28*$C32</f>
        <v>259.23793474569413</v>
      </c>
      <c r="AH32" s="34">
        <f t="shared" si="9"/>
        <v>4061.3943110158739</v>
      </c>
      <c r="AI32" s="62"/>
      <c r="AJ32" s="34">
        <f t="shared" ref="AJ32:AK34" si="10">AJ28*$D32</f>
        <v>775.03298232547729</v>
      </c>
      <c r="AK32" s="34">
        <f t="shared" si="10"/>
        <v>12142.183389765809</v>
      </c>
      <c r="AL32" s="62"/>
      <c r="AM32" s="34">
        <f t="shared" ref="AM32:AN34" si="11">AM28*$D32</f>
        <v>708.02647300660658</v>
      </c>
      <c r="AN32" s="34">
        <f t="shared" si="11"/>
        <v>11092.414743770169</v>
      </c>
      <c r="AO32" s="62"/>
      <c r="AP32" s="34">
        <f t="shared" ref="AP32:AQ34" si="12">AP28*$D32</f>
        <v>828.50592446352346</v>
      </c>
      <c r="AQ32" s="34">
        <f t="shared" si="12"/>
        <v>12979.926149928531</v>
      </c>
      <c r="AR32" s="62"/>
      <c r="AS32" s="34">
        <f t="shared" ref="AS32:AT34" si="13">AS28*$D32</f>
        <v>1118.9736664982013</v>
      </c>
      <c r="AT32" s="34">
        <f t="shared" si="13"/>
        <v>17530.587441805154</v>
      </c>
      <c r="AU32" s="62"/>
      <c r="AV32" s="34">
        <f t="shared" ref="AV32:AW34" si="14">AV28*$D32</f>
        <v>2031.1387847561391</v>
      </c>
      <c r="AW32" s="34">
        <f t="shared" si="14"/>
        <v>31821.174294512846</v>
      </c>
    </row>
    <row r="33" spans="1:51" x14ac:dyDescent="0.35">
      <c r="A33" s="1" t="s">
        <v>66</v>
      </c>
      <c r="B33" s="54">
        <v>4.2799999999999998E-2</v>
      </c>
      <c r="C33" s="54">
        <v>3.7100000000000001E-2</v>
      </c>
      <c r="D33" s="54">
        <v>3.9547993430507078E-2</v>
      </c>
      <c r="F33" s="34">
        <f t="shared" si="0"/>
        <v>0</v>
      </c>
      <c r="G33" s="34">
        <f t="shared" si="0"/>
        <v>0</v>
      </c>
      <c r="H33" s="62"/>
      <c r="I33" s="34">
        <f t="shared" si="1"/>
        <v>0</v>
      </c>
      <c r="J33" s="34">
        <f t="shared" si="1"/>
        <v>0</v>
      </c>
      <c r="K33" s="62"/>
      <c r="L33" s="34">
        <f t="shared" si="2"/>
        <v>1505.8958693183997</v>
      </c>
      <c r="M33" s="34">
        <f t="shared" si="2"/>
        <v>23592.368619321598</v>
      </c>
      <c r="N33" s="62"/>
      <c r="O33" s="34">
        <f t="shared" si="3"/>
        <v>2909.6972378708424</v>
      </c>
      <c r="P33" s="34">
        <f t="shared" si="3"/>
        <v>45585.256726643194</v>
      </c>
      <c r="Q33" s="62"/>
      <c r="R33" s="34">
        <f t="shared" si="4"/>
        <v>2705.5081026280855</v>
      </c>
      <c r="S33" s="34">
        <f t="shared" si="4"/>
        <v>42386.293607839994</v>
      </c>
      <c r="T33" s="62"/>
      <c r="U33" s="34">
        <f t="shared" si="5"/>
        <v>2168.1992693767147</v>
      </c>
      <c r="V33" s="34">
        <f t="shared" si="5"/>
        <v>33968.455220235192</v>
      </c>
      <c r="W33" s="62"/>
      <c r="X33" s="34">
        <f t="shared" si="6"/>
        <v>2318.0746802815147</v>
      </c>
      <c r="Y33" s="34">
        <f t="shared" si="6"/>
        <v>36316.503324410398</v>
      </c>
      <c r="Z33" s="62"/>
      <c r="AA33" s="34">
        <f t="shared" si="7"/>
        <v>2526.4108631671152</v>
      </c>
      <c r="AB33" s="34">
        <f t="shared" si="7"/>
        <v>39580.436856284796</v>
      </c>
      <c r="AC33" s="62"/>
      <c r="AD33" s="34">
        <f t="shared" si="8"/>
        <v>2407.5618320383146</v>
      </c>
      <c r="AE33" s="34">
        <f t="shared" si="8"/>
        <v>37718.468701933598</v>
      </c>
      <c r="AF33" s="62"/>
      <c r="AG33" s="34">
        <f t="shared" si="9"/>
        <v>5158.9342263185263</v>
      </c>
      <c r="AH33" s="34">
        <f t="shared" si="9"/>
        <v>80823.302878990231</v>
      </c>
      <c r="AI33" s="62"/>
      <c r="AJ33" s="34">
        <f t="shared" si="10"/>
        <v>8173.5998115824768</v>
      </c>
      <c r="AK33" s="34">
        <f t="shared" si="10"/>
        <v>128053.06371479212</v>
      </c>
      <c r="AL33" s="62"/>
      <c r="AM33" s="34">
        <f t="shared" si="11"/>
        <v>7466.9403474907667</v>
      </c>
      <c r="AN33" s="34">
        <f t="shared" si="11"/>
        <v>116982.06544402201</v>
      </c>
      <c r="AO33" s="62"/>
      <c r="AP33" s="34">
        <f t="shared" si="12"/>
        <v>8737.5324954185653</v>
      </c>
      <c r="AQ33" s="34">
        <f t="shared" si="12"/>
        <v>136888.00909489085</v>
      </c>
      <c r="AR33" s="62"/>
      <c r="AS33" s="34">
        <f t="shared" si="13"/>
        <v>11800.843523088344</v>
      </c>
      <c r="AT33" s="34">
        <f t="shared" si="13"/>
        <v>184879.88186171741</v>
      </c>
      <c r="AU33" s="62"/>
      <c r="AV33" s="34">
        <f t="shared" si="14"/>
        <v>21420.656884262382</v>
      </c>
      <c r="AW33" s="34">
        <f>AW29*$D33</f>
        <v>335590.29118677729</v>
      </c>
    </row>
    <row r="34" spans="1:51" x14ac:dyDescent="0.35">
      <c r="A34" s="1" t="s">
        <v>67</v>
      </c>
      <c r="B34" s="54">
        <v>9.2999999999999999E-2</v>
      </c>
      <c r="C34" s="54">
        <v>8.5199999999999998E-2</v>
      </c>
      <c r="D34" s="54">
        <v>9.3600000000000003E-2</v>
      </c>
      <c r="F34" s="34">
        <f t="shared" si="0"/>
        <v>0</v>
      </c>
      <c r="G34" s="34">
        <f t="shared" si="0"/>
        <v>0</v>
      </c>
      <c r="H34" s="62"/>
      <c r="I34" s="34">
        <f t="shared" si="1"/>
        <v>0</v>
      </c>
      <c r="J34" s="34">
        <f t="shared" si="1"/>
        <v>0</v>
      </c>
      <c r="K34" s="62"/>
      <c r="L34" s="34">
        <f t="shared" si="2"/>
        <v>2337.25493736</v>
      </c>
      <c r="M34" s="34">
        <f t="shared" si="2"/>
        <v>36616.994018639998</v>
      </c>
      <c r="N34" s="62"/>
      <c r="O34" s="34">
        <f t="shared" si="3"/>
        <v>4516.0521215285107</v>
      </c>
      <c r="P34" s="34">
        <f t="shared" si="3"/>
        <v>70751.483237279986</v>
      </c>
      <c r="Q34" s="62"/>
      <c r="R34" s="34">
        <f t="shared" si="4"/>
        <v>4199.1364076170212</v>
      </c>
      <c r="S34" s="34">
        <f t="shared" si="4"/>
        <v>65786.470386000001</v>
      </c>
      <c r="T34" s="62"/>
      <c r="U34" s="34">
        <f t="shared" si="5"/>
        <v>3556.6148970137865</v>
      </c>
      <c r="V34" s="34">
        <f t="shared" si="5"/>
        <v>55720.300053215993</v>
      </c>
      <c r="W34" s="62"/>
      <c r="X34" s="34">
        <f t="shared" si="6"/>
        <v>3802.4636649977865</v>
      </c>
      <c r="Y34" s="34">
        <f t="shared" si="6"/>
        <v>59571.93075163199</v>
      </c>
      <c r="Z34" s="62"/>
      <c r="AA34" s="34">
        <f t="shared" si="7"/>
        <v>4144.2088090457864</v>
      </c>
      <c r="AB34" s="34">
        <f t="shared" si="7"/>
        <v>64925.938008383993</v>
      </c>
      <c r="AC34" s="62"/>
      <c r="AD34" s="34">
        <f t="shared" si="8"/>
        <v>3949.2542951417868</v>
      </c>
      <c r="AE34" s="34">
        <f t="shared" si="8"/>
        <v>61871.650623887988</v>
      </c>
      <c r="AF34" s="62"/>
      <c r="AG34" s="34">
        <f t="shared" si="9"/>
        <v>8462.479708939898</v>
      </c>
      <c r="AH34" s="34">
        <f t="shared" si="9"/>
        <v>132578.84877339174</v>
      </c>
      <c r="AI34" s="62"/>
      <c r="AJ34" s="34">
        <f t="shared" si="10"/>
        <v>13817.730884888511</v>
      </c>
      <c r="AK34" s="34">
        <f t="shared" si="10"/>
        <v>216477.78386325331</v>
      </c>
      <c r="AL34" s="62"/>
      <c r="AM34" s="34">
        <f t="shared" si="11"/>
        <v>12623.100547317788</v>
      </c>
      <c r="AN34" s="34">
        <f t="shared" si="11"/>
        <v>197761.90857464532</v>
      </c>
      <c r="AO34" s="62"/>
      <c r="AP34" s="34">
        <f t="shared" si="12"/>
        <v>14771.077053292534</v>
      </c>
      <c r="AQ34" s="34">
        <f t="shared" si="12"/>
        <v>231413.54050158299</v>
      </c>
      <c r="AR34" s="62"/>
      <c r="AS34" s="34">
        <f t="shared" si="13"/>
        <v>19949.70193985365</v>
      </c>
      <c r="AT34" s="34">
        <f t="shared" si="13"/>
        <v>312545.33039104048</v>
      </c>
      <c r="AU34" s="62"/>
      <c r="AV34" s="34">
        <f t="shared" si="14"/>
        <v>36212.302905366603</v>
      </c>
      <c r="AW34" s="34">
        <f t="shared" si="14"/>
        <v>567326.07885074348</v>
      </c>
    </row>
    <row r="35" spans="1:51" x14ac:dyDescent="0.35">
      <c r="A35" s="63" t="s">
        <v>68</v>
      </c>
      <c r="B35" s="63"/>
      <c r="C35" s="1"/>
      <c r="D35" s="134"/>
      <c r="E35" s="1"/>
      <c r="F35" s="64">
        <f>SUM(F32:F34)</f>
        <v>0</v>
      </c>
      <c r="G35" s="64">
        <f>SUM(G32:G34)</f>
        <v>0</v>
      </c>
      <c r="H35" s="1"/>
      <c r="I35" s="64">
        <f>SUM(I32:I34)</f>
        <v>0</v>
      </c>
      <c r="J35" s="64">
        <f>SUM(J32:J34)</f>
        <v>0</v>
      </c>
      <c r="K35" s="1"/>
      <c r="L35" s="64">
        <f>SUM(L32:L34)</f>
        <v>3877.8326541359997</v>
      </c>
      <c r="M35" s="64">
        <f>SUM(M32:M34)</f>
        <v>60752.711581463998</v>
      </c>
      <c r="N35" s="1"/>
      <c r="O35" s="64">
        <f>SUM(O32:O34)</f>
        <v>7492.761745718808</v>
      </c>
      <c r="P35" s="64">
        <f>SUM(P32:P34)</f>
        <v>117386.60068292798</v>
      </c>
      <c r="Q35" s="1"/>
      <c r="R35" s="64">
        <f>SUM(R32:R34)</f>
        <v>6966.9542762936171</v>
      </c>
      <c r="S35" s="64">
        <f>SUM(S32:S34)</f>
        <v>109148.9503286</v>
      </c>
      <c r="T35" s="1"/>
      <c r="U35" s="64">
        <f>SUM(U32:U34)</f>
        <v>5833.7668058412755</v>
      </c>
      <c r="V35" s="64">
        <f>SUM(V32:V34)</f>
        <v>91395.679958179986</v>
      </c>
      <c r="W35" s="1"/>
      <c r="X35" s="64">
        <f>SUM(X32:X34)</f>
        <v>6237.0222674112756</v>
      </c>
      <c r="Y35" s="64">
        <f>SUM(Y32:Y34)</f>
        <v>97713.34885610998</v>
      </c>
      <c r="Z35" s="1"/>
      <c r="AA35" s="64">
        <f>SUM(AA32:AA34)</f>
        <v>6797.5725477012766</v>
      </c>
      <c r="AB35" s="64">
        <f>SUM(AB32:AB34)</f>
        <v>106495.30324731999</v>
      </c>
      <c r="AC35" s="1"/>
      <c r="AD35" s="64">
        <f>SUM(AD32:AD34)</f>
        <v>6477.7968045312755</v>
      </c>
      <c r="AE35" s="64">
        <f>SUM(AE32:AE34)</f>
        <v>101485.48327098999</v>
      </c>
      <c r="AF35" s="1"/>
      <c r="AG35" s="64">
        <f>SUM(AG32:AG34)</f>
        <v>13880.65187000412</v>
      </c>
      <c r="AH35" s="64">
        <f>SUM(AH32:AH34)</f>
        <v>217463.54596339783</v>
      </c>
      <c r="AI35" s="1"/>
      <c r="AJ35" s="64">
        <f>SUM(AJ32:AJ34)</f>
        <v>22766.363678796464</v>
      </c>
      <c r="AK35" s="64">
        <f>SUM(AK32:AK34)</f>
        <v>356673.03096781124</v>
      </c>
      <c r="AL35" s="1"/>
      <c r="AM35" s="64">
        <f>SUM(AM32:AM34)</f>
        <v>20798.067367815162</v>
      </c>
      <c r="AN35" s="64">
        <f>SUM(AN32:AN34)</f>
        <v>325836.38876243751</v>
      </c>
      <c r="AO35" s="1"/>
      <c r="AP35" s="64">
        <f>SUM(AP32:AP34)</f>
        <v>24337.115473174621</v>
      </c>
      <c r="AQ35" s="64">
        <f>SUM(AQ32:AQ34)</f>
        <v>381281.4757464024</v>
      </c>
      <c r="AR35" s="1"/>
      <c r="AS35" s="64">
        <f>SUM(AS32:AS34)</f>
        <v>32869.519129440196</v>
      </c>
      <c r="AT35" s="64">
        <f>SUM(AT32:AT34)</f>
        <v>514955.79969456303</v>
      </c>
      <c r="AU35" s="1"/>
      <c r="AV35" s="64">
        <f>SUM(AV32:AV34)</f>
        <v>59664.09857438512</v>
      </c>
      <c r="AW35" s="64">
        <f>SUM(AW32:AW34)</f>
        <v>934737.54433203361</v>
      </c>
    </row>
    <row r="36" spans="1:51" x14ac:dyDescent="0.35">
      <c r="A36" s="1"/>
      <c r="B36" s="1"/>
      <c r="C36" s="1"/>
      <c r="D36" s="134"/>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row>
    <row r="37" spans="1:51" x14ac:dyDescent="0.35">
      <c r="A37" s="1" t="s">
        <v>69</v>
      </c>
      <c r="B37" s="1"/>
      <c r="C37" s="1"/>
      <c r="D37" s="1"/>
      <c r="E37" s="1"/>
      <c r="F37" s="65">
        <f>F21+F22</f>
        <v>0</v>
      </c>
      <c r="G37" s="34">
        <f>G22</f>
        <v>0</v>
      </c>
      <c r="H37" s="1"/>
      <c r="I37" s="65">
        <f>I21+I22</f>
        <v>0</v>
      </c>
      <c r="J37" s="34">
        <f>J22</f>
        <v>0</v>
      </c>
      <c r="K37" s="1"/>
      <c r="L37" s="65">
        <f>L21+L22</f>
        <v>0</v>
      </c>
      <c r="M37" s="34">
        <f>M22</f>
        <v>0</v>
      </c>
      <c r="N37" s="1"/>
      <c r="O37" s="65">
        <f>O21+O22</f>
        <v>0</v>
      </c>
      <c r="P37" s="34">
        <f>P22</f>
        <v>0</v>
      </c>
      <c r="Q37" s="1"/>
      <c r="R37" s="65">
        <f>R21+R22</f>
        <v>0</v>
      </c>
      <c r="S37" s="34">
        <f>S22</f>
        <v>0</v>
      </c>
      <c r="T37" s="1"/>
      <c r="U37" s="65">
        <f>U21+U22</f>
        <v>0</v>
      </c>
      <c r="V37" s="34">
        <f>V22</f>
        <v>0</v>
      </c>
      <c r="W37" s="1"/>
      <c r="X37" s="65">
        <f>X21+X22</f>
        <v>0</v>
      </c>
      <c r="Y37" s="34">
        <f>Y22</f>
        <v>0</v>
      </c>
      <c r="Z37" s="1"/>
      <c r="AA37" s="65">
        <f>AA21+AA22</f>
        <v>0</v>
      </c>
      <c r="AB37" s="34">
        <f>AB22</f>
        <v>0</v>
      </c>
      <c r="AC37" s="1"/>
      <c r="AD37" s="65">
        <f>AD21+AD22</f>
        <v>0</v>
      </c>
      <c r="AE37" s="34">
        <f>AE22</f>
        <v>0</v>
      </c>
      <c r="AF37" s="1"/>
      <c r="AG37" s="65">
        <f>AG21+AG22</f>
        <v>0</v>
      </c>
      <c r="AH37" s="34">
        <f>AH22</f>
        <v>0</v>
      </c>
      <c r="AI37" s="1"/>
      <c r="AJ37" s="65">
        <f>AJ21+AJ22</f>
        <v>0</v>
      </c>
      <c r="AK37" s="34">
        <f>AK22</f>
        <v>0</v>
      </c>
      <c r="AL37" s="1"/>
      <c r="AM37" s="65">
        <f>AM21+AM22</f>
        <v>0</v>
      </c>
      <c r="AN37" s="34">
        <f>AN22</f>
        <v>0</v>
      </c>
      <c r="AO37" s="1"/>
      <c r="AP37" s="65">
        <f>AP21+AP22</f>
        <v>0</v>
      </c>
      <c r="AQ37" s="34">
        <f>AQ22</f>
        <v>0</v>
      </c>
      <c r="AR37" s="1"/>
      <c r="AS37" s="65">
        <f>AS21+AS22</f>
        <v>0</v>
      </c>
      <c r="AT37" s="34">
        <f>AT22</f>
        <v>0</v>
      </c>
      <c r="AU37" s="1"/>
      <c r="AV37" s="65">
        <f>AV21+AV22</f>
        <v>0</v>
      </c>
      <c r="AW37" s="34">
        <f>AW22</f>
        <v>0</v>
      </c>
    </row>
    <row r="38" spans="1:51" x14ac:dyDescent="0.35">
      <c r="A38" s="1" t="s">
        <v>70</v>
      </c>
      <c r="B38" s="1"/>
      <c r="C38" s="36"/>
      <c r="D38" s="36"/>
      <c r="E38" s="46">
        <f>+F77+F78</f>
        <v>0</v>
      </c>
      <c r="F38" s="34">
        <f>E38*F$19</f>
        <v>0</v>
      </c>
      <c r="G38" s="34">
        <f>E38*G$19</f>
        <v>0</v>
      </c>
      <c r="H38" s="46">
        <f>+G77+G78</f>
        <v>0</v>
      </c>
      <c r="I38" s="34">
        <f>H38*I$19</f>
        <v>0</v>
      </c>
      <c r="J38" s="34">
        <f>H38*J$19</f>
        <v>0</v>
      </c>
      <c r="K38" s="46">
        <f>+H77+H78</f>
        <v>35496.86</v>
      </c>
      <c r="L38" s="34">
        <f>K38*L$19</f>
        <v>2129.8116</v>
      </c>
      <c r="M38" s="34">
        <f>K38*M$19</f>
        <v>33367.0484</v>
      </c>
      <c r="N38" s="46">
        <f>+I77+I78</f>
        <v>141987.2340425532</v>
      </c>
      <c r="O38" s="34">
        <f>N38*O$19</f>
        <v>8519.2340425531911</v>
      </c>
      <c r="P38" s="34">
        <f>N38*P$19</f>
        <v>133468</v>
      </c>
      <c r="Q38" s="46">
        <f>+J77+J78</f>
        <v>141987.42000000001</v>
      </c>
      <c r="R38" s="34">
        <f>Q38*R$19</f>
        <v>8519.2452000000012</v>
      </c>
      <c r="S38" s="34">
        <f>Q38*S$19</f>
        <v>133468.17480000001</v>
      </c>
      <c r="T38" s="46">
        <f>+K77+K78</f>
        <v>141987.42000000001</v>
      </c>
      <c r="U38" s="34">
        <f>T38*U$19</f>
        <v>8519.2452000000012</v>
      </c>
      <c r="V38" s="34">
        <f>T38*V$19</f>
        <v>133468.17480000001</v>
      </c>
      <c r="W38" s="46">
        <f>+L77+L78</f>
        <v>176152.42</v>
      </c>
      <c r="X38" s="34">
        <f>W38*X$19</f>
        <v>10569.145200000001</v>
      </c>
      <c r="Y38" s="34">
        <f>W38*Y$19</f>
        <v>165583.27480000001</v>
      </c>
      <c r="Z38" s="46">
        <f>+M77+M78</f>
        <v>196064.62000000002</v>
      </c>
      <c r="AA38" s="34">
        <f>Z38*AA$19</f>
        <v>11763.877200000001</v>
      </c>
      <c r="AB38" s="34">
        <f>Z38*AB$19</f>
        <v>184300.74280000001</v>
      </c>
      <c r="AC38" s="46">
        <f>+N77+N78</f>
        <v>142491.14999999997</v>
      </c>
      <c r="AD38" s="34">
        <f>AC38*AD$19</f>
        <v>8549.4689999999973</v>
      </c>
      <c r="AE38" s="34">
        <f>AC38*AE$19</f>
        <v>133941.68099999995</v>
      </c>
      <c r="AF38" s="46">
        <f>+O77+O78</f>
        <v>443164.74417242489</v>
      </c>
      <c r="AG38" s="34">
        <f>AF38*AG$19</f>
        <v>26589.884650345492</v>
      </c>
      <c r="AH38" s="34">
        <f>AF38*AH$19</f>
        <v>416574.85952207935</v>
      </c>
      <c r="AI38" s="46">
        <f>+P77+P78</f>
        <v>531797.6930069098</v>
      </c>
      <c r="AJ38" s="34">
        <f>AI38*AJ$19</f>
        <v>31907.861580414588</v>
      </c>
      <c r="AK38" s="34">
        <f>AI38*AK$19</f>
        <v>499889.83142649516</v>
      </c>
      <c r="AL38" s="46">
        <f>+Q77+Q78</f>
        <v>531797.6930069098</v>
      </c>
      <c r="AM38" s="34">
        <f>AL38*AM$19</f>
        <v>31907.861580414588</v>
      </c>
      <c r="AN38" s="34">
        <f>AL38*AN$19</f>
        <v>499889.83142649516</v>
      </c>
      <c r="AO38" s="46">
        <f>+R77+R78</f>
        <v>789767.78619331482</v>
      </c>
      <c r="AP38" s="34">
        <f>AO38*AP$19</f>
        <v>47386.067171598886</v>
      </c>
      <c r="AQ38" s="34">
        <f>AO38*AQ$19</f>
        <v>742381.71902171592</v>
      </c>
      <c r="AR38" s="46">
        <f>+S77+S78</f>
        <v>1139468.0958841126</v>
      </c>
      <c r="AS38" s="34">
        <f>AR38*AS$19</f>
        <v>68368.085753046762</v>
      </c>
      <c r="AT38" s="34">
        <f>AR38*AT$19</f>
        <v>1071100.0101310657</v>
      </c>
      <c r="AU38" s="46">
        <f>+T77+T78</f>
        <v>1590250.5146212524</v>
      </c>
      <c r="AV38" s="34">
        <f>AU38*AV$19</f>
        <v>95415.030877275145</v>
      </c>
      <c r="AW38" s="34">
        <f>AU38*AW$19</f>
        <v>1494835.4837439773</v>
      </c>
    </row>
    <row r="39" spans="1:51" x14ac:dyDescent="0.35">
      <c r="A39" s="1" t="s">
        <v>71</v>
      </c>
      <c r="B39" s="1"/>
      <c r="C39" s="36"/>
      <c r="D39" s="36"/>
      <c r="E39" s="1"/>
      <c r="F39" s="46">
        <f>+F66</f>
        <v>0</v>
      </c>
      <c r="G39" s="46">
        <f>+G66</f>
        <v>0</v>
      </c>
      <c r="H39" s="1"/>
      <c r="I39" s="46">
        <f>+I66</f>
        <v>0</v>
      </c>
      <c r="J39" s="46">
        <f>+J66</f>
        <v>0</v>
      </c>
      <c r="K39" s="1"/>
      <c r="L39" s="46">
        <f>+L66</f>
        <v>-232.3637647885713</v>
      </c>
      <c r="M39" s="46">
        <f>+M66</f>
        <v>-3640.3656483542873</v>
      </c>
      <c r="N39" s="1"/>
      <c r="O39" s="46">
        <f>+O66</f>
        <v>1161.3546046302743</v>
      </c>
      <c r="P39" s="46">
        <f>+P66</f>
        <v>18194.55547254096</v>
      </c>
      <c r="Q39" s="1"/>
      <c r="R39" s="46">
        <f>+R66</f>
        <v>1330.171895056304</v>
      </c>
      <c r="S39" s="46">
        <f>+S66</f>
        <v>20839.35968921542</v>
      </c>
      <c r="T39" s="1"/>
      <c r="U39" s="46">
        <f>+U66</f>
        <v>1358.9438438213563</v>
      </c>
      <c r="V39" s="46">
        <f>+V66</f>
        <v>21290.120219867913</v>
      </c>
      <c r="W39" s="36"/>
      <c r="X39" s="46">
        <f>+X66</f>
        <v>976.17196158428931</v>
      </c>
      <c r="Y39" s="46">
        <f>+Y66</f>
        <v>15293.360731487208</v>
      </c>
      <c r="Z39" s="36"/>
      <c r="AA39" s="46">
        <f>+AA66</f>
        <v>1966.0710449713877</v>
      </c>
      <c r="AB39" s="46">
        <f>+AB66</f>
        <v>30801.779704551744</v>
      </c>
      <c r="AC39" s="36"/>
      <c r="AD39" s="46">
        <f>+AD66</f>
        <v>1166.3598543902892</v>
      </c>
      <c r="AE39" s="46">
        <f>+AE66</f>
        <v>18272.971052114532</v>
      </c>
      <c r="AF39" s="36"/>
      <c r="AG39" s="46">
        <f>+AG66</f>
        <v>5238.6127202636426</v>
      </c>
      <c r="AH39" s="46">
        <f>+AH66</f>
        <v>82071.599284130381</v>
      </c>
      <c r="AI39" s="36"/>
      <c r="AJ39" s="46">
        <f>+AJ66</f>
        <v>5352.1979509575749</v>
      </c>
      <c r="AK39" s="46">
        <f>+AK66</f>
        <v>83851.101231668639</v>
      </c>
      <c r="AL39" s="36"/>
      <c r="AM39" s="46">
        <f>+AM66</f>
        <v>5812.192891490743</v>
      </c>
      <c r="AN39" s="46">
        <f>+AN66</f>
        <v>91057.688633354948</v>
      </c>
      <c r="AO39" s="36"/>
      <c r="AP39" s="46">
        <f>+AP66</f>
        <v>10188.319854787098</v>
      </c>
      <c r="AQ39" s="46">
        <f>+AQ66</f>
        <v>159617.01105833121</v>
      </c>
      <c r="AR39" s="36"/>
      <c r="AS39" s="46">
        <f>+AS66</f>
        <v>14939.195682407615</v>
      </c>
      <c r="AT39" s="46">
        <f>+AT66</f>
        <v>234047.39902438593</v>
      </c>
      <c r="AU39" s="36"/>
      <c r="AV39" s="46">
        <f>+AV66</f>
        <v>17015.817477617238</v>
      </c>
      <c r="AW39" s="46">
        <f>+AW66</f>
        <v>266581.14048267005</v>
      </c>
    </row>
    <row r="40" spans="1:51" x14ac:dyDescent="0.35">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row>
    <row r="41" spans="1:51" ht="15" thickBot="1" x14ac:dyDescent="0.4">
      <c r="A41" s="3" t="s">
        <v>72</v>
      </c>
      <c r="B41" s="3"/>
      <c r="C41" s="1"/>
      <c r="D41" s="1"/>
      <c r="E41" s="1"/>
      <c r="F41" s="66">
        <f>SUM(F35:F39)</f>
        <v>0</v>
      </c>
      <c r="G41" s="66">
        <f>SUM(G35:G39)</f>
        <v>0</v>
      </c>
      <c r="H41" s="1"/>
      <c r="I41" s="66">
        <f>SUM(I35:I39)</f>
        <v>0</v>
      </c>
      <c r="J41" s="66">
        <f>SUM(J35:J39)</f>
        <v>0</v>
      </c>
      <c r="K41" s="1"/>
      <c r="L41" s="66">
        <f>SUM(L35:L39)</f>
        <v>5775.2804893474276</v>
      </c>
      <c r="M41" s="66">
        <f>SUM(M35:M39)</f>
        <v>90479.394333109711</v>
      </c>
      <c r="N41" s="1"/>
      <c r="O41" s="66">
        <f>SUM(O35:O39)</f>
        <v>17173.350392902274</v>
      </c>
      <c r="P41" s="66">
        <f>SUM(P35:P39)</f>
        <v>269049.15615546895</v>
      </c>
      <c r="Q41" s="1"/>
      <c r="R41" s="66">
        <f>SUM(R35:R39)</f>
        <v>16816.371371349924</v>
      </c>
      <c r="S41" s="66">
        <f>SUM(S35:S39)</f>
        <v>263456.48481781542</v>
      </c>
      <c r="T41" s="1"/>
      <c r="U41" s="66">
        <f>SUM(U35:U39)</f>
        <v>15711.955849662632</v>
      </c>
      <c r="V41" s="66">
        <f>SUM(V35:V39)</f>
        <v>246153.97497804789</v>
      </c>
      <c r="W41" s="1"/>
      <c r="X41" s="66">
        <f>SUM(X35:X39)</f>
        <v>17782.339428995565</v>
      </c>
      <c r="Y41" s="66">
        <f>SUM(Y35:Y39)</f>
        <v>278589.98438759724</v>
      </c>
      <c r="Z41" s="1"/>
      <c r="AA41" s="66">
        <f>SUM(AA35:AA39)</f>
        <v>20527.520792672665</v>
      </c>
      <c r="AB41" s="66">
        <f>SUM(AB35:AB39)</f>
        <v>321597.82575187174</v>
      </c>
      <c r="AC41" s="1"/>
      <c r="AD41" s="66">
        <f>SUM(AD35:AD39)</f>
        <v>16193.625658921563</v>
      </c>
      <c r="AE41" s="66">
        <f>SUM(AE35:AE39)</f>
        <v>253700.13532310448</v>
      </c>
      <c r="AF41" s="1"/>
      <c r="AG41" s="66">
        <f>SUM(AG35:AG39)</f>
        <v>45709.149240613253</v>
      </c>
      <c r="AH41" s="66">
        <f>SUM(AH35:AH39)</f>
        <v>716110.00476960756</v>
      </c>
      <c r="AI41" s="1"/>
      <c r="AJ41" s="66">
        <f>SUM(AJ35:AJ39)</f>
        <v>60026.423210168628</v>
      </c>
      <c r="AK41" s="66">
        <f>SUM(AK35:AK39)</f>
        <v>940413.96362597495</v>
      </c>
      <c r="AL41" s="1"/>
      <c r="AM41" s="66">
        <f>SUM(AM35:AM39)</f>
        <v>58518.121839720487</v>
      </c>
      <c r="AN41" s="66">
        <f>SUM(AN35:AN39)</f>
        <v>916783.90882228769</v>
      </c>
      <c r="AO41" s="1"/>
      <c r="AP41" s="66">
        <f>SUM(AP35:AP39)</f>
        <v>81911.502499560607</v>
      </c>
      <c r="AQ41" s="66">
        <f>SUM(AQ35:AQ39)</f>
        <v>1283280.2058264494</v>
      </c>
      <c r="AR41" s="1"/>
      <c r="AS41" s="66">
        <f>SUM(AS35:AS39)</f>
        <v>116176.80056489457</v>
      </c>
      <c r="AT41" s="66">
        <f>SUM(AT35:AT39)</f>
        <v>1820103.2088500147</v>
      </c>
      <c r="AU41" s="1"/>
      <c r="AV41" s="66">
        <f>SUM(AV35:AV39)</f>
        <v>172094.9469292775</v>
      </c>
      <c r="AW41" s="66">
        <f>SUM(AW35:AW39)</f>
        <v>2696154.1685586809</v>
      </c>
    </row>
    <row r="42" spans="1:51" x14ac:dyDescent="0.35">
      <c r="A42" s="1"/>
      <c r="B42" s="1"/>
      <c r="C42" s="67"/>
      <c r="D42" s="67"/>
      <c r="E42" s="1"/>
      <c r="F42" s="34"/>
      <c r="G42" s="34"/>
      <c r="H42" s="1"/>
      <c r="I42" s="34"/>
      <c r="J42" s="34"/>
      <c r="K42" s="1"/>
      <c r="L42" s="34"/>
      <c r="M42" s="34"/>
      <c r="N42" s="1"/>
      <c r="O42" s="34"/>
      <c r="P42" s="34"/>
      <c r="Q42" s="1"/>
      <c r="R42" s="34"/>
      <c r="S42" s="34"/>
      <c r="T42" s="1"/>
      <c r="U42" s="34"/>
      <c r="V42" s="34"/>
      <c r="W42" s="1"/>
      <c r="X42" s="34"/>
      <c r="Y42" s="34"/>
      <c r="Z42" s="1"/>
      <c r="AA42" s="34"/>
      <c r="AB42" s="34"/>
      <c r="AC42" s="1"/>
      <c r="AD42" s="34"/>
      <c r="AE42" s="34"/>
      <c r="AF42" s="1"/>
      <c r="AG42" s="34"/>
      <c r="AH42" s="34"/>
      <c r="AI42" s="1"/>
      <c r="AJ42" s="34"/>
      <c r="AK42" s="34"/>
      <c r="AL42" s="1"/>
      <c r="AM42" s="34"/>
      <c r="AN42" s="34"/>
      <c r="AO42" s="1"/>
      <c r="AP42" s="34"/>
      <c r="AQ42" s="34"/>
      <c r="AR42" s="1"/>
      <c r="AS42" s="34"/>
      <c r="AT42" s="34"/>
      <c r="AU42" s="1"/>
      <c r="AV42" s="34"/>
      <c r="AW42" s="34"/>
    </row>
    <row r="43" spans="1:51" x14ac:dyDescent="0.35">
      <c r="A43" s="1"/>
      <c r="B43" s="1"/>
      <c r="C43" s="68"/>
      <c r="D43" s="68"/>
      <c r="E43" s="1"/>
      <c r="F43" s="34"/>
      <c r="G43" s="1"/>
      <c r="H43" s="1"/>
      <c r="I43" s="34"/>
      <c r="J43" s="1"/>
      <c r="K43" s="1"/>
      <c r="L43" s="34"/>
      <c r="M43" s="1"/>
      <c r="N43" s="1"/>
      <c r="O43" s="34"/>
      <c r="P43" s="1"/>
      <c r="Q43" s="1"/>
      <c r="R43" s="34"/>
      <c r="S43" s="1"/>
      <c r="T43" s="1"/>
      <c r="U43" s="34"/>
      <c r="V43" s="1"/>
      <c r="W43" s="34"/>
      <c r="X43" s="1"/>
      <c r="Y43" s="34"/>
      <c r="Z43" s="34"/>
      <c r="AA43" s="1"/>
      <c r="AB43" s="34"/>
      <c r="AC43" s="34"/>
      <c r="AD43" s="1"/>
      <c r="AE43" s="34"/>
      <c r="AF43" s="34"/>
      <c r="AG43" s="1"/>
      <c r="AH43" s="34"/>
      <c r="AI43" s="34"/>
      <c r="AJ43" s="1"/>
      <c r="AK43" s="34"/>
      <c r="AL43" s="34"/>
      <c r="AM43" s="1"/>
      <c r="AN43" s="34"/>
      <c r="AO43" s="34"/>
      <c r="AP43" s="1"/>
      <c r="AQ43" s="34"/>
      <c r="AR43" s="34"/>
      <c r="AS43" s="1"/>
      <c r="AT43" s="34"/>
      <c r="AU43" s="34"/>
      <c r="AV43" s="1"/>
      <c r="AW43" s="34"/>
    </row>
    <row r="44" spans="1:51" x14ac:dyDescent="0.35">
      <c r="A44" s="1" t="s">
        <v>73</v>
      </c>
      <c r="B44" s="1"/>
      <c r="C44" s="68"/>
      <c r="D44" s="68"/>
      <c r="E44" s="1"/>
      <c r="F44" s="34"/>
      <c r="G44" s="64">
        <f>G41</f>
        <v>0</v>
      </c>
      <c r="H44" s="1"/>
      <c r="I44" s="34"/>
      <c r="J44" s="64">
        <f>J41</f>
        <v>0</v>
      </c>
      <c r="K44" s="1"/>
      <c r="L44" s="34"/>
      <c r="M44" s="64">
        <f>M41</f>
        <v>90479.394333109711</v>
      </c>
      <c r="N44" s="1"/>
      <c r="O44" s="34"/>
      <c r="P44" s="64">
        <f>P41</f>
        <v>269049.15615546895</v>
      </c>
      <c r="Q44" s="1"/>
      <c r="R44" s="34"/>
      <c r="S44" s="64">
        <f>S41</f>
        <v>263456.48481781542</v>
      </c>
      <c r="T44" s="1"/>
      <c r="U44" s="34"/>
      <c r="V44" s="64">
        <f>V41</f>
        <v>246153.97497804789</v>
      </c>
      <c r="W44" s="34"/>
      <c r="X44" s="1"/>
      <c r="Y44" s="64">
        <f>Y41</f>
        <v>278589.98438759724</v>
      </c>
      <c r="Z44" s="34"/>
      <c r="AA44" s="1"/>
      <c r="AB44" s="64">
        <f>AB41</f>
        <v>321597.82575187174</v>
      </c>
      <c r="AC44" s="34"/>
      <c r="AD44" s="1"/>
      <c r="AE44" s="64">
        <f>AE41</f>
        <v>253700.13532310448</v>
      </c>
      <c r="AF44" s="34"/>
      <c r="AG44" s="1"/>
      <c r="AH44" s="64">
        <f>AH41</f>
        <v>716110.00476960756</v>
      </c>
      <c r="AI44" s="34"/>
      <c r="AJ44" s="1"/>
      <c r="AK44" s="64">
        <f>AK41</f>
        <v>940413.96362597495</v>
      </c>
      <c r="AL44" s="34"/>
      <c r="AM44" s="1"/>
      <c r="AN44" s="64">
        <f>AN41</f>
        <v>916783.90882228769</v>
      </c>
      <c r="AO44" s="34"/>
      <c r="AP44" s="1"/>
      <c r="AQ44" s="64">
        <f>AQ41</f>
        <v>1283280.2058264494</v>
      </c>
      <c r="AR44" s="34"/>
      <c r="AS44" s="1"/>
      <c r="AT44" s="64">
        <f>AT41</f>
        <v>1820103.2088500147</v>
      </c>
      <c r="AU44" s="34"/>
      <c r="AV44" s="1"/>
      <c r="AW44" s="64">
        <f>AW41</f>
        <v>2696154.1685586809</v>
      </c>
      <c r="AY44" s="69"/>
    </row>
    <row r="45" spans="1:51" x14ac:dyDescent="0.35">
      <c r="A45" s="1"/>
      <c r="B45" s="1"/>
      <c r="C45" s="70"/>
      <c r="D45" s="70"/>
      <c r="E45" s="1"/>
      <c r="F45" s="71"/>
      <c r="G45" s="1"/>
      <c r="H45" s="1"/>
      <c r="I45" s="71"/>
      <c r="J45" s="1"/>
      <c r="K45" s="1"/>
      <c r="L45" s="71"/>
      <c r="M45" s="1"/>
      <c r="N45" s="1"/>
      <c r="O45" s="71"/>
      <c r="P45" s="1"/>
      <c r="Q45" s="1"/>
      <c r="R45" s="71"/>
      <c r="S45" s="1"/>
      <c r="T45" s="1"/>
      <c r="U45" s="71"/>
      <c r="V45" s="1"/>
      <c r="W45" s="1"/>
      <c r="X45" s="72"/>
      <c r="Y45" s="1"/>
      <c r="Z45" s="1"/>
      <c r="AA45" s="72"/>
      <c r="AB45" s="1"/>
      <c r="AC45" s="1"/>
      <c r="AD45" s="72"/>
      <c r="AE45" s="1"/>
      <c r="AF45" s="1"/>
      <c r="AG45" s="72"/>
      <c r="AH45" s="1"/>
      <c r="AI45" s="1"/>
      <c r="AJ45" s="72"/>
      <c r="AK45" s="1"/>
      <c r="AL45" s="1"/>
      <c r="AM45" s="72"/>
      <c r="AN45" s="1"/>
      <c r="AO45" s="1"/>
      <c r="AP45" s="72"/>
      <c r="AQ45" s="1"/>
      <c r="AR45" s="1"/>
      <c r="AS45" s="72"/>
      <c r="AT45" s="1"/>
      <c r="AU45" s="1"/>
      <c r="AV45" s="72"/>
      <c r="AW45" s="1"/>
    </row>
    <row r="46" spans="1:51" x14ac:dyDescent="0.35">
      <c r="A46" s="1" t="s">
        <v>74</v>
      </c>
      <c r="B46" s="1"/>
      <c r="C46" s="1"/>
      <c r="D46" s="1"/>
      <c r="E46" s="46"/>
      <c r="F46" s="46"/>
      <c r="G46" s="64">
        <f>G44/12</f>
        <v>0</v>
      </c>
      <c r="H46" s="46"/>
      <c r="I46" s="46"/>
      <c r="J46" s="64">
        <f>J44/12</f>
        <v>0</v>
      </c>
      <c r="K46" s="46"/>
      <c r="L46" s="46"/>
      <c r="M46" s="64">
        <f>M44/12</f>
        <v>7539.9495277591423</v>
      </c>
      <c r="N46" s="46"/>
      <c r="O46" s="46"/>
      <c r="P46" s="64">
        <f>P44/12</f>
        <v>22420.763012955747</v>
      </c>
      <c r="Q46" s="46"/>
      <c r="R46" s="46"/>
      <c r="S46" s="64">
        <f>S44/12</f>
        <v>21954.707068151285</v>
      </c>
      <c r="T46" s="46"/>
      <c r="U46" s="46"/>
      <c r="V46" s="64">
        <f>V44/12</f>
        <v>20512.831248170656</v>
      </c>
      <c r="W46" s="46"/>
      <c r="X46" s="1"/>
      <c r="Y46" s="64">
        <f>Y44/12</f>
        <v>23215.832032299772</v>
      </c>
      <c r="Z46" s="46"/>
      <c r="AA46" s="1"/>
      <c r="AB46" s="64">
        <f>AB44/12</f>
        <v>26799.81881265598</v>
      </c>
      <c r="AC46" s="46"/>
      <c r="AD46" s="1"/>
      <c r="AE46" s="64">
        <f>AE44/12</f>
        <v>21141.67794359204</v>
      </c>
      <c r="AF46" s="46"/>
      <c r="AG46" s="1"/>
      <c r="AH46" s="64">
        <f>AH44/12</f>
        <v>59675.83373080063</v>
      </c>
      <c r="AI46" s="46"/>
      <c r="AJ46" s="1"/>
      <c r="AK46" s="64">
        <f>AK44/12</f>
        <v>78367.830302164584</v>
      </c>
      <c r="AL46" s="46"/>
      <c r="AM46" s="1"/>
      <c r="AN46" s="64">
        <f>AN44/12</f>
        <v>76398.659068523979</v>
      </c>
      <c r="AO46" s="46"/>
      <c r="AP46" s="1"/>
      <c r="AQ46" s="64">
        <f>AQ44/12</f>
        <v>106940.01715220412</v>
      </c>
      <c r="AR46" s="46"/>
      <c r="AS46" s="1"/>
      <c r="AT46" s="64">
        <f>AT44/12</f>
        <v>151675.26740416788</v>
      </c>
      <c r="AU46" s="46"/>
      <c r="AV46" s="1"/>
      <c r="AW46" s="64">
        <f>AW44/12</f>
        <v>224679.51404655675</v>
      </c>
    </row>
    <row r="47" spans="1:51" x14ac:dyDescent="0.35">
      <c r="A47" s="3"/>
      <c r="B47" s="3"/>
      <c r="C47" s="1"/>
      <c r="D47" s="1"/>
      <c r="E47" s="1"/>
      <c r="F47" s="1"/>
      <c r="G47" s="1"/>
      <c r="H47" s="1"/>
      <c r="I47" s="1"/>
      <c r="J47" s="1"/>
      <c r="K47" s="1"/>
      <c r="L47" s="1"/>
      <c r="M47" s="1"/>
      <c r="N47" s="1"/>
      <c r="O47" s="1"/>
      <c r="P47" s="1"/>
      <c r="Q47" s="1"/>
      <c r="R47" s="1"/>
      <c r="S47" s="46"/>
      <c r="T47" s="46"/>
      <c r="U47" s="46"/>
      <c r="V47" s="73"/>
      <c r="W47" s="46"/>
      <c r="X47" s="1"/>
      <c r="Y47" s="46"/>
      <c r="Z47" s="46"/>
      <c r="AA47" s="1"/>
      <c r="AB47" s="1"/>
      <c r="AC47" s="46"/>
      <c r="AD47" s="1"/>
      <c r="AE47" s="46"/>
      <c r="AF47" s="46"/>
      <c r="AG47" s="1"/>
      <c r="AH47" s="1"/>
      <c r="AI47" s="46"/>
      <c r="AJ47" s="1"/>
      <c r="AK47" s="1"/>
    </row>
    <row r="48" spans="1:51" ht="12.75" customHeight="1" x14ac:dyDescent="0.35">
      <c r="A48" s="173" t="s">
        <v>75</v>
      </c>
      <c r="B48" s="173"/>
      <c r="C48" s="173"/>
      <c r="D48" s="173"/>
      <c r="E48" s="173"/>
      <c r="F48" s="173"/>
      <c r="G48" s="173"/>
      <c r="H48" s="173"/>
      <c r="I48" s="173"/>
      <c r="J48" s="173"/>
      <c r="K48" s="173"/>
      <c r="L48" s="173"/>
      <c r="M48" s="173"/>
      <c r="N48" s="173"/>
      <c r="O48" s="173"/>
      <c r="P48" s="173"/>
      <c r="Q48" s="173"/>
      <c r="R48" s="74"/>
      <c r="S48" s="74"/>
      <c r="T48" s="74"/>
      <c r="U48" s="74"/>
      <c r="V48" s="115" t="e">
        <f>V44+#REF!+#REF!+#REF!</f>
        <v>#REF!</v>
      </c>
      <c r="W48" s="74"/>
      <c r="X48" s="74"/>
      <c r="Y48" s="74"/>
      <c r="Z48" s="74"/>
      <c r="AA48" s="74"/>
      <c r="AB48" s="74"/>
      <c r="AC48" s="1"/>
      <c r="AD48" s="1"/>
      <c r="AE48" s="1"/>
      <c r="AF48" s="1"/>
      <c r="AG48" s="1"/>
      <c r="AH48" s="1"/>
      <c r="AI48" s="1"/>
      <c r="AJ48" s="1"/>
      <c r="AK48" s="1"/>
    </row>
    <row r="49" spans="1:49" ht="73.5" customHeight="1" x14ac:dyDescent="0.35">
      <c r="A49" s="173"/>
      <c r="B49" s="173"/>
      <c r="C49" s="173"/>
      <c r="D49" s="173"/>
      <c r="E49" s="173"/>
      <c r="F49" s="173"/>
      <c r="G49" s="173"/>
      <c r="H49" s="173"/>
      <c r="I49" s="173"/>
      <c r="J49" s="173"/>
      <c r="K49" s="173"/>
      <c r="L49" s="173"/>
      <c r="M49" s="173"/>
      <c r="N49" s="173"/>
      <c r="O49" s="173"/>
      <c r="P49" s="173"/>
      <c r="Q49" s="173"/>
      <c r="R49" s="74"/>
      <c r="S49" s="74"/>
      <c r="T49" s="74"/>
      <c r="U49" s="74"/>
      <c r="V49" s="74"/>
      <c r="W49" s="74"/>
      <c r="X49" s="74"/>
      <c r="Y49" s="74"/>
      <c r="Z49" s="74"/>
      <c r="AA49" s="74"/>
      <c r="AB49" s="74"/>
      <c r="AC49" s="1"/>
      <c r="AD49" s="1"/>
      <c r="AE49" s="1"/>
      <c r="AF49" s="1"/>
      <c r="AG49" s="1"/>
      <c r="AH49" s="1"/>
      <c r="AI49" s="1"/>
      <c r="AJ49" s="1"/>
      <c r="AK49" s="1"/>
    </row>
    <row r="50" spans="1:49" ht="15" customHeight="1" x14ac:dyDescent="0.35">
      <c r="A50" s="75" t="s">
        <v>76</v>
      </c>
      <c r="B50" s="75"/>
      <c r="C50" s="74"/>
      <c r="D50" s="74"/>
      <c r="E50" s="74"/>
      <c r="F50" s="74"/>
      <c r="G50" s="74"/>
      <c r="H50" s="74"/>
      <c r="I50" s="74"/>
      <c r="J50" s="74"/>
      <c r="K50" s="74"/>
      <c r="L50" s="74"/>
      <c r="M50" s="74"/>
      <c r="N50" s="74"/>
      <c r="O50" s="74"/>
      <c r="P50" s="74"/>
      <c r="Q50" s="74"/>
      <c r="R50" s="74"/>
      <c r="S50" s="74"/>
      <c r="T50" s="74"/>
      <c r="U50" s="74"/>
      <c r="V50" s="74"/>
      <c r="W50" s="74"/>
      <c r="X50" s="74"/>
      <c r="Y50" s="74"/>
      <c r="Z50" s="74"/>
      <c r="AA50" s="74"/>
      <c r="AB50" s="74"/>
      <c r="AC50" s="1"/>
      <c r="AD50" s="1"/>
      <c r="AE50" s="1"/>
      <c r="AF50" s="1"/>
      <c r="AG50" s="1"/>
      <c r="AH50" s="1"/>
      <c r="AI50" s="1"/>
      <c r="AJ50" s="1"/>
      <c r="AK50" s="1"/>
    </row>
    <row r="51" spans="1:49" x14ac:dyDescent="0.35">
      <c r="A51" s="174"/>
      <c r="B51" s="174"/>
      <c r="C51" s="174"/>
      <c r="D51" s="3"/>
      <c r="E51" s="3"/>
      <c r="F51" s="1"/>
      <c r="G51" s="1"/>
      <c r="H51" s="1"/>
      <c r="I51" s="1"/>
      <c r="J51" s="1"/>
      <c r="K51" s="1"/>
      <c r="L51" s="1"/>
      <c r="M51" s="1"/>
      <c r="N51" s="1"/>
      <c r="O51" s="1"/>
      <c r="P51" s="1"/>
      <c r="Q51" s="1"/>
      <c r="R51" s="1"/>
      <c r="S51" s="42"/>
      <c r="T51" s="42"/>
      <c r="U51" s="42"/>
      <c r="V51" s="42"/>
      <c r="W51" s="1"/>
      <c r="X51" s="1"/>
      <c r="Y51" s="1"/>
      <c r="Z51" s="1"/>
      <c r="AA51" s="1"/>
      <c r="AB51" s="1"/>
      <c r="AC51" s="1"/>
      <c r="AD51" s="1"/>
      <c r="AE51" s="1"/>
      <c r="AF51" s="1"/>
      <c r="AG51" s="1"/>
      <c r="AH51" s="1"/>
      <c r="AI51" s="1"/>
      <c r="AJ51" s="1"/>
      <c r="AK51" s="1"/>
    </row>
    <row r="52" spans="1:49" ht="16" thickBot="1" x14ac:dyDescent="0.4">
      <c r="A52" s="76" t="s">
        <v>77</v>
      </c>
      <c r="B52" s="76"/>
      <c r="C52" s="1"/>
      <c r="D52" s="1"/>
      <c r="E52" s="1"/>
      <c r="F52" s="1"/>
      <c r="G52" s="1"/>
      <c r="H52" s="1"/>
      <c r="I52" s="1"/>
      <c r="J52" s="1"/>
      <c r="K52" s="1"/>
      <c r="L52" s="1"/>
      <c r="M52" s="1"/>
      <c r="N52" s="1"/>
      <c r="O52" s="1"/>
      <c r="P52" s="1"/>
      <c r="Q52" s="1"/>
      <c r="R52" s="175"/>
      <c r="S52" s="175"/>
      <c r="T52" s="42"/>
      <c r="U52" s="175" t="s">
        <v>28</v>
      </c>
      <c r="V52" s="175"/>
      <c r="W52" s="1"/>
      <c r="X52" s="1"/>
      <c r="Y52" s="1"/>
      <c r="Z52" s="1"/>
      <c r="AA52" s="1"/>
      <c r="AB52" s="1"/>
      <c r="AC52" s="1"/>
      <c r="AD52" s="1"/>
      <c r="AE52" s="1"/>
      <c r="AF52" s="1"/>
      <c r="AG52" s="1"/>
      <c r="AH52" s="1"/>
      <c r="AI52" s="134"/>
      <c r="AJ52" s="134"/>
      <c r="AK52" s="134"/>
      <c r="AL52" s="135"/>
      <c r="AM52" s="135"/>
      <c r="AN52" s="135"/>
      <c r="AO52" s="135"/>
      <c r="AP52" s="135"/>
      <c r="AQ52" s="135"/>
      <c r="AR52" s="135"/>
      <c r="AS52" s="135"/>
      <c r="AT52" s="135"/>
      <c r="AU52" s="135"/>
      <c r="AV52" s="135"/>
      <c r="AW52" s="135"/>
    </row>
    <row r="53" spans="1:49" ht="15" thickBot="1" x14ac:dyDescent="0.4">
      <c r="A53" s="77"/>
      <c r="B53" s="77"/>
      <c r="C53" s="1"/>
      <c r="D53" s="1"/>
      <c r="E53" s="1"/>
      <c r="F53" s="167">
        <f>H17-1</f>
        <v>2015</v>
      </c>
      <c r="G53" s="169"/>
      <c r="H53" s="1"/>
      <c r="I53" s="167">
        <f>H17</f>
        <v>2016</v>
      </c>
      <c r="J53" s="169"/>
      <c r="K53" s="1"/>
      <c r="L53" s="167">
        <f>K17</f>
        <v>2017</v>
      </c>
      <c r="M53" s="169"/>
      <c r="N53" s="1"/>
      <c r="O53" s="167">
        <f>N17</f>
        <v>2018</v>
      </c>
      <c r="P53" s="169"/>
      <c r="Q53" s="1"/>
      <c r="R53" s="167">
        <f>Q17</f>
        <v>2019</v>
      </c>
      <c r="S53" s="169"/>
      <c r="T53" s="1"/>
      <c r="U53" s="167">
        <f>T17</f>
        <v>2020</v>
      </c>
      <c r="V53" s="169"/>
      <c r="W53" s="1"/>
      <c r="X53" s="167">
        <f>W17</f>
        <v>2021</v>
      </c>
      <c r="Y53" s="169"/>
      <c r="Z53" s="1"/>
      <c r="AA53" s="167">
        <f>Z17</f>
        <v>2022</v>
      </c>
      <c r="AB53" s="169"/>
      <c r="AC53" s="1"/>
      <c r="AD53" s="167">
        <f>AC17</f>
        <v>2023</v>
      </c>
      <c r="AE53" s="169"/>
      <c r="AF53" s="1"/>
      <c r="AG53" s="167">
        <f>AF17</f>
        <v>2024</v>
      </c>
      <c r="AH53" s="168"/>
      <c r="AI53" s="1"/>
      <c r="AJ53" s="167">
        <f>AI17</f>
        <v>2025</v>
      </c>
      <c r="AK53" s="169"/>
      <c r="AM53" s="167">
        <f>AL17</f>
        <v>2026</v>
      </c>
      <c r="AN53" s="169"/>
      <c r="AP53" s="167">
        <f>AO17</f>
        <v>2027</v>
      </c>
      <c r="AQ53" s="169"/>
      <c r="AS53" s="167">
        <f>AR17</f>
        <v>2028</v>
      </c>
      <c r="AT53" s="169"/>
      <c r="AV53" s="167">
        <f>AU17</f>
        <v>2029</v>
      </c>
      <c r="AW53" s="169"/>
    </row>
    <row r="54" spans="1:49" x14ac:dyDescent="0.35">
      <c r="A54" s="78" t="s">
        <v>78</v>
      </c>
      <c r="B54" s="78"/>
      <c r="C54" s="1"/>
      <c r="D54" s="1"/>
      <c r="E54" s="1"/>
      <c r="F54" s="3" t="s">
        <v>53</v>
      </c>
      <c r="G54" s="17" t="s">
        <v>54</v>
      </c>
      <c r="H54" s="1"/>
      <c r="I54" s="3" t="s">
        <v>53</v>
      </c>
      <c r="J54" s="17" t="s">
        <v>54</v>
      </c>
      <c r="K54" s="1"/>
      <c r="L54" s="3" t="s">
        <v>53</v>
      </c>
      <c r="M54" s="17" t="s">
        <v>54</v>
      </c>
      <c r="N54" s="1"/>
      <c r="O54" s="3" t="s">
        <v>53</v>
      </c>
      <c r="P54" s="17" t="s">
        <v>54</v>
      </c>
      <c r="Q54" s="1"/>
      <c r="R54" s="3" t="s">
        <v>53</v>
      </c>
      <c r="S54" s="17" t="s">
        <v>54</v>
      </c>
      <c r="T54" s="1"/>
      <c r="U54" s="3" t="s">
        <v>53</v>
      </c>
      <c r="V54" s="17" t="s">
        <v>54</v>
      </c>
      <c r="W54" s="1"/>
      <c r="X54" s="3" t="s">
        <v>53</v>
      </c>
      <c r="Y54" s="17" t="s">
        <v>54</v>
      </c>
      <c r="Z54" s="1"/>
      <c r="AA54" s="3" t="s">
        <v>53</v>
      </c>
      <c r="AB54" s="17" t="s">
        <v>54</v>
      </c>
      <c r="AC54" s="1"/>
      <c r="AD54" s="3" t="s">
        <v>53</v>
      </c>
      <c r="AE54" s="17" t="s">
        <v>54</v>
      </c>
      <c r="AF54" s="1"/>
      <c r="AG54" s="3" t="s">
        <v>53</v>
      </c>
      <c r="AH54" s="17" t="s">
        <v>54</v>
      </c>
      <c r="AI54" s="1"/>
      <c r="AJ54" s="158" t="s">
        <v>53</v>
      </c>
      <c r="AK54" s="121" t="s">
        <v>54</v>
      </c>
      <c r="AM54" s="158" t="s">
        <v>53</v>
      </c>
      <c r="AN54" s="121" t="s">
        <v>54</v>
      </c>
      <c r="AP54" s="158" t="s">
        <v>53</v>
      </c>
      <c r="AQ54" s="121" t="s">
        <v>54</v>
      </c>
      <c r="AS54" s="158" t="s">
        <v>53</v>
      </c>
      <c r="AT54" s="121" t="s">
        <v>54</v>
      </c>
      <c r="AV54" s="158" t="s">
        <v>53</v>
      </c>
      <c r="AW54" s="121" t="s">
        <v>54</v>
      </c>
    </row>
    <row r="55" spans="1:49" x14ac:dyDescent="0.35">
      <c r="A55" s="79"/>
      <c r="B55" s="79"/>
      <c r="C55" s="1"/>
      <c r="D55" s="1"/>
      <c r="E55" s="1"/>
      <c r="F55" s="3"/>
      <c r="G55" s="17"/>
      <c r="H55" s="1"/>
      <c r="I55" s="3"/>
      <c r="J55" s="17"/>
      <c r="K55" s="43"/>
      <c r="L55" s="3"/>
      <c r="M55" s="17"/>
      <c r="N55" s="43"/>
      <c r="O55" s="3"/>
      <c r="P55" s="17"/>
      <c r="Q55" s="43"/>
      <c r="R55" s="3"/>
      <c r="S55" s="17"/>
      <c r="T55" s="43"/>
      <c r="U55" s="3"/>
      <c r="V55" s="17"/>
      <c r="W55" s="43"/>
      <c r="X55" s="3"/>
      <c r="Y55" s="17"/>
      <c r="Z55" s="43"/>
      <c r="AA55" s="3"/>
      <c r="AB55" s="17"/>
      <c r="AC55" s="43" t="s">
        <v>55</v>
      </c>
      <c r="AD55" s="3"/>
      <c r="AE55" s="17"/>
      <c r="AF55" s="43" t="s">
        <v>55</v>
      </c>
      <c r="AG55" s="3"/>
      <c r="AH55" s="17"/>
      <c r="AI55" s="43" t="s">
        <v>55</v>
      </c>
      <c r="AJ55" s="158"/>
      <c r="AK55" s="121"/>
      <c r="AM55" s="158"/>
      <c r="AN55" s="121"/>
      <c r="AP55" s="158"/>
      <c r="AQ55" s="121"/>
      <c r="AS55" s="158"/>
      <c r="AT55" s="121"/>
      <c r="AV55" s="158"/>
      <c r="AW55" s="121"/>
    </row>
    <row r="56" spans="1:49" x14ac:dyDescent="0.35">
      <c r="A56" s="77" t="s">
        <v>79</v>
      </c>
      <c r="B56" s="77"/>
      <c r="C56" s="1"/>
      <c r="D56" s="1"/>
      <c r="E56" s="1"/>
      <c r="F56" s="80">
        <f>F34</f>
        <v>0</v>
      </c>
      <c r="G56" s="81">
        <f>G34</f>
        <v>0</v>
      </c>
      <c r="H56" s="1"/>
      <c r="I56" s="80">
        <f>I34</f>
        <v>0</v>
      </c>
      <c r="J56" s="81">
        <f>J34</f>
        <v>0</v>
      </c>
      <c r="K56" s="80"/>
      <c r="L56" s="80">
        <f>L34</f>
        <v>2337.25493736</v>
      </c>
      <c r="M56" s="81">
        <f>M34</f>
        <v>36616.994018639998</v>
      </c>
      <c r="N56" s="80"/>
      <c r="O56" s="80">
        <f>O34</f>
        <v>4516.0521215285107</v>
      </c>
      <c r="P56" s="81">
        <f>P34</f>
        <v>70751.483237279986</v>
      </c>
      <c r="Q56" s="80"/>
      <c r="R56" s="80">
        <f>R34</f>
        <v>4199.1364076170212</v>
      </c>
      <c r="S56" s="81">
        <f>S34</f>
        <v>65786.470386000001</v>
      </c>
      <c r="T56" s="80"/>
      <c r="U56" s="80">
        <f>U34</f>
        <v>3556.6148970137865</v>
      </c>
      <c r="V56" s="81">
        <f>V34</f>
        <v>55720.300053215993</v>
      </c>
      <c r="W56" s="80"/>
      <c r="X56" s="80">
        <f>X34</f>
        <v>3802.4636649977865</v>
      </c>
      <c r="Y56" s="81">
        <f>Y34</f>
        <v>59571.93075163199</v>
      </c>
      <c r="Z56" s="80"/>
      <c r="AA56" s="80">
        <f>AA34</f>
        <v>4144.2088090457864</v>
      </c>
      <c r="AB56" s="81">
        <f>AB34</f>
        <v>64925.938008383993</v>
      </c>
      <c r="AC56" s="80"/>
      <c r="AD56" s="80">
        <f>AD34</f>
        <v>3949.2542951417868</v>
      </c>
      <c r="AE56" s="81">
        <f>AE34</f>
        <v>61871.650623887988</v>
      </c>
      <c r="AF56" s="80"/>
      <c r="AG56" s="80">
        <f>AG34</f>
        <v>8462.479708939898</v>
      </c>
      <c r="AH56" s="81">
        <f>AH34</f>
        <v>132578.84877339174</v>
      </c>
      <c r="AI56" s="80"/>
      <c r="AJ56" s="80">
        <f>AJ34</f>
        <v>13817.730884888511</v>
      </c>
      <c r="AK56" s="81">
        <f>AK34</f>
        <v>216477.78386325331</v>
      </c>
      <c r="AM56" s="80">
        <f>AM34</f>
        <v>12623.100547317788</v>
      </c>
      <c r="AN56" s="81">
        <f>AN34</f>
        <v>197761.90857464532</v>
      </c>
      <c r="AP56" s="80">
        <f>AP34</f>
        <v>14771.077053292534</v>
      </c>
      <c r="AQ56" s="81">
        <f>AQ34</f>
        <v>231413.54050158299</v>
      </c>
      <c r="AS56" s="80">
        <f>AS34</f>
        <v>19949.70193985365</v>
      </c>
      <c r="AT56" s="81">
        <f>AT34</f>
        <v>312545.33039104048</v>
      </c>
      <c r="AV56" s="80">
        <f>AV34</f>
        <v>36212.302905366603</v>
      </c>
      <c r="AW56" s="81">
        <f>AW34</f>
        <v>567326.07885074348</v>
      </c>
    </row>
    <row r="57" spans="1:49" x14ac:dyDescent="0.35">
      <c r="A57" s="77" t="s">
        <v>80</v>
      </c>
      <c r="B57" s="77"/>
      <c r="C57" s="1"/>
      <c r="D57" s="1"/>
      <c r="E57" s="1"/>
      <c r="F57" s="48">
        <f>F38</f>
        <v>0</v>
      </c>
      <c r="G57" s="48">
        <f>G38</f>
        <v>0</v>
      </c>
      <c r="H57" s="1"/>
      <c r="I57" s="48">
        <f>I38</f>
        <v>0</v>
      </c>
      <c r="J57" s="48">
        <f>J38</f>
        <v>0</v>
      </c>
      <c r="K57" s="82"/>
      <c r="L57" s="48">
        <f>L38</f>
        <v>2129.8116</v>
      </c>
      <c r="M57" s="48">
        <f>M38</f>
        <v>33367.0484</v>
      </c>
      <c r="N57" s="82"/>
      <c r="O57" s="48">
        <f>O38</f>
        <v>8519.2340425531911</v>
      </c>
      <c r="P57" s="48">
        <f>P38</f>
        <v>133468</v>
      </c>
      <c r="Q57" s="82"/>
      <c r="R57" s="48">
        <f>R38</f>
        <v>8519.2452000000012</v>
      </c>
      <c r="S57" s="48">
        <f>S38</f>
        <v>133468.17480000001</v>
      </c>
      <c r="T57" s="82"/>
      <c r="U57" s="48">
        <f>U38</f>
        <v>8519.2452000000012</v>
      </c>
      <c r="V57" s="48">
        <f>V38</f>
        <v>133468.17480000001</v>
      </c>
      <c r="W57" s="82"/>
      <c r="X57" s="48">
        <f>X38</f>
        <v>10569.145200000001</v>
      </c>
      <c r="Y57" s="48">
        <f>Y38</f>
        <v>165583.27480000001</v>
      </c>
      <c r="Z57" s="82"/>
      <c r="AA57" s="48">
        <f>AA38</f>
        <v>11763.877200000001</v>
      </c>
      <c r="AB57" s="48">
        <f>AB38</f>
        <v>184300.74280000001</v>
      </c>
      <c r="AC57" s="82"/>
      <c r="AD57" s="48">
        <f>AD38</f>
        <v>8549.4689999999973</v>
      </c>
      <c r="AE57" s="48">
        <f>AE38</f>
        <v>133941.68099999995</v>
      </c>
      <c r="AF57" s="82"/>
      <c r="AG57" s="48">
        <f>AG38</f>
        <v>26589.884650345492</v>
      </c>
      <c r="AH57" s="48">
        <f>AH38</f>
        <v>416574.85952207935</v>
      </c>
      <c r="AI57" s="82"/>
      <c r="AJ57" s="48">
        <f>AJ38</f>
        <v>31907.861580414588</v>
      </c>
      <c r="AK57" s="48">
        <f>AK38</f>
        <v>499889.83142649516</v>
      </c>
      <c r="AM57" s="48">
        <f>AM38</f>
        <v>31907.861580414588</v>
      </c>
      <c r="AN57" s="48">
        <f>AN38</f>
        <v>499889.83142649516</v>
      </c>
      <c r="AP57" s="48">
        <f>AP38</f>
        <v>47386.067171598886</v>
      </c>
      <c r="AQ57" s="48">
        <f>AQ38</f>
        <v>742381.71902171592</v>
      </c>
      <c r="AS57" s="48">
        <f>AS38</f>
        <v>68368.085753046762</v>
      </c>
      <c r="AT57" s="48">
        <f>AT38</f>
        <v>1071100.0101310657</v>
      </c>
      <c r="AV57" s="48">
        <f>AV38</f>
        <v>95415.030877275145</v>
      </c>
      <c r="AW57" s="48">
        <f>AW38</f>
        <v>1494835.4837439773</v>
      </c>
    </row>
    <row r="58" spans="1:49" x14ac:dyDescent="0.35">
      <c r="A58" s="77" t="s">
        <v>81</v>
      </c>
      <c r="B58" s="77"/>
      <c r="C58" s="1"/>
      <c r="D58" s="109"/>
      <c r="E58" s="1"/>
      <c r="F58" s="82">
        <f>-F96*$F$19</f>
        <v>0</v>
      </c>
      <c r="G58" s="82">
        <f>-F96*$G$19</f>
        <v>0</v>
      </c>
      <c r="H58" s="1"/>
      <c r="I58" s="82">
        <f>-G96*$F$19</f>
        <v>0</v>
      </c>
      <c r="J58" s="82">
        <f>-G96*$G$19</f>
        <v>0</v>
      </c>
      <c r="K58" s="82"/>
      <c r="L58" s="82">
        <f>-H96*$F$19</f>
        <v>-5111.5471680000001</v>
      </c>
      <c r="M58" s="82">
        <f>-H96*$G$19</f>
        <v>-80080.905631999995</v>
      </c>
      <c r="N58" s="82"/>
      <c r="O58" s="82">
        <f>-I96*$F$19</f>
        <v>-9814.1705625599989</v>
      </c>
      <c r="P58" s="82">
        <f>-I96*$G$19</f>
        <v>-153755.33881343997</v>
      </c>
      <c r="Q58" s="82"/>
      <c r="R58" s="82">
        <f>-J96*$F$19</f>
        <v>-9029.0369175551987</v>
      </c>
      <c r="S58" s="82">
        <f>-J96*$G$19</f>
        <v>-141454.91170836479</v>
      </c>
      <c r="T58" s="82"/>
      <c r="U58" s="82">
        <f>-K96*$F$19</f>
        <v>-8306.713964150782</v>
      </c>
      <c r="V58" s="82">
        <f>-K96*$G$19</f>
        <v>-130138.51877169557</v>
      </c>
      <c r="W58" s="82"/>
      <c r="X58" s="82">
        <f>-L96*$F$19</f>
        <v>-11664.11304701872</v>
      </c>
      <c r="Y58" s="82">
        <f>-L96*$G$19</f>
        <v>-182737.77106995994</v>
      </c>
      <c r="Z58" s="82"/>
      <c r="AA58" s="82">
        <f>-M96*$F$19</f>
        <v>-10455.021035257221</v>
      </c>
      <c r="AB58" s="82">
        <f>-M96*$G$19</f>
        <v>-163795.32955236314</v>
      </c>
      <c r="AC58" s="83"/>
      <c r="AD58" s="82">
        <f>-N96*$F$19</f>
        <v>-9263.7252084366428</v>
      </c>
      <c r="AE58" s="82">
        <f>-N96*$G$19</f>
        <v>-145131.69493217405</v>
      </c>
      <c r="AF58" s="82"/>
      <c r="AG58" s="82">
        <f>-O96*$F$19</f>
        <v>-20522.627191761705</v>
      </c>
      <c r="AH58" s="82">
        <f>-O96*$G$19</f>
        <v>-321521.15933759999</v>
      </c>
      <c r="AI58" s="82"/>
      <c r="AJ58" s="82">
        <f>-P96*$F$19</f>
        <v>-30880.817016420766</v>
      </c>
      <c r="AK58" s="82">
        <f>-P96*$G$19</f>
        <v>-483799.466590592</v>
      </c>
      <c r="AM58" s="82">
        <f>-Q96*$F$19</f>
        <v>-28410.351655107108</v>
      </c>
      <c r="AN58" s="82">
        <f>-Q96*$G$19</f>
        <v>-445095.50926334469</v>
      </c>
      <c r="AP58" s="82">
        <f>-R96*$F$19</f>
        <v>-33898.974061614004</v>
      </c>
      <c r="AQ58" s="82">
        <f>-R96*$G$19</f>
        <v>-531083.92696528602</v>
      </c>
      <c r="AS58" s="82">
        <f>-S96*$F$19</f>
        <v>-46882.660045467972</v>
      </c>
      <c r="AT58" s="82">
        <f>-S96*$G$19</f>
        <v>-734495.00737899821</v>
      </c>
      <c r="AV58" s="82">
        <f>-T96*$F$19</f>
        <v>-84432.519269250537</v>
      </c>
      <c r="AW58" s="82">
        <f>-T96*$G$19</f>
        <v>-1322776.1352182585</v>
      </c>
    </row>
    <row r="59" spans="1:49" x14ac:dyDescent="0.35">
      <c r="A59" s="79" t="s">
        <v>82</v>
      </c>
      <c r="B59" s="79"/>
      <c r="C59" s="1"/>
      <c r="D59" s="109"/>
      <c r="E59" s="1"/>
      <c r="F59" s="84">
        <f>SUM(F56:F58)</f>
        <v>0</v>
      </c>
      <c r="G59" s="84">
        <f>SUM(G56:G58)</f>
        <v>0</v>
      </c>
      <c r="H59" s="1"/>
      <c r="I59" s="84">
        <f>SUM(I56:I58)</f>
        <v>0</v>
      </c>
      <c r="J59" s="84">
        <f>SUM(J56:J58)</f>
        <v>0</v>
      </c>
      <c r="K59" s="82"/>
      <c r="L59" s="84">
        <f>SUM(L56:L58)</f>
        <v>-644.48063063999962</v>
      </c>
      <c r="M59" s="84">
        <f>SUM(M56:M58)</f>
        <v>-10096.863213360004</v>
      </c>
      <c r="N59" s="82"/>
      <c r="O59" s="84">
        <f>SUM(O56:O58)</f>
        <v>3221.1156015217039</v>
      </c>
      <c r="P59" s="84">
        <f>SUM(P56:P58)</f>
        <v>50464.144423840014</v>
      </c>
      <c r="Q59" s="82"/>
      <c r="R59" s="84">
        <f>SUM(R56:R58)</f>
        <v>3689.3446900618237</v>
      </c>
      <c r="S59" s="84">
        <f>SUM(S56:S58)</f>
        <v>57799.733477635222</v>
      </c>
      <c r="T59" s="82"/>
      <c r="U59" s="84">
        <f>SUM(U56:U58)</f>
        <v>3769.1461328630066</v>
      </c>
      <c r="V59" s="84">
        <f>SUM(V56:V58)</f>
        <v>59049.956081520431</v>
      </c>
      <c r="W59" s="82"/>
      <c r="X59" s="84">
        <f>SUM(X56:X58)</f>
        <v>2707.4958179790665</v>
      </c>
      <c r="Y59" s="84">
        <f>SUM(Y56:Y58)</f>
        <v>42417.43448167207</v>
      </c>
      <c r="Z59" s="82"/>
      <c r="AA59" s="84">
        <f>SUM(AA56:AA58)</f>
        <v>5453.0649737885651</v>
      </c>
      <c r="AB59" s="84">
        <f>SUM(AB56:AB58)</f>
        <v>85431.351256020862</v>
      </c>
      <c r="AC59" s="83"/>
      <c r="AD59" s="84">
        <f>SUM(AD56:AD58)</f>
        <v>3234.9980867051418</v>
      </c>
      <c r="AE59" s="84">
        <f>SUM(AE56:AE58)</f>
        <v>50681.63669171388</v>
      </c>
      <c r="AF59" s="82"/>
      <c r="AG59" s="84">
        <f>SUM(AG56:AG58)</f>
        <v>14529.737167523686</v>
      </c>
      <c r="AH59" s="84">
        <f>SUM(AH56:AH58)</f>
        <v>227632.54895787104</v>
      </c>
      <c r="AI59" s="82"/>
      <c r="AJ59" s="84">
        <f>SUM(AJ56:AJ58)</f>
        <v>14844.77544888233</v>
      </c>
      <c r="AK59" s="84">
        <f>SUM(AK56:AK58)</f>
        <v>232568.14869915642</v>
      </c>
      <c r="AM59" s="84">
        <f>SUM(AM56:AM58)</f>
        <v>16120.610472625267</v>
      </c>
      <c r="AN59" s="84">
        <f>SUM(AN56:AN58)</f>
        <v>252556.23073779582</v>
      </c>
      <c r="AP59" s="84">
        <f>SUM(AP56:AP58)</f>
        <v>28258.17016327742</v>
      </c>
      <c r="AQ59" s="84">
        <f>SUM(AQ56:AQ58)</f>
        <v>442711.33255801292</v>
      </c>
      <c r="AS59" s="84">
        <f>SUM(AS56:AS58)</f>
        <v>41435.12764743244</v>
      </c>
      <c r="AT59" s="84">
        <f>SUM(AT56:AT58)</f>
        <v>649150.33314310806</v>
      </c>
      <c r="AV59" s="84">
        <f>SUM(AV56:AV58)</f>
        <v>47194.814513391204</v>
      </c>
      <c r="AW59" s="84">
        <f>SUM(AW56:AW58)</f>
        <v>739385.42737646215</v>
      </c>
    </row>
    <row r="60" spans="1:49" x14ac:dyDescent="0.35">
      <c r="A60" s="77"/>
      <c r="B60" s="52">
        <f>B27</f>
        <v>2015</v>
      </c>
      <c r="C60" s="52">
        <v>2020</v>
      </c>
      <c r="D60" s="122">
        <v>2025</v>
      </c>
      <c r="E60" s="1"/>
      <c r="F60" s="82"/>
      <c r="G60" s="82"/>
      <c r="H60" s="1"/>
      <c r="I60" s="82"/>
      <c r="J60" s="82"/>
      <c r="K60" s="82"/>
      <c r="L60" s="82"/>
      <c r="M60" s="82"/>
      <c r="N60" s="82"/>
      <c r="O60" s="82"/>
      <c r="P60" s="82"/>
      <c r="Q60" s="82"/>
      <c r="R60" s="82"/>
      <c r="S60" s="82"/>
      <c r="T60" s="82"/>
      <c r="U60" s="82"/>
      <c r="V60" s="82"/>
      <c r="W60" s="82"/>
      <c r="X60" s="82"/>
      <c r="Y60" s="82"/>
      <c r="Z60" s="82"/>
      <c r="AA60" s="82"/>
      <c r="AB60" s="82"/>
      <c r="AC60" s="83"/>
      <c r="AD60" s="82"/>
      <c r="AE60" s="82"/>
      <c r="AF60" s="82"/>
      <c r="AG60" s="82"/>
      <c r="AH60" s="82"/>
      <c r="AI60" s="82"/>
      <c r="AJ60" s="82"/>
      <c r="AK60" s="82"/>
      <c r="AM60" s="82"/>
      <c r="AN60" s="82"/>
      <c r="AP60" s="82"/>
      <c r="AQ60" s="82"/>
      <c r="AS60" s="82"/>
      <c r="AT60" s="82"/>
      <c r="AV60" s="82"/>
      <c r="AW60" s="82"/>
    </row>
    <row r="61" spans="1:49" x14ac:dyDescent="0.35">
      <c r="A61" s="77" t="s">
        <v>83</v>
      </c>
      <c r="B61" s="54">
        <v>0.26500000000000001</v>
      </c>
      <c r="C61" s="54">
        <v>0.26500000000000001</v>
      </c>
      <c r="D61" s="54">
        <v>0.26500000000000001</v>
      </c>
      <c r="E61" s="42"/>
      <c r="F61" s="85">
        <v>0.26500000000000001</v>
      </c>
      <c r="G61" s="85">
        <v>0.26500000000000001</v>
      </c>
      <c r="H61" s="42"/>
      <c r="I61" s="85">
        <v>0.26500000000000001</v>
      </c>
      <c r="J61" s="85">
        <v>0.26500000000000001</v>
      </c>
      <c r="K61" s="83"/>
      <c r="L61" s="85">
        <v>0.26500000000000001</v>
      </c>
      <c r="M61" s="85">
        <v>0.26500000000000001</v>
      </c>
      <c r="N61" s="83"/>
      <c r="O61" s="85">
        <v>0.26500000000000001</v>
      </c>
      <c r="P61" s="85">
        <v>0.26500000000000001</v>
      </c>
      <c r="Q61" s="83"/>
      <c r="R61" s="85">
        <v>0.26500000000000001</v>
      </c>
      <c r="S61" s="85">
        <v>0.26500000000000001</v>
      </c>
      <c r="T61" s="83"/>
      <c r="U61" s="85">
        <v>0.26500000000000001</v>
      </c>
      <c r="V61" s="85">
        <v>0.26500000000000001</v>
      </c>
      <c r="W61" s="83"/>
      <c r="X61" s="85">
        <v>0.26500000000000001</v>
      </c>
      <c r="Y61" s="85">
        <v>0.26500000000000001</v>
      </c>
      <c r="Z61" s="83"/>
      <c r="AA61" s="85">
        <v>0.26500000000000001</v>
      </c>
      <c r="AB61" s="85">
        <v>0.26500000000000001</v>
      </c>
      <c r="AC61" s="83"/>
      <c r="AD61" s="85">
        <v>0.26500000000000001</v>
      </c>
      <c r="AE61" s="85">
        <v>0.26500000000000001</v>
      </c>
      <c r="AF61" s="82"/>
      <c r="AG61" s="85">
        <v>0.26500000000000001</v>
      </c>
      <c r="AH61" s="85">
        <v>0.26500000000000001</v>
      </c>
      <c r="AI61" s="82"/>
      <c r="AJ61" s="85">
        <f>IF(AND(AJ$53&gt;=$C$60, AJ$53&lt;$D$60),$C$61,$D$61)</f>
        <v>0.26500000000000001</v>
      </c>
      <c r="AK61" s="85">
        <f>IF(AND(AJ$53&gt;=$C$60, AJ$53&lt;$D$60),$C$61,$D$61)</f>
        <v>0.26500000000000001</v>
      </c>
      <c r="AM61" s="85">
        <f>IF(AND(AM$53&gt;=$C$60, AM$53&lt;$D$60),$C$61,$D$61)</f>
        <v>0.26500000000000001</v>
      </c>
      <c r="AN61" s="85">
        <f>IF(AND(AM$53&gt;=$C$60, AM$53&lt;$D$60),$C$61,$D$61)</f>
        <v>0.26500000000000001</v>
      </c>
      <c r="AP61" s="85">
        <f>IF(AND(AP$53&gt;=$C$60, AP$53&lt;$D$60),$C$61,$D$61)</f>
        <v>0.26500000000000001</v>
      </c>
      <c r="AQ61" s="85">
        <f>IF(AND(AP$53&gt;=$C$60, AP$53&lt;$D$60),$C$61,$D$61)</f>
        <v>0.26500000000000001</v>
      </c>
      <c r="AS61" s="85">
        <f>IF(AND(AS$53&gt;=$C$60, AS$53&lt;$D$60),$C$61,$D$61)</f>
        <v>0.26500000000000001</v>
      </c>
      <c r="AT61" s="85">
        <f>IF(AND(AS$53&gt;=$C$60, AS$53&lt;$D$60),$C$61,$D$61)</f>
        <v>0.26500000000000001</v>
      </c>
      <c r="AV61" s="85">
        <f>IF(AND(AV$53&gt;=$C$60, AV$53&lt;$D$60),$C$61,$D$61)</f>
        <v>0.26500000000000001</v>
      </c>
      <c r="AW61" s="85">
        <f>IF(AND(AV$53&gt;=$C$60, AV$53&lt;$D$60),$C$61,$D$61)</f>
        <v>0.26500000000000001</v>
      </c>
    </row>
    <row r="62" spans="1:49" x14ac:dyDescent="0.35">
      <c r="A62" s="1"/>
      <c r="B62" s="1"/>
      <c r="C62" s="1"/>
      <c r="D62" s="109"/>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M62" s="1"/>
      <c r="AN62" s="1"/>
      <c r="AP62" s="1"/>
      <c r="AQ62" s="1"/>
      <c r="AS62" s="1"/>
      <c r="AT62" s="1"/>
      <c r="AV62" s="1"/>
      <c r="AW62" s="1"/>
    </row>
    <row r="63" spans="1:49" x14ac:dyDescent="0.35">
      <c r="A63" s="77" t="s">
        <v>84</v>
      </c>
      <c r="B63" s="1"/>
      <c r="C63" s="1"/>
      <c r="D63" s="109"/>
      <c r="E63" s="1"/>
      <c r="F63" s="86">
        <f>F59*F61</f>
        <v>0</v>
      </c>
      <c r="G63" s="86">
        <f>G59*G61</f>
        <v>0</v>
      </c>
      <c r="H63" s="1"/>
      <c r="I63" s="86">
        <f>I59*I61</f>
        <v>0</v>
      </c>
      <c r="J63" s="86">
        <f>J59*J61</f>
        <v>0</v>
      </c>
      <c r="K63" s="82"/>
      <c r="L63" s="86">
        <f>L59*L61</f>
        <v>-170.78736711959991</v>
      </c>
      <c r="M63" s="86">
        <f>M59*M61</f>
        <v>-2675.668751540401</v>
      </c>
      <c r="N63" s="82"/>
      <c r="O63" s="86">
        <f>O59*O61</f>
        <v>853.59563440325155</v>
      </c>
      <c r="P63" s="86">
        <f>P59*P61</f>
        <v>13372.998272317605</v>
      </c>
      <c r="Q63" s="82"/>
      <c r="R63" s="86">
        <f>R59*R61</f>
        <v>977.67634286638338</v>
      </c>
      <c r="S63" s="86">
        <f>S59*S61</f>
        <v>15316.929371573335</v>
      </c>
      <c r="T63" s="82"/>
      <c r="U63" s="86">
        <f>U59*U61</f>
        <v>998.82372520869683</v>
      </c>
      <c r="V63" s="86">
        <f>V59*V61</f>
        <v>15648.238361602915</v>
      </c>
      <c r="W63" s="82"/>
      <c r="X63" s="86">
        <f>X59*X61</f>
        <v>717.48639176445261</v>
      </c>
      <c r="Y63" s="86">
        <f>Y59*Y61</f>
        <v>11240.620137643098</v>
      </c>
      <c r="Z63" s="82"/>
      <c r="AA63" s="86">
        <f>AA59*AA61</f>
        <v>1445.0622180539699</v>
      </c>
      <c r="AB63" s="86">
        <f>AB59*AB61</f>
        <v>22639.308082845531</v>
      </c>
      <c r="AC63" s="82"/>
      <c r="AD63" s="86">
        <f>AD59*AD61</f>
        <v>857.27449297686258</v>
      </c>
      <c r="AE63" s="86">
        <f>AE59*AE61</f>
        <v>13430.63372330418</v>
      </c>
      <c r="AF63" s="82"/>
      <c r="AG63" s="86">
        <f>AG59*AG61</f>
        <v>3850.3803493937771</v>
      </c>
      <c r="AH63" s="86">
        <f>AH59*AH61</f>
        <v>60322.625473835826</v>
      </c>
      <c r="AI63" s="82"/>
      <c r="AJ63" s="86">
        <f>AJ59*AJ61</f>
        <v>3933.8654939538178</v>
      </c>
      <c r="AK63" s="86">
        <f>AK59*AK61</f>
        <v>61630.55940527645</v>
      </c>
      <c r="AM63" s="86">
        <f>AM59*AM61</f>
        <v>4271.9617752456961</v>
      </c>
      <c r="AN63" s="86">
        <f>AN59*AN61</f>
        <v>66927.401145515891</v>
      </c>
      <c r="AP63" s="86">
        <f>AP59*AP61</f>
        <v>7488.415093268517</v>
      </c>
      <c r="AQ63" s="86">
        <f>AQ59*AQ61</f>
        <v>117318.50312787342</v>
      </c>
      <c r="AS63" s="86">
        <f>AS59*AS61</f>
        <v>10980.308826569597</v>
      </c>
      <c r="AT63" s="86">
        <f>AT59*AT61</f>
        <v>172024.83828292365</v>
      </c>
      <c r="AV63" s="86">
        <f>AV59*AV61</f>
        <v>12506.62584604867</v>
      </c>
      <c r="AW63" s="86">
        <f>AW59*AW61</f>
        <v>195937.13825476248</v>
      </c>
    </row>
    <row r="64" spans="1:49" x14ac:dyDescent="0.35">
      <c r="A64" s="87" t="s">
        <v>85</v>
      </c>
      <c r="B64" s="1"/>
      <c r="C64" s="1"/>
      <c r="D64" s="109"/>
      <c r="E64" s="1"/>
      <c r="F64" s="77"/>
      <c r="G64" s="77"/>
      <c r="H64" s="1"/>
      <c r="I64" s="77"/>
      <c r="J64" s="77"/>
      <c r="K64" s="77"/>
      <c r="L64" s="77"/>
      <c r="M64" s="77"/>
      <c r="N64" s="77"/>
      <c r="O64" s="77"/>
      <c r="P64" s="77"/>
      <c r="Q64" s="77"/>
      <c r="R64" s="77"/>
      <c r="S64" s="77"/>
      <c r="T64" s="77"/>
      <c r="U64" s="77"/>
      <c r="V64" s="77"/>
      <c r="W64" s="77"/>
      <c r="X64" s="77"/>
      <c r="Y64" s="77"/>
      <c r="Z64" s="77"/>
      <c r="AA64" s="77"/>
      <c r="AB64" s="77"/>
      <c r="AC64" s="77"/>
      <c r="AD64" s="77"/>
      <c r="AE64" s="77"/>
      <c r="AF64" s="77"/>
      <c r="AG64" s="77"/>
      <c r="AH64" s="77"/>
      <c r="AI64" s="77"/>
      <c r="AJ64" s="77"/>
      <c r="AK64" s="77"/>
      <c r="AM64" s="77"/>
      <c r="AN64" s="77"/>
      <c r="AP64" s="77"/>
      <c r="AQ64" s="77"/>
      <c r="AS64" s="77"/>
      <c r="AT64" s="77"/>
      <c r="AV64" s="77"/>
      <c r="AW64" s="77"/>
    </row>
    <row r="65" spans="1:49" x14ac:dyDescent="0.35">
      <c r="A65" s="77" t="s">
        <v>84</v>
      </c>
      <c r="B65" s="1"/>
      <c r="C65" s="1"/>
      <c r="D65" s="109"/>
      <c r="E65" s="1"/>
      <c r="F65" s="88">
        <f>F63/(1-F61)</f>
        <v>0</v>
      </c>
      <c r="G65" s="88">
        <f>G63/(1-G61)</f>
        <v>0</v>
      </c>
      <c r="H65" s="1"/>
      <c r="I65" s="88">
        <f>I63/(1-I61)</f>
        <v>0</v>
      </c>
      <c r="J65" s="88">
        <f>J63/(1-J61)</f>
        <v>0</v>
      </c>
      <c r="K65" s="89"/>
      <c r="L65" s="48">
        <f>L63/(1-L61)</f>
        <v>-232.3637647885713</v>
      </c>
      <c r="M65" s="48">
        <f>M63/(1-M61)</f>
        <v>-3640.3656483542873</v>
      </c>
      <c r="N65" s="89"/>
      <c r="O65" s="48">
        <f>O63/(1-O61)</f>
        <v>1161.3546046302743</v>
      </c>
      <c r="P65" s="48">
        <f>P63/(1-P61)</f>
        <v>18194.55547254096</v>
      </c>
      <c r="Q65" s="82"/>
      <c r="R65" s="48">
        <f>R63/(1-R61)</f>
        <v>1330.171895056304</v>
      </c>
      <c r="S65" s="48">
        <f>S63/(1-S61)</f>
        <v>20839.35968921542</v>
      </c>
      <c r="T65" s="89"/>
      <c r="U65" s="48">
        <f>U63/(1-U61)</f>
        <v>1358.9438438213563</v>
      </c>
      <c r="V65" s="48">
        <f>V63/(1-V61)</f>
        <v>21290.120219867913</v>
      </c>
      <c r="W65" s="82"/>
      <c r="X65" s="48">
        <f>X63/(1-X61)</f>
        <v>976.17196158428931</v>
      </c>
      <c r="Y65" s="48">
        <f>Y63/(1-Y61)</f>
        <v>15293.360731487208</v>
      </c>
      <c r="Z65" s="82"/>
      <c r="AA65" s="48">
        <f>AA63/(1-AA61)</f>
        <v>1966.0710449713877</v>
      </c>
      <c r="AB65" s="48">
        <f>AB63/(1-AB61)</f>
        <v>30801.779704551744</v>
      </c>
      <c r="AC65" s="82"/>
      <c r="AD65" s="48">
        <f>AD63/(1-AD61)</f>
        <v>1166.3598543902892</v>
      </c>
      <c r="AE65" s="48">
        <f>AE63/(1-AE61)</f>
        <v>18272.971052114532</v>
      </c>
      <c r="AF65" s="82"/>
      <c r="AG65" s="48">
        <f>AG63/(1-AG61)</f>
        <v>5238.6127202636426</v>
      </c>
      <c r="AH65" s="48">
        <f>AH63/(1-AH61)</f>
        <v>82071.599284130381</v>
      </c>
      <c r="AI65" s="82"/>
      <c r="AJ65" s="48">
        <f>AJ63/(1-AJ61)</f>
        <v>5352.1979509575749</v>
      </c>
      <c r="AK65" s="48">
        <f>AK63/(1-AK61)</f>
        <v>83851.101231668639</v>
      </c>
      <c r="AM65" s="48">
        <f>AM63/(1-AM61)</f>
        <v>5812.192891490743</v>
      </c>
      <c r="AN65" s="48">
        <f>AN63/(1-AN61)</f>
        <v>91057.688633354948</v>
      </c>
      <c r="AP65" s="48">
        <f>AP63/(1-AP61)</f>
        <v>10188.319854787098</v>
      </c>
      <c r="AQ65" s="48">
        <f>AQ63/(1-AQ61)</f>
        <v>159617.01105833121</v>
      </c>
      <c r="AS65" s="48">
        <f>AS63/(1-AS61)</f>
        <v>14939.195682407615</v>
      </c>
      <c r="AT65" s="48">
        <f>AT63/(1-AT61)</f>
        <v>234047.39902438593</v>
      </c>
      <c r="AV65" s="48">
        <f>AV63/(1-AV61)</f>
        <v>17015.817477617238</v>
      </c>
      <c r="AW65" s="48">
        <f>AW63/(1-AW61)</f>
        <v>266581.14048267005</v>
      </c>
    </row>
    <row r="66" spans="1:49" x14ac:dyDescent="0.35">
      <c r="A66" s="79" t="s">
        <v>86</v>
      </c>
      <c r="B66" s="1"/>
      <c r="C66" s="1"/>
      <c r="D66" s="109"/>
      <c r="E66" s="1"/>
      <c r="F66" s="90">
        <f>+F65</f>
        <v>0</v>
      </c>
      <c r="G66" s="90">
        <f>+G65</f>
        <v>0</v>
      </c>
      <c r="H66" s="1"/>
      <c r="I66" s="90">
        <f>+I65</f>
        <v>0</v>
      </c>
      <c r="J66" s="90">
        <f>+J65</f>
        <v>0</v>
      </c>
      <c r="K66" s="91"/>
      <c r="L66" s="90">
        <f>+L65</f>
        <v>-232.3637647885713</v>
      </c>
      <c r="M66" s="90">
        <f>+M65</f>
        <v>-3640.3656483542873</v>
      </c>
      <c r="N66" s="91"/>
      <c r="O66" s="90">
        <f>+O65</f>
        <v>1161.3546046302743</v>
      </c>
      <c r="P66" s="90">
        <f>+P65</f>
        <v>18194.55547254096</v>
      </c>
      <c r="Q66" s="91"/>
      <c r="R66" s="90">
        <f>+R65</f>
        <v>1330.171895056304</v>
      </c>
      <c r="S66" s="90">
        <f>+S65</f>
        <v>20839.35968921542</v>
      </c>
      <c r="T66" s="91"/>
      <c r="U66" s="90">
        <f>+U65</f>
        <v>1358.9438438213563</v>
      </c>
      <c r="V66" s="90">
        <f>+V65</f>
        <v>21290.120219867913</v>
      </c>
      <c r="W66" s="91"/>
      <c r="X66" s="90">
        <f>+X65</f>
        <v>976.17196158428931</v>
      </c>
      <c r="Y66" s="90">
        <f>+Y65</f>
        <v>15293.360731487208</v>
      </c>
      <c r="Z66" s="91"/>
      <c r="AA66" s="90">
        <f>+AA65</f>
        <v>1966.0710449713877</v>
      </c>
      <c r="AB66" s="90">
        <f>+AB65</f>
        <v>30801.779704551744</v>
      </c>
      <c r="AC66" s="91"/>
      <c r="AD66" s="90">
        <f>+AD65</f>
        <v>1166.3598543902892</v>
      </c>
      <c r="AE66" s="90">
        <f>+AE65</f>
        <v>18272.971052114532</v>
      </c>
      <c r="AF66" s="91"/>
      <c r="AG66" s="90">
        <f>+AG65</f>
        <v>5238.6127202636426</v>
      </c>
      <c r="AH66" s="90">
        <f>+AH65</f>
        <v>82071.599284130381</v>
      </c>
      <c r="AI66" s="91"/>
      <c r="AJ66" s="90">
        <f>+AJ65</f>
        <v>5352.1979509575749</v>
      </c>
      <c r="AK66" s="90">
        <f>+AK65</f>
        <v>83851.101231668639</v>
      </c>
      <c r="AM66" s="90">
        <f>+AM65</f>
        <v>5812.192891490743</v>
      </c>
      <c r="AN66" s="90">
        <f>+AN65</f>
        <v>91057.688633354948</v>
      </c>
      <c r="AP66" s="90">
        <f>+AP65</f>
        <v>10188.319854787098</v>
      </c>
      <c r="AQ66" s="90">
        <f>+AQ65</f>
        <v>159617.01105833121</v>
      </c>
      <c r="AS66" s="90">
        <f>+AS65</f>
        <v>14939.195682407615</v>
      </c>
      <c r="AT66" s="90">
        <f>+AT65</f>
        <v>234047.39902438593</v>
      </c>
      <c r="AV66" s="90">
        <f>+AV65</f>
        <v>17015.817477617238</v>
      </c>
      <c r="AW66" s="90">
        <f>+AW65</f>
        <v>266581.14048267005</v>
      </c>
    </row>
    <row r="67" spans="1:49" x14ac:dyDescent="0.35">
      <c r="A67" s="1"/>
      <c r="B67" s="75"/>
      <c r="C67" s="75"/>
      <c r="D67" s="145"/>
      <c r="E67" s="75"/>
      <c r="F67" s="75"/>
      <c r="G67" s="75"/>
      <c r="H67" s="75"/>
      <c r="I67" s="75"/>
      <c r="J67" s="75"/>
      <c r="K67" s="75"/>
      <c r="L67" s="75"/>
      <c r="M67" s="75"/>
      <c r="N67" s="75"/>
      <c r="O67" s="75"/>
      <c r="P67" s="75"/>
      <c r="Q67" s="75"/>
      <c r="R67" s="75"/>
      <c r="S67" s="92"/>
      <c r="T67" s="92"/>
      <c r="U67" s="92"/>
      <c r="V67" s="92"/>
      <c r="W67" s="1"/>
      <c r="X67" s="1"/>
      <c r="Y67" s="1"/>
      <c r="Z67" s="1"/>
      <c r="AA67" s="1"/>
      <c r="AB67" s="1"/>
      <c r="AC67" s="1"/>
      <c r="AD67" s="1"/>
      <c r="AE67" s="1"/>
      <c r="AF67" s="1"/>
      <c r="AG67" s="1"/>
      <c r="AH67" s="1"/>
      <c r="AI67" s="134"/>
      <c r="AJ67" s="134"/>
      <c r="AK67" s="134"/>
      <c r="AL67" s="135"/>
      <c r="AM67" s="135"/>
      <c r="AN67" s="135"/>
      <c r="AO67" s="135"/>
      <c r="AP67" s="135"/>
      <c r="AQ67" s="135"/>
      <c r="AR67" s="135"/>
      <c r="AS67" s="135"/>
      <c r="AT67" s="135"/>
      <c r="AU67" s="135"/>
      <c r="AV67" s="135"/>
      <c r="AW67" s="135"/>
    </row>
    <row r="68" spans="1:49" ht="15" thickBot="1" x14ac:dyDescent="0.4">
      <c r="A68" s="1"/>
      <c r="B68" s="75"/>
      <c r="C68" s="75"/>
      <c r="D68" s="145"/>
      <c r="E68" s="75"/>
      <c r="F68" s="75"/>
      <c r="G68" s="75"/>
      <c r="H68" s="75"/>
      <c r="I68" s="75"/>
      <c r="J68" s="75"/>
      <c r="K68" s="93" t="s">
        <v>28</v>
      </c>
      <c r="L68" s="75"/>
      <c r="M68" s="75"/>
      <c r="N68" s="75"/>
      <c r="O68" s="75"/>
      <c r="P68" s="131"/>
      <c r="Q68" s="131"/>
      <c r="R68" s="131"/>
      <c r="S68" s="132"/>
      <c r="T68" s="132"/>
      <c r="U68" s="92"/>
      <c r="V68" s="92"/>
      <c r="W68" s="1"/>
      <c r="X68" s="1"/>
      <c r="Y68" s="1"/>
      <c r="Z68" s="1"/>
      <c r="AA68" s="1"/>
      <c r="AB68" s="1"/>
      <c r="AC68" s="1"/>
      <c r="AD68" s="1"/>
      <c r="AE68" s="1"/>
      <c r="AF68" s="1"/>
      <c r="AG68" s="1"/>
      <c r="AH68" s="1"/>
      <c r="AI68" s="1"/>
      <c r="AJ68" s="1"/>
      <c r="AK68" s="1"/>
    </row>
    <row r="69" spans="1:49" ht="15" thickBot="1" x14ac:dyDescent="0.4">
      <c r="A69" s="94"/>
      <c r="B69" s="94"/>
      <c r="C69" s="94"/>
      <c r="D69" s="146"/>
      <c r="E69" s="94"/>
      <c r="F69" s="95">
        <v>2015</v>
      </c>
      <c r="G69" s="95">
        <v>2016</v>
      </c>
      <c r="H69" s="95">
        <v>2017</v>
      </c>
      <c r="I69" s="95">
        <v>2018</v>
      </c>
      <c r="J69" s="95">
        <v>2019</v>
      </c>
      <c r="K69" s="95">
        <v>2020</v>
      </c>
      <c r="L69" s="95">
        <v>2021</v>
      </c>
      <c r="M69" s="95">
        <v>2022</v>
      </c>
      <c r="N69" s="95">
        <v>2023</v>
      </c>
      <c r="O69" s="95">
        <v>2024</v>
      </c>
      <c r="P69" s="95">
        <v>2025</v>
      </c>
      <c r="Q69" s="95">
        <v>2026</v>
      </c>
      <c r="R69" s="95">
        <v>2027</v>
      </c>
      <c r="S69" s="95">
        <v>2028</v>
      </c>
      <c r="T69" s="95">
        <v>2029</v>
      </c>
      <c r="U69" s="1"/>
      <c r="V69" s="1"/>
      <c r="W69" s="1"/>
      <c r="X69" s="1"/>
      <c r="Y69" s="1"/>
      <c r="Z69" s="1"/>
      <c r="AA69" s="1"/>
      <c r="AB69" s="1"/>
    </row>
    <row r="70" spans="1:49" x14ac:dyDescent="0.35">
      <c r="A70" s="96" t="s">
        <v>87</v>
      </c>
      <c r="B70" s="97"/>
      <c r="C70" s="97"/>
      <c r="D70" s="147"/>
      <c r="E70" s="97"/>
      <c r="F70" s="97"/>
      <c r="G70" s="97"/>
      <c r="H70" s="97"/>
      <c r="I70" s="97"/>
      <c r="J70" s="98"/>
      <c r="K70" s="98"/>
      <c r="L70" s="98"/>
      <c r="M70" s="1"/>
      <c r="N70" s="98"/>
      <c r="O70" s="1"/>
      <c r="P70" s="1"/>
      <c r="Q70" s="1"/>
      <c r="R70" s="1"/>
      <c r="S70" s="1"/>
      <c r="T70" s="1"/>
      <c r="U70" s="1"/>
      <c r="V70" s="1"/>
      <c r="W70" s="1"/>
      <c r="X70" s="1"/>
      <c r="Y70" s="1"/>
      <c r="Z70" s="1"/>
      <c r="AA70" s="1"/>
      <c r="AB70" s="1"/>
    </row>
    <row r="71" spans="1:49" x14ac:dyDescent="0.35">
      <c r="A71" s="99" t="s">
        <v>88</v>
      </c>
      <c r="B71" s="100"/>
      <c r="C71" s="100"/>
      <c r="D71" s="148"/>
      <c r="G71" s="101"/>
      <c r="H71" s="101"/>
      <c r="I71" s="101"/>
      <c r="K71" s="48"/>
      <c r="L71" s="48"/>
      <c r="M71" s="1"/>
      <c r="N71" s="48"/>
      <c r="O71" s="1"/>
      <c r="P71" s="1"/>
      <c r="Q71" s="1"/>
      <c r="R71" s="1"/>
      <c r="S71" s="1"/>
      <c r="T71" s="1"/>
      <c r="U71" s="1"/>
      <c r="V71" s="1"/>
      <c r="W71" s="1"/>
      <c r="X71" s="1"/>
      <c r="Y71" s="1"/>
      <c r="Z71" s="1"/>
      <c r="AA71" s="1"/>
      <c r="AB71" s="1"/>
    </row>
    <row r="72" spans="1:49" x14ac:dyDescent="0.35">
      <c r="A72" s="94" t="s">
        <v>89</v>
      </c>
      <c r="B72" s="94"/>
      <c r="C72" s="94"/>
      <c r="D72" s="146"/>
      <c r="E72" s="94"/>
      <c r="F72" s="102"/>
      <c r="G72" s="84">
        <f t="shared" ref="G72:S72" si="15">F74</f>
        <v>0</v>
      </c>
      <c r="H72" s="84">
        <f t="shared" si="15"/>
        <v>0</v>
      </c>
      <c r="I72" s="84">
        <f t="shared" si="15"/>
        <v>2129811.3199999998</v>
      </c>
      <c r="J72" s="84">
        <f t="shared" si="15"/>
        <v>2129811.3199999998</v>
      </c>
      <c r="K72" s="84">
        <f t="shared" si="15"/>
        <v>2129811.3199999998</v>
      </c>
      <c r="L72" s="84">
        <f t="shared" si="15"/>
        <v>2129811.3199999998</v>
      </c>
      <c r="M72" s="84">
        <f t="shared" si="15"/>
        <v>2688413.57</v>
      </c>
      <c r="N72" s="84">
        <f t="shared" si="15"/>
        <v>2836286.13</v>
      </c>
      <c r="O72" s="84">
        <f t="shared" si="15"/>
        <v>2836286.13</v>
      </c>
      <c r="P72" s="84">
        <f t="shared" si="15"/>
        <v>7836286.129999999</v>
      </c>
      <c r="Q72" s="84">
        <f t="shared" si="15"/>
        <v>7836286.129999999</v>
      </c>
      <c r="R72" s="84">
        <f t="shared" si="15"/>
        <v>7836286.129999999</v>
      </c>
      <c r="S72" s="84">
        <f t="shared" si="15"/>
        <v>11070223.85454811</v>
      </c>
      <c r="T72" s="84">
        <f>S74</f>
        <v>14376121.091992952</v>
      </c>
      <c r="U72" s="1"/>
      <c r="V72" s="1"/>
      <c r="W72" s="1"/>
      <c r="X72" s="1"/>
      <c r="Y72" s="1"/>
      <c r="Z72" s="1"/>
      <c r="AA72" s="1"/>
      <c r="AB72" s="1"/>
    </row>
    <row r="73" spans="1:49" x14ac:dyDescent="0.35">
      <c r="A73" s="94" t="s">
        <v>90</v>
      </c>
      <c r="B73" s="94"/>
      <c r="C73" s="94"/>
      <c r="D73" s="146"/>
      <c r="E73" s="94"/>
      <c r="F73" s="98">
        <f>'App.2-FA Proposed REG ISA'!C61</f>
        <v>0</v>
      </c>
      <c r="G73" s="98">
        <f>'App.2-FA Proposed REG ISA'!D61</f>
        <v>0</v>
      </c>
      <c r="H73" s="98">
        <f>'App.2-FA Proposed REG ISA'!E34</f>
        <v>2129811.3199999998</v>
      </c>
      <c r="I73" s="98">
        <f>'App.2-FA Proposed REG ISA'!F61</f>
        <v>0</v>
      </c>
      <c r="J73" s="98">
        <f>'App.2-FA Proposed REG ISA'!G61</f>
        <v>0</v>
      </c>
      <c r="K73" s="98">
        <v>0</v>
      </c>
      <c r="L73" s="98">
        <f>'App.2-FA Proposed REG ISA'!I34</f>
        <v>558602.25</v>
      </c>
      <c r="M73" s="98">
        <f>'App.2-FA Proposed REG ISA'!J34</f>
        <v>147872.56</v>
      </c>
      <c r="N73" s="98">
        <f>'App.2-FA Proposed REG ISA'!K61</f>
        <v>0</v>
      </c>
      <c r="O73" s="98">
        <f>'App.2-FA Proposed REG ISA'!L34</f>
        <v>4999999.9999999991</v>
      </c>
      <c r="P73" s="98">
        <f>'App.2-FA Proposed REG ISA'!M34</f>
        <v>0</v>
      </c>
      <c r="Q73" s="98">
        <f>'App.2-FA Proposed REG ISA'!N34</f>
        <v>0</v>
      </c>
      <c r="R73" s="98">
        <f>'App.2-FA Proposed REG ISA'!O34</f>
        <v>3233937.7245481107</v>
      </c>
      <c r="S73" s="98">
        <f>'App.2-FA Proposed REG ISA'!P34</f>
        <v>3305897.2374448418</v>
      </c>
      <c r="T73" s="98">
        <f>'App.2-FA Proposed REG ISA'!Q34</f>
        <v>13902632.77398017</v>
      </c>
      <c r="U73" s="1"/>
      <c r="V73" s="103"/>
      <c r="W73" s="1"/>
      <c r="X73" s="1"/>
      <c r="Y73" s="1"/>
      <c r="Z73" s="1"/>
      <c r="AA73" s="1"/>
      <c r="AB73" s="1"/>
    </row>
    <row r="74" spans="1:49" x14ac:dyDescent="0.35">
      <c r="A74" s="94" t="s">
        <v>91</v>
      </c>
      <c r="B74" s="94"/>
      <c r="C74" s="94"/>
      <c r="D74" s="146"/>
      <c r="E74" s="94"/>
      <c r="F74" s="84">
        <f t="shared" ref="F74:O74" si="16">SUM(F72:F73)</f>
        <v>0</v>
      </c>
      <c r="G74" s="84">
        <f t="shared" si="16"/>
        <v>0</v>
      </c>
      <c r="H74" s="84">
        <f t="shared" si="16"/>
        <v>2129811.3199999998</v>
      </c>
      <c r="I74" s="84">
        <f t="shared" si="16"/>
        <v>2129811.3199999998</v>
      </c>
      <c r="J74" s="84">
        <f t="shared" si="16"/>
        <v>2129811.3199999998</v>
      </c>
      <c r="K74" s="84">
        <f t="shared" si="16"/>
        <v>2129811.3199999998</v>
      </c>
      <c r="L74" s="84">
        <f t="shared" si="16"/>
        <v>2688413.57</v>
      </c>
      <c r="M74" s="84">
        <f t="shared" si="16"/>
        <v>2836286.13</v>
      </c>
      <c r="N74" s="84">
        <f t="shared" si="16"/>
        <v>2836286.13</v>
      </c>
      <c r="O74" s="84">
        <f t="shared" si="16"/>
        <v>7836286.129999999</v>
      </c>
      <c r="P74" s="84">
        <f>SUM(P72:P73)</f>
        <v>7836286.129999999</v>
      </c>
      <c r="Q74" s="84">
        <f t="shared" ref="Q74:T74" si="17">SUM(Q72:Q73)</f>
        <v>7836286.129999999</v>
      </c>
      <c r="R74" s="84">
        <f t="shared" si="17"/>
        <v>11070223.85454811</v>
      </c>
      <c r="S74" s="84">
        <f t="shared" si="17"/>
        <v>14376121.091992952</v>
      </c>
      <c r="T74" s="84">
        <f t="shared" si="17"/>
        <v>28278753.865973122</v>
      </c>
      <c r="U74" s="1"/>
      <c r="V74" s="1"/>
      <c r="W74" s="1"/>
      <c r="X74" s="1"/>
      <c r="Y74" s="1"/>
      <c r="Z74" s="1"/>
      <c r="AA74" s="1"/>
      <c r="AB74" s="1"/>
    </row>
    <row r="75" spans="1:49" x14ac:dyDescent="0.35">
      <c r="A75" s="94"/>
      <c r="B75" s="94"/>
      <c r="C75" s="94"/>
      <c r="D75" s="94"/>
      <c r="E75" s="94"/>
      <c r="F75" s="82"/>
      <c r="G75" s="82"/>
      <c r="H75" s="82"/>
      <c r="I75" s="82"/>
      <c r="J75" s="82"/>
      <c r="K75" s="82"/>
      <c r="L75" s="48"/>
      <c r="M75" s="1"/>
      <c r="N75" s="48"/>
      <c r="O75" s="1"/>
      <c r="P75" s="1"/>
      <c r="Q75" s="1"/>
      <c r="R75" s="1"/>
      <c r="S75" s="1"/>
      <c r="T75" s="1"/>
      <c r="U75" s="1"/>
      <c r="V75" s="1"/>
      <c r="W75" s="1"/>
      <c r="X75" s="1"/>
      <c r="Y75" s="1"/>
      <c r="Z75" s="1"/>
      <c r="AA75" s="1"/>
      <c r="AB75" s="1"/>
    </row>
    <row r="76" spans="1:49" x14ac:dyDescent="0.35">
      <c r="A76" s="94" t="s">
        <v>92</v>
      </c>
      <c r="B76" s="94"/>
      <c r="C76" s="94"/>
      <c r="D76" s="94"/>
      <c r="E76" s="94"/>
      <c r="F76" s="100"/>
      <c r="G76" s="84">
        <f>+F79</f>
        <v>0</v>
      </c>
      <c r="H76" s="84">
        <f t="shared" ref="H76:T76" si="18">+G79</f>
        <v>0</v>
      </c>
      <c r="I76" s="84">
        <f t="shared" si="18"/>
        <v>35496.86</v>
      </c>
      <c r="J76" s="84">
        <f t="shared" si="18"/>
        <v>177484.09404255322</v>
      </c>
      <c r="K76" s="84">
        <f t="shared" si="18"/>
        <v>319471.51404255326</v>
      </c>
      <c r="L76" s="84">
        <f t="shared" si="18"/>
        <v>461458.9340425533</v>
      </c>
      <c r="M76" s="84">
        <f t="shared" si="18"/>
        <v>637611.35404255334</v>
      </c>
      <c r="N76" s="84">
        <f t="shared" si="18"/>
        <v>833675.97404255334</v>
      </c>
      <c r="O76" s="84">
        <f t="shared" si="18"/>
        <v>976167.12404255336</v>
      </c>
      <c r="P76" s="84">
        <f t="shared" si="18"/>
        <v>1419331.8682149784</v>
      </c>
      <c r="Q76" s="84">
        <f t="shared" si="18"/>
        <v>1951129.5612218883</v>
      </c>
      <c r="R76" s="84">
        <f t="shared" si="18"/>
        <v>2482927.2542287982</v>
      </c>
      <c r="S76" s="84">
        <f t="shared" si="18"/>
        <v>3272695.0404221131</v>
      </c>
      <c r="T76" s="84">
        <f t="shared" si="18"/>
        <v>4412163.1363062263</v>
      </c>
      <c r="U76" s="1"/>
      <c r="V76" s="1"/>
      <c r="W76" s="1"/>
      <c r="X76" s="1"/>
      <c r="Y76" s="1"/>
      <c r="Z76" s="1"/>
      <c r="AA76" s="1"/>
      <c r="AB76" s="1"/>
    </row>
    <row r="77" spans="1:49" x14ac:dyDescent="0.35">
      <c r="A77" s="94" t="s">
        <v>93</v>
      </c>
      <c r="B77" s="94"/>
      <c r="C77" s="94"/>
      <c r="D77" s="94"/>
      <c r="E77" s="94"/>
      <c r="F77" s="82">
        <f>IF(ISERROR(F72/$C$71), 0, F72/$C$71)</f>
        <v>0</v>
      </c>
      <c r="G77" s="82">
        <f t="shared" ref="G77:H77" si="19">IF(ISERROR(G72/$C$71), 0, G72/$C$71)</f>
        <v>0</v>
      </c>
      <c r="H77" s="82">
        <f t="shared" si="19"/>
        <v>0</v>
      </c>
      <c r="I77" s="82">
        <f>'GPMC Fixed Asset Continuity'!K5</f>
        <v>141987.2340425532</v>
      </c>
      <c r="J77" s="82">
        <f>'GPMC Fixed Asset Continuity'!P5</f>
        <v>141987.42000000001</v>
      </c>
      <c r="K77" s="82">
        <f>'GPMC Fixed Asset Continuity'!U5</f>
        <v>141987.42000000001</v>
      </c>
      <c r="L77" s="82">
        <f>'GPMC Fixed Asset Continuity'!Z5</f>
        <v>176152.42</v>
      </c>
      <c r="M77" s="82">
        <f>'GPMC Fixed Asset Continuity'!AE5</f>
        <v>196064.62000000002</v>
      </c>
      <c r="N77" s="82">
        <f>'GPMC Fixed Asset Continuity'!AJ5</f>
        <v>142491.14999999997</v>
      </c>
      <c r="O77" s="82">
        <f>'GPMC Fixed Asset Continuity'!AO5</f>
        <v>443164.74417242489</v>
      </c>
      <c r="P77" s="82">
        <f>'GPMC Fixed Asset Continuity'!AT5</f>
        <v>531797.6930069098</v>
      </c>
      <c r="Q77" s="82">
        <f>'GPMC Fixed Asset Continuity'!AY5</f>
        <v>531797.6930069098</v>
      </c>
      <c r="R77" s="82">
        <f>'GPMC Fixed Asset Continuity'!BD5</f>
        <v>789767.78619331482</v>
      </c>
      <c r="S77" s="82">
        <f>'GPMC Fixed Asset Continuity'!BI5</f>
        <v>1139468.0958841126</v>
      </c>
      <c r="T77" s="82">
        <f>'GPMC Fixed Asset Continuity'!BN5</f>
        <v>1590250.5146212524</v>
      </c>
      <c r="U77" s="1"/>
      <c r="V77" s="1"/>
      <c r="W77" s="1"/>
      <c r="X77" s="1"/>
      <c r="Y77" s="1"/>
      <c r="Z77" s="1"/>
      <c r="AA77" s="1"/>
      <c r="AB77" s="1"/>
    </row>
    <row r="78" spans="1:49" x14ac:dyDescent="0.35">
      <c r="A78" s="94" t="s">
        <v>94</v>
      </c>
      <c r="B78" s="94"/>
      <c r="C78" s="1"/>
      <c r="D78" s="1"/>
      <c r="E78" s="1"/>
      <c r="F78" s="48">
        <v>0</v>
      </c>
      <c r="G78" s="48">
        <v>0</v>
      </c>
      <c r="H78" s="48">
        <f>'GPMC Fixed Asset Continuity'!F5</f>
        <v>35496.86</v>
      </c>
      <c r="I78" s="48">
        <v>0</v>
      </c>
      <c r="J78" s="48">
        <v>0</v>
      </c>
      <c r="K78" s="48">
        <v>0</v>
      </c>
      <c r="L78" s="48">
        <v>0</v>
      </c>
      <c r="M78" s="48">
        <v>0</v>
      </c>
      <c r="N78" s="48">
        <v>0</v>
      </c>
      <c r="O78" s="48">
        <v>0</v>
      </c>
      <c r="P78" s="48">
        <v>0</v>
      </c>
      <c r="Q78" s="48">
        <v>0</v>
      </c>
      <c r="R78" s="48">
        <v>0</v>
      </c>
      <c r="S78" s="48">
        <v>0</v>
      </c>
      <c r="T78" s="48">
        <v>0</v>
      </c>
      <c r="U78" s="1"/>
      <c r="V78" s="1"/>
      <c r="W78" s="1"/>
      <c r="X78" s="1"/>
      <c r="Y78" s="1"/>
      <c r="Z78" s="1"/>
      <c r="AA78" s="1"/>
      <c r="AB78" s="1"/>
    </row>
    <row r="79" spans="1:49" x14ac:dyDescent="0.35">
      <c r="A79" s="94" t="s">
        <v>95</v>
      </c>
      <c r="B79" s="94"/>
      <c r="C79" s="94"/>
      <c r="D79" s="94"/>
      <c r="E79" s="94"/>
      <c r="F79" s="84">
        <f t="shared" ref="F79:O79" si="20">SUM(F76+F77+F78)</f>
        <v>0</v>
      </c>
      <c r="G79" s="84">
        <f t="shared" si="20"/>
        <v>0</v>
      </c>
      <c r="H79" s="84">
        <f t="shared" si="20"/>
        <v>35496.86</v>
      </c>
      <c r="I79" s="84">
        <f t="shared" si="20"/>
        <v>177484.09404255322</v>
      </c>
      <c r="J79" s="84">
        <f t="shared" si="20"/>
        <v>319471.51404255326</v>
      </c>
      <c r="K79" s="84">
        <f t="shared" si="20"/>
        <v>461458.9340425533</v>
      </c>
      <c r="L79" s="84">
        <f t="shared" si="20"/>
        <v>637611.35404255334</v>
      </c>
      <c r="M79" s="84">
        <f t="shared" si="20"/>
        <v>833675.97404255334</v>
      </c>
      <c r="N79" s="84">
        <f t="shared" si="20"/>
        <v>976167.12404255336</v>
      </c>
      <c r="O79" s="84">
        <f t="shared" si="20"/>
        <v>1419331.8682149784</v>
      </c>
      <c r="P79" s="84">
        <f>SUM(P76+P77+P78)</f>
        <v>1951129.5612218883</v>
      </c>
      <c r="Q79" s="84">
        <f t="shared" ref="Q79:T79" si="21">SUM(Q76+Q77+Q78)</f>
        <v>2482927.2542287982</v>
      </c>
      <c r="R79" s="84">
        <f t="shared" si="21"/>
        <v>3272695.0404221131</v>
      </c>
      <c r="S79" s="84">
        <f t="shared" si="21"/>
        <v>4412163.1363062263</v>
      </c>
      <c r="T79" s="84">
        <f t="shared" si="21"/>
        <v>6002413.6509274784</v>
      </c>
      <c r="U79" s="1"/>
      <c r="V79" s="1"/>
      <c r="W79" s="1"/>
      <c r="X79" s="1"/>
      <c r="Y79" s="1"/>
      <c r="Z79" s="1"/>
      <c r="AA79" s="1"/>
      <c r="AB79" s="1"/>
    </row>
    <row r="80" spans="1:49" x14ac:dyDescent="0.35">
      <c r="A80" s="94"/>
      <c r="B80" s="94"/>
      <c r="C80" s="94"/>
      <c r="D80" s="94"/>
      <c r="E80" s="94"/>
      <c r="F80" s="48"/>
      <c r="G80" s="48"/>
      <c r="H80" s="48"/>
      <c r="I80" s="48"/>
      <c r="J80" s="48"/>
      <c r="K80" s="48"/>
      <c r="L80" s="48"/>
      <c r="M80" s="48"/>
      <c r="N80" s="48"/>
      <c r="O80" s="48"/>
      <c r="P80" s="48"/>
      <c r="Q80" s="48"/>
      <c r="R80" s="48"/>
      <c r="S80" s="48"/>
      <c r="T80" s="48"/>
      <c r="U80" s="103"/>
      <c r="V80" s="1"/>
      <c r="W80" s="1"/>
      <c r="X80" s="1"/>
      <c r="Y80" s="1"/>
      <c r="Z80" s="1"/>
      <c r="AA80" s="1"/>
      <c r="AB80" s="1"/>
    </row>
    <row r="81" spans="1:28" x14ac:dyDescent="0.35">
      <c r="A81" s="94" t="s">
        <v>96</v>
      </c>
      <c r="B81" s="94"/>
      <c r="C81" s="94"/>
      <c r="D81" s="94"/>
      <c r="E81" s="94"/>
      <c r="F81" s="48">
        <f t="shared" ref="F81:O81" si="22">F72-F76</f>
        <v>0</v>
      </c>
      <c r="G81" s="48">
        <f t="shared" si="22"/>
        <v>0</v>
      </c>
      <c r="H81" s="48">
        <f t="shared" si="22"/>
        <v>0</v>
      </c>
      <c r="I81" s="48">
        <f t="shared" si="22"/>
        <v>2094314.4599999997</v>
      </c>
      <c r="J81" s="48">
        <f t="shared" si="22"/>
        <v>1952327.2259574467</v>
      </c>
      <c r="K81" s="48">
        <f t="shared" si="22"/>
        <v>1810339.8059574466</v>
      </c>
      <c r="L81" s="48">
        <f t="shared" si="22"/>
        <v>1668352.3859574464</v>
      </c>
      <c r="M81" s="48">
        <f t="shared" si="22"/>
        <v>2050802.2159574465</v>
      </c>
      <c r="N81" s="48">
        <f t="shared" si="22"/>
        <v>2002610.1559574464</v>
      </c>
      <c r="O81" s="48">
        <f t="shared" si="22"/>
        <v>1860119.0059574465</v>
      </c>
      <c r="P81" s="48">
        <f>P72-P76</f>
        <v>6416954.2617850211</v>
      </c>
      <c r="Q81" s="48">
        <f t="shared" ref="Q81:T81" si="23">Q72-Q76</f>
        <v>5885156.5687781107</v>
      </c>
      <c r="R81" s="48">
        <f t="shared" si="23"/>
        <v>5353358.8757712003</v>
      </c>
      <c r="S81" s="48">
        <f t="shared" si="23"/>
        <v>7797528.8141259961</v>
      </c>
      <c r="T81" s="48">
        <f t="shared" si="23"/>
        <v>9963957.9556867257</v>
      </c>
      <c r="U81" s="1"/>
      <c r="V81" s="1"/>
      <c r="W81" s="1"/>
      <c r="X81" s="1"/>
      <c r="Y81" s="1"/>
      <c r="Z81" s="1"/>
      <c r="AA81" s="1"/>
      <c r="AB81" s="1"/>
    </row>
    <row r="82" spans="1:28" x14ac:dyDescent="0.35">
      <c r="A82" s="94" t="s">
        <v>97</v>
      </c>
      <c r="B82" s="94"/>
      <c r="C82" s="94"/>
      <c r="D82" s="94"/>
      <c r="E82" s="94"/>
      <c r="F82" s="84">
        <f t="shared" ref="F82:O82" si="24">F74-F79</f>
        <v>0</v>
      </c>
      <c r="G82" s="84">
        <f t="shared" si="24"/>
        <v>0</v>
      </c>
      <c r="H82" s="84">
        <f t="shared" si="24"/>
        <v>2094314.4599999997</v>
      </c>
      <c r="I82" s="84">
        <f t="shared" si="24"/>
        <v>1952327.2259574467</v>
      </c>
      <c r="J82" s="84">
        <f t="shared" si="24"/>
        <v>1810339.8059574466</v>
      </c>
      <c r="K82" s="84">
        <f t="shared" si="24"/>
        <v>1668352.3859574464</v>
      </c>
      <c r="L82" s="84">
        <f t="shared" si="24"/>
        <v>2050802.2159574465</v>
      </c>
      <c r="M82" s="84">
        <f t="shared" si="24"/>
        <v>2002610.1559574464</v>
      </c>
      <c r="N82" s="84">
        <f t="shared" si="24"/>
        <v>1860119.0059574465</v>
      </c>
      <c r="O82" s="84">
        <f t="shared" si="24"/>
        <v>6416954.2617850211</v>
      </c>
      <c r="P82" s="84">
        <f>P74-P79</f>
        <v>5885156.5687781107</v>
      </c>
      <c r="Q82" s="84">
        <f t="shared" ref="Q82:T82" si="25">Q74-Q79</f>
        <v>5353358.8757712003</v>
      </c>
      <c r="R82" s="84">
        <f t="shared" si="25"/>
        <v>7797528.8141259961</v>
      </c>
      <c r="S82" s="84">
        <f t="shared" si="25"/>
        <v>9963957.9556867257</v>
      </c>
      <c r="T82" s="84">
        <f t="shared" si="25"/>
        <v>22276340.215045646</v>
      </c>
      <c r="U82" s="1"/>
      <c r="V82" s="1"/>
      <c r="W82" s="1"/>
      <c r="X82" s="1"/>
      <c r="Y82" s="1"/>
      <c r="Z82" s="1"/>
      <c r="AA82" s="1"/>
      <c r="AB82" s="1"/>
    </row>
    <row r="83" spans="1:28" ht="15" thickBot="1" x14ac:dyDescent="0.4">
      <c r="A83" s="97" t="s">
        <v>98</v>
      </c>
      <c r="B83" s="97"/>
      <c r="C83" s="94"/>
      <c r="D83" s="94"/>
      <c r="E83" s="94"/>
      <c r="F83" s="104">
        <f t="shared" ref="F83:O83" si="26">SUM(F81:F82)/2</f>
        <v>0</v>
      </c>
      <c r="G83" s="104">
        <f t="shared" si="26"/>
        <v>0</v>
      </c>
      <c r="H83" s="104">
        <f t="shared" si="26"/>
        <v>1047157.2299999999</v>
      </c>
      <c r="I83" s="104">
        <f>SUM(I81:I82)/2</f>
        <v>2023320.8429787233</v>
      </c>
      <c r="J83" s="104">
        <f t="shared" si="26"/>
        <v>1881333.5159574468</v>
      </c>
      <c r="K83" s="104">
        <f t="shared" si="26"/>
        <v>1739346.0959574464</v>
      </c>
      <c r="L83" s="104">
        <f t="shared" si="26"/>
        <v>1859577.3009574465</v>
      </c>
      <c r="M83" s="104">
        <f t="shared" si="26"/>
        <v>2026706.1859574465</v>
      </c>
      <c r="N83" s="104">
        <f t="shared" si="26"/>
        <v>1931364.5809574465</v>
      </c>
      <c r="O83" s="104">
        <f t="shared" si="26"/>
        <v>4138536.633871234</v>
      </c>
      <c r="P83" s="104">
        <f>SUM(P81:P82)/2</f>
        <v>6151055.4152815659</v>
      </c>
      <c r="Q83" s="104">
        <f t="shared" ref="Q83:T83" si="27">SUM(Q81:Q82)/2</f>
        <v>5619257.7222746555</v>
      </c>
      <c r="R83" s="104">
        <f t="shared" si="27"/>
        <v>6575443.8449485982</v>
      </c>
      <c r="S83" s="104">
        <f t="shared" si="27"/>
        <v>8880743.3849063609</v>
      </c>
      <c r="T83" s="104">
        <f t="shared" si="27"/>
        <v>16120149.085366186</v>
      </c>
      <c r="U83" s="1"/>
      <c r="V83" s="1"/>
      <c r="W83" s="1"/>
      <c r="X83" s="1"/>
      <c r="Y83" s="1"/>
      <c r="Z83" s="1"/>
      <c r="AA83" s="1"/>
      <c r="AB83" s="1"/>
    </row>
    <row r="84" spans="1:28" x14ac:dyDescent="0.35">
      <c r="A84" s="94"/>
      <c r="B84" s="94"/>
      <c r="C84" s="94"/>
      <c r="D84" s="94"/>
      <c r="E84" s="94"/>
      <c r="F84" s="94"/>
      <c r="G84" s="48"/>
      <c r="H84" s="48"/>
      <c r="I84" s="48"/>
      <c r="J84" s="48"/>
      <c r="K84" s="48"/>
      <c r="L84" s="48"/>
      <c r="M84" s="1"/>
      <c r="N84" s="48"/>
      <c r="O84" s="1"/>
      <c r="P84" s="1"/>
      <c r="Q84" s="1"/>
      <c r="R84" s="1"/>
      <c r="S84" s="1"/>
      <c r="T84" s="1"/>
      <c r="U84" s="1"/>
      <c r="V84" s="1"/>
      <c r="W84" s="1"/>
      <c r="X84" s="1"/>
      <c r="Y84" s="1"/>
      <c r="Z84" s="1"/>
      <c r="AA84" s="1"/>
      <c r="AB84" s="1"/>
    </row>
    <row r="85" spans="1:28" ht="15" thickBot="1" x14ac:dyDescent="0.4">
      <c r="A85" s="96" t="s">
        <v>99</v>
      </c>
      <c r="B85" s="96"/>
      <c r="C85" s="97"/>
      <c r="D85" s="97"/>
      <c r="E85" s="97"/>
      <c r="F85" s="97"/>
      <c r="G85" s="48"/>
      <c r="H85" s="48"/>
      <c r="I85" s="48"/>
      <c r="J85" s="48"/>
      <c r="K85" s="93" t="s">
        <v>28</v>
      </c>
      <c r="L85" s="48"/>
      <c r="M85" s="1"/>
      <c r="N85" s="48"/>
      <c r="O85" s="1"/>
      <c r="P85" s="1"/>
      <c r="Q85" s="1"/>
      <c r="R85" s="1"/>
      <c r="S85" s="1"/>
      <c r="T85" s="1"/>
      <c r="U85" s="1"/>
      <c r="V85" s="1"/>
      <c r="W85" s="1"/>
      <c r="X85" s="1"/>
      <c r="Y85" s="1"/>
      <c r="Z85" s="1"/>
      <c r="AA85" s="1"/>
      <c r="AB85" s="1"/>
    </row>
    <row r="86" spans="1:28" ht="15" thickBot="1" x14ac:dyDescent="0.4">
      <c r="A86" s="97"/>
      <c r="B86" s="97"/>
      <c r="C86" s="1"/>
      <c r="D86" s="1"/>
      <c r="E86" s="1"/>
      <c r="F86" s="95">
        <f>F69</f>
        <v>2015</v>
      </c>
      <c r="G86" s="95">
        <f>G69</f>
        <v>2016</v>
      </c>
      <c r="H86" s="95">
        <f t="shared" ref="H86:O86" si="28">H69</f>
        <v>2017</v>
      </c>
      <c r="I86" s="95">
        <f t="shared" si="28"/>
        <v>2018</v>
      </c>
      <c r="J86" s="95">
        <f t="shared" si="28"/>
        <v>2019</v>
      </c>
      <c r="K86" s="95">
        <f t="shared" si="28"/>
        <v>2020</v>
      </c>
      <c r="L86" s="95">
        <f t="shared" si="28"/>
        <v>2021</v>
      </c>
      <c r="M86" s="95">
        <f t="shared" si="28"/>
        <v>2022</v>
      </c>
      <c r="N86" s="95">
        <f t="shared" si="28"/>
        <v>2023</v>
      </c>
      <c r="O86" s="95">
        <f t="shared" si="28"/>
        <v>2024</v>
      </c>
      <c r="P86" s="95">
        <f>P69</f>
        <v>2025</v>
      </c>
      <c r="Q86" s="95">
        <f t="shared" ref="Q86:T86" si="29">Q69</f>
        <v>2026</v>
      </c>
      <c r="R86" s="95">
        <f t="shared" si="29"/>
        <v>2027</v>
      </c>
      <c r="S86" s="95">
        <f t="shared" si="29"/>
        <v>2028</v>
      </c>
      <c r="T86" s="95">
        <f t="shared" si="29"/>
        <v>2029</v>
      </c>
      <c r="U86" s="1"/>
      <c r="V86" s="1"/>
      <c r="W86" s="1"/>
      <c r="X86" s="1"/>
      <c r="Y86" s="1"/>
      <c r="Z86" s="1"/>
      <c r="AA86" s="1"/>
      <c r="AB86" s="1"/>
    </row>
    <row r="87" spans="1:28" x14ac:dyDescent="0.35">
      <c r="A87" s="94"/>
      <c r="B87" s="94"/>
      <c r="C87" s="1"/>
      <c r="D87" s="1"/>
      <c r="E87" s="1"/>
      <c r="F87" s="48"/>
      <c r="G87" s="48"/>
      <c r="H87" s="48"/>
      <c r="I87" s="48"/>
      <c r="J87" s="48"/>
      <c r="K87" s="48"/>
      <c r="L87" s="48"/>
      <c r="M87" s="48"/>
      <c r="N87" s="48"/>
      <c r="O87" s="48"/>
      <c r="P87" s="48"/>
      <c r="Q87" s="48"/>
      <c r="R87" s="48"/>
      <c r="S87" s="48"/>
      <c r="T87" s="48"/>
      <c r="U87" s="1"/>
      <c r="V87" s="1"/>
      <c r="W87" s="1"/>
      <c r="X87" s="1"/>
      <c r="Y87" s="1"/>
      <c r="Z87" s="1"/>
      <c r="AA87" s="1"/>
      <c r="AB87" s="1"/>
    </row>
    <row r="88" spans="1:28" x14ac:dyDescent="0.35">
      <c r="A88" s="94" t="s">
        <v>100</v>
      </c>
      <c r="B88" s="94"/>
      <c r="C88" s="1"/>
      <c r="D88" s="1"/>
      <c r="E88" s="1"/>
      <c r="F88" s="105">
        <f>F72</f>
        <v>0</v>
      </c>
      <c r="G88" s="84">
        <f t="shared" ref="G88:T88" si="30">F97</f>
        <v>0</v>
      </c>
      <c r="H88" s="84">
        <f t="shared" si="30"/>
        <v>0</v>
      </c>
      <c r="I88" s="84">
        <f t="shared" si="30"/>
        <v>2044618.8671999997</v>
      </c>
      <c r="J88" s="84">
        <f t="shared" si="30"/>
        <v>1881049.3578239998</v>
      </c>
      <c r="K88" s="84">
        <f t="shared" si="30"/>
        <v>1730565.4091980797</v>
      </c>
      <c r="L88" s="84">
        <f t="shared" si="30"/>
        <v>1592120.1764622333</v>
      </c>
      <c r="M88" s="84">
        <f t="shared" si="30"/>
        <v>1956320.5423452544</v>
      </c>
      <c r="N88" s="84">
        <f t="shared" si="30"/>
        <v>1929942.7517576339</v>
      </c>
      <c r="O88" s="84">
        <f t="shared" si="30"/>
        <v>1775547.3316170231</v>
      </c>
      <c r="P88" s="84">
        <f t="shared" si="30"/>
        <v>6433503.5450876597</v>
      </c>
      <c r="Q88" s="84">
        <f t="shared" si="30"/>
        <v>5918823.2614806471</v>
      </c>
      <c r="R88" s="84">
        <f t="shared" si="30"/>
        <v>5445317.4005621951</v>
      </c>
      <c r="S88" s="84">
        <f t="shared" si="30"/>
        <v>8114272.2240834059</v>
      </c>
      <c r="T88" s="84">
        <f t="shared" si="30"/>
        <v>10638791.794103781</v>
      </c>
      <c r="U88" s="1"/>
      <c r="V88" s="1"/>
      <c r="W88" s="1"/>
      <c r="X88" s="1"/>
      <c r="Y88" s="1"/>
      <c r="Z88" s="1"/>
      <c r="AA88" s="1"/>
      <c r="AB88" s="1"/>
    </row>
    <row r="89" spans="1:28" x14ac:dyDescent="0.35">
      <c r="A89" s="94" t="s">
        <v>90</v>
      </c>
      <c r="B89" s="94"/>
      <c r="C89" s="1"/>
      <c r="D89" s="1"/>
      <c r="E89" s="1"/>
      <c r="F89" s="48">
        <f t="shared" ref="F89:O89" si="31">F73</f>
        <v>0</v>
      </c>
      <c r="G89" s="48">
        <f t="shared" si="31"/>
        <v>0</v>
      </c>
      <c r="H89" s="48">
        <f t="shared" si="31"/>
        <v>2129811.3199999998</v>
      </c>
      <c r="I89" s="48">
        <f t="shared" si="31"/>
        <v>0</v>
      </c>
      <c r="J89" s="48">
        <f t="shared" si="31"/>
        <v>0</v>
      </c>
      <c r="K89" s="48">
        <f t="shared" si="31"/>
        <v>0</v>
      </c>
      <c r="L89" s="48">
        <f t="shared" si="31"/>
        <v>558602.25</v>
      </c>
      <c r="M89" s="48">
        <f t="shared" si="31"/>
        <v>147872.56</v>
      </c>
      <c r="N89" s="48">
        <f t="shared" si="31"/>
        <v>0</v>
      </c>
      <c r="O89" s="48">
        <f t="shared" si="31"/>
        <v>4999999.9999999991</v>
      </c>
      <c r="P89" s="48">
        <f>P73</f>
        <v>0</v>
      </c>
      <c r="Q89" s="48">
        <f t="shared" ref="Q89:T89" si="32">Q73</f>
        <v>0</v>
      </c>
      <c r="R89" s="48">
        <f t="shared" si="32"/>
        <v>3233937.7245481107</v>
      </c>
      <c r="S89" s="48">
        <f t="shared" si="32"/>
        <v>3305897.2374448418</v>
      </c>
      <c r="T89" s="48">
        <f t="shared" si="32"/>
        <v>13902632.77398017</v>
      </c>
      <c r="U89" s="103"/>
      <c r="V89" s="1"/>
      <c r="W89" s="1"/>
      <c r="X89" s="1"/>
      <c r="Y89" s="1"/>
      <c r="Z89" s="1"/>
      <c r="AA89" s="1"/>
      <c r="AB89" s="1"/>
    </row>
    <row r="90" spans="1:28" x14ac:dyDescent="0.35">
      <c r="A90" s="94" t="s">
        <v>101</v>
      </c>
      <c r="B90" s="94"/>
      <c r="C90" s="1"/>
      <c r="D90" s="1"/>
      <c r="E90" s="1"/>
      <c r="F90" s="84">
        <f t="shared" ref="F90:O90" si="33">SUM(F88:F89)</f>
        <v>0</v>
      </c>
      <c r="G90" s="84">
        <f t="shared" si="33"/>
        <v>0</v>
      </c>
      <c r="H90" s="84">
        <f t="shared" si="33"/>
        <v>2129811.3199999998</v>
      </c>
      <c r="I90" s="84">
        <f t="shared" si="33"/>
        <v>2044618.8671999997</v>
      </c>
      <c r="J90" s="84">
        <f t="shared" si="33"/>
        <v>1881049.3578239998</v>
      </c>
      <c r="K90" s="84">
        <f t="shared" si="33"/>
        <v>1730565.4091980797</v>
      </c>
      <c r="L90" s="84">
        <f t="shared" si="33"/>
        <v>2150722.4264622331</v>
      </c>
      <c r="M90" s="84">
        <f t="shared" si="33"/>
        <v>2104193.1023452543</v>
      </c>
      <c r="N90" s="84">
        <f t="shared" si="33"/>
        <v>1929942.7517576339</v>
      </c>
      <c r="O90" s="84">
        <f t="shared" si="33"/>
        <v>6775547.3316170219</v>
      </c>
      <c r="P90" s="84">
        <f>SUM(P88:P89)</f>
        <v>6433503.5450876597</v>
      </c>
      <c r="Q90" s="84">
        <f t="shared" ref="Q90:T90" si="34">SUM(Q88:Q89)</f>
        <v>5918823.2614806471</v>
      </c>
      <c r="R90" s="84">
        <f t="shared" si="34"/>
        <v>8679255.1251103058</v>
      </c>
      <c r="S90" s="84">
        <f t="shared" si="34"/>
        <v>11420169.461528247</v>
      </c>
      <c r="T90" s="84">
        <f t="shared" si="34"/>
        <v>24541424.568083949</v>
      </c>
      <c r="U90" s="1"/>
      <c r="V90" s="1"/>
      <c r="W90" s="1"/>
      <c r="X90" s="1"/>
      <c r="Y90" s="1"/>
      <c r="Z90" s="1"/>
      <c r="AA90" s="1"/>
      <c r="AB90" s="1"/>
    </row>
    <row r="91" spans="1:28" x14ac:dyDescent="0.35">
      <c r="A91" s="94" t="s">
        <v>102</v>
      </c>
      <c r="B91" s="94"/>
      <c r="C91" s="1"/>
      <c r="D91" s="134"/>
      <c r="E91" s="1"/>
      <c r="F91" s="48">
        <f t="shared" ref="F91:O91" si="35">F89/2</f>
        <v>0</v>
      </c>
      <c r="G91" s="48">
        <f t="shared" si="35"/>
        <v>0</v>
      </c>
      <c r="H91" s="48">
        <f>H89/2</f>
        <v>1064905.6599999999</v>
      </c>
      <c r="I91" s="48">
        <f>I89/2</f>
        <v>0</v>
      </c>
      <c r="J91" s="48">
        <f t="shared" si="35"/>
        <v>0</v>
      </c>
      <c r="K91" s="48">
        <f t="shared" si="35"/>
        <v>0</v>
      </c>
      <c r="L91" s="48">
        <f t="shared" si="35"/>
        <v>279301.125</v>
      </c>
      <c r="M91" s="48">
        <f t="shared" si="35"/>
        <v>73936.28</v>
      </c>
      <c r="N91" s="48">
        <f t="shared" si="35"/>
        <v>0</v>
      </c>
      <c r="O91" s="48">
        <f t="shared" si="35"/>
        <v>2499999.9999999995</v>
      </c>
      <c r="P91" s="48">
        <f>P89/2</f>
        <v>0</v>
      </c>
      <c r="Q91" s="48">
        <f t="shared" ref="Q91:T91" si="36">Q89/2</f>
        <v>0</v>
      </c>
      <c r="R91" s="48">
        <f t="shared" si="36"/>
        <v>1616968.8622740554</v>
      </c>
      <c r="S91" s="48">
        <f t="shared" si="36"/>
        <v>1652948.6187224209</v>
      </c>
      <c r="T91" s="48">
        <f t="shared" si="36"/>
        <v>6951316.3869900852</v>
      </c>
      <c r="U91" s="34"/>
      <c r="V91" s="1"/>
      <c r="W91" s="1"/>
      <c r="X91" s="1"/>
      <c r="Y91" s="1"/>
      <c r="Z91" s="1"/>
      <c r="AA91" s="1"/>
      <c r="AB91" s="1"/>
    </row>
    <row r="92" spans="1:28" x14ac:dyDescent="0.35">
      <c r="A92" s="94" t="s">
        <v>103</v>
      </c>
      <c r="B92" s="94"/>
      <c r="C92" s="1"/>
      <c r="D92" s="134"/>
      <c r="E92" s="1"/>
      <c r="F92" s="84">
        <f t="shared" ref="F92:O92" si="37">F90-F91</f>
        <v>0</v>
      </c>
      <c r="G92" s="84">
        <f t="shared" si="37"/>
        <v>0</v>
      </c>
      <c r="H92" s="84">
        <f>H90-H91</f>
        <v>1064905.6599999999</v>
      </c>
      <c r="I92" s="84">
        <f t="shared" si="37"/>
        <v>2044618.8671999997</v>
      </c>
      <c r="J92" s="84">
        <f t="shared" si="37"/>
        <v>1881049.3578239998</v>
      </c>
      <c r="K92" s="84">
        <f t="shared" si="37"/>
        <v>1730565.4091980797</v>
      </c>
      <c r="L92" s="84">
        <f t="shared" si="37"/>
        <v>1871421.3014622331</v>
      </c>
      <c r="M92" s="84">
        <f t="shared" si="37"/>
        <v>2030256.8223452542</v>
      </c>
      <c r="N92" s="84">
        <f t="shared" si="37"/>
        <v>1929942.7517576339</v>
      </c>
      <c r="O92" s="84">
        <f t="shared" si="37"/>
        <v>4275547.3316170219</v>
      </c>
      <c r="P92" s="84">
        <f>P90-P91</f>
        <v>6433503.5450876597</v>
      </c>
      <c r="Q92" s="84">
        <f t="shared" ref="Q92:T92" si="38">Q90-Q91</f>
        <v>5918823.2614806471</v>
      </c>
      <c r="R92" s="84">
        <f t="shared" si="38"/>
        <v>7062286.2628362505</v>
      </c>
      <c r="S92" s="84">
        <f t="shared" si="38"/>
        <v>9767220.842805827</v>
      </c>
      <c r="T92" s="84">
        <f t="shared" si="38"/>
        <v>17590108.181093864</v>
      </c>
      <c r="U92" s="1"/>
      <c r="V92" s="1"/>
      <c r="W92" s="1"/>
      <c r="X92" s="1"/>
      <c r="Y92" s="1"/>
      <c r="Z92" s="1"/>
      <c r="AA92" s="1"/>
      <c r="AB92" s="1"/>
    </row>
    <row r="93" spans="1:28" x14ac:dyDescent="0.35">
      <c r="A93" s="94" t="s">
        <v>104</v>
      </c>
      <c r="B93" s="106">
        <v>47</v>
      </c>
      <c r="C93" s="106">
        <v>47</v>
      </c>
      <c r="D93" s="106">
        <v>47</v>
      </c>
      <c r="F93" s="71"/>
      <c r="G93" s="71"/>
      <c r="H93" s="71"/>
      <c r="I93" s="71"/>
      <c r="J93" s="71"/>
      <c r="K93" s="71"/>
      <c r="L93" s="71"/>
      <c r="M93" s="71"/>
      <c r="N93" s="71"/>
      <c r="O93" s="71"/>
      <c r="P93" s="71"/>
      <c r="Q93" s="71"/>
      <c r="R93" s="71"/>
      <c r="S93" s="71"/>
      <c r="T93" s="71"/>
      <c r="U93" s="1"/>
      <c r="V93" s="1"/>
      <c r="W93" s="1"/>
      <c r="X93" s="1"/>
      <c r="Y93" s="1"/>
      <c r="Z93" s="1"/>
      <c r="AA93" s="1"/>
      <c r="AB93" s="1"/>
    </row>
    <row r="94" spans="1:28" x14ac:dyDescent="0.35">
      <c r="A94" s="94" t="s">
        <v>105</v>
      </c>
      <c r="B94" s="107">
        <v>0.08</v>
      </c>
      <c r="C94" s="107">
        <v>0.08</v>
      </c>
      <c r="D94" s="107">
        <v>0.08</v>
      </c>
      <c r="F94" s="30"/>
      <c r="G94" s="30"/>
      <c r="H94" s="30"/>
      <c r="I94" s="30"/>
      <c r="J94" s="30"/>
      <c r="K94" s="30"/>
      <c r="L94" s="30"/>
      <c r="M94" s="30"/>
      <c r="N94" s="30"/>
      <c r="O94" s="30"/>
      <c r="P94" s="30"/>
      <c r="Q94" s="30"/>
      <c r="R94" s="30"/>
      <c r="S94" s="30"/>
      <c r="T94" s="30"/>
      <c r="U94" s="1"/>
      <c r="V94" s="1"/>
      <c r="W94" s="1"/>
      <c r="X94" s="1"/>
      <c r="Y94" s="1"/>
      <c r="Z94" s="1"/>
      <c r="AA94" s="1"/>
      <c r="AB94" s="1"/>
    </row>
    <row r="95" spans="1:28" x14ac:dyDescent="0.35">
      <c r="A95" s="110" t="s">
        <v>110</v>
      </c>
      <c r="B95" s="107"/>
      <c r="C95" s="107"/>
      <c r="D95" s="152"/>
      <c r="F95" s="30"/>
      <c r="G95" s="30"/>
      <c r="H95" s="30"/>
      <c r="I95" s="30"/>
      <c r="J95" s="30"/>
      <c r="K95" s="30"/>
      <c r="L95" s="123">
        <v>3</v>
      </c>
      <c r="M95" s="123">
        <v>3</v>
      </c>
      <c r="N95" s="30"/>
      <c r="O95" s="30"/>
      <c r="P95" s="30"/>
      <c r="Q95" s="30"/>
      <c r="R95" s="30"/>
      <c r="S95" s="30"/>
      <c r="T95" s="30"/>
      <c r="U95" s="1"/>
      <c r="V95" s="1"/>
      <c r="W95" s="1"/>
      <c r="X95" s="1"/>
      <c r="Y95" s="1"/>
      <c r="Z95" s="1"/>
      <c r="AA95" s="1"/>
      <c r="AB95" s="1"/>
    </row>
    <row r="96" spans="1:28" x14ac:dyDescent="0.35">
      <c r="A96" s="94" t="s">
        <v>106</v>
      </c>
      <c r="B96" s="94"/>
      <c r="C96" s="1"/>
      <c r="D96" s="134"/>
      <c r="E96" s="1"/>
      <c r="F96" s="84">
        <f>F92*$C$94</f>
        <v>0</v>
      </c>
      <c r="G96" s="84">
        <f t="shared" ref="G96:O96" si="39">G92*$C$94</f>
        <v>0</v>
      </c>
      <c r="H96" s="84">
        <f>H92*$C$94</f>
        <v>85192.452799999999</v>
      </c>
      <c r="I96" s="84">
        <f>I92*$C$94</f>
        <v>163569.50937599997</v>
      </c>
      <c r="J96" s="84">
        <f t="shared" si="39"/>
        <v>150483.94862591999</v>
      </c>
      <c r="K96" s="84">
        <f t="shared" si="39"/>
        <v>138445.23273584637</v>
      </c>
      <c r="L96" s="84">
        <f>L88*$C$94+L91*C94*L95</f>
        <v>194401.88411697868</v>
      </c>
      <c r="M96" s="84">
        <f>M88*$C$94+M91*C94*M95</f>
        <v>174250.35058762037</v>
      </c>
      <c r="N96" s="84">
        <f t="shared" si="39"/>
        <v>154395.42014061072</v>
      </c>
      <c r="O96" s="84">
        <f t="shared" si="39"/>
        <v>342043.78652936174</v>
      </c>
      <c r="P96" s="84">
        <f>P92*$C$94</f>
        <v>514680.28360701277</v>
      </c>
      <c r="Q96" s="84">
        <f t="shared" ref="Q96:T96" si="40">Q92*$C$94</f>
        <v>473505.8609184518</v>
      </c>
      <c r="R96" s="84">
        <f t="shared" si="40"/>
        <v>564982.90102690004</v>
      </c>
      <c r="S96" s="84">
        <f t="shared" si="40"/>
        <v>781377.66742446623</v>
      </c>
      <c r="T96" s="84">
        <f t="shared" si="40"/>
        <v>1407208.654487509</v>
      </c>
      <c r="U96" s="1"/>
      <c r="V96" s="1"/>
      <c r="W96" s="1"/>
      <c r="X96" s="1"/>
      <c r="Y96" s="1"/>
      <c r="Z96" s="1"/>
      <c r="AA96" s="1"/>
      <c r="AB96" s="1"/>
    </row>
    <row r="97" spans="1:28" ht="15" thickBot="1" x14ac:dyDescent="0.4">
      <c r="A97" s="97" t="s">
        <v>107</v>
      </c>
      <c r="B97" s="97"/>
      <c r="C97" s="1"/>
      <c r="D97" s="134"/>
      <c r="E97" s="1"/>
      <c r="F97" s="104">
        <f t="shared" ref="F97:O97" si="41">F90-F96</f>
        <v>0</v>
      </c>
      <c r="G97" s="104">
        <f t="shared" si="41"/>
        <v>0</v>
      </c>
      <c r="H97" s="104">
        <f t="shared" si="41"/>
        <v>2044618.8671999997</v>
      </c>
      <c r="I97" s="104">
        <f t="shared" si="41"/>
        <v>1881049.3578239998</v>
      </c>
      <c r="J97" s="104">
        <f t="shared" si="41"/>
        <v>1730565.4091980797</v>
      </c>
      <c r="K97" s="104">
        <f t="shared" si="41"/>
        <v>1592120.1764622333</v>
      </c>
      <c r="L97" s="104">
        <f t="shared" si="41"/>
        <v>1956320.5423452544</v>
      </c>
      <c r="M97" s="104">
        <f t="shared" si="41"/>
        <v>1929942.7517576339</v>
      </c>
      <c r="N97" s="104">
        <f t="shared" si="41"/>
        <v>1775547.3316170231</v>
      </c>
      <c r="O97" s="104">
        <f t="shared" si="41"/>
        <v>6433503.5450876597</v>
      </c>
      <c r="P97" s="104">
        <f>P90-P96</f>
        <v>5918823.2614806471</v>
      </c>
      <c r="Q97" s="104">
        <f t="shared" ref="Q97:T97" si="42">Q90-Q96</f>
        <v>5445317.4005621951</v>
      </c>
      <c r="R97" s="104">
        <f t="shared" si="42"/>
        <v>8114272.2240834059</v>
      </c>
      <c r="S97" s="104">
        <f t="shared" si="42"/>
        <v>10638791.794103781</v>
      </c>
      <c r="T97" s="104">
        <f t="shared" si="42"/>
        <v>23134215.91359644</v>
      </c>
      <c r="U97" s="1"/>
      <c r="V97" s="1"/>
      <c r="W97" s="1"/>
      <c r="X97" s="1"/>
      <c r="Y97" s="1"/>
      <c r="Z97" s="1"/>
      <c r="AA97" s="1"/>
      <c r="AB97" s="1"/>
    </row>
    <row r="98" spans="1:28" x14ac:dyDescent="0.35">
      <c r="D98" s="135"/>
      <c r="P98" s="82"/>
      <c r="Q98" s="82"/>
      <c r="R98" s="82"/>
      <c r="S98" s="82"/>
      <c r="T98" s="82"/>
    </row>
    <row r="99" spans="1:28" x14ac:dyDescent="0.35">
      <c r="J99" s="69"/>
      <c r="O99" s="108"/>
      <c r="P99" s="133"/>
      <c r="Q99" s="133"/>
      <c r="R99" s="133"/>
      <c r="S99" s="133"/>
      <c r="T99" s="133"/>
    </row>
    <row r="100" spans="1:28" x14ac:dyDescent="0.35">
      <c r="K100" s="114"/>
      <c r="L100" s="114"/>
    </row>
    <row r="101" spans="1:28" x14ac:dyDescent="0.35">
      <c r="K101" s="114"/>
      <c r="L101" s="114"/>
    </row>
    <row r="102" spans="1:28" x14ac:dyDescent="0.35">
      <c r="K102" s="114"/>
      <c r="L102" s="114"/>
    </row>
  </sheetData>
  <mergeCells count="40">
    <mergeCell ref="AP53:AQ53"/>
    <mergeCell ref="AS53:AT53"/>
    <mergeCell ref="AV53:AW53"/>
    <mergeCell ref="X53:Y53"/>
    <mergeCell ref="AA53:AB53"/>
    <mergeCell ref="AD53:AE53"/>
    <mergeCell ref="AG53:AH53"/>
    <mergeCell ref="AJ53:AK53"/>
    <mergeCell ref="AM53:AN53"/>
    <mergeCell ref="F53:G53"/>
    <mergeCell ref="I53:J53"/>
    <mergeCell ref="L53:M53"/>
    <mergeCell ref="O53:P53"/>
    <mergeCell ref="R53:S53"/>
    <mergeCell ref="U53:V53"/>
    <mergeCell ref="AO17:AQ17"/>
    <mergeCell ref="AR17:AT17"/>
    <mergeCell ref="AU17:AW17"/>
    <mergeCell ref="A48:Q49"/>
    <mergeCell ref="A51:C51"/>
    <mergeCell ref="R52:S52"/>
    <mergeCell ref="U52:V52"/>
    <mergeCell ref="W17:Y17"/>
    <mergeCell ref="Z17:AB17"/>
    <mergeCell ref="AC17:AE17"/>
    <mergeCell ref="AF17:AH17"/>
    <mergeCell ref="AI17:AK17"/>
    <mergeCell ref="AL17:AN17"/>
    <mergeCell ref="E17:G17"/>
    <mergeCell ref="H17:J17"/>
    <mergeCell ref="K17:M17"/>
    <mergeCell ref="N17:P17"/>
    <mergeCell ref="Q17:S17"/>
    <mergeCell ref="T17:V17"/>
    <mergeCell ref="A9:W9"/>
    <mergeCell ref="A10:W10"/>
    <mergeCell ref="A12:W12"/>
    <mergeCell ref="A13:W13"/>
    <mergeCell ref="A15:W15"/>
    <mergeCell ref="T16:V16"/>
  </mergeCells>
  <dataValidations disablePrompts="1" count="1">
    <dataValidation allowBlank="1" showInputMessage="1" showErrorMessage="1" promptTitle="Date Format" prompt="E.g:  &quot;August 1, 2011&quot;" sqref="JN7 TJ7 ADF7 ANB7 AWX7 BGT7 BQP7 CAL7 CKH7 CUD7 DDZ7 DNV7 DXR7 EHN7 ERJ7 FBF7 FLB7 FUX7 GET7 GOP7 GYL7 HIH7 HSD7 IBZ7 ILV7 IVR7 JFN7 JPJ7 JZF7 KJB7 KSX7 LCT7 LMP7 LWL7 MGH7 MQD7 MZZ7 NJV7 NTR7 ODN7 ONJ7 OXF7 PHB7 PQX7 QAT7 QKP7 QUL7 REH7 ROD7 RXZ7 SHV7 SRR7 TBN7 TLJ7 TVF7 UFB7 UOX7 UYT7 VIP7 VSL7 WCH7 WMD7 WVZ7" xr:uid="{CA73EE25-A9D8-4A61-9D60-B6557233794D}"/>
  </dataValidations>
  <pageMargins left="0.7" right="0.7" top="0.75" bottom="0.75" header="0.3" footer="0.3"/>
  <pageSetup orientation="portrait" r:id="rId1"/>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6A1B83-2E12-4F8D-BF44-87B7717294C7}">
  <dimension ref="A1:AY104"/>
  <sheetViews>
    <sheetView zoomScale="85" zoomScaleNormal="85" workbookViewId="0">
      <pane xSplit="4" ySplit="19" topLeftCell="E20" activePane="bottomRight" state="frozen"/>
      <selection pane="topRight" activeCell="E1" sqref="E1"/>
      <selection pane="bottomLeft" activeCell="A20" sqref="A20"/>
      <selection pane="bottomRight"/>
    </sheetView>
  </sheetViews>
  <sheetFormatPr defaultColWidth="8.54296875" defaultRowHeight="14.5" x14ac:dyDescent="0.35"/>
  <cols>
    <col min="1" max="1" width="36.453125" style="10" customWidth="1"/>
    <col min="2" max="2" width="19.26953125" style="10" customWidth="1"/>
    <col min="3" max="4" width="18" style="10" customWidth="1"/>
    <col min="5" max="18" width="14.54296875" style="10" customWidth="1"/>
    <col min="19" max="19" width="12.54296875" style="10" customWidth="1"/>
    <col min="20" max="37" width="14.54296875" style="10" customWidth="1"/>
    <col min="38" max="38" width="15.7265625" style="10" customWidth="1"/>
    <col min="39" max="39" width="18.1796875" style="10" customWidth="1"/>
    <col min="40" max="40" width="14.54296875" style="10" customWidth="1"/>
    <col min="41" max="41" width="11.7265625" style="10" bestFit="1" customWidth="1"/>
    <col min="42" max="42" width="12.81640625" style="10" bestFit="1" customWidth="1"/>
    <col min="43" max="44" width="11.7265625" style="10" bestFit="1" customWidth="1"/>
    <col min="45" max="45" width="12.81640625" style="10" bestFit="1" customWidth="1"/>
    <col min="46" max="47" width="11.7265625" style="10" bestFit="1" customWidth="1"/>
    <col min="48" max="48" width="12.81640625" style="10" bestFit="1" customWidth="1"/>
    <col min="49" max="49" width="11.7265625" style="10" bestFit="1" customWidth="1"/>
    <col min="50" max="50" width="8.54296875" style="10"/>
    <col min="51" max="51" width="11.26953125" style="10" bestFit="1" customWidth="1"/>
    <col min="52" max="16384" width="8.54296875" style="10"/>
  </cols>
  <sheetData>
    <row r="1" spans="1:49" s="2" customFormat="1" x14ac:dyDescent="0.35">
      <c r="A1" s="1"/>
      <c r="B1" s="1"/>
      <c r="C1" s="1"/>
      <c r="D1" s="1"/>
      <c r="E1" s="1"/>
      <c r="F1" s="1"/>
      <c r="G1" s="1"/>
      <c r="H1" s="1"/>
      <c r="I1" s="1"/>
      <c r="J1" s="1"/>
      <c r="K1" s="1"/>
      <c r="L1" s="1"/>
      <c r="M1" s="1"/>
      <c r="N1" s="1"/>
      <c r="O1" s="1"/>
      <c r="P1" s="1"/>
      <c r="Q1" s="1"/>
      <c r="R1" s="1"/>
      <c r="S1" s="120" t="s">
        <v>0</v>
      </c>
      <c r="T1" s="4" t="s">
        <v>111</v>
      </c>
    </row>
    <row r="2" spans="1:49" s="2" customFormat="1" x14ac:dyDescent="0.35">
      <c r="A2" s="1"/>
      <c r="B2" s="1"/>
      <c r="C2" s="1"/>
      <c r="D2" s="1"/>
      <c r="E2" s="1"/>
      <c r="F2" s="1"/>
      <c r="G2" s="1"/>
      <c r="H2" s="1"/>
      <c r="I2" s="1"/>
      <c r="J2" s="1"/>
      <c r="K2" s="1"/>
      <c r="L2" s="1"/>
      <c r="M2" s="1"/>
      <c r="N2" s="1"/>
      <c r="O2" s="1"/>
      <c r="P2" s="1"/>
      <c r="Q2" s="1"/>
      <c r="R2" s="1"/>
      <c r="S2" s="120" t="s">
        <v>1</v>
      </c>
      <c r="T2" s="5" t="s">
        <v>172</v>
      </c>
    </row>
    <row r="3" spans="1:49" s="2" customFormat="1" x14ac:dyDescent="0.35">
      <c r="A3" s="1"/>
      <c r="B3" s="1"/>
      <c r="C3" s="1"/>
      <c r="D3" s="1"/>
      <c r="E3" s="1"/>
      <c r="F3" s="1"/>
      <c r="G3" s="1"/>
      <c r="H3" s="1"/>
      <c r="I3" s="1"/>
      <c r="J3" s="1"/>
      <c r="K3" s="1"/>
      <c r="L3" s="1"/>
      <c r="M3" s="1"/>
      <c r="N3" s="1"/>
      <c r="O3" s="1"/>
      <c r="P3" s="1"/>
      <c r="Q3" s="1"/>
      <c r="R3" s="1"/>
      <c r="S3" s="120" t="s">
        <v>2</v>
      </c>
      <c r="T3" s="5"/>
    </row>
    <row r="4" spans="1:49" s="2" customFormat="1" ht="15.5" x14ac:dyDescent="0.35">
      <c r="A4" s="40"/>
      <c r="B4" s="40"/>
      <c r="C4" s="1"/>
      <c r="D4" s="1"/>
      <c r="E4" s="1"/>
      <c r="F4" s="1"/>
      <c r="G4" s="1"/>
      <c r="H4" s="1"/>
      <c r="I4" s="1"/>
      <c r="J4" s="1"/>
      <c r="K4" s="1"/>
      <c r="L4" s="1"/>
      <c r="M4" s="1"/>
      <c r="N4" s="1"/>
      <c r="O4" s="1"/>
      <c r="P4" s="1"/>
      <c r="Q4" s="1"/>
      <c r="R4" s="1"/>
      <c r="S4" s="120" t="s">
        <v>4</v>
      </c>
      <c r="T4" s="5" t="s">
        <v>173</v>
      </c>
    </row>
    <row r="5" spans="1:49" s="2" customFormat="1" x14ac:dyDescent="0.35">
      <c r="A5" s="1"/>
      <c r="B5" s="1"/>
      <c r="C5" s="1"/>
      <c r="D5" s="1"/>
      <c r="E5" s="1"/>
      <c r="F5" s="1"/>
      <c r="G5" s="1"/>
      <c r="H5" s="1"/>
      <c r="I5" s="1"/>
      <c r="J5" s="1"/>
      <c r="K5" s="1"/>
      <c r="L5" s="1"/>
      <c r="M5" s="1"/>
      <c r="N5" s="1"/>
      <c r="O5" s="1"/>
      <c r="P5" s="1"/>
      <c r="Q5" s="1"/>
      <c r="R5" s="1"/>
      <c r="S5" s="120" t="s">
        <v>5</v>
      </c>
      <c r="T5" s="7"/>
    </row>
    <row r="6" spans="1:49" s="2" customFormat="1" x14ac:dyDescent="0.35">
      <c r="A6" s="1"/>
      <c r="B6" s="1"/>
      <c r="C6" s="1"/>
      <c r="D6" s="1"/>
      <c r="E6" s="1"/>
      <c r="F6" s="1"/>
      <c r="G6" s="1"/>
      <c r="H6" s="1"/>
      <c r="I6" s="1"/>
      <c r="J6" s="1"/>
      <c r="K6" s="1"/>
      <c r="L6" s="1"/>
      <c r="M6" s="1"/>
      <c r="N6" s="1"/>
      <c r="O6" s="1"/>
      <c r="P6" s="1"/>
      <c r="Q6" s="1"/>
      <c r="R6" s="1"/>
      <c r="S6" s="120"/>
      <c r="T6" s="4"/>
    </row>
    <row r="7" spans="1:49" s="2" customFormat="1" x14ac:dyDescent="0.35">
      <c r="A7" s="1"/>
      <c r="B7" s="1"/>
      <c r="C7" s="1"/>
      <c r="D7" s="1"/>
      <c r="E7" s="1"/>
      <c r="F7" s="1"/>
      <c r="G7" s="1"/>
      <c r="H7" s="1"/>
      <c r="I7" s="1"/>
      <c r="J7" s="1"/>
      <c r="K7" s="1"/>
      <c r="L7" s="1"/>
      <c r="M7" s="1"/>
      <c r="N7" s="1"/>
      <c r="O7" s="1"/>
      <c r="P7" s="1"/>
      <c r="Q7" s="1"/>
      <c r="R7" s="1"/>
      <c r="S7" s="120" t="s">
        <v>6</v>
      </c>
      <c r="T7" s="117">
        <f>+'App.2-FA Proposed REG Inves Cx'!$L$7</f>
        <v>45520</v>
      </c>
    </row>
    <row r="8" spans="1:49" s="2" customFormat="1" x14ac:dyDescent="0.35">
      <c r="A8" s="1"/>
      <c r="B8" s="1"/>
      <c r="C8" s="1"/>
      <c r="D8" s="1"/>
      <c r="E8" s="1"/>
      <c r="F8" s="1"/>
      <c r="G8" s="1"/>
      <c r="H8" s="1"/>
      <c r="I8" s="1"/>
      <c r="J8" s="1"/>
      <c r="K8" s="1"/>
      <c r="L8" s="1"/>
      <c r="M8" s="1"/>
      <c r="N8" s="1"/>
      <c r="O8" s="1"/>
      <c r="P8" s="1"/>
      <c r="Q8" s="1"/>
      <c r="R8" s="1"/>
      <c r="S8" s="1"/>
      <c r="T8" s="1"/>
      <c r="U8" s="1"/>
      <c r="V8" s="1"/>
      <c r="W8" s="1"/>
      <c r="X8" s="1"/>
      <c r="Y8" s="1"/>
      <c r="Z8" s="8"/>
      <c r="AA8" s="8"/>
      <c r="AB8" s="8"/>
      <c r="AC8" s="8"/>
    </row>
    <row r="9" spans="1:49" s="2" customFormat="1" ht="18" x14ac:dyDescent="0.4">
      <c r="A9" s="164" t="s">
        <v>47</v>
      </c>
      <c r="B9" s="164"/>
      <c r="C9" s="164"/>
      <c r="D9" s="164"/>
      <c r="E9" s="164"/>
      <c r="F9" s="164"/>
      <c r="G9" s="164"/>
      <c r="H9" s="164"/>
      <c r="I9" s="164"/>
      <c r="J9" s="164"/>
      <c r="K9" s="164"/>
      <c r="L9" s="164"/>
      <c r="M9" s="164"/>
      <c r="N9" s="164"/>
      <c r="O9" s="164"/>
      <c r="P9" s="164"/>
      <c r="Q9" s="164"/>
      <c r="R9" s="164"/>
      <c r="S9" s="164"/>
      <c r="T9" s="164"/>
      <c r="U9" s="164"/>
      <c r="V9" s="164"/>
      <c r="W9" s="164"/>
      <c r="X9" s="9"/>
      <c r="Y9" s="9"/>
      <c r="Z9" s="9"/>
      <c r="AA9" s="8"/>
      <c r="AB9" s="8"/>
      <c r="AC9" s="8"/>
    </row>
    <row r="10" spans="1:49" s="2" customFormat="1" ht="39.75" customHeight="1" x14ac:dyDescent="0.4">
      <c r="A10" s="170" t="s">
        <v>48</v>
      </c>
      <c r="B10" s="170"/>
      <c r="C10" s="170"/>
      <c r="D10" s="170"/>
      <c r="E10" s="170"/>
      <c r="F10" s="170"/>
      <c r="G10" s="170"/>
      <c r="H10" s="170"/>
      <c r="I10" s="170"/>
      <c r="J10" s="170"/>
      <c r="K10" s="170"/>
      <c r="L10" s="170"/>
      <c r="M10" s="170"/>
      <c r="N10" s="170"/>
      <c r="O10" s="170"/>
      <c r="P10" s="170"/>
      <c r="Q10" s="170"/>
      <c r="R10" s="170"/>
      <c r="S10" s="170"/>
      <c r="T10" s="170"/>
      <c r="U10" s="170"/>
      <c r="V10" s="170"/>
      <c r="W10" s="170"/>
      <c r="X10" s="9"/>
      <c r="Y10" s="9"/>
      <c r="Z10" s="9"/>
      <c r="AA10" s="8"/>
      <c r="AB10" s="8"/>
      <c r="AC10" s="8"/>
    </row>
    <row r="11" spans="1:49" s="2" customFormat="1" ht="18" x14ac:dyDescent="0.4">
      <c r="A11" s="9"/>
      <c r="B11" s="9"/>
      <c r="C11" s="9"/>
      <c r="D11" s="9"/>
      <c r="E11" s="9"/>
      <c r="F11" s="9"/>
      <c r="G11" s="9"/>
      <c r="H11" s="9"/>
      <c r="I11" s="9"/>
      <c r="J11" s="9"/>
      <c r="K11" s="9"/>
      <c r="L11" s="9"/>
      <c r="M11" s="9"/>
      <c r="N11" s="9"/>
      <c r="O11" s="9"/>
      <c r="P11" s="9"/>
      <c r="Q11" s="9"/>
      <c r="R11" s="9"/>
      <c r="S11" s="9"/>
      <c r="T11" s="9"/>
      <c r="U11" s="9"/>
      <c r="V11" s="9"/>
      <c r="W11" s="9"/>
      <c r="X11" s="9"/>
      <c r="Y11" s="9"/>
      <c r="Z11" s="9"/>
      <c r="AA11" s="8"/>
      <c r="AB11" s="8"/>
      <c r="AC11" s="8"/>
    </row>
    <row r="12" spans="1:49" x14ac:dyDescent="0.35">
      <c r="A12" s="171" t="s">
        <v>49</v>
      </c>
      <c r="B12" s="171"/>
      <c r="C12" s="171"/>
      <c r="D12" s="171"/>
      <c r="E12" s="171"/>
      <c r="F12" s="171"/>
      <c r="G12" s="171"/>
      <c r="H12" s="171"/>
      <c r="I12" s="171"/>
      <c r="J12" s="171"/>
      <c r="K12" s="171"/>
      <c r="L12" s="171"/>
      <c r="M12" s="171"/>
      <c r="N12" s="171"/>
      <c r="O12" s="171"/>
      <c r="P12" s="171"/>
      <c r="Q12" s="171"/>
      <c r="R12" s="171"/>
      <c r="S12" s="171"/>
      <c r="T12" s="171"/>
      <c r="U12" s="171"/>
      <c r="V12" s="171"/>
      <c r="W12" s="171"/>
    </row>
    <row r="13" spans="1:49" x14ac:dyDescent="0.35">
      <c r="A13" s="171" t="s">
        <v>50</v>
      </c>
      <c r="B13" s="171"/>
      <c r="C13" s="171"/>
      <c r="D13" s="171"/>
      <c r="E13" s="171"/>
      <c r="F13" s="171"/>
      <c r="G13" s="171"/>
      <c r="H13" s="171"/>
      <c r="I13" s="171"/>
      <c r="J13" s="171"/>
      <c r="K13" s="171"/>
      <c r="L13" s="171"/>
      <c r="M13" s="171"/>
      <c r="N13" s="171"/>
      <c r="O13" s="171"/>
      <c r="P13" s="171"/>
      <c r="Q13" s="171"/>
      <c r="R13" s="171"/>
      <c r="S13" s="171"/>
      <c r="T13" s="171"/>
      <c r="U13" s="171"/>
      <c r="V13" s="171"/>
      <c r="W13" s="171"/>
    </row>
    <row r="14" spans="1:49" x14ac:dyDescent="0.35">
      <c r="A14" s="10" t="s">
        <v>51</v>
      </c>
    </row>
    <row r="15" spans="1:49" x14ac:dyDescent="0.35">
      <c r="A15" s="171" t="s">
        <v>52</v>
      </c>
      <c r="B15" s="171"/>
      <c r="C15" s="171"/>
      <c r="D15" s="171"/>
      <c r="E15" s="171"/>
      <c r="F15" s="171"/>
      <c r="G15" s="171"/>
      <c r="H15" s="171"/>
      <c r="I15" s="171"/>
      <c r="J15" s="171"/>
      <c r="K15" s="171"/>
      <c r="L15" s="171"/>
      <c r="M15" s="171"/>
      <c r="N15" s="171"/>
      <c r="O15" s="171"/>
      <c r="P15" s="171"/>
      <c r="Q15" s="171"/>
      <c r="R15" s="171"/>
      <c r="S15" s="171"/>
      <c r="T15" s="171"/>
      <c r="U15" s="171"/>
      <c r="V15" s="171"/>
      <c r="W15" s="171"/>
      <c r="AI15" s="135"/>
      <c r="AJ15" s="135"/>
      <c r="AK15" s="135"/>
      <c r="AL15" s="135"/>
      <c r="AM15" s="135"/>
      <c r="AN15" s="135"/>
      <c r="AO15" s="135"/>
      <c r="AP15" s="135"/>
      <c r="AQ15" s="135"/>
      <c r="AR15" s="135"/>
      <c r="AS15" s="135"/>
      <c r="AT15" s="135"/>
      <c r="AU15" s="135"/>
      <c r="AV15" s="135"/>
      <c r="AW15" s="135"/>
    </row>
    <row r="16" spans="1:49" ht="15" thickBot="1" x14ac:dyDescent="0.4">
      <c r="T16" s="172"/>
      <c r="U16" s="172"/>
      <c r="V16" s="172"/>
      <c r="AI16" s="135"/>
      <c r="AJ16" s="135"/>
      <c r="AK16" s="135"/>
      <c r="AL16" s="135"/>
      <c r="AM16" s="135"/>
      <c r="AN16" s="135"/>
      <c r="AO16" s="135"/>
      <c r="AP16" s="135"/>
      <c r="AQ16" s="135"/>
      <c r="AR16" s="135"/>
      <c r="AS16" s="135"/>
      <c r="AT16" s="135"/>
      <c r="AU16" s="135"/>
      <c r="AV16" s="135"/>
      <c r="AW16" s="135"/>
    </row>
    <row r="17" spans="1:49" ht="15" thickBot="1" x14ac:dyDescent="0.4">
      <c r="A17" s="120"/>
      <c r="B17" s="120"/>
      <c r="C17" s="41"/>
      <c r="D17" s="120"/>
      <c r="E17" s="167">
        <v>2015</v>
      </c>
      <c r="F17" s="168"/>
      <c r="G17" s="169"/>
      <c r="H17" s="167">
        <v>2016</v>
      </c>
      <c r="I17" s="168"/>
      <c r="J17" s="169"/>
      <c r="K17" s="167">
        <v>2017</v>
      </c>
      <c r="L17" s="168"/>
      <c r="M17" s="169"/>
      <c r="N17" s="167">
        <v>2018</v>
      </c>
      <c r="O17" s="168"/>
      <c r="P17" s="169"/>
      <c r="Q17" s="167">
        <v>2019</v>
      </c>
      <c r="R17" s="168"/>
      <c r="S17" s="169"/>
      <c r="T17" s="167">
        <v>2020</v>
      </c>
      <c r="U17" s="168"/>
      <c r="V17" s="169"/>
      <c r="W17" s="167">
        <v>2021</v>
      </c>
      <c r="X17" s="168"/>
      <c r="Y17" s="169"/>
      <c r="Z17" s="167">
        <v>2022</v>
      </c>
      <c r="AA17" s="168"/>
      <c r="AB17" s="169"/>
      <c r="AC17" s="167">
        <v>2023</v>
      </c>
      <c r="AD17" s="168"/>
      <c r="AE17" s="169"/>
      <c r="AF17" s="167">
        <v>2024</v>
      </c>
      <c r="AG17" s="168"/>
      <c r="AH17" s="168"/>
      <c r="AI17" s="167">
        <v>2025</v>
      </c>
      <c r="AJ17" s="168"/>
      <c r="AK17" s="169"/>
      <c r="AL17" s="167">
        <v>2026</v>
      </c>
      <c r="AM17" s="168"/>
      <c r="AN17" s="169"/>
      <c r="AO17" s="167">
        <v>2027</v>
      </c>
      <c r="AP17" s="168"/>
      <c r="AQ17" s="169"/>
      <c r="AR17" s="167">
        <v>2028</v>
      </c>
      <c r="AS17" s="168"/>
      <c r="AT17" s="169"/>
      <c r="AU17" s="167">
        <v>2029</v>
      </c>
      <c r="AV17" s="168"/>
      <c r="AW17" s="169"/>
    </row>
    <row r="18" spans="1:49" x14ac:dyDescent="0.35">
      <c r="A18" s="1"/>
      <c r="B18" s="1"/>
      <c r="C18" s="1"/>
      <c r="D18" s="1"/>
      <c r="E18" s="1"/>
      <c r="F18" s="120" t="s">
        <v>53</v>
      </c>
      <c r="G18" s="121" t="s">
        <v>54</v>
      </c>
      <c r="H18" s="1"/>
      <c r="I18" s="120" t="s">
        <v>53</v>
      </c>
      <c r="J18" s="121" t="s">
        <v>54</v>
      </c>
      <c r="K18" s="1"/>
      <c r="L18" s="120" t="s">
        <v>53</v>
      </c>
      <c r="M18" s="121" t="s">
        <v>54</v>
      </c>
      <c r="N18" s="1"/>
      <c r="O18" s="120" t="s">
        <v>53</v>
      </c>
      <c r="P18" s="121" t="s">
        <v>54</v>
      </c>
      <c r="Q18" s="1"/>
      <c r="R18" s="120" t="s">
        <v>53</v>
      </c>
      <c r="S18" s="121" t="s">
        <v>54</v>
      </c>
      <c r="T18" s="1"/>
      <c r="U18" s="120" t="s">
        <v>53</v>
      </c>
      <c r="V18" s="121" t="s">
        <v>54</v>
      </c>
      <c r="W18" s="1"/>
      <c r="X18" s="120" t="s">
        <v>53</v>
      </c>
      <c r="Y18" s="121" t="s">
        <v>54</v>
      </c>
      <c r="Z18" s="1"/>
      <c r="AA18" s="120" t="s">
        <v>53</v>
      </c>
      <c r="AB18" s="121" t="s">
        <v>54</v>
      </c>
      <c r="AC18" s="1"/>
      <c r="AD18" s="120" t="s">
        <v>53</v>
      </c>
      <c r="AE18" s="121" t="s">
        <v>54</v>
      </c>
      <c r="AF18" s="1"/>
      <c r="AG18" s="120" t="s">
        <v>53</v>
      </c>
      <c r="AH18" s="121" t="s">
        <v>54</v>
      </c>
      <c r="AI18" s="1"/>
      <c r="AJ18" s="158" t="s">
        <v>53</v>
      </c>
      <c r="AK18" s="121" t="s">
        <v>54</v>
      </c>
      <c r="AL18" s="1"/>
      <c r="AM18" s="158" t="s">
        <v>53</v>
      </c>
      <c r="AN18" s="121" t="s">
        <v>54</v>
      </c>
      <c r="AO18" s="1"/>
      <c r="AP18" s="158" t="s">
        <v>53</v>
      </c>
      <c r="AQ18" s="121" t="s">
        <v>54</v>
      </c>
      <c r="AR18" s="1"/>
      <c r="AS18" s="158" t="s">
        <v>53</v>
      </c>
      <c r="AT18" s="121" t="s">
        <v>54</v>
      </c>
      <c r="AU18" s="1"/>
      <c r="AV18" s="158" t="s">
        <v>53</v>
      </c>
      <c r="AW18" s="121" t="s">
        <v>54</v>
      </c>
    </row>
    <row r="19" spans="1:49" x14ac:dyDescent="0.35">
      <c r="A19" s="42"/>
      <c r="B19" s="42"/>
      <c r="C19" s="43"/>
      <c r="D19" s="43"/>
      <c r="E19" s="43" t="s">
        <v>55</v>
      </c>
      <c r="F19" s="44">
        <v>0.06</v>
      </c>
      <c r="G19" s="44">
        <v>0.94</v>
      </c>
      <c r="H19" s="43" t="s">
        <v>55</v>
      </c>
      <c r="I19" s="44">
        <v>0.06</v>
      </c>
      <c r="J19" s="44">
        <v>0.94</v>
      </c>
      <c r="K19" s="43" t="s">
        <v>55</v>
      </c>
      <c r="L19" s="44">
        <v>0.06</v>
      </c>
      <c r="M19" s="44">
        <v>0.94</v>
      </c>
      <c r="N19" s="43" t="s">
        <v>55</v>
      </c>
      <c r="O19" s="44">
        <v>0.06</v>
      </c>
      <c r="P19" s="44">
        <v>0.94</v>
      </c>
      <c r="Q19" s="43" t="s">
        <v>55</v>
      </c>
      <c r="R19" s="44">
        <v>0.06</v>
      </c>
      <c r="S19" s="44">
        <v>0.94</v>
      </c>
      <c r="T19" s="43" t="s">
        <v>55</v>
      </c>
      <c r="U19" s="44">
        <v>0.06</v>
      </c>
      <c r="V19" s="44">
        <v>0.94</v>
      </c>
      <c r="W19" s="43" t="s">
        <v>55</v>
      </c>
      <c r="X19" s="44">
        <v>0.06</v>
      </c>
      <c r="Y19" s="44">
        <v>0.94</v>
      </c>
      <c r="Z19" s="43" t="s">
        <v>55</v>
      </c>
      <c r="AA19" s="44">
        <v>0.06</v>
      </c>
      <c r="AB19" s="44">
        <v>0.94</v>
      </c>
      <c r="AC19" s="43" t="s">
        <v>55</v>
      </c>
      <c r="AD19" s="44">
        <v>0.06</v>
      </c>
      <c r="AE19" s="44">
        <v>0.94</v>
      </c>
      <c r="AF19" s="43" t="s">
        <v>55</v>
      </c>
      <c r="AG19" s="44">
        <v>0.06</v>
      </c>
      <c r="AH19" s="44">
        <v>0.94</v>
      </c>
      <c r="AI19" s="43" t="s">
        <v>55</v>
      </c>
      <c r="AJ19" s="44">
        <v>0.06</v>
      </c>
      <c r="AK19" s="44">
        <v>0.94</v>
      </c>
      <c r="AL19" s="43" t="s">
        <v>55</v>
      </c>
      <c r="AM19" s="44">
        <v>0.06</v>
      </c>
      <c r="AN19" s="44">
        <v>0.94</v>
      </c>
      <c r="AO19" s="43" t="s">
        <v>55</v>
      </c>
      <c r="AP19" s="44">
        <v>0.06</v>
      </c>
      <c r="AQ19" s="44">
        <v>0.94</v>
      </c>
      <c r="AR19" s="43" t="s">
        <v>55</v>
      </c>
      <c r="AS19" s="44">
        <v>0.06</v>
      </c>
      <c r="AT19" s="44">
        <v>0.94</v>
      </c>
      <c r="AU19" s="43" t="s">
        <v>55</v>
      </c>
      <c r="AV19" s="44">
        <v>0.06</v>
      </c>
      <c r="AW19" s="44">
        <v>0.94</v>
      </c>
    </row>
    <row r="20" spans="1:49" x14ac:dyDescent="0.35">
      <c r="A20" s="120" t="s">
        <v>56</v>
      </c>
      <c r="B20" s="120"/>
      <c r="C20" s="30"/>
      <c r="D20" s="30"/>
      <c r="E20" s="45">
        <f>F83</f>
        <v>0</v>
      </c>
      <c r="F20" s="46">
        <f>E20*F19</f>
        <v>0</v>
      </c>
      <c r="G20" s="47">
        <f>E20*G19</f>
        <v>0</v>
      </c>
      <c r="H20" s="45">
        <f>G83</f>
        <v>0</v>
      </c>
      <c r="I20" s="46">
        <f>H20*I19</f>
        <v>0</v>
      </c>
      <c r="J20" s="47">
        <f>H20*J19</f>
        <v>0</v>
      </c>
      <c r="K20" s="45">
        <f>H83</f>
        <v>0</v>
      </c>
      <c r="L20" s="46">
        <f>K20*L19</f>
        <v>0</v>
      </c>
      <c r="M20" s="47">
        <f>K20*M19</f>
        <v>0</v>
      </c>
      <c r="N20" s="45">
        <f>I83</f>
        <v>0</v>
      </c>
      <c r="O20" s="46">
        <f>N20*O19</f>
        <v>0</v>
      </c>
      <c r="P20" s="47">
        <f>N20*P19</f>
        <v>0</v>
      </c>
      <c r="Q20" s="45">
        <f>J83</f>
        <v>368396.27789661102</v>
      </c>
      <c r="R20" s="46">
        <f>Q20*R19</f>
        <v>22103.776673796659</v>
      </c>
      <c r="S20" s="47">
        <f>Q20*S19</f>
        <v>346292.50122281432</v>
      </c>
      <c r="T20" s="45">
        <f>K83</f>
        <v>686131.09079322196</v>
      </c>
      <c r="U20" s="46">
        <f>T20*U19</f>
        <v>41167.865447593314</v>
      </c>
      <c r="V20" s="47">
        <f>T20*V19</f>
        <v>644963.22534562857</v>
      </c>
      <c r="W20" s="45">
        <f>L83</f>
        <v>520299.28079322202</v>
      </c>
      <c r="X20" s="46">
        <f>W20*X19</f>
        <v>31217.956847593319</v>
      </c>
      <c r="Y20" s="47">
        <f>W20*Y19</f>
        <v>489081.32394562865</v>
      </c>
      <c r="Z20" s="48">
        <f>M83</f>
        <v>311897.10579322197</v>
      </c>
      <c r="AA20" s="46">
        <f>Z20*AA19</f>
        <v>18713.826347593316</v>
      </c>
      <c r="AB20" s="47">
        <f>Z20*AB19</f>
        <v>293183.27944562864</v>
      </c>
      <c r="AC20" s="48">
        <f>N83</f>
        <v>131248.03079322202</v>
      </c>
      <c r="AD20" s="46">
        <f>AC20*AD19</f>
        <v>7874.8818475933203</v>
      </c>
      <c r="AE20" s="47">
        <f>AC20*AE19</f>
        <v>123373.14894562869</v>
      </c>
      <c r="AF20" s="48">
        <f>O83</f>
        <v>191342.19158889266</v>
      </c>
      <c r="AG20" s="46">
        <f>AF20*AG19</f>
        <v>11480.531495333558</v>
      </c>
      <c r="AH20" s="47">
        <f>AF20*AH19</f>
        <v>179861.6600935591</v>
      </c>
      <c r="AI20" s="48">
        <f>P83</f>
        <v>728689.49814251577</v>
      </c>
      <c r="AJ20" s="46">
        <f>AI20*AJ19</f>
        <v>43721.369888550944</v>
      </c>
      <c r="AK20" s="47">
        <f>AI20*AK19</f>
        <v>684968.12825396482</v>
      </c>
      <c r="AL20" s="48">
        <f>Q83</f>
        <v>1222066.618897554</v>
      </c>
      <c r="AM20" s="46">
        <f>AL20*AM19</f>
        <v>73323.997133853234</v>
      </c>
      <c r="AN20" s="47">
        <f>AL20*AN19</f>
        <v>1148742.6217637006</v>
      </c>
      <c r="AO20" s="48">
        <f>R83</f>
        <v>1652516.1140902173</v>
      </c>
      <c r="AP20" s="46">
        <f>AO20*AP19</f>
        <v>99150.96684541303</v>
      </c>
      <c r="AQ20" s="47">
        <f>AO20*AQ19</f>
        <v>1553365.1472448041</v>
      </c>
      <c r="AR20" s="48">
        <f>S83</f>
        <v>2228992.9047222766</v>
      </c>
      <c r="AS20" s="46">
        <f>AR20*AS19</f>
        <v>133739.57428333658</v>
      </c>
      <c r="AT20" s="47">
        <f>AR20*AT19</f>
        <v>2095253.3304389399</v>
      </c>
      <c r="AU20" s="48">
        <f>T83</f>
        <v>2551793.4778175354</v>
      </c>
      <c r="AV20" s="46">
        <f>AU20*AV19</f>
        <v>153107.6086690521</v>
      </c>
      <c r="AW20" s="47">
        <f>AU20*AW19</f>
        <v>2398685.869148483</v>
      </c>
    </row>
    <row r="21" spans="1:49" x14ac:dyDescent="0.35">
      <c r="A21" s="1" t="s">
        <v>57</v>
      </c>
      <c r="B21" s="1"/>
      <c r="C21" s="49"/>
      <c r="D21" s="49"/>
      <c r="E21" s="50">
        <v>0</v>
      </c>
      <c r="F21" s="34">
        <f>E21*F19</f>
        <v>0</v>
      </c>
      <c r="G21" s="47">
        <f>E21*G19</f>
        <v>0</v>
      </c>
      <c r="H21" s="50">
        <v>0</v>
      </c>
      <c r="I21" s="34">
        <f>H21*I19</f>
        <v>0</v>
      </c>
      <c r="J21" s="47">
        <f>H21*J19</f>
        <v>0</v>
      </c>
      <c r="K21" s="50">
        <v>0</v>
      </c>
      <c r="L21" s="34">
        <f>K21*L19</f>
        <v>0</v>
      </c>
      <c r="M21" s="47">
        <f>K21*M19</f>
        <v>0</v>
      </c>
      <c r="N21" s="50">
        <v>0</v>
      </c>
      <c r="O21" s="34">
        <f>N21*O19</f>
        <v>0</v>
      </c>
      <c r="P21" s="47">
        <f>N21*P19</f>
        <v>0</v>
      </c>
      <c r="Q21" s="50">
        <v>0</v>
      </c>
      <c r="R21" s="34">
        <f>Q21*R19</f>
        <v>0</v>
      </c>
      <c r="S21" s="47">
        <f>Q21*S19</f>
        <v>0</v>
      </c>
      <c r="T21" s="50">
        <v>0</v>
      </c>
      <c r="U21" s="34">
        <f>T21*U19</f>
        <v>0</v>
      </c>
      <c r="V21" s="47">
        <f>T21*V19</f>
        <v>0</v>
      </c>
      <c r="W21" s="50">
        <v>0</v>
      </c>
      <c r="X21" s="34">
        <f>W21*X19</f>
        <v>0</v>
      </c>
      <c r="Y21" s="47">
        <f>W21*Y19</f>
        <v>0</v>
      </c>
      <c r="Z21" s="50">
        <v>0</v>
      </c>
      <c r="AA21" s="34">
        <f>Z21*AA19</f>
        <v>0</v>
      </c>
      <c r="AB21" s="47">
        <f>Z21*AB19</f>
        <v>0</v>
      </c>
      <c r="AC21" s="50">
        <v>0</v>
      </c>
      <c r="AD21" s="34">
        <f>AC21*AD19</f>
        <v>0</v>
      </c>
      <c r="AE21" s="47">
        <f>AC21*AE19</f>
        <v>0</v>
      </c>
      <c r="AF21" s="50">
        <v>0</v>
      </c>
      <c r="AG21" s="34">
        <f>AF21*AG19</f>
        <v>0</v>
      </c>
      <c r="AH21" s="47">
        <f>AF21*AH19</f>
        <v>0</v>
      </c>
      <c r="AI21" s="50">
        <v>0</v>
      </c>
      <c r="AJ21" s="34">
        <f>AI21*AJ19</f>
        <v>0</v>
      </c>
      <c r="AK21" s="47">
        <f>AI21*AK19</f>
        <v>0</v>
      </c>
      <c r="AL21" s="50">
        <v>0</v>
      </c>
      <c r="AM21" s="34">
        <f>AL21*AM19</f>
        <v>0</v>
      </c>
      <c r="AN21" s="47">
        <f>AL21*AN19</f>
        <v>0</v>
      </c>
      <c r="AO21" s="50">
        <v>0</v>
      </c>
      <c r="AP21" s="34">
        <f>AO21*AP19</f>
        <v>0</v>
      </c>
      <c r="AQ21" s="47">
        <f>AO21*AQ19</f>
        <v>0</v>
      </c>
      <c r="AR21" s="50">
        <v>0</v>
      </c>
      <c r="AS21" s="34">
        <f>AR21*AS19</f>
        <v>0</v>
      </c>
      <c r="AT21" s="47">
        <f>AR21*AT19</f>
        <v>0</v>
      </c>
      <c r="AU21" s="50">
        <v>0</v>
      </c>
      <c r="AV21" s="34">
        <f>AU21*AV19</f>
        <v>0</v>
      </c>
      <c r="AW21" s="47">
        <f>AU21*AW19</f>
        <v>0</v>
      </c>
    </row>
    <row r="22" spans="1:49" x14ac:dyDescent="0.35">
      <c r="A22" s="1" t="s">
        <v>58</v>
      </c>
      <c r="B22" s="1"/>
      <c r="C22" s="49"/>
      <c r="D22" s="49"/>
      <c r="E22" s="50">
        <v>0</v>
      </c>
      <c r="F22" s="34">
        <f>E22*F19</f>
        <v>0</v>
      </c>
      <c r="G22" s="34">
        <f>E22*G19</f>
        <v>0</v>
      </c>
      <c r="H22" s="50">
        <v>0</v>
      </c>
      <c r="I22" s="34">
        <f>H22*I19</f>
        <v>0</v>
      </c>
      <c r="J22" s="34">
        <f>H22*J19</f>
        <v>0</v>
      </c>
      <c r="K22" s="50">
        <v>0</v>
      </c>
      <c r="L22" s="34">
        <f>K22*L19</f>
        <v>0</v>
      </c>
      <c r="M22" s="34">
        <f>K22*M19</f>
        <v>0</v>
      </c>
      <c r="N22" s="50">
        <v>0</v>
      </c>
      <c r="O22" s="34">
        <f>N22*O19</f>
        <v>0</v>
      </c>
      <c r="P22" s="34">
        <f>N22*P19</f>
        <v>0</v>
      </c>
      <c r="Q22" s="50">
        <v>0</v>
      </c>
      <c r="R22" s="34">
        <f>Q22*R19</f>
        <v>0</v>
      </c>
      <c r="S22" s="34">
        <f>Q22*S19</f>
        <v>0</v>
      </c>
      <c r="T22" s="50">
        <v>0</v>
      </c>
      <c r="U22" s="34">
        <f>T22*U19</f>
        <v>0</v>
      </c>
      <c r="V22" s="34">
        <f>T22*V19</f>
        <v>0</v>
      </c>
      <c r="W22" s="50">
        <v>0</v>
      </c>
      <c r="X22" s="34">
        <f>W22*X19</f>
        <v>0</v>
      </c>
      <c r="Y22" s="34">
        <f>W22*Y19</f>
        <v>0</v>
      </c>
      <c r="Z22" s="50">
        <v>0</v>
      </c>
      <c r="AA22" s="34">
        <f>Z22*AA19</f>
        <v>0</v>
      </c>
      <c r="AB22" s="34">
        <f>Z22*AB19</f>
        <v>0</v>
      </c>
      <c r="AC22" s="50">
        <v>0</v>
      </c>
      <c r="AD22" s="34">
        <f>AC22*AD19</f>
        <v>0</v>
      </c>
      <c r="AE22" s="34">
        <f>AC22*AE19</f>
        <v>0</v>
      </c>
      <c r="AF22" s="50">
        <v>0</v>
      </c>
      <c r="AG22" s="34">
        <f>AF22*AG19</f>
        <v>0</v>
      </c>
      <c r="AH22" s="34">
        <f>AF22*AH19</f>
        <v>0</v>
      </c>
      <c r="AI22" s="50">
        <v>0</v>
      </c>
      <c r="AJ22" s="34">
        <f>AI22*AJ19</f>
        <v>0</v>
      </c>
      <c r="AK22" s="34">
        <f>AI22*AK19</f>
        <v>0</v>
      </c>
      <c r="AL22" s="50">
        <v>0</v>
      </c>
      <c r="AM22" s="34">
        <f>AL22*AM19</f>
        <v>0</v>
      </c>
      <c r="AN22" s="34">
        <f>AL22*AN19</f>
        <v>0</v>
      </c>
      <c r="AO22" s="50">
        <v>0</v>
      </c>
      <c r="AP22" s="34">
        <f>AO22*AP19</f>
        <v>0</v>
      </c>
      <c r="AQ22" s="34">
        <f>AO22*AQ19</f>
        <v>0</v>
      </c>
      <c r="AR22" s="50">
        <v>0</v>
      </c>
      <c r="AS22" s="34">
        <f>AR22*AS19</f>
        <v>0</v>
      </c>
      <c r="AT22" s="34">
        <f>AR22*AT19</f>
        <v>0</v>
      </c>
      <c r="AU22" s="50">
        <v>0</v>
      </c>
      <c r="AV22" s="34">
        <f>AU22*AV19</f>
        <v>0</v>
      </c>
      <c r="AW22" s="34">
        <f>AU22*AW19</f>
        <v>0</v>
      </c>
    </row>
    <row r="23" spans="1:49" x14ac:dyDescent="0.35">
      <c r="A23" s="20" t="s">
        <v>59</v>
      </c>
      <c r="B23" s="51">
        <v>2015</v>
      </c>
      <c r="C23" s="122">
        <v>2020</v>
      </c>
      <c r="D23" s="122">
        <v>2025</v>
      </c>
      <c r="F23" s="34"/>
      <c r="G23" s="34"/>
      <c r="H23" s="50"/>
      <c r="I23" s="34"/>
      <c r="J23" s="34"/>
      <c r="K23" s="50"/>
      <c r="L23" s="34"/>
      <c r="M23" s="34"/>
      <c r="N23" s="50"/>
      <c r="O23" s="34"/>
      <c r="P23" s="34"/>
      <c r="Q23" s="50"/>
      <c r="R23" s="34"/>
      <c r="S23" s="34"/>
      <c r="T23" s="50"/>
      <c r="U23" s="34"/>
      <c r="V23" s="34"/>
      <c r="W23" s="50"/>
      <c r="X23" s="34"/>
      <c r="Y23" s="34"/>
      <c r="Z23" s="50"/>
      <c r="AA23" s="34"/>
      <c r="AB23" s="34"/>
      <c r="AC23" s="50"/>
      <c r="AD23" s="34"/>
      <c r="AE23" s="34"/>
      <c r="AF23" s="50"/>
      <c r="AG23" s="34"/>
      <c r="AH23" s="34"/>
      <c r="AI23" s="50"/>
      <c r="AJ23" s="34"/>
      <c r="AK23" s="34"/>
      <c r="AL23" s="50"/>
      <c r="AM23" s="34"/>
      <c r="AN23" s="34"/>
      <c r="AO23" s="50"/>
      <c r="AP23" s="34"/>
      <c r="AQ23" s="34"/>
      <c r="AR23" s="50"/>
      <c r="AS23" s="34"/>
      <c r="AT23" s="34"/>
      <c r="AU23" s="50"/>
      <c r="AV23" s="34"/>
      <c r="AW23" s="34"/>
    </row>
    <row r="24" spans="1:49" x14ac:dyDescent="0.35">
      <c r="A24" s="53" t="s">
        <v>60</v>
      </c>
      <c r="B24" s="54">
        <v>6.4163999999999999E-2</v>
      </c>
      <c r="C24" s="54">
        <v>7.2999999999999995E-2</v>
      </c>
      <c r="D24" s="54">
        <v>7.0199999999999999E-2</v>
      </c>
      <c r="F24" s="55">
        <f>IF(AND(E$17&gt;=$C$23, E$17&lt;$D$23),(F21+F22)*$C$24,(F21+F22)*$D$24)</f>
        <v>0</v>
      </c>
      <c r="G24" s="56">
        <f>IF(AND(E$17&gt;=$C$23, E$17&lt;$D$23),(G22)*$C$24,(G22)*$D$24)</f>
        <v>0</v>
      </c>
      <c r="H24" s="57"/>
      <c r="I24" s="55">
        <f>IF(AND(H$17&gt;=$C$23, H$17&lt;$D$23),(I21+I22)*$C$24,(I21+I22)*$D$24)</f>
        <v>0</v>
      </c>
      <c r="J24" s="56">
        <f>IF(AND(H$17&gt;=$C$23, H$17&lt;$D$23),(J22)*$C$24,(J22)*$D$24)</f>
        <v>0</v>
      </c>
      <c r="K24" s="57"/>
      <c r="L24" s="55">
        <f>IF(AND(K$17&gt;=$C$23, K$17&lt;$D$23),(L21+L22)*$C$24,(L21+L22)*$D$24)</f>
        <v>0</v>
      </c>
      <c r="M24" s="56">
        <f>IF(AND(K$17&gt;=$C$23, K$17&lt;$D$23),(M22)*$C$24,(M22)*$D$24)</f>
        <v>0</v>
      </c>
      <c r="N24" s="57"/>
      <c r="O24" s="55">
        <f>IF(AND(N$17&gt;=$C$23, N$17&lt;$D$23),(O21+O22)*$C$24,(O21+O22)*$D$24)</f>
        <v>0</v>
      </c>
      <c r="P24" s="56">
        <f>IF(AND(N$17&gt;=$C$23, N$17&lt;$D$23),(P22)*$C$24,(P22)*$D$24)</f>
        <v>0</v>
      </c>
      <c r="Q24" s="57"/>
      <c r="R24" s="55">
        <f>IF(AND(Q$17&gt;=$C$23, Q$17&lt;$D$23),(R21+R22)*$C$24,(R21+R22)*$D$24)</f>
        <v>0</v>
      </c>
      <c r="S24" s="56">
        <f>IF(AND(Q$17&gt;=$C$23, Q$17&lt;$D$23),(S22)*$C$24,(S22)*$D$24)</f>
        <v>0</v>
      </c>
      <c r="T24" s="57"/>
      <c r="U24" s="55">
        <f>IF(AND(T$17&gt;=$C$23, T$17&lt;$D$23),(U21+U22)*$C$24,(U21+U22)*$D$24)</f>
        <v>0</v>
      </c>
      <c r="V24" s="56">
        <f>IF(AND(T$17&gt;=$C$23, T$17&lt;$D$23),(V22)*$C$24,(V22)*$D$24)</f>
        <v>0</v>
      </c>
      <c r="W24" s="57"/>
      <c r="X24" s="55">
        <f>IF(AND(W$17&gt;=$C$23, W$17&lt;$D$23),(X21+X22)*$C$24,(X21+X22)*$D$24)</f>
        <v>0</v>
      </c>
      <c r="Y24" s="56">
        <f>IF(AND(W$17&gt;=$C$23, W$17&lt;$D$23),(Y22)*$C$24,(Y22)*$D$24)</f>
        <v>0</v>
      </c>
      <c r="Z24" s="57"/>
      <c r="AA24" s="55">
        <f>IF(AND(Z$17&gt;=$C$23, Z$17&lt;$D$23),(AA21+AA22)*$C$24,(AA21+AA22)*$D$24)</f>
        <v>0</v>
      </c>
      <c r="AB24" s="56">
        <f>IF(AND(Z$17&gt;=$C$23, Z$17&lt;$D$23),(AB22)*$C$24,(AB22)*$D$24)</f>
        <v>0</v>
      </c>
      <c r="AC24" s="57"/>
      <c r="AD24" s="55">
        <f>IF(AND(AC$17&gt;=$C$23, AC$17&lt;$D$23),(AD21+AD22)*$C$24,(AD21+AD22)*$D$24)</f>
        <v>0</v>
      </c>
      <c r="AE24" s="56">
        <f>IF(AND(AC$17&gt;=$C$23, AC$17&lt;$D$23),(AE22)*$C$24,(AE22)*$D$24)</f>
        <v>0</v>
      </c>
      <c r="AF24" s="57"/>
      <c r="AG24" s="55">
        <f>IF(AND(AF$17&gt;=$C$23, AF$17&lt;$D$23),(AG21+AG22)*$C$24,(AG21+AG22)*$D$24)</f>
        <v>0</v>
      </c>
      <c r="AH24" s="56">
        <f>IF(AND(AF$17&gt;=$C$23, AF$17&lt;$D$23),(AH22)*$C$24,(AH22)*$D$24)</f>
        <v>0</v>
      </c>
      <c r="AI24" s="57"/>
      <c r="AJ24" s="55">
        <f>IF(AND(AI$17&gt;=$C$23, AI$17&lt;$D$23),(AJ21+AJ22)*$C$24,(AJ21+AJ22)*$D$24)</f>
        <v>0</v>
      </c>
      <c r="AK24" s="56">
        <f>IF(AND(AI$17&gt;=$C$23, AI$17&lt;$D$23),(AK22)*$C$24,(AK22)*$D$24)</f>
        <v>0</v>
      </c>
      <c r="AL24" s="57"/>
      <c r="AM24" s="55">
        <f>IF(AND(AL$17&gt;=$C$23, AL$17&lt;$D$23),(AM21+AM22)*$C$24,(AM21+AM22)*$D$24)</f>
        <v>0</v>
      </c>
      <c r="AN24" s="56">
        <f>IF(AND(AL$17&gt;=$C$23, AL$17&lt;$D$23),(AN22)*$C$24,(AN22)*$D$24)</f>
        <v>0</v>
      </c>
      <c r="AO24" s="57"/>
      <c r="AP24" s="55">
        <f>IF(AND(AO$17&gt;=$C$23, AO$17&lt;$D$23),(AP21+AP22)*$C$24,(AP21+AP22)*$D$24)</f>
        <v>0</v>
      </c>
      <c r="AQ24" s="56">
        <f>IF(AND(AO$17&gt;=$C$23, AO$17&lt;$D$23),(AQ22)*$C$24,(AQ22)*$D$24)</f>
        <v>0</v>
      </c>
      <c r="AR24" s="57"/>
      <c r="AS24" s="55">
        <f>IF(AND(AR$17&gt;=$C$23, AR$17&lt;$D$23),(AS21+AS22)*$C$24,(AS21+AS22)*$D$24)</f>
        <v>0</v>
      </c>
      <c r="AT24" s="56">
        <f>IF(AND(AR$17&gt;=$C$23, AR$17&lt;$D$23),(AT22)*$C$24,(AT22)*$D$24)</f>
        <v>0</v>
      </c>
      <c r="AU24" s="57"/>
      <c r="AV24" s="55">
        <f>IF(AND(AU$17&gt;=$C$23, AU$17&lt;$D$23),(AV21+AV22)*$C$24,(AV21+AV22)*$D$24)</f>
        <v>0</v>
      </c>
      <c r="AW24" s="56">
        <f>IF(AND(AU$17&gt;=$C$23, AU$17&lt;$D$23),(AW22)*$C$24,(AW22)*$D$24)</f>
        <v>0</v>
      </c>
    </row>
    <row r="25" spans="1:49" x14ac:dyDescent="0.35">
      <c r="A25" s="120" t="s">
        <v>61</v>
      </c>
      <c r="B25" s="1"/>
      <c r="C25" s="1"/>
      <c r="D25" s="1"/>
      <c r="F25" s="34">
        <f>SUM(F20+F24)</f>
        <v>0</v>
      </c>
      <c r="G25" s="34">
        <f>SUM(G20+G24)</f>
        <v>0</v>
      </c>
      <c r="H25" s="1"/>
      <c r="I25" s="34">
        <f>SUM(I20+I24)</f>
        <v>0</v>
      </c>
      <c r="J25" s="34">
        <f>SUM(J20+J24)</f>
        <v>0</v>
      </c>
      <c r="K25" s="1"/>
      <c r="L25" s="34">
        <f>SUM(L20+L24)</f>
        <v>0</v>
      </c>
      <c r="M25" s="34">
        <f>SUM(M20+M24)</f>
        <v>0</v>
      </c>
      <c r="N25" s="1"/>
      <c r="O25" s="34">
        <f>SUM(O20+O24)</f>
        <v>0</v>
      </c>
      <c r="P25" s="34">
        <f>SUM(P20+P24)</f>
        <v>0</v>
      </c>
      <c r="Q25" s="1"/>
      <c r="R25" s="34">
        <f>SUM(R20+R24)</f>
        <v>22103.776673796659</v>
      </c>
      <c r="S25" s="34">
        <f>SUM(S20+S24)</f>
        <v>346292.50122281432</v>
      </c>
      <c r="T25" s="1"/>
      <c r="U25" s="34">
        <f>SUM(U20+U24)</f>
        <v>41167.865447593314</v>
      </c>
      <c r="V25" s="34">
        <f>SUM(V20+V24)</f>
        <v>644963.22534562857</v>
      </c>
      <c r="W25" s="1"/>
      <c r="X25" s="34">
        <f>SUM(X20+X24)</f>
        <v>31217.956847593319</v>
      </c>
      <c r="Y25" s="34">
        <f>SUM(Y20+Y24)</f>
        <v>489081.32394562865</v>
      </c>
      <c r="Z25" s="1"/>
      <c r="AA25" s="34">
        <f>SUM(AA20+AA24)</f>
        <v>18713.826347593316</v>
      </c>
      <c r="AB25" s="34">
        <f>SUM(AB20+AB24)</f>
        <v>293183.27944562864</v>
      </c>
      <c r="AC25" s="1"/>
      <c r="AD25" s="34">
        <f>SUM(AD20+AD24)</f>
        <v>7874.8818475933203</v>
      </c>
      <c r="AE25" s="34">
        <f>SUM(AE20+AE24)</f>
        <v>123373.14894562869</v>
      </c>
      <c r="AF25" s="1"/>
      <c r="AG25" s="34">
        <f>SUM(AG20+AG24)</f>
        <v>11480.531495333558</v>
      </c>
      <c r="AH25" s="34">
        <f>SUM(AH20+AH24)</f>
        <v>179861.6600935591</v>
      </c>
      <c r="AI25" s="1"/>
      <c r="AJ25" s="34">
        <f>SUM(AJ20+AJ24)</f>
        <v>43721.369888550944</v>
      </c>
      <c r="AK25" s="34">
        <f>SUM(AK20+AK24)</f>
        <v>684968.12825396482</v>
      </c>
      <c r="AL25" s="1"/>
      <c r="AM25" s="34">
        <f>SUM(AM20+AM24)</f>
        <v>73323.997133853234</v>
      </c>
      <c r="AN25" s="34">
        <f>SUM(AN20+AN24)</f>
        <v>1148742.6217637006</v>
      </c>
      <c r="AO25" s="1"/>
      <c r="AP25" s="34">
        <f>SUM(AP20+AP24)</f>
        <v>99150.96684541303</v>
      </c>
      <c r="AQ25" s="34">
        <f>SUM(AQ20+AQ24)</f>
        <v>1553365.1472448041</v>
      </c>
      <c r="AR25" s="1"/>
      <c r="AS25" s="34">
        <f>SUM(AS20+AS24)</f>
        <v>133739.57428333658</v>
      </c>
      <c r="AT25" s="34">
        <f>SUM(AT20+AT24)</f>
        <v>2095253.3304389399</v>
      </c>
      <c r="AU25" s="1"/>
      <c r="AV25" s="34">
        <f>SUM(AV20+AV24)</f>
        <v>153107.6086690521</v>
      </c>
      <c r="AW25" s="34">
        <f>SUM(AW20+AW24)</f>
        <v>2398685.869148483</v>
      </c>
    </row>
    <row r="26" spans="1:49" x14ac:dyDescent="0.35">
      <c r="A26" s="1"/>
      <c r="B26" s="1"/>
      <c r="C26" s="1"/>
      <c r="D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row>
    <row r="27" spans="1:49" x14ac:dyDescent="0.35">
      <c r="A27" s="20" t="s">
        <v>59</v>
      </c>
      <c r="B27" s="122">
        <v>2015</v>
      </c>
      <c r="C27" s="122">
        <v>2020</v>
      </c>
      <c r="D27" s="122">
        <v>2025</v>
      </c>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row>
    <row r="28" spans="1:49" x14ac:dyDescent="0.35">
      <c r="A28" s="1" t="s">
        <v>62</v>
      </c>
      <c r="B28" s="58">
        <v>0.04</v>
      </c>
      <c r="C28" s="58">
        <v>0.04</v>
      </c>
      <c r="D28" s="58">
        <v>0.04</v>
      </c>
      <c r="F28" s="34">
        <f>F25*$B$28</f>
        <v>0</v>
      </c>
      <c r="G28" s="34">
        <f>G25*$B$28</f>
        <v>0</v>
      </c>
      <c r="H28" s="30"/>
      <c r="I28" s="34">
        <f>I25*$B$28</f>
        <v>0</v>
      </c>
      <c r="J28" s="34">
        <f>J25*$B$28</f>
        <v>0</v>
      </c>
      <c r="K28" s="30"/>
      <c r="L28" s="34">
        <f>L25*$B$28</f>
        <v>0</v>
      </c>
      <c r="M28" s="34">
        <f>M25*$B$28</f>
        <v>0</v>
      </c>
      <c r="N28" s="30"/>
      <c r="O28" s="34">
        <f>O25*$B$28</f>
        <v>0</v>
      </c>
      <c r="P28" s="34">
        <f>P25*$B$28</f>
        <v>0</v>
      </c>
      <c r="Q28" s="30"/>
      <c r="R28" s="34">
        <f>R25*$B$28</f>
        <v>884.15106695186637</v>
      </c>
      <c r="S28" s="34">
        <f>S25*$B$28</f>
        <v>13851.700048912573</v>
      </c>
      <c r="T28" s="30"/>
      <c r="U28" s="34">
        <f>U25*$C$28</f>
        <v>1646.7146179037327</v>
      </c>
      <c r="V28" s="34">
        <f>V25*$C$28</f>
        <v>25798.529013825144</v>
      </c>
      <c r="W28" s="30"/>
      <c r="X28" s="34">
        <f>X25*$C$28</f>
        <v>1248.7182739037328</v>
      </c>
      <c r="Y28" s="34">
        <f>Y25*$C$28</f>
        <v>19563.252957825145</v>
      </c>
      <c r="Z28" s="30"/>
      <c r="AA28" s="34">
        <f>AA25*$C$28</f>
        <v>748.55305390373269</v>
      </c>
      <c r="AB28" s="34">
        <f>AB25*$C$28</f>
        <v>11727.331177825146</v>
      </c>
      <c r="AC28" s="30"/>
      <c r="AD28" s="34">
        <f>AD25*$C$28</f>
        <v>314.99527390373282</v>
      </c>
      <c r="AE28" s="34">
        <f>AE25*$C$28</f>
        <v>4934.9259578251476</v>
      </c>
      <c r="AF28" s="30"/>
      <c r="AG28" s="34">
        <f>AG25*$C$28</f>
        <v>459.22125981334233</v>
      </c>
      <c r="AH28" s="34">
        <f>AH25*$C$28</f>
        <v>7194.4664037423645</v>
      </c>
      <c r="AI28" s="30"/>
      <c r="AJ28" s="34">
        <f>AJ25*$D$28</f>
        <v>1748.8547955420379</v>
      </c>
      <c r="AK28" s="34">
        <f>AK25*$D$28</f>
        <v>27398.725130158593</v>
      </c>
      <c r="AL28" s="30"/>
      <c r="AM28" s="34">
        <f>AM25*$D$28</f>
        <v>2932.9598853541293</v>
      </c>
      <c r="AN28" s="34">
        <f>AN25*$D$28</f>
        <v>45949.704870548027</v>
      </c>
      <c r="AO28" s="30"/>
      <c r="AP28" s="34">
        <f>AP25*$D$28</f>
        <v>3966.0386738165212</v>
      </c>
      <c r="AQ28" s="34">
        <f>AQ25*$D$28</f>
        <v>62134.605889792161</v>
      </c>
      <c r="AR28" s="30"/>
      <c r="AS28" s="34">
        <f>AS25*$D$28</f>
        <v>5349.5829713334633</v>
      </c>
      <c r="AT28" s="34">
        <f>AT25*$D$28</f>
        <v>83810.133217557595</v>
      </c>
      <c r="AU28" s="30"/>
      <c r="AV28" s="34">
        <f>AV25*$D$28</f>
        <v>6124.3043467620846</v>
      </c>
      <c r="AW28" s="34">
        <f>AW25*$D$28</f>
        <v>95947.434765939324</v>
      </c>
    </row>
    <row r="29" spans="1:49" x14ac:dyDescent="0.35">
      <c r="A29" s="1" t="s">
        <v>63</v>
      </c>
      <c r="B29" s="58">
        <v>0.56000000000000005</v>
      </c>
      <c r="C29" s="58">
        <v>0.56000000000000005</v>
      </c>
      <c r="D29" s="58">
        <v>0.56000000000000005</v>
      </c>
      <c r="F29" s="34">
        <f>F25*$B$29</f>
        <v>0</v>
      </c>
      <c r="G29" s="34">
        <f>G25*$B$29</f>
        <v>0</v>
      </c>
      <c r="H29" s="59"/>
      <c r="I29" s="34">
        <f>I25*$B$29</f>
        <v>0</v>
      </c>
      <c r="J29" s="34">
        <f>J25*$B$29</f>
        <v>0</v>
      </c>
      <c r="K29" s="59"/>
      <c r="L29" s="34">
        <f>L25*$B$29</f>
        <v>0</v>
      </c>
      <c r="M29" s="34">
        <f>M25*$B$29</f>
        <v>0</v>
      </c>
      <c r="N29" s="59"/>
      <c r="O29" s="34">
        <f>O25*$B$29</f>
        <v>0</v>
      </c>
      <c r="P29" s="34">
        <f>P25*$B$29</f>
        <v>0</v>
      </c>
      <c r="Q29" s="59"/>
      <c r="R29" s="34">
        <f>R25*$B$29</f>
        <v>12378.114937326131</v>
      </c>
      <c r="S29" s="34">
        <f>S25*$B$29</f>
        <v>193923.80068477604</v>
      </c>
      <c r="T29" s="59"/>
      <c r="U29" s="34">
        <f>U25*$C$29</f>
        <v>23054.004650652259</v>
      </c>
      <c r="V29" s="34">
        <f>V25*$C$29</f>
        <v>361179.40619355201</v>
      </c>
      <c r="W29" s="59"/>
      <c r="X29" s="34">
        <f>X25*$C$29</f>
        <v>17482.055834652259</v>
      </c>
      <c r="Y29" s="34">
        <f>Y25*$C$29</f>
        <v>273885.5414095521</v>
      </c>
      <c r="Z29" s="59"/>
      <c r="AA29" s="34">
        <f>AA25*$C$29</f>
        <v>10479.742754652258</v>
      </c>
      <c r="AB29" s="34">
        <f>AB25*$C$29</f>
        <v>164182.63648955204</v>
      </c>
      <c r="AC29" s="59"/>
      <c r="AD29" s="34">
        <f>AD25*$C$29</f>
        <v>4409.93383465226</v>
      </c>
      <c r="AE29" s="34">
        <f>AE25*$C$29</f>
        <v>69088.963409552074</v>
      </c>
      <c r="AF29" s="59"/>
      <c r="AG29" s="34">
        <f>AG25*$C$29</f>
        <v>6429.0976373867934</v>
      </c>
      <c r="AH29" s="34">
        <f>AH25*$C$29</f>
        <v>100722.5296523931</v>
      </c>
      <c r="AI29" s="59"/>
      <c r="AJ29" s="34">
        <f>AJ25*$D$29</f>
        <v>24483.96713758853</v>
      </c>
      <c r="AK29" s="34">
        <f>AK25*$D$29</f>
        <v>383582.15182222036</v>
      </c>
      <c r="AL29" s="59"/>
      <c r="AM29" s="34">
        <f>AM25*$D$29</f>
        <v>41061.438394957811</v>
      </c>
      <c r="AN29" s="34">
        <f>AN25*$D$29</f>
        <v>643295.86818767246</v>
      </c>
      <c r="AO29" s="59"/>
      <c r="AP29" s="34">
        <f>AP25*$D$29</f>
        <v>55524.541433431303</v>
      </c>
      <c r="AQ29" s="34">
        <f>AQ25*$D$29</f>
        <v>869884.4824570904</v>
      </c>
      <c r="AR29" s="59"/>
      <c r="AS29" s="34">
        <f>AS25*$D$29</f>
        <v>74894.161598668492</v>
      </c>
      <c r="AT29" s="34">
        <f>AT25*$D$29</f>
        <v>1173341.8650458064</v>
      </c>
      <c r="AU29" s="59"/>
      <c r="AV29" s="34">
        <f>AV25*$D$29</f>
        <v>85740.260854669192</v>
      </c>
      <c r="AW29" s="34">
        <f>AW25*$D$29</f>
        <v>1343264.0867231507</v>
      </c>
    </row>
    <row r="30" spans="1:49" x14ac:dyDescent="0.35">
      <c r="A30" s="1" t="s">
        <v>64</v>
      </c>
      <c r="B30" s="58">
        <v>0.4</v>
      </c>
      <c r="C30" s="58">
        <v>0.4</v>
      </c>
      <c r="D30" s="58">
        <v>0.4</v>
      </c>
      <c r="F30" s="34">
        <f>F25*$B$30</f>
        <v>0</v>
      </c>
      <c r="G30" s="34">
        <f>G25*$B$30</f>
        <v>0</v>
      </c>
      <c r="H30" s="60"/>
      <c r="I30" s="34">
        <f>I25*$B$30</f>
        <v>0</v>
      </c>
      <c r="J30" s="34">
        <f>J25*$B$30</f>
        <v>0</v>
      </c>
      <c r="K30" s="60"/>
      <c r="L30" s="34">
        <f>L25*$B$30</f>
        <v>0</v>
      </c>
      <c r="M30" s="34">
        <f>M25*$B$30</f>
        <v>0</v>
      </c>
      <c r="N30" s="60"/>
      <c r="O30" s="34">
        <f>O25*$B$30</f>
        <v>0</v>
      </c>
      <c r="P30" s="34">
        <f>P25*$B$30</f>
        <v>0</v>
      </c>
      <c r="Q30" s="60"/>
      <c r="R30" s="34">
        <f>R25*$B$30</f>
        <v>8841.5106695186641</v>
      </c>
      <c r="S30" s="34">
        <f>S25*$B$30</f>
        <v>138517.00048912573</v>
      </c>
      <c r="T30" s="60"/>
      <c r="U30" s="34">
        <f>U25*$C$30</f>
        <v>16467.146179037325</v>
      </c>
      <c r="V30" s="34">
        <f>V25*$C$30</f>
        <v>257985.29013825144</v>
      </c>
      <c r="W30" s="60"/>
      <c r="X30" s="34">
        <f>X25*$C$30</f>
        <v>12487.182739037329</v>
      </c>
      <c r="Y30" s="34">
        <f>Y25*$C$30</f>
        <v>195632.52957825147</v>
      </c>
      <c r="Z30" s="60"/>
      <c r="AA30" s="34">
        <f>AA25*$C$30</f>
        <v>7485.5305390373269</v>
      </c>
      <c r="AB30" s="34">
        <f>AB25*$C$30</f>
        <v>117273.31177825146</v>
      </c>
      <c r="AC30" s="60"/>
      <c r="AD30" s="34">
        <f>AD25*$C$30</f>
        <v>3149.9527390373282</v>
      </c>
      <c r="AE30" s="34">
        <f>AE25*$C$30</f>
        <v>49349.259578251484</v>
      </c>
      <c r="AF30" s="60"/>
      <c r="AG30" s="34">
        <f>AG25*$C$30</f>
        <v>4592.2125981334239</v>
      </c>
      <c r="AH30" s="34">
        <f>AH25*$C$30</f>
        <v>71944.664037423645</v>
      </c>
      <c r="AI30" s="60"/>
      <c r="AJ30" s="34">
        <f>AJ25*$D$30</f>
        <v>17488.547955420378</v>
      </c>
      <c r="AK30" s="34">
        <f>AK25*$D$30</f>
        <v>273987.25130158593</v>
      </c>
      <c r="AL30" s="60"/>
      <c r="AM30" s="34">
        <f>AM25*$D$30</f>
        <v>29329.598853541294</v>
      </c>
      <c r="AN30" s="34">
        <f>AN25*$D$30</f>
        <v>459497.04870548029</v>
      </c>
      <c r="AO30" s="60"/>
      <c r="AP30" s="34">
        <f>AP25*$D$30</f>
        <v>39660.386738165216</v>
      </c>
      <c r="AQ30" s="34">
        <f>AQ25*$D$30</f>
        <v>621346.0588979217</v>
      </c>
      <c r="AR30" s="60"/>
      <c r="AS30" s="34">
        <f>AS25*$D$30</f>
        <v>53495.829713334635</v>
      </c>
      <c r="AT30" s="34">
        <f>AT25*$D$30</f>
        <v>838101.33217557601</v>
      </c>
      <c r="AU30" s="60"/>
      <c r="AV30" s="34">
        <f>AV25*$D$30</f>
        <v>61243.043467620846</v>
      </c>
      <c r="AW30" s="34">
        <f>AW25*$D$30</f>
        <v>959474.34765939321</v>
      </c>
    </row>
    <row r="31" spans="1:49" x14ac:dyDescent="0.35">
      <c r="A31" s="1"/>
      <c r="B31" s="1"/>
      <c r="C31" s="1"/>
      <c r="D31" s="1"/>
      <c r="F31" s="61"/>
      <c r="G31" s="1"/>
      <c r="H31" s="1"/>
      <c r="I31" s="61"/>
      <c r="J31" s="1"/>
      <c r="K31" s="1"/>
      <c r="L31" s="61"/>
      <c r="M31" s="1"/>
      <c r="N31" s="1"/>
      <c r="O31" s="61"/>
      <c r="P31" s="1"/>
      <c r="Q31" s="1"/>
      <c r="R31" s="61"/>
      <c r="S31" s="1"/>
      <c r="T31" s="1"/>
      <c r="U31" s="61"/>
      <c r="V31" s="1"/>
      <c r="W31" s="1"/>
      <c r="X31" s="61"/>
      <c r="Y31" s="1"/>
      <c r="Z31" s="1"/>
      <c r="AA31" s="61"/>
      <c r="AB31" s="1"/>
      <c r="AC31" s="1"/>
      <c r="AD31" s="61"/>
      <c r="AE31" s="1"/>
      <c r="AF31" s="1"/>
      <c r="AG31" s="61"/>
      <c r="AH31" s="1"/>
      <c r="AI31" s="1"/>
      <c r="AJ31" s="61"/>
      <c r="AK31" s="1"/>
      <c r="AL31" s="1"/>
      <c r="AM31" s="61"/>
      <c r="AN31" s="1"/>
      <c r="AO31" s="1"/>
      <c r="AP31" s="61"/>
      <c r="AQ31" s="1"/>
      <c r="AR31" s="1"/>
      <c r="AS31" s="61"/>
      <c r="AT31" s="1"/>
      <c r="AU31" s="1"/>
      <c r="AV31" s="61"/>
      <c r="AW31" s="1"/>
    </row>
    <row r="32" spans="1:49" x14ac:dyDescent="0.35">
      <c r="A32" s="1" t="s">
        <v>65</v>
      </c>
      <c r="B32" s="54">
        <v>1.38E-2</v>
      </c>
      <c r="C32" s="54">
        <v>2.6100000000000002E-2</v>
      </c>
      <c r="D32" s="54">
        <v>5.2499999999999998E-2</v>
      </c>
      <c r="F32" s="34">
        <f t="shared" ref="F32:G34" si="0">F28*$B32</f>
        <v>0</v>
      </c>
      <c r="G32" s="34">
        <f t="shared" si="0"/>
        <v>0</v>
      </c>
      <c r="H32" s="62"/>
      <c r="I32" s="34">
        <f t="shared" ref="I32:J34" si="1">I28*$B32</f>
        <v>0</v>
      </c>
      <c r="J32" s="34">
        <f t="shared" si="1"/>
        <v>0</v>
      </c>
      <c r="K32" s="62"/>
      <c r="L32" s="34">
        <f t="shared" ref="L32:M34" si="2">L28*$B32</f>
        <v>0</v>
      </c>
      <c r="M32" s="34">
        <f t="shared" si="2"/>
        <v>0</v>
      </c>
      <c r="N32" s="62"/>
      <c r="O32" s="34">
        <f t="shared" ref="O32:P34" si="3">O28*$B32</f>
        <v>0</v>
      </c>
      <c r="P32" s="34">
        <f t="shared" si="3"/>
        <v>0</v>
      </c>
      <c r="Q32" s="62"/>
      <c r="R32" s="34">
        <f t="shared" ref="R32:S34" si="4">R28*$B32</f>
        <v>12.201284723935755</v>
      </c>
      <c r="S32" s="34">
        <f t="shared" si="4"/>
        <v>191.15346067499351</v>
      </c>
      <c r="T32" s="62"/>
      <c r="U32" s="34">
        <f t="shared" ref="U32:V34" si="5">U28*$C32</f>
        <v>42.979251527287424</v>
      </c>
      <c r="V32" s="34">
        <f t="shared" si="5"/>
        <v>673.34160726083633</v>
      </c>
      <c r="W32" s="62"/>
      <c r="X32" s="34">
        <f t="shared" ref="X32:Y34" si="6">X28*$C32</f>
        <v>32.591546948887427</v>
      </c>
      <c r="Y32" s="34">
        <f t="shared" si="6"/>
        <v>510.60090219923632</v>
      </c>
      <c r="Z32" s="62"/>
      <c r="AA32" s="34">
        <f t="shared" ref="AA32:AB34" si="7">AA28*$C32</f>
        <v>19.537234706887425</v>
      </c>
      <c r="AB32" s="34">
        <f t="shared" si="7"/>
        <v>306.08334374123632</v>
      </c>
      <c r="AC32" s="62"/>
      <c r="AD32" s="34">
        <f t="shared" ref="AD32:AE34" si="8">AD28*$C32</f>
        <v>8.2213766488874267</v>
      </c>
      <c r="AE32" s="34">
        <f t="shared" si="8"/>
        <v>128.80156749923637</v>
      </c>
      <c r="AF32" s="62"/>
      <c r="AG32" s="34">
        <f t="shared" ref="AG32:AH34" si="9">AG28*$C32</f>
        <v>11.985674881128235</v>
      </c>
      <c r="AH32" s="34">
        <f t="shared" si="9"/>
        <v>187.77557313767574</v>
      </c>
      <c r="AI32" s="62"/>
      <c r="AJ32" s="34">
        <f t="shared" ref="AJ32:AK34" si="10">AJ28*$D32</f>
        <v>91.814876765956981</v>
      </c>
      <c r="AK32" s="34">
        <f t="shared" si="10"/>
        <v>1438.4330693333261</v>
      </c>
      <c r="AL32" s="62"/>
      <c r="AM32" s="34">
        <f t="shared" ref="AM32:AN34" si="11">AM28*$D32</f>
        <v>153.98039398109179</v>
      </c>
      <c r="AN32" s="34">
        <f t="shared" si="11"/>
        <v>2412.3595057037714</v>
      </c>
      <c r="AO32" s="62"/>
      <c r="AP32" s="34">
        <f t="shared" ref="AP32:AQ34" si="12">AP28*$D32</f>
        <v>208.21703037536736</v>
      </c>
      <c r="AQ32" s="34">
        <f t="shared" si="12"/>
        <v>3262.0668092140882</v>
      </c>
      <c r="AR32" s="62"/>
      <c r="AS32" s="34">
        <f t="shared" ref="AS32:AT34" si="13">AS28*$D32</f>
        <v>280.85310599500679</v>
      </c>
      <c r="AT32" s="34">
        <f t="shared" si="13"/>
        <v>4400.0319939217734</v>
      </c>
      <c r="AU32" s="62"/>
      <c r="AV32" s="34">
        <f t="shared" ref="AV32:AW34" si="14">AV28*$D32</f>
        <v>321.52597820500944</v>
      </c>
      <c r="AW32" s="34">
        <f t="shared" si="14"/>
        <v>5037.2403252118147</v>
      </c>
    </row>
    <row r="33" spans="1:51" x14ac:dyDescent="0.35">
      <c r="A33" s="1" t="s">
        <v>66</v>
      </c>
      <c r="B33" s="54">
        <v>4.2799999999999998E-2</v>
      </c>
      <c r="C33" s="54">
        <v>3.7100000000000001E-2</v>
      </c>
      <c r="D33" s="54">
        <v>3.9547993430507078E-2</v>
      </c>
      <c r="F33" s="34">
        <f t="shared" si="0"/>
        <v>0</v>
      </c>
      <c r="G33" s="34">
        <f t="shared" si="0"/>
        <v>0</v>
      </c>
      <c r="H33" s="62"/>
      <c r="I33" s="34">
        <f t="shared" si="1"/>
        <v>0</v>
      </c>
      <c r="J33" s="34">
        <f t="shared" si="1"/>
        <v>0</v>
      </c>
      <c r="K33" s="62"/>
      <c r="L33" s="34">
        <f t="shared" si="2"/>
        <v>0</v>
      </c>
      <c r="M33" s="34">
        <f t="shared" si="2"/>
        <v>0</v>
      </c>
      <c r="N33" s="62"/>
      <c r="O33" s="34">
        <f t="shared" si="3"/>
        <v>0</v>
      </c>
      <c r="P33" s="34">
        <f t="shared" si="3"/>
        <v>0</v>
      </c>
      <c r="Q33" s="62"/>
      <c r="R33" s="34">
        <f t="shared" si="4"/>
        <v>529.78331931755838</v>
      </c>
      <c r="S33" s="34">
        <f t="shared" si="4"/>
        <v>8299.9386693084143</v>
      </c>
      <c r="T33" s="62"/>
      <c r="U33" s="34">
        <f t="shared" si="5"/>
        <v>855.30357253919885</v>
      </c>
      <c r="V33" s="34">
        <f t="shared" si="5"/>
        <v>13399.755969780781</v>
      </c>
      <c r="W33" s="62"/>
      <c r="X33" s="34">
        <f t="shared" si="6"/>
        <v>648.58427146559882</v>
      </c>
      <c r="Y33" s="34">
        <f t="shared" si="6"/>
        <v>10161.153586294384</v>
      </c>
      <c r="Z33" s="62"/>
      <c r="AA33" s="34">
        <f t="shared" si="7"/>
        <v>388.7984561975988</v>
      </c>
      <c r="AB33" s="34">
        <f t="shared" si="7"/>
        <v>6091.175813762381</v>
      </c>
      <c r="AC33" s="62"/>
      <c r="AD33" s="34">
        <f t="shared" si="8"/>
        <v>163.60854526559885</v>
      </c>
      <c r="AE33" s="34">
        <f t="shared" si="8"/>
        <v>2563.2005424943818</v>
      </c>
      <c r="AF33" s="62"/>
      <c r="AG33" s="34">
        <f t="shared" si="9"/>
        <v>238.51952234705004</v>
      </c>
      <c r="AH33" s="34">
        <f t="shared" si="9"/>
        <v>3736.805850103784</v>
      </c>
      <c r="AI33" s="62"/>
      <c r="AJ33" s="34">
        <f t="shared" si="10"/>
        <v>968.29177151010242</v>
      </c>
      <c r="AK33" s="34">
        <f t="shared" si="10"/>
        <v>15169.90442032494</v>
      </c>
      <c r="AL33" s="62"/>
      <c r="AM33" s="34">
        <f t="shared" si="11"/>
        <v>1623.8974958909625</v>
      </c>
      <c r="AN33" s="34">
        <f t="shared" si="11"/>
        <v>25441.060768958418</v>
      </c>
      <c r="AO33" s="62"/>
      <c r="AP33" s="34">
        <f t="shared" si="12"/>
        <v>2195.884199841259</v>
      </c>
      <c r="AQ33" s="34">
        <f t="shared" si="12"/>
        <v>34402.185797513062</v>
      </c>
      <c r="AR33" s="62"/>
      <c r="AS33" s="34">
        <f t="shared" si="13"/>
        <v>2961.9138108874772</v>
      </c>
      <c r="AT33" s="34">
        <f t="shared" si="13"/>
        <v>46403.316370570472</v>
      </c>
      <c r="AU33" s="62"/>
      <c r="AV33" s="34">
        <f t="shared" si="14"/>
        <v>3390.8552730104202</v>
      </c>
      <c r="AW33" s="34">
        <f>AW29*$D33</f>
        <v>53123.399277163255</v>
      </c>
    </row>
    <row r="34" spans="1:51" x14ac:dyDescent="0.35">
      <c r="A34" s="1" t="s">
        <v>67</v>
      </c>
      <c r="B34" s="54">
        <v>9.2999999999999999E-2</v>
      </c>
      <c r="C34" s="54">
        <v>8.5199999999999998E-2</v>
      </c>
      <c r="D34" s="54">
        <v>9.3600000000000003E-2</v>
      </c>
      <c r="F34" s="34">
        <f t="shared" si="0"/>
        <v>0</v>
      </c>
      <c r="G34" s="34">
        <f t="shared" si="0"/>
        <v>0</v>
      </c>
      <c r="H34" s="62"/>
      <c r="I34" s="34">
        <f t="shared" si="1"/>
        <v>0</v>
      </c>
      <c r="J34" s="34">
        <f t="shared" si="1"/>
        <v>0</v>
      </c>
      <c r="K34" s="62"/>
      <c r="L34" s="34">
        <f t="shared" si="2"/>
        <v>0</v>
      </c>
      <c r="M34" s="34">
        <f t="shared" si="2"/>
        <v>0</v>
      </c>
      <c r="N34" s="62"/>
      <c r="O34" s="34">
        <f t="shared" si="3"/>
        <v>0</v>
      </c>
      <c r="P34" s="34">
        <f t="shared" si="3"/>
        <v>0</v>
      </c>
      <c r="Q34" s="62"/>
      <c r="R34" s="34">
        <f t="shared" si="4"/>
        <v>822.26049226523571</v>
      </c>
      <c r="S34" s="34">
        <f t="shared" si="4"/>
        <v>12882.081045488692</v>
      </c>
      <c r="T34" s="62"/>
      <c r="U34" s="34">
        <f t="shared" si="5"/>
        <v>1403.0008544539801</v>
      </c>
      <c r="V34" s="34">
        <f t="shared" si="5"/>
        <v>21980.346719779023</v>
      </c>
      <c r="W34" s="62"/>
      <c r="X34" s="34">
        <f t="shared" si="6"/>
        <v>1063.9079693659803</v>
      </c>
      <c r="Y34" s="34">
        <f t="shared" si="6"/>
        <v>16667.891520067024</v>
      </c>
      <c r="Z34" s="62"/>
      <c r="AA34" s="34">
        <f t="shared" si="7"/>
        <v>637.7672019259802</v>
      </c>
      <c r="AB34" s="34">
        <f t="shared" si="7"/>
        <v>9991.6861635070236</v>
      </c>
      <c r="AC34" s="62"/>
      <c r="AD34" s="34">
        <f t="shared" si="8"/>
        <v>268.37597336598037</v>
      </c>
      <c r="AE34" s="34">
        <f t="shared" si="8"/>
        <v>4204.5569160670266</v>
      </c>
      <c r="AF34" s="62"/>
      <c r="AG34" s="34">
        <f t="shared" si="9"/>
        <v>391.25651336096769</v>
      </c>
      <c r="AH34" s="34">
        <f t="shared" si="9"/>
        <v>6129.6853759884943</v>
      </c>
      <c r="AI34" s="62"/>
      <c r="AJ34" s="34">
        <f t="shared" si="10"/>
        <v>1636.9280886273473</v>
      </c>
      <c r="AK34" s="34">
        <f t="shared" si="10"/>
        <v>25645.206721828443</v>
      </c>
      <c r="AL34" s="62"/>
      <c r="AM34" s="34">
        <f t="shared" si="11"/>
        <v>2745.2504526914654</v>
      </c>
      <c r="AN34" s="34">
        <f t="shared" si="11"/>
        <v>43008.923758832956</v>
      </c>
      <c r="AO34" s="62"/>
      <c r="AP34" s="34">
        <f t="shared" si="12"/>
        <v>3712.2121986922643</v>
      </c>
      <c r="AQ34" s="34">
        <f t="shared" si="12"/>
        <v>58157.99111284547</v>
      </c>
      <c r="AR34" s="62"/>
      <c r="AS34" s="34">
        <f t="shared" si="13"/>
        <v>5007.2096611681218</v>
      </c>
      <c r="AT34" s="34">
        <f t="shared" si="13"/>
        <v>78446.284691633919</v>
      </c>
      <c r="AU34" s="62"/>
      <c r="AV34" s="34">
        <f t="shared" si="14"/>
        <v>5732.348868569311</v>
      </c>
      <c r="AW34" s="34">
        <f t="shared" si="14"/>
        <v>89806.798940919209</v>
      </c>
    </row>
    <row r="35" spans="1:51" x14ac:dyDescent="0.35">
      <c r="A35" s="63" t="s">
        <v>68</v>
      </c>
      <c r="B35" s="63"/>
      <c r="C35" s="1"/>
      <c r="D35" s="109"/>
      <c r="E35" s="1"/>
      <c r="F35" s="64">
        <f>SUM(F32:F34)</f>
        <v>0</v>
      </c>
      <c r="G35" s="64">
        <f>SUM(G32:G34)</f>
        <v>0</v>
      </c>
      <c r="H35" s="1"/>
      <c r="I35" s="64">
        <f>SUM(I32:I34)</f>
        <v>0</v>
      </c>
      <c r="J35" s="64">
        <f>SUM(J32:J34)</f>
        <v>0</v>
      </c>
      <c r="K35" s="1"/>
      <c r="L35" s="64">
        <f>SUM(L32:L34)</f>
        <v>0</v>
      </c>
      <c r="M35" s="64">
        <f>SUM(M32:M34)</f>
        <v>0</v>
      </c>
      <c r="N35" s="1"/>
      <c r="O35" s="64">
        <f>SUM(O32:O34)</f>
        <v>0</v>
      </c>
      <c r="P35" s="64">
        <f>SUM(P32:P34)</f>
        <v>0</v>
      </c>
      <c r="Q35" s="1"/>
      <c r="R35" s="64">
        <f>SUM(R32:R34)</f>
        <v>1364.2450963067299</v>
      </c>
      <c r="S35" s="64">
        <f>SUM(S32:S34)</f>
        <v>21373.1731754721</v>
      </c>
      <c r="T35" s="1"/>
      <c r="U35" s="64">
        <f>SUM(U32:U34)</f>
        <v>2301.2836785204663</v>
      </c>
      <c r="V35" s="64">
        <f>SUM(V32:V34)</f>
        <v>36053.444296820642</v>
      </c>
      <c r="W35" s="1"/>
      <c r="X35" s="64">
        <f>SUM(X32:X34)</f>
        <v>1745.0837877804665</v>
      </c>
      <c r="Y35" s="64">
        <f>SUM(Y32:Y34)</f>
        <v>27339.646008560645</v>
      </c>
      <c r="Z35" s="1"/>
      <c r="AA35" s="64">
        <f>SUM(AA32:AA34)</f>
        <v>1046.1028928304663</v>
      </c>
      <c r="AB35" s="64">
        <f>SUM(AB32:AB34)</f>
        <v>16388.94532101064</v>
      </c>
      <c r="AC35" s="1"/>
      <c r="AD35" s="64">
        <f>SUM(AD32:AD34)</f>
        <v>440.20589528046662</v>
      </c>
      <c r="AE35" s="64">
        <f>SUM(AE32:AE34)</f>
        <v>6896.5590260606441</v>
      </c>
      <c r="AF35" s="1"/>
      <c r="AG35" s="64">
        <f>SUM(AG32:AG34)</f>
        <v>641.76171058914599</v>
      </c>
      <c r="AH35" s="64">
        <f>SUM(AH32:AH34)</f>
        <v>10054.266799229954</v>
      </c>
      <c r="AI35" s="1"/>
      <c r="AJ35" s="64">
        <f>SUM(AJ32:AJ34)</f>
        <v>2697.0347369034066</v>
      </c>
      <c r="AK35" s="64">
        <f>SUM(AK32:AK34)</f>
        <v>42253.544211486704</v>
      </c>
      <c r="AL35" s="1"/>
      <c r="AM35" s="64">
        <f>SUM(AM32:AM34)</f>
        <v>4523.1283425635193</v>
      </c>
      <c r="AN35" s="64">
        <f>SUM(AN32:AN34)</f>
        <v>70862.344033495145</v>
      </c>
      <c r="AO35" s="1"/>
      <c r="AP35" s="64">
        <f>SUM(AP32:AP34)</f>
        <v>6116.3134289088903</v>
      </c>
      <c r="AQ35" s="64">
        <f>SUM(AQ32:AQ34)</f>
        <v>95822.243719572623</v>
      </c>
      <c r="AR35" s="1"/>
      <c r="AS35" s="64">
        <f>SUM(AS32:AS34)</f>
        <v>8249.9765780506059</v>
      </c>
      <c r="AT35" s="64">
        <f>SUM(AT32:AT34)</f>
        <v>129249.63305612616</v>
      </c>
      <c r="AU35" s="1"/>
      <c r="AV35" s="64">
        <f>SUM(AV32:AV34)</f>
        <v>9444.730119784741</v>
      </c>
      <c r="AW35" s="64">
        <f>SUM(AW32:AW34)</f>
        <v>147967.43854329427</v>
      </c>
    </row>
    <row r="36" spans="1:51" x14ac:dyDescent="0.35">
      <c r="A36" s="1"/>
      <c r="B36" s="1"/>
      <c r="C36" s="1"/>
      <c r="D36" s="109"/>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row>
    <row r="37" spans="1:51" x14ac:dyDescent="0.35">
      <c r="A37" s="1" t="s">
        <v>69</v>
      </c>
      <c r="B37" s="1"/>
      <c r="C37" s="1"/>
      <c r="D37" s="109"/>
      <c r="E37" s="1"/>
      <c r="F37" s="65">
        <f>F21+F22</f>
        <v>0</v>
      </c>
      <c r="G37" s="34">
        <f>G22</f>
        <v>0</v>
      </c>
      <c r="H37" s="1"/>
      <c r="I37" s="65">
        <f>I21+I22</f>
        <v>0</v>
      </c>
      <c r="J37" s="34">
        <f>J22</f>
        <v>0</v>
      </c>
      <c r="K37" s="1"/>
      <c r="L37" s="65">
        <f>L21+L22</f>
        <v>0</v>
      </c>
      <c r="M37" s="34">
        <f>M22</f>
        <v>0</v>
      </c>
      <c r="N37" s="1"/>
      <c r="O37" s="65">
        <f>O21+O22</f>
        <v>0</v>
      </c>
      <c r="P37" s="34">
        <f>P22</f>
        <v>0</v>
      </c>
      <c r="Q37" s="1"/>
      <c r="R37" s="65">
        <f>R21+R22</f>
        <v>0</v>
      </c>
      <c r="S37" s="34">
        <f>S22</f>
        <v>0</v>
      </c>
      <c r="T37" s="1"/>
      <c r="U37" s="65">
        <f>U21+U22</f>
        <v>0</v>
      </c>
      <c r="V37" s="34">
        <f>V22</f>
        <v>0</v>
      </c>
      <c r="W37" s="1"/>
      <c r="X37" s="65">
        <f>X21+X22</f>
        <v>0</v>
      </c>
      <c r="Y37" s="34">
        <f>Y22</f>
        <v>0</v>
      </c>
      <c r="Z37" s="1"/>
      <c r="AA37" s="65">
        <f>AA21+AA22</f>
        <v>0</v>
      </c>
      <c r="AB37" s="34">
        <f>AB22</f>
        <v>0</v>
      </c>
      <c r="AC37" s="1"/>
      <c r="AD37" s="65">
        <f>AD21+AD22</f>
        <v>0</v>
      </c>
      <c r="AE37" s="34">
        <f>AE22</f>
        <v>0</v>
      </c>
      <c r="AF37" s="1"/>
      <c r="AG37" s="65">
        <f>AG21+AG22</f>
        <v>0</v>
      </c>
      <c r="AH37" s="34">
        <f>AH22</f>
        <v>0</v>
      </c>
      <c r="AI37" s="1"/>
      <c r="AJ37" s="65">
        <f>AJ21+AJ22</f>
        <v>0</v>
      </c>
      <c r="AK37" s="34">
        <f>AK22</f>
        <v>0</v>
      </c>
      <c r="AL37" s="1"/>
      <c r="AM37" s="65">
        <f>AM21+AM22</f>
        <v>0</v>
      </c>
      <c r="AN37" s="34">
        <f>AN22</f>
        <v>0</v>
      </c>
      <c r="AO37" s="1"/>
      <c r="AP37" s="65">
        <f>AP21+AP22</f>
        <v>0</v>
      </c>
      <c r="AQ37" s="34">
        <f>AQ22</f>
        <v>0</v>
      </c>
      <c r="AR37" s="1"/>
      <c r="AS37" s="65">
        <f>AS21+AS22</f>
        <v>0</v>
      </c>
      <c r="AT37" s="34">
        <f>AT22</f>
        <v>0</v>
      </c>
      <c r="AU37" s="1"/>
      <c r="AV37" s="65">
        <f>AV21+AV22</f>
        <v>0</v>
      </c>
      <c r="AW37" s="34">
        <f>AW22</f>
        <v>0</v>
      </c>
    </row>
    <row r="38" spans="1:51" x14ac:dyDescent="0.35">
      <c r="A38" s="1" t="s">
        <v>70</v>
      </c>
      <c r="B38" s="1"/>
      <c r="C38" s="36"/>
      <c r="D38" s="36"/>
      <c r="E38" s="46">
        <f>+F77+F78</f>
        <v>0</v>
      </c>
      <c r="F38" s="34">
        <f>E38*F$19</f>
        <v>0</v>
      </c>
      <c r="G38" s="34">
        <f>E38*G$19</f>
        <v>0</v>
      </c>
      <c r="H38" s="46">
        <f>+G77+G78</f>
        <v>0</v>
      </c>
      <c r="I38" s="34">
        <f>H38*I$19</f>
        <v>0</v>
      </c>
      <c r="J38" s="34">
        <f>H38*J$19</f>
        <v>0</v>
      </c>
      <c r="K38" s="46">
        <f>+H77+H78</f>
        <v>0</v>
      </c>
      <c r="L38" s="34">
        <f>K38*L$19</f>
        <v>0</v>
      </c>
      <c r="M38" s="34">
        <f>K38*M$19</f>
        <v>0</v>
      </c>
      <c r="N38" s="46">
        <f>+I77+I78</f>
        <v>0</v>
      </c>
      <c r="O38" s="34">
        <f>N38*O$19</f>
        <v>0</v>
      </c>
      <c r="P38" s="34">
        <f>N38*P$19</f>
        <v>0</v>
      </c>
      <c r="Q38" s="46">
        <f>+J77+J78</f>
        <v>14660.689999999999</v>
      </c>
      <c r="R38" s="34">
        <f>Q38*R$19</f>
        <v>879.64139999999986</v>
      </c>
      <c r="S38" s="34">
        <f>Q38*S$19</f>
        <v>13781.048599999998</v>
      </c>
      <c r="T38" s="46">
        <f>+K77+K78</f>
        <v>200796.69</v>
      </c>
      <c r="U38" s="34">
        <f>T38*U$19</f>
        <v>12047.8014</v>
      </c>
      <c r="V38" s="34">
        <f>T38*V$19</f>
        <v>188748.88860000001</v>
      </c>
      <c r="W38" s="46">
        <f>+L77+L78</f>
        <v>190948.69</v>
      </c>
      <c r="X38" s="34">
        <f>W38*X$19</f>
        <v>11456.921399999999</v>
      </c>
      <c r="Y38" s="34">
        <f>W38*Y$19</f>
        <v>179491.76859999998</v>
      </c>
      <c r="Z38" s="46">
        <f>+M77+M78</f>
        <v>186463.66</v>
      </c>
      <c r="AA38" s="34">
        <f>Z38*AA$19</f>
        <v>11187.819599999999</v>
      </c>
      <c r="AB38" s="34">
        <f>Z38*AB$19</f>
        <v>175275.84039999999</v>
      </c>
      <c r="AC38" s="46">
        <f>+N77+N78</f>
        <v>174834.49000000002</v>
      </c>
      <c r="AD38" s="34">
        <f>AC38*AD$19</f>
        <v>10490.0694</v>
      </c>
      <c r="AE38" s="34">
        <f>AC38*AE$19</f>
        <v>164344.42060000001</v>
      </c>
      <c r="AF38" s="46">
        <f>+O77+O78</f>
        <v>60840.146908541974</v>
      </c>
      <c r="AG38" s="34">
        <f>AF38*AG$19</f>
        <v>3650.4088145125183</v>
      </c>
      <c r="AH38" s="34">
        <f>AF38*AH$19</f>
        <v>57189.738094029453</v>
      </c>
      <c r="AI38" s="46">
        <f>+P77+P78</f>
        <v>159335.3890425204</v>
      </c>
      <c r="AJ38" s="34">
        <f>AI38*AJ$19</f>
        <v>9560.1233425512237</v>
      </c>
      <c r="AK38" s="34">
        <f>AI38*AK$19</f>
        <v>149775.26569996917</v>
      </c>
      <c r="AL38" s="46">
        <f>+Q77+Q78</f>
        <v>342184.04578964278</v>
      </c>
      <c r="AM38" s="34">
        <f>AL38*AM$19</f>
        <v>20531.042747378568</v>
      </c>
      <c r="AN38" s="34">
        <f>AL38*AN$19</f>
        <v>321653.0030422642</v>
      </c>
      <c r="AO38" s="46">
        <f>+R77+R78</f>
        <v>472963.71612596716</v>
      </c>
      <c r="AP38" s="34">
        <f>AO38*AP$19</f>
        <v>28377.82296755803</v>
      </c>
      <c r="AQ38" s="34">
        <f>AO38*AQ$19</f>
        <v>444585.8931584091</v>
      </c>
      <c r="AR38" s="46">
        <f>+S77+S78</f>
        <v>614211.13837090158</v>
      </c>
      <c r="AS38" s="34">
        <f>AR38*AS$19</f>
        <v>36852.668302254096</v>
      </c>
      <c r="AT38" s="34">
        <f>AR38*AT$19</f>
        <v>577358.47006864741</v>
      </c>
      <c r="AU38" s="46">
        <f>+T77+T78</f>
        <v>835215.94106462342</v>
      </c>
      <c r="AV38" s="34">
        <f>AU38*AV$19</f>
        <v>50112.956463877403</v>
      </c>
      <c r="AW38" s="34">
        <f>AU38*AW$19</f>
        <v>785102.98460074596</v>
      </c>
    </row>
    <row r="39" spans="1:51" x14ac:dyDescent="0.35">
      <c r="A39" s="1" t="s">
        <v>71</v>
      </c>
      <c r="B39" s="1"/>
      <c r="C39" s="36"/>
      <c r="D39" s="36"/>
      <c r="E39" s="1"/>
      <c r="F39" s="46">
        <f>+F66</f>
        <v>0</v>
      </c>
      <c r="G39" s="46">
        <f>+G66</f>
        <v>0</v>
      </c>
      <c r="H39" s="1"/>
      <c r="I39" s="46">
        <f>+I66</f>
        <v>0</v>
      </c>
      <c r="J39" s="46">
        <f>+J66</f>
        <v>0</v>
      </c>
      <c r="K39" s="1"/>
      <c r="L39" s="46">
        <f>+L66</f>
        <v>0</v>
      </c>
      <c r="M39" s="46">
        <f>+M66</f>
        <v>0</v>
      </c>
      <c r="N39" s="1"/>
      <c r="O39" s="46">
        <f>+O66</f>
        <v>0</v>
      </c>
      <c r="P39" s="46">
        <f>+P66</f>
        <v>0</v>
      </c>
      <c r="Q39" s="1"/>
      <c r="R39" s="46">
        <f>+R66</f>
        <v>-3851.8514128480679</v>
      </c>
      <c r="S39" s="46">
        <f>+S66</f>
        <v>-60345.672134619723</v>
      </c>
      <c r="T39" s="1"/>
      <c r="U39" s="46">
        <f>+U66</f>
        <v>-3400.6134621978777</v>
      </c>
      <c r="V39" s="46">
        <f>+V66</f>
        <v>-53276.277574433421</v>
      </c>
      <c r="W39" s="36"/>
      <c r="X39" s="46">
        <f>+X66</f>
        <v>2096.5065129474833</v>
      </c>
      <c r="Y39" s="46">
        <f>+Y66</f>
        <v>32845.268702843903</v>
      </c>
      <c r="Z39" s="36"/>
      <c r="AA39" s="46">
        <f>+AA66</f>
        <v>2941.2919855386012</v>
      </c>
      <c r="AB39" s="46">
        <f>+AB66</f>
        <v>46080.24110677142</v>
      </c>
      <c r="AC39" s="36"/>
      <c r="AD39" s="46">
        <f>+AD66</f>
        <v>3283.8355401757885</v>
      </c>
      <c r="AE39" s="46">
        <f>+AE66</f>
        <v>51446.756796087342</v>
      </c>
      <c r="AF39" s="36"/>
      <c r="AG39" s="46">
        <f>+AG66</f>
        <v>-927.5992925374386</v>
      </c>
      <c r="AH39" s="46">
        <f>+AH66</f>
        <v>-14532.388916419868</v>
      </c>
      <c r="AI39" s="36"/>
      <c r="AJ39" s="46">
        <f>+AJ66</f>
        <v>-4739.2832025181024</v>
      </c>
      <c r="AK39" s="46">
        <f>+AK66</f>
        <v>-74248.770172783596</v>
      </c>
      <c r="AL39" s="36"/>
      <c r="AM39" s="46">
        <f>+AM66</f>
        <v>-4410.9187131820281</v>
      </c>
      <c r="AN39" s="46">
        <f>+AN66</f>
        <v>-69104.393173185104</v>
      </c>
      <c r="AO39" s="36"/>
      <c r="AP39" s="46">
        <f>+AP66</f>
        <v>-4162.2645358813961</v>
      </c>
      <c r="AQ39" s="46">
        <f>+AQ66</f>
        <v>-65208.811062141882</v>
      </c>
      <c r="AR39" s="36"/>
      <c r="AS39" s="46">
        <f>+AS66</f>
        <v>-5313.6049168383033</v>
      </c>
      <c r="AT39" s="46">
        <f>+AT66</f>
        <v>-83246.477030466747</v>
      </c>
      <c r="AU39" s="36"/>
      <c r="AV39" s="46">
        <f>+AV66</f>
        <v>-1511.2520773249826</v>
      </c>
      <c r="AW39" s="46">
        <f>+AW66</f>
        <v>-23676.282544758044</v>
      </c>
    </row>
    <row r="40" spans="1:51" x14ac:dyDescent="0.35">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row>
    <row r="41" spans="1:51" ht="15" thickBot="1" x14ac:dyDescent="0.4">
      <c r="A41" s="120" t="s">
        <v>72</v>
      </c>
      <c r="B41" s="120"/>
      <c r="C41" s="1"/>
      <c r="D41" s="1"/>
      <c r="E41" s="1"/>
      <c r="F41" s="66">
        <f>SUM(F35:F39)</f>
        <v>0</v>
      </c>
      <c r="G41" s="66">
        <f>SUM(G35:G39)</f>
        <v>0</v>
      </c>
      <c r="H41" s="1"/>
      <c r="I41" s="66">
        <f>SUM(I35:I39)</f>
        <v>0</v>
      </c>
      <c r="J41" s="66">
        <f>SUM(J35:J39)</f>
        <v>0</v>
      </c>
      <c r="K41" s="1"/>
      <c r="L41" s="66">
        <f>SUM(L35:L39)</f>
        <v>0</v>
      </c>
      <c r="M41" s="66">
        <f>SUM(M35:M39)</f>
        <v>0</v>
      </c>
      <c r="N41" s="1"/>
      <c r="O41" s="66">
        <f>SUM(O35:O39)</f>
        <v>0</v>
      </c>
      <c r="P41" s="66">
        <f>SUM(P35:P39)</f>
        <v>0</v>
      </c>
      <c r="Q41" s="1"/>
      <c r="R41" s="66">
        <f>SUM(R35:R39)</f>
        <v>-1607.964916541338</v>
      </c>
      <c r="S41" s="66">
        <f>SUM(S35:S39)</f>
        <v>-25191.450359147624</v>
      </c>
      <c r="T41" s="1"/>
      <c r="U41" s="66">
        <f>SUM(U35:U39)</f>
        <v>10948.471616322589</v>
      </c>
      <c r="V41" s="66">
        <f>SUM(V35:V39)</f>
        <v>171526.05532238723</v>
      </c>
      <c r="W41" s="1"/>
      <c r="X41" s="66">
        <f>SUM(X35:X39)</f>
        <v>15298.511700727948</v>
      </c>
      <c r="Y41" s="66">
        <f>SUM(Y35:Y39)</f>
        <v>239676.68331140451</v>
      </c>
      <c r="Z41" s="1"/>
      <c r="AA41" s="66">
        <f>SUM(AA35:AA39)</f>
        <v>15175.214478369066</v>
      </c>
      <c r="AB41" s="66">
        <f>SUM(AB35:AB39)</f>
        <v>237745.02682778204</v>
      </c>
      <c r="AC41" s="1"/>
      <c r="AD41" s="66">
        <f>SUM(AD35:AD39)</f>
        <v>14214.110835456257</v>
      </c>
      <c r="AE41" s="66">
        <f>SUM(AE35:AE39)</f>
        <v>222687.73642214801</v>
      </c>
      <c r="AF41" s="1"/>
      <c r="AG41" s="66">
        <f>SUM(AG35:AG39)</f>
        <v>3364.5712325642262</v>
      </c>
      <c r="AH41" s="66">
        <f>SUM(AH35:AH39)</f>
        <v>52711.615976839537</v>
      </c>
      <c r="AI41" s="1"/>
      <c r="AJ41" s="66">
        <f>SUM(AJ35:AJ39)</f>
        <v>7517.8748769365275</v>
      </c>
      <c r="AK41" s="66">
        <f>SUM(AK35:AK39)</f>
        <v>117780.03973867228</v>
      </c>
      <c r="AL41" s="1"/>
      <c r="AM41" s="66">
        <f>SUM(AM35:AM39)</f>
        <v>20643.252376760058</v>
      </c>
      <c r="AN41" s="66">
        <f>SUM(AN35:AN39)</f>
        <v>323410.9539025742</v>
      </c>
      <c r="AO41" s="1"/>
      <c r="AP41" s="66">
        <f>SUM(AP35:AP39)</f>
        <v>30331.871860585525</v>
      </c>
      <c r="AQ41" s="66">
        <f>SUM(AQ35:AQ39)</f>
        <v>475199.32581583981</v>
      </c>
      <c r="AR41" s="1"/>
      <c r="AS41" s="66">
        <f>SUM(AS35:AS39)</f>
        <v>39789.039963466399</v>
      </c>
      <c r="AT41" s="66">
        <f>SUM(AT35:AT39)</f>
        <v>623361.62609430682</v>
      </c>
      <c r="AU41" s="1"/>
      <c r="AV41" s="66">
        <f>SUM(AV35:AV39)</f>
        <v>58046.434506337158</v>
      </c>
      <c r="AW41" s="66">
        <f>SUM(AW35:AW39)</f>
        <v>909394.14059928211</v>
      </c>
    </row>
    <row r="42" spans="1:51" x14ac:dyDescent="0.35">
      <c r="A42" s="1"/>
      <c r="B42" s="1"/>
      <c r="C42" s="67"/>
      <c r="D42" s="67"/>
      <c r="E42" s="1"/>
      <c r="F42" s="34"/>
      <c r="G42" s="34"/>
      <c r="H42" s="1"/>
      <c r="I42" s="34"/>
      <c r="J42" s="34"/>
      <c r="K42" s="1"/>
      <c r="L42" s="34"/>
      <c r="M42" s="34"/>
      <c r="N42" s="1"/>
      <c r="O42" s="34"/>
      <c r="P42" s="34"/>
      <c r="Q42" s="1"/>
      <c r="R42" s="34"/>
      <c r="S42" s="34"/>
      <c r="T42" s="1"/>
      <c r="U42" s="34"/>
      <c r="V42" s="34"/>
      <c r="W42" s="1"/>
      <c r="X42" s="34"/>
      <c r="Y42" s="34"/>
      <c r="Z42" s="1"/>
      <c r="AA42" s="34"/>
      <c r="AB42" s="34"/>
      <c r="AC42" s="1"/>
      <c r="AD42" s="34"/>
      <c r="AE42" s="34"/>
      <c r="AF42" s="1"/>
      <c r="AG42" s="34"/>
      <c r="AH42" s="34"/>
      <c r="AI42" s="1"/>
      <c r="AJ42" s="34"/>
      <c r="AK42" s="34"/>
      <c r="AL42" s="1"/>
      <c r="AM42" s="34"/>
      <c r="AN42" s="34"/>
      <c r="AO42" s="1"/>
      <c r="AP42" s="34"/>
      <c r="AQ42" s="34"/>
      <c r="AR42" s="1"/>
      <c r="AS42" s="34"/>
      <c r="AT42" s="34"/>
      <c r="AU42" s="1"/>
      <c r="AV42" s="34"/>
      <c r="AW42" s="34"/>
    </row>
    <row r="43" spans="1:51" x14ac:dyDescent="0.35">
      <c r="A43" s="1"/>
      <c r="B43" s="1"/>
      <c r="C43" s="68"/>
      <c r="D43" s="68"/>
      <c r="E43" s="1"/>
      <c r="F43" s="34"/>
      <c r="G43" s="1"/>
      <c r="H43" s="1"/>
      <c r="I43" s="34"/>
      <c r="J43" s="1"/>
      <c r="K43" s="1"/>
      <c r="L43" s="34"/>
      <c r="M43" s="1"/>
      <c r="N43" s="1"/>
      <c r="O43" s="34"/>
      <c r="P43" s="1"/>
      <c r="Q43" s="1"/>
      <c r="R43" s="34"/>
      <c r="S43" s="1"/>
      <c r="T43" s="1"/>
      <c r="U43" s="34"/>
      <c r="V43" s="1"/>
      <c r="W43" s="34"/>
      <c r="X43" s="1"/>
      <c r="Y43" s="34"/>
      <c r="Z43" s="34"/>
      <c r="AA43" s="1"/>
      <c r="AB43" s="34"/>
      <c r="AC43" s="34"/>
      <c r="AD43" s="1"/>
      <c r="AE43" s="34"/>
      <c r="AF43" s="34"/>
      <c r="AG43" s="1"/>
      <c r="AH43" s="34"/>
      <c r="AI43" s="34"/>
      <c r="AJ43" s="1"/>
      <c r="AK43" s="34"/>
      <c r="AL43" s="34"/>
      <c r="AM43" s="1"/>
      <c r="AN43" s="34"/>
      <c r="AO43" s="34"/>
      <c r="AP43" s="1"/>
      <c r="AQ43" s="34"/>
      <c r="AR43" s="34"/>
      <c r="AS43" s="1"/>
      <c r="AT43" s="34"/>
      <c r="AU43" s="34"/>
      <c r="AV43" s="1"/>
      <c r="AW43" s="34"/>
    </row>
    <row r="44" spans="1:51" x14ac:dyDescent="0.35">
      <c r="A44" s="1" t="s">
        <v>73</v>
      </c>
      <c r="B44" s="1"/>
      <c r="C44" s="68"/>
      <c r="D44" s="68"/>
      <c r="E44" s="1"/>
      <c r="F44" s="34"/>
      <c r="G44" s="64">
        <f>G41</f>
        <v>0</v>
      </c>
      <c r="H44" s="1"/>
      <c r="I44" s="34"/>
      <c r="J44" s="64">
        <f>J41</f>
        <v>0</v>
      </c>
      <c r="K44" s="1"/>
      <c r="L44" s="34"/>
      <c r="M44" s="64">
        <f>M41</f>
        <v>0</v>
      </c>
      <c r="N44" s="1"/>
      <c r="O44" s="34"/>
      <c r="P44" s="64">
        <f>P41</f>
        <v>0</v>
      </c>
      <c r="Q44" s="1"/>
      <c r="R44" s="34"/>
      <c r="S44" s="64">
        <f>S41</f>
        <v>-25191.450359147624</v>
      </c>
      <c r="T44" s="1"/>
      <c r="U44" s="34"/>
      <c r="V44" s="64">
        <f>V41</f>
        <v>171526.05532238723</v>
      </c>
      <c r="W44" s="34"/>
      <c r="X44" s="1"/>
      <c r="Y44" s="64">
        <f>Y41</f>
        <v>239676.68331140451</v>
      </c>
      <c r="Z44" s="34"/>
      <c r="AA44" s="1"/>
      <c r="AB44" s="64">
        <f>AB41</f>
        <v>237745.02682778204</v>
      </c>
      <c r="AC44" s="34"/>
      <c r="AD44" s="1"/>
      <c r="AE44" s="64">
        <f>AE41</f>
        <v>222687.73642214801</v>
      </c>
      <c r="AF44" s="34"/>
      <c r="AG44" s="1"/>
      <c r="AH44" s="64">
        <f>AH41</f>
        <v>52711.615976839537</v>
      </c>
      <c r="AI44" s="34"/>
      <c r="AJ44" s="1"/>
      <c r="AK44" s="64">
        <f>AK41</f>
        <v>117780.03973867228</v>
      </c>
      <c r="AL44" s="34"/>
      <c r="AM44" s="1"/>
      <c r="AN44" s="64">
        <f>AN41</f>
        <v>323410.9539025742</v>
      </c>
      <c r="AO44" s="34"/>
      <c r="AP44" s="1"/>
      <c r="AQ44" s="64">
        <f>AQ41</f>
        <v>475199.32581583981</v>
      </c>
      <c r="AR44" s="34"/>
      <c r="AS44" s="1"/>
      <c r="AT44" s="64">
        <f>AT41</f>
        <v>623361.62609430682</v>
      </c>
      <c r="AU44" s="34"/>
      <c r="AV44" s="1"/>
      <c r="AW44" s="64">
        <f>AW41</f>
        <v>909394.14059928211</v>
      </c>
      <c r="AY44" s="69"/>
    </row>
    <row r="45" spans="1:51" x14ac:dyDescent="0.35">
      <c r="A45" s="1"/>
      <c r="B45" s="1"/>
      <c r="C45" s="70"/>
      <c r="D45" s="70"/>
      <c r="E45" s="1"/>
      <c r="F45" s="71"/>
      <c r="G45" s="1"/>
      <c r="H45" s="1"/>
      <c r="I45" s="71"/>
      <c r="J45" s="1"/>
      <c r="K45" s="1"/>
      <c r="L45" s="71"/>
      <c r="M45" s="1"/>
      <c r="N45" s="1"/>
      <c r="O45" s="71"/>
      <c r="P45" s="1"/>
      <c r="Q45" s="1"/>
      <c r="R45" s="71"/>
      <c r="S45" s="1"/>
      <c r="T45" s="1"/>
      <c r="U45" s="71"/>
      <c r="V45" s="1"/>
      <c r="W45" s="1"/>
      <c r="X45" s="72"/>
      <c r="Y45" s="1"/>
      <c r="Z45" s="1"/>
      <c r="AA45" s="72"/>
      <c r="AB45" s="1"/>
      <c r="AC45" s="1"/>
      <c r="AD45" s="72"/>
      <c r="AE45" s="1"/>
      <c r="AF45" s="1"/>
      <c r="AG45" s="72"/>
      <c r="AH45" s="1"/>
      <c r="AI45" s="1"/>
      <c r="AJ45" s="72"/>
      <c r="AK45" s="1"/>
      <c r="AL45" s="1"/>
      <c r="AM45" s="72"/>
      <c r="AN45" s="1"/>
      <c r="AO45" s="1"/>
      <c r="AP45" s="72"/>
      <c r="AQ45" s="1"/>
      <c r="AR45" s="1"/>
      <c r="AS45" s="72"/>
      <c r="AT45" s="1"/>
      <c r="AU45" s="1"/>
      <c r="AV45" s="72"/>
      <c r="AW45" s="1"/>
    </row>
    <row r="46" spans="1:51" x14ac:dyDescent="0.35">
      <c r="A46" s="1" t="s">
        <v>74</v>
      </c>
      <c r="B46" s="1"/>
      <c r="C46" s="1"/>
      <c r="D46" s="1"/>
      <c r="E46" s="46"/>
      <c r="F46" s="46"/>
      <c r="G46" s="64">
        <f>G44/12</f>
        <v>0</v>
      </c>
      <c r="H46" s="46"/>
      <c r="I46" s="46"/>
      <c r="J46" s="64">
        <f>J44/12</f>
        <v>0</v>
      </c>
      <c r="K46" s="46"/>
      <c r="L46" s="46"/>
      <c r="M46" s="64">
        <f>M44/12</f>
        <v>0</v>
      </c>
      <c r="N46" s="46"/>
      <c r="O46" s="46"/>
      <c r="P46" s="64">
        <f>P44/12</f>
        <v>0</v>
      </c>
      <c r="Q46" s="46"/>
      <c r="R46" s="46"/>
      <c r="S46" s="64">
        <f>S44/12</f>
        <v>-2099.2875299289685</v>
      </c>
      <c r="T46" s="46"/>
      <c r="U46" s="46"/>
      <c r="V46" s="64">
        <f>V44/12</f>
        <v>14293.837943532269</v>
      </c>
      <c r="W46" s="46"/>
      <c r="X46" s="1"/>
      <c r="Y46" s="64">
        <f>Y44/12</f>
        <v>19973.056942617044</v>
      </c>
      <c r="Z46" s="46"/>
      <c r="AA46" s="1"/>
      <c r="AB46" s="64">
        <f>AB44/12</f>
        <v>19812.085568981838</v>
      </c>
      <c r="AC46" s="46"/>
      <c r="AD46" s="1"/>
      <c r="AE46" s="64">
        <f>AE44/12</f>
        <v>18557.311368512335</v>
      </c>
      <c r="AF46" s="46"/>
      <c r="AG46" s="1"/>
      <c r="AH46" s="64">
        <f>AH44/12</f>
        <v>4392.6346647366281</v>
      </c>
      <c r="AI46" s="46"/>
      <c r="AJ46" s="1"/>
      <c r="AK46" s="64">
        <f>AK44/12</f>
        <v>9815.0033115560236</v>
      </c>
      <c r="AL46" s="46"/>
      <c r="AM46" s="1"/>
      <c r="AN46" s="64">
        <f>AN44/12</f>
        <v>26950.912825214516</v>
      </c>
      <c r="AO46" s="46"/>
      <c r="AP46" s="1"/>
      <c r="AQ46" s="64">
        <f>AQ44/12</f>
        <v>39599.943817986648</v>
      </c>
      <c r="AR46" s="46"/>
      <c r="AS46" s="1"/>
      <c r="AT46" s="64">
        <f>AT44/12</f>
        <v>51946.802174525568</v>
      </c>
      <c r="AU46" s="46"/>
      <c r="AV46" s="1"/>
      <c r="AW46" s="64">
        <f>AW44/12</f>
        <v>75782.845049940181</v>
      </c>
    </row>
    <row r="47" spans="1:51" x14ac:dyDescent="0.35">
      <c r="A47" s="120"/>
      <c r="B47" s="120"/>
      <c r="C47" s="1"/>
      <c r="D47" s="1"/>
      <c r="E47" s="1"/>
      <c r="F47" s="1"/>
      <c r="G47" s="1"/>
      <c r="H47" s="1"/>
      <c r="I47" s="1"/>
      <c r="J47" s="1"/>
      <c r="K47" s="1"/>
      <c r="L47" s="1"/>
      <c r="M47" s="1"/>
      <c r="N47" s="1"/>
      <c r="O47" s="1"/>
      <c r="P47" s="1"/>
      <c r="Q47" s="1"/>
      <c r="R47" s="1"/>
      <c r="S47" s="46"/>
      <c r="T47" s="46"/>
      <c r="U47" s="46"/>
      <c r="V47" s="73"/>
      <c r="W47" s="46"/>
      <c r="X47" s="1"/>
      <c r="Y47" s="46"/>
      <c r="Z47" s="46"/>
      <c r="AA47" s="1"/>
      <c r="AB47" s="1"/>
      <c r="AC47" s="46"/>
      <c r="AD47" s="1"/>
      <c r="AE47" s="46"/>
      <c r="AF47" s="46"/>
      <c r="AG47" s="1"/>
      <c r="AH47" s="1"/>
      <c r="AI47" s="82"/>
      <c r="AJ47" s="134"/>
      <c r="AK47" s="134"/>
      <c r="AL47" s="135"/>
      <c r="AM47" s="135"/>
      <c r="AN47" s="135"/>
      <c r="AO47" s="135"/>
      <c r="AP47" s="135"/>
      <c r="AQ47" s="135"/>
      <c r="AR47" s="135"/>
      <c r="AS47" s="135"/>
      <c r="AT47" s="135"/>
      <c r="AU47" s="135"/>
      <c r="AV47" s="135"/>
      <c r="AW47" s="135"/>
    </row>
    <row r="48" spans="1:51" ht="12.75" customHeight="1" x14ac:dyDescent="0.35">
      <c r="A48" s="173" t="s">
        <v>75</v>
      </c>
      <c r="B48" s="173"/>
      <c r="C48" s="173"/>
      <c r="D48" s="173"/>
      <c r="E48" s="173"/>
      <c r="F48" s="173"/>
      <c r="G48" s="173"/>
      <c r="H48" s="173"/>
      <c r="I48" s="173"/>
      <c r="J48" s="173"/>
      <c r="K48" s="173"/>
      <c r="L48" s="173"/>
      <c r="M48" s="173"/>
      <c r="N48" s="173"/>
      <c r="O48" s="173"/>
      <c r="P48" s="173"/>
      <c r="Q48" s="173"/>
      <c r="R48" s="74"/>
      <c r="S48" s="74"/>
      <c r="T48" s="74"/>
      <c r="U48" s="74"/>
      <c r="V48" s="115" t="e">
        <f>V44+#REF!+#REF!+#REF!</f>
        <v>#REF!</v>
      </c>
      <c r="W48" s="74"/>
      <c r="X48" s="74"/>
      <c r="Y48" s="74"/>
      <c r="Z48" s="74"/>
      <c r="AA48" s="74"/>
      <c r="AB48" s="74"/>
      <c r="AC48" s="1"/>
      <c r="AD48" s="1"/>
      <c r="AE48" s="1"/>
      <c r="AF48" s="1"/>
      <c r="AG48" s="1"/>
      <c r="AH48" s="1"/>
      <c r="AI48" s="1"/>
      <c r="AJ48" s="1"/>
      <c r="AK48" s="1"/>
    </row>
    <row r="49" spans="1:49" ht="73.5" customHeight="1" x14ac:dyDescent="0.35">
      <c r="A49" s="173"/>
      <c r="B49" s="173"/>
      <c r="C49" s="173"/>
      <c r="D49" s="173"/>
      <c r="E49" s="173"/>
      <c r="F49" s="173"/>
      <c r="G49" s="173"/>
      <c r="H49" s="173"/>
      <c r="I49" s="173"/>
      <c r="J49" s="173"/>
      <c r="K49" s="173"/>
      <c r="L49" s="173"/>
      <c r="M49" s="173"/>
      <c r="N49" s="173"/>
      <c r="O49" s="173"/>
      <c r="P49" s="173"/>
      <c r="Q49" s="173"/>
      <c r="R49" s="74"/>
      <c r="S49" s="74"/>
      <c r="T49" s="74"/>
      <c r="U49" s="74"/>
      <c r="V49" s="74"/>
      <c r="W49" s="74"/>
      <c r="X49" s="74"/>
      <c r="Y49" s="74"/>
      <c r="Z49" s="74"/>
      <c r="AA49" s="74"/>
      <c r="AB49" s="74"/>
      <c r="AC49" s="1"/>
      <c r="AD49" s="1"/>
      <c r="AE49" s="1"/>
      <c r="AF49" s="1"/>
      <c r="AG49" s="1"/>
      <c r="AH49" s="1"/>
      <c r="AI49" s="1"/>
      <c r="AJ49" s="1"/>
      <c r="AK49" s="1"/>
    </row>
    <row r="50" spans="1:49" ht="15" customHeight="1" x14ac:dyDescent="0.35">
      <c r="A50" s="75" t="s">
        <v>76</v>
      </c>
      <c r="B50" s="75"/>
      <c r="C50" s="74"/>
      <c r="D50" s="74"/>
      <c r="E50" s="74"/>
      <c r="F50" s="74"/>
      <c r="G50" s="74"/>
      <c r="H50" s="74"/>
      <c r="I50" s="74"/>
      <c r="J50" s="74"/>
      <c r="K50" s="74"/>
      <c r="L50" s="74"/>
      <c r="M50" s="74"/>
      <c r="N50" s="74"/>
      <c r="O50" s="74"/>
      <c r="P50" s="74"/>
      <c r="Q50" s="74"/>
      <c r="R50" s="74"/>
      <c r="S50" s="74"/>
      <c r="T50" s="74"/>
      <c r="U50" s="74"/>
      <c r="V50" s="74"/>
      <c r="W50" s="74"/>
      <c r="X50" s="74"/>
      <c r="Y50" s="74"/>
      <c r="Z50" s="74"/>
      <c r="AA50" s="74"/>
      <c r="AB50" s="74"/>
      <c r="AC50" s="1"/>
      <c r="AD50" s="1"/>
      <c r="AE50" s="1"/>
      <c r="AF50" s="1"/>
      <c r="AG50" s="1"/>
      <c r="AH50" s="1"/>
      <c r="AI50" s="1"/>
      <c r="AJ50" s="1"/>
      <c r="AK50" s="1"/>
    </row>
    <row r="51" spans="1:49" x14ac:dyDescent="0.35">
      <c r="A51" s="174"/>
      <c r="B51" s="174"/>
      <c r="C51" s="174"/>
      <c r="D51" s="120"/>
      <c r="E51" s="120"/>
      <c r="F51" s="1"/>
      <c r="G51" s="1"/>
      <c r="H51" s="1"/>
      <c r="I51" s="1"/>
      <c r="J51" s="1"/>
      <c r="K51" s="1"/>
      <c r="L51" s="1"/>
      <c r="M51" s="1"/>
      <c r="N51" s="1"/>
      <c r="O51" s="1"/>
      <c r="P51" s="1"/>
      <c r="Q51" s="1"/>
      <c r="R51" s="1"/>
      <c r="S51" s="42"/>
      <c r="T51" s="42"/>
      <c r="U51" s="42"/>
      <c r="V51" s="42"/>
      <c r="W51" s="1"/>
      <c r="X51" s="1"/>
      <c r="Y51" s="1"/>
      <c r="Z51" s="1"/>
      <c r="AA51" s="1"/>
      <c r="AB51" s="1"/>
      <c r="AC51" s="1"/>
      <c r="AD51" s="1"/>
      <c r="AE51" s="1"/>
      <c r="AF51" s="1"/>
      <c r="AG51" s="1"/>
      <c r="AH51" s="1"/>
      <c r="AI51" s="1"/>
      <c r="AJ51" s="1"/>
      <c r="AK51" s="1"/>
    </row>
    <row r="52" spans="1:49" ht="16" thickBot="1" x14ac:dyDescent="0.4">
      <c r="A52" s="76" t="s">
        <v>77</v>
      </c>
      <c r="B52" s="76"/>
      <c r="C52" s="1"/>
      <c r="D52" s="1"/>
      <c r="E52" s="1"/>
      <c r="F52" s="1"/>
      <c r="G52" s="1"/>
      <c r="H52" s="1"/>
      <c r="I52" s="1"/>
      <c r="J52" s="1"/>
      <c r="K52" s="1"/>
      <c r="L52" s="1"/>
      <c r="M52" s="1"/>
      <c r="N52" s="1"/>
      <c r="O52" s="1"/>
      <c r="P52" s="1"/>
      <c r="Q52" s="1"/>
      <c r="R52" s="175"/>
      <c r="S52" s="175"/>
      <c r="T52" s="42"/>
      <c r="U52" s="175" t="s">
        <v>28</v>
      </c>
      <c r="V52" s="175"/>
      <c r="W52" s="1"/>
      <c r="X52" s="1"/>
      <c r="Y52" s="1"/>
      <c r="Z52" s="1"/>
      <c r="AA52" s="1"/>
      <c r="AB52" s="1"/>
      <c r="AC52" s="1"/>
      <c r="AD52" s="1"/>
      <c r="AE52" s="1"/>
      <c r="AF52" s="1"/>
      <c r="AG52" s="1"/>
      <c r="AH52" s="1"/>
      <c r="AI52" s="134"/>
      <c r="AJ52" s="134"/>
      <c r="AK52" s="134"/>
      <c r="AL52" s="135"/>
      <c r="AM52" s="135"/>
      <c r="AN52" s="135"/>
      <c r="AO52" s="135"/>
      <c r="AP52" s="135"/>
      <c r="AQ52" s="135"/>
      <c r="AR52" s="135"/>
      <c r="AS52" s="135"/>
      <c r="AT52" s="135"/>
      <c r="AU52" s="135"/>
      <c r="AV52" s="135"/>
      <c r="AW52" s="135"/>
    </row>
    <row r="53" spans="1:49" ht="15" thickBot="1" x14ac:dyDescent="0.4">
      <c r="A53" s="77"/>
      <c r="B53" s="77"/>
      <c r="C53" s="1"/>
      <c r="D53" s="1"/>
      <c r="E53" s="1"/>
      <c r="F53" s="167">
        <f>H17-1</f>
        <v>2015</v>
      </c>
      <c r="G53" s="169"/>
      <c r="H53" s="1"/>
      <c r="I53" s="167">
        <f>H17</f>
        <v>2016</v>
      </c>
      <c r="J53" s="169"/>
      <c r="K53" s="1"/>
      <c r="L53" s="167">
        <f>K17</f>
        <v>2017</v>
      </c>
      <c r="M53" s="169"/>
      <c r="N53" s="1"/>
      <c r="O53" s="167">
        <f>N17</f>
        <v>2018</v>
      </c>
      <c r="P53" s="169"/>
      <c r="Q53" s="1"/>
      <c r="R53" s="167">
        <f>Q17</f>
        <v>2019</v>
      </c>
      <c r="S53" s="169"/>
      <c r="T53" s="1"/>
      <c r="U53" s="167">
        <f>T17</f>
        <v>2020</v>
      </c>
      <c r="V53" s="169"/>
      <c r="W53" s="1"/>
      <c r="X53" s="167">
        <f>W17</f>
        <v>2021</v>
      </c>
      <c r="Y53" s="169"/>
      <c r="Z53" s="1"/>
      <c r="AA53" s="167">
        <f>Z17</f>
        <v>2022</v>
      </c>
      <c r="AB53" s="169"/>
      <c r="AC53" s="1"/>
      <c r="AD53" s="167">
        <f>AC17</f>
        <v>2023</v>
      </c>
      <c r="AE53" s="169"/>
      <c r="AF53" s="1"/>
      <c r="AG53" s="167">
        <f>AF17</f>
        <v>2024</v>
      </c>
      <c r="AH53" s="168"/>
      <c r="AI53" s="1"/>
      <c r="AJ53" s="167">
        <f>AI17</f>
        <v>2025</v>
      </c>
      <c r="AK53" s="169"/>
      <c r="AM53" s="167">
        <f>AL17</f>
        <v>2026</v>
      </c>
      <c r="AN53" s="169"/>
      <c r="AP53" s="167">
        <f>AO17</f>
        <v>2027</v>
      </c>
      <c r="AQ53" s="169"/>
      <c r="AS53" s="167">
        <f>AR17</f>
        <v>2028</v>
      </c>
      <c r="AT53" s="169"/>
      <c r="AV53" s="167">
        <f>AU17</f>
        <v>2029</v>
      </c>
      <c r="AW53" s="169"/>
    </row>
    <row r="54" spans="1:49" x14ac:dyDescent="0.35">
      <c r="A54" s="78" t="s">
        <v>78</v>
      </c>
      <c r="B54" s="78"/>
      <c r="C54" s="1"/>
      <c r="D54" s="1"/>
      <c r="E54" s="1"/>
      <c r="F54" s="120" t="s">
        <v>53</v>
      </c>
      <c r="G54" s="121" t="s">
        <v>54</v>
      </c>
      <c r="H54" s="1"/>
      <c r="I54" s="120" t="s">
        <v>53</v>
      </c>
      <c r="J54" s="121" t="s">
        <v>54</v>
      </c>
      <c r="K54" s="1"/>
      <c r="L54" s="120" t="s">
        <v>53</v>
      </c>
      <c r="M54" s="121" t="s">
        <v>54</v>
      </c>
      <c r="N54" s="1"/>
      <c r="O54" s="120" t="s">
        <v>53</v>
      </c>
      <c r="P54" s="121" t="s">
        <v>54</v>
      </c>
      <c r="Q54" s="1"/>
      <c r="R54" s="120" t="s">
        <v>53</v>
      </c>
      <c r="S54" s="121" t="s">
        <v>54</v>
      </c>
      <c r="T54" s="1"/>
      <c r="U54" s="120" t="s">
        <v>53</v>
      </c>
      <c r="V54" s="121" t="s">
        <v>54</v>
      </c>
      <c r="W54" s="1"/>
      <c r="X54" s="120" t="s">
        <v>53</v>
      </c>
      <c r="Y54" s="121" t="s">
        <v>54</v>
      </c>
      <c r="Z54" s="1"/>
      <c r="AA54" s="120" t="s">
        <v>53</v>
      </c>
      <c r="AB54" s="121" t="s">
        <v>54</v>
      </c>
      <c r="AC54" s="1"/>
      <c r="AD54" s="120" t="s">
        <v>53</v>
      </c>
      <c r="AE54" s="121" t="s">
        <v>54</v>
      </c>
      <c r="AF54" s="1"/>
      <c r="AG54" s="120" t="s">
        <v>53</v>
      </c>
      <c r="AH54" s="121" t="s">
        <v>54</v>
      </c>
      <c r="AI54" s="1"/>
      <c r="AJ54" s="158" t="s">
        <v>53</v>
      </c>
      <c r="AK54" s="121" t="s">
        <v>54</v>
      </c>
      <c r="AM54" s="158" t="s">
        <v>53</v>
      </c>
      <c r="AN54" s="121" t="s">
        <v>54</v>
      </c>
      <c r="AP54" s="158" t="s">
        <v>53</v>
      </c>
      <c r="AQ54" s="121" t="s">
        <v>54</v>
      </c>
      <c r="AS54" s="158" t="s">
        <v>53</v>
      </c>
      <c r="AT54" s="121" t="s">
        <v>54</v>
      </c>
      <c r="AV54" s="158" t="s">
        <v>53</v>
      </c>
      <c r="AW54" s="121" t="s">
        <v>54</v>
      </c>
    </row>
    <row r="55" spans="1:49" x14ac:dyDescent="0.35">
      <c r="A55" s="79"/>
      <c r="B55" s="79"/>
      <c r="C55" s="1"/>
      <c r="D55" s="1"/>
      <c r="E55" s="1"/>
      <c r="F55" s="120"/>
      <c r="G55" s="121"/>
      <c r="H55" s="1"/>
      <c r="I55" s="120"/>
      <c r="J55" s="121"/>
      <c r="K55" s="43"/>
      <c r="L55" s="120"/>
      <c r="M55" s="121"/>
      <c r="N55" s="43"/>
      <c r="O55" s="120"/>
      <c r="P55" s="121"/>
      <c r="Q55" s="43"/>
      <c r="R55" s="120"/>
      <c r="S55" s="121"/>
      <c r="T55" s="43"/>
      <c r="U55" s="120"/>
      <c r="V55" s="121"/>
      <c r="W55" s="43"/>
      <c r="X55" s="120"/>
      <c r="Y55" s="121"/>
      <c r="Z55" s="43"/>
      <c r="AA55" s="120"/>
      <c r="AB55" s="121"/>
      <c r="AC55" s="43" t="s">
        <v>55</v>
      </c>
      <c r="AD55" s="120"/>
      <c r="AE55" s="121"/>
      <c r="AF55" s="43" t="s">
        <v>55</v>
      </c>
      <c r="AG55" s="120"/>
      <c r="AH55" s="121"/>
      <c r="AI55" s="43" t="s">
        <v>55</v>
      </c>
      <c r="AJ55" s="158"/>
      <c r="AK55" s="121"/>
      <c r="AM55" s="158"/>
      <c r="AN55" s="121"/>
      <c r="AP55" s="158"/>
      <c r="AQ55" s="121"/>
      <c r="AS55" s="158"/>
      <c r="AT55" s="121"/>
      <c r="AV55" s="158"/>
      <c r="AW55" s="121"/>
    </row>
    <row r="56" spans="1:49" x14ac:dyDescent="0.35">
      <c r="A56" s="77" t="s">
        <v>79</v>
      </c>
      <c r="B56" s="77"/>
      <c r="C56" s="1"/>
      <c r="D56" s="109"/>
      <c r="E56" s="1"/>
      <c r="F56" s="80">
        <f>F34</f>
        <v>0</v>
      </c>
      <c r="G56" s="81">
        <f>G34</f>
        <v>0</v>
      </c>
      <c r="H56" s="1"/>
      <c r="I56" s="80">
        <f>I34</f>
        <v>0</v>
      </c>
      <c r="J56" s="81">
        <f>J34</f>
        <v>0</v>
      </c>
      <c r="K56" s="80"/>
      <c r="L56" s="80">
        <f>L34</f>
        <v>0</v>
      </c>
      <c r="M56" s="81">
        <f>M34</f>
        <v>0</v>
      </c>
      <c r="N56" s="80"/>
      <c r="O56" s="80">
        <f>O34</f>
        <v>0</v>
      </c>
      <c r="P56" s="81">
        <f>P34</f>
        <v>0</v>
      </c>
      <c r="Q56" s="80"/>
      <c r="R56" s="80">
        <f>R34</f>
        <v>822.26049226523571</v>
      </c>
      <c r="S56" s="81">
        <f>S34</f>
        <v>12882.081045488692</v>
      </c>
      <c r="T56" s="80"/>
      <c r="U56" s="80">
        <f>U34</f>
        <v>1403.0008544539801</v>
      </c>
      <c r="V56" s="81">
        <f>V34</f>
        <v>21980.346719779023</v>
      </c>
      <c r="W56" s="80"/>
      <c r="X56" s="80">
        <f>X34</f>
        <v>1063.9079693659803</v>
      </c>
      <c r="Y56" s="81">
        <f>Y34</f>
        <v>16667.891520067024</v>
      </c>
      <c r="Z56" s="80"/>
      <c r="AA56" s="80">
        <f>AA34</f>
        <v>637.7672019259802</v>
      </c>
      <c r="AB56" s="81">
        <f>AB34</f>
        <v>9991.6861635070236</v>
      </c>
      <c r="AC56" s="80"/>
      <c r="AD56" s="80">
        <f>AD34</f>
        <v>268.37597336598037</v>
      </c>
      <c r="AE56" s="81">
        <f>AE34</f>
        <v>4204.5569160670266</v>
      </c>
      <c r="AF56" s="80"/>
      <c r="AG56" s="80">
        <f>AG34</f>
        <v>391.25651336096769</v>
      </c>
      <c r="AH56" s="81">
        <f>AH34</f>
        <v>6129.6853759884943</v>
      </c>
      <c r="AI56" s="80"/>
      <c r="AJ56" s="80">
        <f>AJ34</f>
        <v>1636.9280886273473</v>
      </c>
      <c r="AK56" s="81">
        <f>AK34</f>
        <v>25645.206721828443</v>
      </c>
      <c r="AM56" s="80">
        <f>AM34</f>
        <v>2745.2504526914654</v>
      </c>
      <c r="AN56" s="81">
        <f>AN34</f>
        <v>43008.923758832956</v>
      </c>
      <c r="AP56" s="80">
        <f>AP34</f>
        <v>3712.2121986922643</v>
      </c>
      <c r="AQ56" s="81">
        <f>AQ34</f>
        <v>58157.99111284547</v>
      </c>
      <c r="AS56" s="80">
        <f>AS34</f>
        <v>5007.2096611681218</v>
      </c>
      <c r="AT56" s="81">
        <f>AT34</f>
        <v>78446.284691633919</v>
      </c>
      <c r="AV56" s="80">
        <f>AV34</f>
        <v>5732.348868569311</v>
      </c>
      <c r="AW56" s="81">
        <f>AW34</f>
        <v>89806.798940919209</v>
      </c>
    </row>
    <row r="57" spans="1:49" x14ac:dyDescent="0.35">
      <c r="A57" s="77" t="s">
        <v>80</v>
      </c>
      <c r="B57" s="77"/>
      <c r="C57" s="1"/>
      <c r="D57" s="109"/>
      <c r="E57" s="1"/>
      <c r="F57" s="48">
        <f>F38</f>
        <v>0</v>
      </c>
      <c r="G57" s="48">
        <f>G38</f>
        <v>0</v>
      </c>
      <c r="H57" s="1"/>
      <c r="I57" s="48">
        <f>I38</f>
        <v>0</v>
      </c>
      <c r="J57" s="48">
        <f>J38</f>
        <v>0</v>
      </c>
      <c r="K57" s="82"/>
      <c r="L57" s="48">
        <f>L38</f>
        <v>0</v>
      </c>
      <c r="M57" s="48">
        <f>M38</f>
        <v>0</v>
      </c>
      <c r="N57" s="82"/>
      <c r="O57" s="48">
        <f>O38</f>
        <v>0</v>
      </c>
      <c r="P57" s="48">
        <f>P38</f>
        <v>0</v>
      </c>
      <c r="Q57" s="82"/>
      <c r="R57" s="48">
        <f>R38</f>
        <v>879.64139999999986</v>
      </c>
      <c r="S57" s="48">
        <f>S38</f>
        <v>13781.048599999998</v>
      </c>
      <c r="T57" s="82"/>
      <c r="U57" s="48">
        <f>U38</f>
        <v>12047.8014</v>
      </c>
      <c r="V57" s="48">
        <f>V38</f>
        <v>188748.88860000001</v>
      </c>
      <c r="W57" s="82"/>
      <c r="X57" s="48">
        <f>X38</f>
        <v>11456.921399999999</v>
      </c>
      <c r="Y57" s="48">
        <f>Y38</f>
        <v>179491.76859999998</v>
      </c>
      <c r="Z57" s="82"/>
      <c r="AA57" s="48">
        <f>AA38</f>
        <v>11187.819599999999</v>
      </c>
      <c r="AB57" s="48">
        <f>AB38</f>
        <v>175275.84039999999</v>
      </c>
      <c r="AC57" s="82"/>
      <c r="AD57" s="48">
        <f>AD38</f>
        <v>10490.0694</v>
      </c>
      <c r="AE57" s="48">
        <f>AE38</f>
        <v>164344.42060000001</v>
      </c>
      <c r="AF57" s="82"/>
      <c r="AG57" s="48">
        <f>AG38</f>
        <v>3650.4088145125183</v>
      </c>
      <c r="AH57" s="48">
        <f>AH38</f>
        <v>57189.738094029453</v>
      </c>
      <c r="AI57" s="82"/>
      <c r="AJ57" s="48">
        <f>AJ38</f>
        <v>9560.1233425512237</v>
      </c>
      <c r="AK57" s="48">
        <f>AK38</f>
        <v>149775.26569996917</v>
      </c>
      <c r="AM57" s="48">
        <f>AM38</f>
        <v>20531.042747378568</v>
      </c>
      <c r="AN57" s="48">
        <f>AN38</f>
        <v>321653.0030422642</v>
      </c>
      <c r="AP57" s="48">
        <f>AP38</f>
        <v>28377.82296755803</v>
      </c>
      <c r="AQ57" s="48">
        <f>AQ38</f>
        <v>444585.8931584091</v>
      </c>
      <c r="AS57" s="48">
        <f>AS38</f>
        <v>36852.668302254096</v>
      </c>
      <c r="AT57" s="48">
        <f>AT38</f>
        <v>577358.47006864741</v>
      </c>
      <c r="AV57" s="48">
        <f>AV38</f>
        <v>50112.956463877403</v>
      </c>
      <c r="AW57" s="48">
        <f>AW38</f>
        <v>785102.98460074596</v>
      </c>
    </row>
    <row r="58" spans="1:49" x14ac:dyDescent="0.35">
      <c r="A58" s="77" t="s">
        <v>81</v>
      </c>
      <c r="B58" s="77"/>
      <c r="C58" s="1"/>
      <c r="D58" s="109"/>
      <c r="E58" s="1"/>
      <c r="F58" s="82">
        <f>-F98*$F$19</f>
        <v>0</v>
      </c>
      <c r="G58" s="82">
        <f>-F98*$G$19</f>
        <v>0</v>
      </c>
      <c r="H58" s="1"/>
      <c r="I58" s="82">
        <f>-G98*$F$19</f>
        <v>0</v>
      </c>
      <c r="J58" s="82">
        <f>-G98*$G$19</f>
        <v>0</v>
      </c>
      <c r="K58" s="82"/>
      <c r="L58" s="82">
        <f>-H98*$F$19</f>
        <v>0</v>
      </c>
      <c r="M58" s="82">
        <f>-H98*$G$19</f>
        <v>0</v>
      </c>
      <c r="N58" s="82"/>
      <c r="O58" s="82">
        <f>-I98*$F$19</f>
        <v>0</v>
      </c>
      <c r="P58" s="82">
        <f>-I98*$G$19</f>
        <v>0</v>
      </c>
      <c r="Q58" s="82"/>
      <c r="R58" s="82">
        <f>-J98*$F$19</f>
        <v>-12385.338829787235</v>
      </c>
      <c r="S58" s="82">
        <f>-J98*$G$19</f>
        <v>-194036.97500000001</v>
      </c>
      <c r="T58" s="82"/>
      <c r="U58" s="82">
        <f>-K98*$F$19</f>
        <v>-22882.692423191489</v>
      </c>
      <c r="V58" s="82">
        <f>-K98*$G$19</f>
        <v>-358495.51462999999</v>
      </c>
      <c r="W58" s="82"/>
      <c r="X58" s="82">
        <f>-L98*$F$19</f>
        <v>-6705.9905504361686</v>
      </c>
      <c r="Y58" s="82">
        <f>-L98*$G$19</f>
        <v>-105060.51862349997</v>
      </c>
      <c r="Z58" s="82"/>
      <c r="AA58" s="82">
        <f>-M98*$F$19</f>
        <v>-3667.6637476962746</v>
      </c>
      <c r="AB58" s="82">
        <f>-M98*$G$19</f>
        <v>-57460.065380574968</v>
      </c>
      <c r="AC58" s="83"/>
      <c r="AD58" s="82">
        <f>-N98*$F$19</f>
        <v>-1650.4486864633236</v>
      </c>
      <c r="AE58" s="82">
        <f>-N98*$G$19</f>
        <v>-25857.029421258736</v>
      </c>
      <c r="AF58" s="82"/>
      <c r="AG58" s="82">
        <f>-O98*$F$19</f>
        <v>-6614.4407241565705</v>
      </c>
      <c r="AH58" s="82">
        <f>-O98*$G$19</f>
        <v>-103626.23801178626</v>
      </c>
      <c r="AI58" s="82"/>
      <c r="AJ58" s="82">
        <f>-P98*$F$19</f>
        <v>-24341.855785332551</v>
      </c>
      <c r="AK58" s="82">
        <f>-P98*$G$19</f>
        <v>-381355.74063687661</v>
      </c>
      <c r="AM58" s="82">
        <f>-Q98*$F$19</f>
        <v>-35510.350763046597</v>
      </c>
      <c r="AN58" s="82">
        <f>-Q98*$G$19</f>
        <v>-556328.82862106338</v>
      </c>
      <c r="AP58" s="82">
        <f>-R98*$F$19</f>
        <v>-43634.429256336429</v>
      </c>
      <c r="AQ58" s="82">
        <f>-R98*$G$19</f>
        <v>-683606.05834927072</v>
      </c>
      <c r="AS58" s="82">
        <f>-S98*$F$19</f>
        <v>-56597.612355407698</v>
      </c>
      <c r="AT58" s="82">
        <f>-S98*$G$19</f>
        <v>-886695.92690138717</v>
      </c>
      <c r="AV58" s="82">
        <f>-T98*$F$19</f>
        <v>-60036.891282763172</v>
      </c>
      <c r="AW58" s="82">
        <f>-T98*$G$19</f>
        <v>-940577.96342995635</v>
      </c>
    </row>
    <row r="59" spans="1:49" x14ac:dyDescent="0.35">
      <c r="A59" s="79" t="s">
        <v>82</v>
      </c>
      <c r="B59" s="79"/>
      <c r="C59" s="1"/>
      <c r="D59" s="109"/>
      <c r="E59" s="1"/>
      <c r="F59" s="84">
        <f>SUM(F56:F58)</f>
        <v>0</v>
      </c>
      <c r="G59" s="84">
        <f>SUM(G56:G58)</f>
        <v>0</v>
      </c>
      <c r="H59" s="1"/>
      <c r="I59" s="84">
        <f>SUM(I56:I58)</f>
        <v>0</v>
      </c>
      <c r="J59" s="84">
        <f>SUM(J56:J58)</f>
        <v>0</v>
      </c>
      <c r="K59" s="82"/>
      <c r="L59" s="84">
        <f>SUM(L56:L58)</f>
        <v>0</v>
      </c>
      <c r="M59" s="84">
        <f>SUM(M56:M58)</f>
        <v>0</v>
      </c>
      <c r="N59" s="82"/>
      <c r="O59" s="84">
        <f>SUM(O56:O58)</f>
        <v>0</v>
      </c>
      <c r="P59" s="84">
        <f>SUM(P56:P58)</f>
        <v>0</v>
      </c>
      <c r="Q59" s="82"/>
      <c r="R59" s="84">
        <f>SUM(R56:R58)</f>
        <v>-10683.436937521999</v>
      </c>
      <c r="S59" s="84">
        <f>SUM(S56:S58)</f>
        <v>-167373.84535451132</v>
      </c>
      <c r="T59" s="82"/>
      <c r="U59" s="84">
        <f>SUM(U56:U58)</f>
        <v>-9431.8901687375092</v>
      </c>
      <c r="V59" s="84">
        <f>SUM(V56:V58)</f>
        <v>-147766.27931022097</v>
      </c>
      <c r="W59" s="82"/>
      <c r="X59" s="84">
        <f>SUM(X56:X58)</f>
        <v>5814.8388189298112</v>
      </c>
      <c r="Y59" s="84">
        <f>SUM(Y56:Y58)</f>
        <v>91099.141496567041</v>
      </c>
      <c r="Z59" s="82"/>
      <c r="AA59" s="84">
        <f>SUM(AA56:AA58)</f>
        <v>8157.9230542297046</v>
      </c>
      <c r="AB59" s="84">
        <f>SUM(AB56:AB58)</f>
        <v>127807.46118293205</v>
      </c>
      <c r="AC59" s="83"/>
      <c r="AD59" s="84">
        <f>SUM(AD56:AD58)</f>
        <v>9107.9966869026575</v>
      </c>
      <c r="AE59" s="84">
        <f>SUM(AE56:AE58)</f>
        <v>142691.94809480829</v>
      </c>
      <c r="AF59" s="82"/>
      <c r="AG59" s="84">
        <f>SUM(AG56:AG58)</f>
        <v>-2572.7753962830843</v>
      </c>
      <c r="AH59" s="84">
        <f>SUM(AH56:AH58)</f>
        <v>-40306.814541768312</v>
      </c>
      <c r="AI59" s="82"/>
      <c r="AJ59" s="84">
        <f>SUM(AJ56:AJ58)</f>
        <v>-13144.804354153981</v>
      </c>
      <c r="AK59" s="84">
        <f>SUM(AK56:AK58)</f>
        <v>-205935.26821507901</v>
      </c>
      <c r="AM59" s="84">
        <f>SUM(AM56:AM58)</f>
        <v>-12234.057562976566</v>
      </c>
      <c r="AN59" s="84">
        <f>SUM(AN56:AN58)</f>
        <v>-191666.90181996621</v>
      </c>
      <c r="AP59" s="84">
        <f>SUM(AP56:AP58)</f>
        <v>-11544.394090086134</v>
      </c>
      <c r="AQ59" s="84">
        <f>SUM(AQ56:AQ58)</f>
        <v>-180862.17407801613</v>
      </c>
      <c r="AS59" s="84">
        <f>SUM(AS56:AS58)</f>
        <v>-14737.734391985483</v>
      </c>
      <c r="AT59" s="84">
        <f>SUM(AT56:AT58)</f>
        <v>-230891.17214110587</v>
      </c>
      <c r="AV59" s="84">
        <f>SUM(AV56:AV58)</f>
        <v>-4191.5859503164611</v>
      </c>
      <c r="AW59" s="84">
        <f>SUM(AW56:AW58)</f>
        <v>-65668.179888291168</v>
      </c>
    </row>
    <row r="60" spans="1:49" x14ac:dyDescent="0.35">
      <c r="A60" s="77"/>
      <c r="B60" s="122">
        <f>B27</f>
        <v>2015</v>
      </c>
      <c r="C60" s="122">
        <v>2020</v>
      </c>
      <c r="D60" s="122">
        <v>2025</v>
      </c>
      <c r="E60" s="1"/>
      <c r="F60" s="82"/>
      <c r="G60" s="82"/>
      <c r="H60" s="1"/>
      <c r="I60" s="82"/>
      <c r="J60" s="82"/>
      <c r="K60" s="82"/>
      <c r="L60" s="82"/>
      <c r="M60" s="82"/>
      <c r="N60" s="82"/>
      <c r="O60" s="82"/>
      <c r="P60" s="82"/>
      <c r="Q60" s="82"/>
      <c r="R60" s="82"/>
      <c r="S60" s="82"/>
      <c r="T60" s="82"/>
      <c r="U60" s="82"/>
      <c r="V60" s="82"/>
      <c r="W60" s="82"/>
      <c r="X60" s="82"/>
      <c r="Y60" s="82"/>
      <c r="Z60" s="82"/>
      <c r="AA60" s="82"/>
      <c r="AB60" s="82"/>
      <c r="AC60" s="83"/>
      <c r="AD60" s="82"/>
      <c r="AE60" s="82"/>
      <c r="AF60" s="82"/>
      <c r="AG60" s="82"/>
      <c r="AH60" s="82"/>
      <c r="AI60" s="82"/>
      <c r="AJ60" s="82"/>
      <c r="AK60" s="82"/>
      <c r="AM60" s="82"/>
      <c r="AN60" s="82"/>
      <c r="AP60" s="82"/>
      <c r="AQ60" s="82"/>
      <c r="AS60" s="82"/>
      <c r="AT60" s="82"/>
      <c r="AV60" s="82"/>
      <c r="AW60" s="82"/>
    </row>
    <row r="61" spans="1:49" x14ac:dyDescent="0.35">
      <c r="A61" s="77" t="s">
        <v>83</v>
      </c>
      <c r="B61" s="54">
        <v>0.26500000000000001</v>
      </c>
      <c r="C61" s="54">
        <v>0.26500000000000001</v>
      </c>
      <c r="D61" s="54">
        <v>0.26500000000000001</v>
      </c>
      <c r="E61" s="42"/>
      <c r="F61" s="85">
        <v>0.26500000000000001</v>
      </c>
      <c r="G61" s="85">
        <v>0.26500000000000001</v>
      </c>
      <c r="H61" s="42"/>
      <c r="I61" s="85">
        <v>0.26500000000000001</v>
      </c>
      <c r="J61" s="85">
        <v>0.26500000000000001</v>
      </c>
      <c r="K61" s="83"/>
      <c r="L61" s="85">
        <v>0.26500000000000001</v>
      </c>
      <c r="M61" s="85">
        <v>0.26500000000000001</v>
      </c>
      <c r="N61" s="83"/>
      <c r="O61" s="85">
        <v>0.26500000000000001</v>
      </c>
      <c r="P61" s="85">
        <v>0.26500000000000001</v>
      </c>
      <c r="Q61" s="83"/>
      <c r="R61" s="85">
        <v>0.26500000000000001</v>
      </c>
      <c r="S61" s="85">
        <v>0.26500000000000001</v>
      </c>
      <c r="T61" s="83"/>
      <c r="U61" s="85">
        <v>0.26500000000000001</v>
      </c>
      <c r="V61" s="85">
        <v>0.26500000000000001</v>
      </c>
      <c r="W61" s="83"/>
      <c r="X61" s="85">
        <v>0.26500000000000001</v>
      </c>
      <c r="Y61" s="85">
        <v>0.26500000000000001</v>
      </c>
      <c r="Z61" s="83"/>
      <c r="AA61" s="85">
        <v>0.26500000000000001</v>
      </c>
      <c r="AB61" s="85">
        <v>0.26500000000000001</v>
      </c>
      <c r="AC61" s="83"/>
      <c r="AD61" s="85">
        <v>0.26500000000000001</v>
      </c>
      <c r="AE61" s="85">
        <v>0.26500000000000001</v>
      </c>
      <c r="AF61" s="82"/>
      <c r="AG61" s="85">
        <v>0.26500000000000001</v>
      </c>
      <c r="AH61" s="85">
        <v>0.26500000000000001</v>
      </c>
      <c r="AI61" s="82"/>
      <c r="AJ61" s="85">
        <f>IF(AND(AJ$53&gt;=$C$60, AJ$53&lt;$D$60),$C$61,$D$61)</f>
        <v>0.26500000000000001</v>
      </c>
      <c r="AK61" s="85">
        <f>IF(AND(AJ$53&gt;=$C$60, AJ$53&lt;$D$60),$C$61,$D$61)</f>
        <v>0.26500000000000001</v>
      </c>
      <c r="AM61" s="85">
        <f>IF(AND(AM$53&gt;=$C$60, AM$53&lt;$D$60),$C$61,$D$61)</f>
        <v>0.26500000000000001</v>
      </c>
      <c r="AN61" s="85">
        <f>IF(AND(AM$53&gt;=$C$60, AM$53&lt;$D$60),$C$61,$D$61)</f>
        <v>0.26500000000000001</v>
      </c>
      <c r="AP61" s="85">
        <f>IF(AND(AP$53&gt;=$C$60, AP$53&lt;$D$60),$C$61,$D$61)</f>
        <v>0.26500000000000001</v>
      </c>
      <c r="AQ61" s="85">
        <f>IF(AND(AP$53&gt;=$C$60, AP$53&lt;$D$60),$C$61,$D$61)</f>
        <v>0.26500000000000001</v>
      </c>
      <c r="AS61" s="85">
        <f>IF(AND(AS$53&gt;=$C$60, AS$53&lt;$D$60),$C$61,$D$61)</f>
        <v>0.26500000000000001</v>
      </c>
      <c r="AT61" s="85">
        <f>IF(AND(AS$53&gt;=$C$60, AS$53&lt;$D$60),$C$61,$D$61)</f>
        <v>0.26500000000000001</v>
      </c>
      <c r="AV61" s="85">
        <f>IF(AND(AV$53&gt;=$C$60, AV$53&lt;$D$60),$C$61,$D$61)</f>
        <v>0.26500000000000001</v>
      </c>
      <c r="AW61" s="85">
        <f>IF(AND(AV$53&gt;=$C$60, AV$53&lt;$D$60),$C$61,$D$61)</f>
        <v>0.26500000000000001</v>
      </c>
    </row>
    <row r="62" spans="1:49" x14ac:dyDescent="0.35">
      <c r="A62" s="1"/>
      <c r="B62" s="1"/>
      <c r="C62" s="1"/>
      <c r="D62" s="109"/>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M62" s="1"/>
      <c r="AN62" s="1"/>
      <c r="AP62" s="1"/>
      <c r="AQ62" s="1"/>
      <c r="AS62" s="1"/>
      <c r="AT62" s="1"/>
      <c r="AV62" s="1"/>
      <c r="AW62" s="1"/>
    </row>
    <row r="63" spans="1:49" x14ac:dyDescent="0.35">
      <c r="A63" s="77" t="s">
        <v>84</v>
      </c>
      <c r="B63" s="1"/>
      <c r="C63" s="1"/>
      <c r="D63" s="109"/>
      <c r="E63" s="1"/>
      <c r="F63" s="86">
        <f>F59*F61</f>
        <v>0</v>
      </c>
      <c r="G63" s="86">
        <f>G59*G61</f>
        <v>0</v>
      </c>
      <c r="H63" s="1"/>
      <c r="I63" s="86">
        <f>I59*I61</f>
        <v>0</v>
      </c>
      <c r="J63" s="86">
        <f>J59*J61</f>
        <v>0</v>
      </c>
      <c r="K63" s="82"/>
      <c r="L63" s="86">
        <f>L59*L61</f>
        <v>0</v>
      </c>
      <c r="M63" s="86">
        <f>M59*M61</f>
        <v>0</v>
      </c>
      <c r="N63" s="82"/>
      <c r="O63" s="86">
        <f>O59*O61</f>
        <v>0</v>
      </c>
      <c r="P63" s="86">
        <f>P59*P61</f>
        <v>0</v>
      </c>
      <c r="Q63" s="82"/>
      <c r="R63" s="86">
        <f>R59*R61</f>
        <v>-2831.11078844333</v>
      </c>
      <c r="S63" s="86">
        <f>S59*S61</f>
        <v>-44354.069018945498</v>
      </c>
      <c r="T63" s="82"/>
      <c r="U63" s="86">
        <f>U59*U61</f>
        <v>-2499.45089471544</v>
      </c>
      <c r="V63" s="86">
        <f>V59*V61</f>
        <v>-39158.064017208562</v>
      </c>
      <c r="W63" s="82"/>
      <c r="X63" s="86">
        <f>X59*X61</f>
        <v>1540.9322870164001</v>
      </c>
      <c r="Y63" s="86">
        <f>Y59*Y61</f>
        <v>24141.272496590267</v>
      </c>
      <c r="Z63" s="82"/>
      <c r="AA63" s="86">
        <f>AA59*AA61</f>
        <v>2161.8496093708718</v>
      </c>
      <c r="AB63" s="86">
        <f>AB59*AB61</f>
        <v>33868.977213476996</v>
      </c>
      <c r="AC63" s="82"/>
      <c r="AD63" s="86">
        <f>AD59*AD61</f>
        <v>2413.6191220292044</v>
      </c>
      <c r="AE63" s="86">
        <f>AE59*AE61</f>
        <v>37813.366245124198</v>
      </c>
      <c r="AF63" s="82"/>
      <c r="AG63" s="86">
        <f>AG59*AG61</f>
        <v>-681.78548001501736</v>
      </c>
      <c r="AH63" s="86">
        <f>AH59*AH61</f>
        <v>-10681.305853568603</v>
      </c>
      <c r="AI63" s="82"/>
      <c r="AJ63" s="86">
        <f>AJ59*AJ61</f>
        <v>-3483.373153850805</v>
      </c>
      <c r="AK63" s="86">
        <f>AK59*AK61</f>
        <v>-54572.846076995942</v>
      </c>
      <c r="AM63" s="86">
        <f>AM59*AM61</f>
        <v>-3242.0252541887903</v>
      </c>
      <c r="AN63" s="86">
        <f>AN59*AN61</f>
        <v>-50791.728982291046</v>
      </c>
      <c r="AP63" s="86">
        <f>AP59*AP61</f>
        <v>-3059.264433872826</v>
      </c>
      <c r="AQ63" s="86">
        <f>AQ59*AQ61</f>
        <v>-47928.47613067428</v>
      </c>
      <c r="AS63" s="86">
        <f>AS59*AS61</f>
        <v>-3905.499613876153</v>
      </c>
      <c r="AT63" s="86">
        <f>AT59*AT61</f>
        <v>-61186.160617393056</v>
      </c>
      <c r="AV63" s="86">
        <f>AV59*AV61</f>
        <v>-1110.7702768338622</v>
      </c>
      <c r="AW63" s="86">
        <f>AW59*AW61</f>
        <v>-17402.067670397162</v>
      </c>
    </row>
    <row r="64" spans="1:49" x14ac:dyDescent="0.35">
      <c r="A64" s="87" t="s">
        <v>85</v>
      </c>
      <c r="B64" s="1"/>
      <c r="C64" s="1"/>
      <c r="D64" s="109"/>
      <c r="E64" s="1"/>
      <c r="F64" s="77"/>
      <c r="G64" s="77"/>
      <c r="H64" s="1"/>
      <c r="I64" s="77"/>
      <c r="J64" s="77"/>
      <c r="K64" s="77"/>
      <c r="L64" s="77"/>
      <c r="M64" s="77"/>
      <c r="N64" s="77"/>
      <c r="O64" s="77"/>
      <c r="P64" s="77"/>
      <c r="Q64" s="77"/>
      <c r="R64" s="77"/>
      <c r="S64" s="77"/>
      <c r="T64" s="77"/>
      <c r="U64" s="77"/>
      <c r="V64" s="77"/>
      <c r="W64" s="77"/>
      <c r="X64" s="77"/>
      <c r="Y64" s="77"/>
      <c r="Z64" s="77"/>
      <c r="AA64" s="77"/>
      <c r="AB64" s="77"/>
      <c r="AC64" s="77"/>
      <c r="AD64" s="77"/>
      <c r="AE64" s="77"/>
      <c r="AF64" s="77"/>
      <c r="AG64" s="77"/>
      <c r="AH64" s="77"/>
      <c r="AI64" s="77"/>
      <c r="AJ64" s="77"/>
      <c r="AK64" s="77"/>
      <c r="AM64" s="77"/>
      <c r="AN64" s="77"/>
      <c r="AP64" s="77"/>
      <c r="AQ64" s="77"/>
      <c r="AS64" s="77"/>
      <c r="AT64" s="77"/>
      <c r="AV64" s="77"/>
      <c r="AW64" s="77"/>
    </row>
    <row r="65" spans="1:49" x14ac:dyDescent="0.35">
      <c r="A65" s="77" t="s">
        <v>84</v>
      </c>
      <c r="B65" s="1"/>
      <c r="C65" s="1"/>
      <c r="D65" s="109"/>
      <c r="E65" s="1"/>
      <c r="F65" s="88">
        <f>F63/(1-F61)</f>
        <v>0</v>
      </c>
      <c r="G65" s="88">
        <f>G63/(1-G61)</f>
        <v>0</v>
      </c>
      <c r="H65" s="1"/>
      <c r="I65" s="88">
        <f>I63/(1-I61)</f>
        <v>0</v>
      </c>
      <c r="J65" s="88">
        <f>J63/(1-J61)</f>
        <v>0</v>
      </c>
      <c r="K65" s="89"/>
      <c r="L65" s="48">
        <f>L63/(1-L61)</f>
        <v>0</v>
      </c>
      <c r="M65" s="48">
        <f>M63/(1-M61)</f>
        <v>0</v>
      </c>
      <c r="N65" s="89"/>
      <c r="O65" s="48">
        <f>O63/(1-O61)</f>
        <v>0</v>
      </c>
      <c r="P65" s="48">
        <f>P63/(1-P61)</f>
        <v>0</v>
      </c>
      <c r="Q65" s="82"/>
      <c r="R65" s="48">
        <f>R63/(1-R61)</f>
        <v>-3851.8514128480679</v>
      </c>
      <c r="S65" s="48">
        <f>S63/(1-S61)</f>
        <v>-60345.672134619723</v>
      </c>
      <c r="T65" s="89"/>
      <c r="U65" s="48">
        <f>U63/(1-U61)</f>
        <v>-3400.6134621978777</v>
      </c>
      <c r="V65" s="48">
        <f>V63/(1-V61)</f>
        <v>-53276.277574433421</v>
      </c>
      <c r="W65" s="82"/>
      <c r="X65" s="48">
        <f>X63/(1-X61)</f>
        <v>2096.5065129474833</v>
      </c>
      <c r="Y65" s="48">
        <f>Y63/(1-Y61)</f>
        <v>32845.268702843903</v>
      </c>
      <c r="Z65" s="82"/>
      <c r="AA65" s="48">
        <f>AA63/(1-AA61)</f>
        <v>2941.2919855386012</v>
      </c>
      <c r="AB65" s="48">
        <f>AB63/(1-AB61)</f>
        <v>46080.24110677142</v>
      </c>
      <c r="AC65" s="82"/>
      <c r="AD65" s="48">
        <f>AD63/(1-AD61)</f>
        <v>3283.8355401757885</v>
      </c>
      <c r="AE65" s="48">
        <f>AE63/(1-AE61)</f>
        <v>51446.756796087342</v>
      </c>
      <c r="AF65" s="82"/>
      <c r="AG65" s="48">
        <f>AG63/(1-AG61)</f>
        <v>-927.5992925374386</v>
      </c>
      <c r="AH65" s="48">
        <f>AH63/(1-AH61)</f>
        <v>-14532.388916419868</v>
      </c>
      <c r="AI65" s="82"/>
      <c r="AJ65" s="48">
        <f>AJ63/(1-AJ61)</f>
        <v>-4739.2832025181024</v>
      </c>
      <c r="AK65" s="48">
        <f>AK63/(1-AK61)</f>
        <v>-74248.770172783596</v>
      </c>
      <c r="AM65" s="48">
        <f>AM63/(1-AM61)</f>
        <v>-4410.9187131820281</v>
      </c>
      <c r="AN65" s="48">
        <f>AN63/(1-AN61)</f>
        <v>-69104.393173185104</v>
      </c>
      <c r="AP65" s="48">
        <f>AP63/(1-AP61)</f>
        <v>-4162.2645358813961</v>
      </c>
      <c r="AQ65" s="48">
        <f>AQ63/(1-AQ61)</f>
        <v>-65208.811062141882</v>
      </c>
      <c r="AS65" s="48">
        <f>AS63/(1-AS61)</f>
        <v>-5313.6049168383033</v>
      </c>
      <c r="AT65" s="48">
        <f>AT63/(1-AT61)</f>
        <v>-83246.477030466747</v>
      </c>
      <c r="AV65" s="48">
        <f>AV63/(1-AV61)</f>
        <v>-1511.2520773249826</v>
      </c>
      <c r="AW65" s="48">
        <f>AW63/(1-AW61)</f>
        <v>-23676.282544758044</v>
      </c>
    </row>
    <row r="66" spans="1:49" x14ac:dyDescent="0.35">
      <c r="A66" s="79" t="s">
        <v>86</v>
      </c>
      <c r="B66" s="1"/>
      <c r="C66" s="1"/>
      <c r="D66" s="109"/>
      <c r="E66" s="1"/>
      <c r="F66" s="90">
        <f>+F65</f>
        <v>0</v>
      </c>
      <c r="G66" s="90">
        <f>+G65</f>
        <v>0</v>
      </c>
      <c r="H66" s="1"/>
      <c r="I66" s="90">
        <f>+I65</f>
        <v>0</v>
      </c>
      <c r="J66" s="90">
        <f>+J65</f>
        <v>0</v>
      </c>
      <c r="K66" s="91"/>
      <c r="L66" s="90">
        <f>+L65</f>
        <v>0</v>
      </c>
      <c r="M66" s="90">
        <f>+M65</f>
        <v>0</v>
      </c>
      <c r="N66" s="91"/>
      <c r="O66" s="90">
        <f>+O65</f>
        <v>0</v>
      </c>
      <c r="P66" s="90">
        <f>+P65</f>
        <v>0</v>
      </c>
      <c r="Q66" s="91"/>
      <c r="R66" s="90">
        <f>+R65</f>
        <v>-3851.8514128480679</v>
      </c>
      <c r="S66" s="90">
        <f>+S65</f>
        <v>-60345.672134619723</v>
      </c>
      <c r="T66" s="91"/>
      <c r="U66" s="90">
        <f>+U65</f>
        <v>-3400.6134621978777</v>
      </c>
      <c r="V66" s="90">
        <f>+V65</f>
        <v>-53276.277574433421</v>
      </c>
      <c r="W66" s="91"/>
      <c r="X66" s="90">
        <f>+X65</f>
        <v>2096.5065129474833</v>
      </c>
      <c r="Y66" s="90">
        <f>+Y65</f>
        <v>32845.268702843903</v>
      </c>
      <c r="Z66" s="91"/>
      <c r="AA66" s="90">
        <f>+AA65</f>
        <v>2941.2919855386012</v>
      </c>
      <c r="AB66" s="90">
        <f>+AB65</f>
        <v>46080.24110677142</v>
      </c>
      <c r="AC66" s="91"/>
      <c r="AD66" s="90">
        <f>+AD65</f>
        <v>3283.8355401757885</v>
      </c>
      <c r="AE66" s="90">
        <f>+AE65</f>
        <v>51446.756796087342</v>
      </c>
      <c r="AF66" s="91"/>
      <c r="AG66" s="90">
        <f>+AG65</f>
        <v>-927.5992925374386</v>
      </c>
      <c r="AH66" s="90">
        <f>+AH65</f>
        <v>-14532.388916419868</v>
      </c>
      <c r="AI66" s="91"/>
      <c r="AJ66" s="90">
        <f>+AJ65</f>
        <v>-4739.2832025181024</v>
      </c>
      <c r="AK66" s="90">
        <f>+AK65</f>
        <v>-74248.770172783596</v>
      </c>
      <c r="AM66" s="90">
        <f>+AM65</f>
        <v>-4410.9187131820281</v>
      </c>
      <c r="AN66" s="90">
        <f>+AN65</f>
        <v>-69104.393173185104</v>
      </c>
      <c r="AP66" s="90">
        <f>+AP65</f>
        <v>-4162.2645358813961</v>
      </c>
      <c r="AQ66" s="90">
        <f>+AQ65</f>
        <v>-65208.811062141882</v>
      </c>
      <c r="AS66" s="90">
        <f>+AS65</f>
        <v>-5313.6049168383033</v>
      </c>
      <c r="AT66" s="90">
        <f>+AT65</f>
        <v>-83246.477030466747</v>
      </c>
      <c r="AV66" s="90">
        <f>+AV65</f>
        <v>-1511.2520773249826</v>
      </c>
      <c r="AW66" s="90">
        <f>+AW65</f>
        <v>-23676.282544758044</v>
      </c>
    </row>
    <row r="67" spans="1:49" x14ac:dyDescent="0.35">
      <c r="A67" s="1"/>
      <c r="B67" s="75"/>
      <c r="C67" s="75"/>
      <c r="D67" s="145"/>
      <c r="E67" s="75"/>
      <c r="F67" s="75"/>
      <c r="G67" s="75"/>
      <c r="H67" s="75"/>
      <c r="I67" s="75"/>
      <c r="J67" s="75"/>
      <c r="K67" s="75"/>
      <c r="L67" s="75"/>
      <c r="M67" s="75"/>
      <c r="N67" s="75"/>
      <c r="O67" s="75"/>
      <c r="P67" s="75"/>
      <c r="Q67" s="75"/>
      <c r="R67" s="75"/>
      <c r="S67" s="92"/>
      <c r="T67" s="92"/>
      <c r="U67" s="92"/>
      <c r="V67" s="92"/>
      <c r="W67" s="1"/>
      <c r="X67" s="1"/>
      <c r="Y67" s="1"/>
      <c r="Z67" s="1"/>
      <c r="AA67" s="1"/>
      <c r="AB67" s="1"/>
      <c r="AC67" s="1"/>
      <c r="AD67" s="1"/>
      <c r="AE67" s="1"/>
      <c r="AF67" s="1"/>
      <c r="AG67" s="1"/>
      <c r="AH67" s="1"/>
      <c r="AI67" s="134"/>
      <c r="AJ67" s="134"/>
      <c r="AK67" s="134"/>
      <c r="AL67" s="135"/>
      <c r="AM67" s="135"/>
      <c r="AN67" s="135"/>
      <c r="AO67" s="135"/>
      <c r="AP67" s="135"/>
      <c r="AQ67" s="135"/>
      <c r="AR67" s="135"/>
      <c r="AS67" s="135"/>
      <c r="AT67" s="135"/>
      <c r="AU67" s="135"/>
      <c r="AV67" s="135"/>
      <c r="AW67" s="135"/>
    </row>
    <row r="68" spans="1:49" ht="15" thickBot="1" x14ac:dyDescent="0.4">
      <c r="A68" s="1"/>
      <c r="B68" s="75"/>
      <c r="C68" s="75"/>
      <c r="D68" s="145"/>
      <c r="E68" s="75"/>
      <c r="F68" s="75"/>
      <c r="G68" s="75"/>
      <c r="H68" s="75"/>
      <c r="I68" s="75"/>
      <c r="J68" s="75"/>
      <c r="K68" s="93" t="s">
        <v>28</v>
      </c>
      <c r="L68" s="75"/>
      <c r="M68" s="75"/>
      <c r="N68" s="75"/>
      <c r="O68" s="75"/>
      <c r="P68" s="136"/>
      <c r="Q68" s="136"/>
      <c r="R68" s="136"/>
      <c r="S68" s="137"/>
      <c r="T68" s="137"/>
      <c r="U68" s="92"/>
      <c r="V68" s="92"/>
      <c r="W68" s="1"/>
      <c r="X68" s="1"/>
      <c r="Y68" s="1"/>
      <c r="Z68" s="1"/>
      <c r="AA68" s="1"/>
      <c r="AB68" s="1"/>
      <c r="AC68" s="1"/>
      <c r="AD68" s="1"/>
      <c r="AE68" s="1"/>
      <c r="AF68" s="1"/>
      <c r="AG68" s="1"/>
      <c r="AH68" s="1"/>
      <c r="AI68" s="1"/>
      <c r="AJ68" s="1"/>
      <c r="AK68" s="1"/>
    </row>
    <row r="69" spans="1:49" ht="15" thickBot="1" x14ac:dyDescent="0.4">
      <c r="A69" s="94"/>
      <c r="B69" s="94"/>
      <c r="C69" s="94"/>
      <c r="D69" s="146"/>
      <c r="E69" s="94"/>
      <c r="F69" s="95">
        <v>2015</v>
      </c>
      <c r="G69" s="95">
        <v>2016</v>
      </c>
      <c r="H69" s="95">
        <v>2017</v>
      </c>
      <c r="I69" s="95">
        <v>2018</v>
      </c>
      <c r="J69" s="95">
        <v>2019</v>
      </c>
      <c r="K69" s="95">
        <v>2020</v>
      </c>
      <c r="L69" s="95">
        <v>2021</v>
      </c>
      <c r="M69" s="95">
        <v>2022</v>
      </c>
      <c r="N69" s="95">
        <v>2023</v>
      </c>
      <c r="O69" s="95">
        <v>2024</v>
      </c>
      <c r="P69" s="95">
        <v>2025</v>
      </c>
      <c r="Q69" s="95">
        <v>2026</v>
      </c>
      <c r="R69" s="95">
        <v>2027</v>
      </c>
      <c r="S69" s="95">
        <v>2028</v>
      </c>
      <c r="T69" s="95">
        <v>2029</v>
      </c>
      <c r="U69" s="1"/>
      <c r="V69" s="1"/>
      <c r="W69" s="1"/>
      <c r="X69" s="1"/>
      <c r="Y69" s="1"/>
      <c r="Z69" s="1"/>
      <c r="AA69" s="1"/>
      <c r="AB69" s="1"/>
    </row>
    <row r="70" spans="1:49" x14ac:dyDescent="0.35">
      <c r="A70" s="96" t="s">
        <v>87</v>
      </c>
      <c r="B70" s="97"/>
      <c r="C70" s="97"/>
      <c r="D70" s="147"/>
      <c r="E70" s="97"/>
      <c r="F70" s="97"/>
      <c r="G70" s="97"/>
      <c r="H70" s="97"/>
      <c r="I70" s="97"/>
      <c r="J70" s="98"/>
      <c r="K70" s="98"/>
      <c r="L70" s="98"/>
      <c r="M70" s="1"/>
      <c r="N70" s="98"/>
      <c r="O70" s="1"/>
      <c r="P70" s="1"/>
      <c r="Q70" s="1"/>
      <c r="R70" s="1"/>
      <c r="S70" s="1"/>
      <c r="T70" s="1"/>
      <c r="U70" s="1"/>
      <c r="V70" s="1"/>
      <c r="W70" s="1"/>
      <c r="X70" s="1"/>
      <c r="Y70" s="1"/>
      <c r="Z70" s="1"/>
      <c r="AA70" s="1"/>
      <c r="AB70" s="1"/>
    </row>
    <row r="71" spans="1:49" x14ac:dyDescent="0.35">
      <c r="A71" s="99" t="s">
        <v>88</v>
      </c>
      <c r="B71" s="100"/>
      <c r="C71" s="100"/>
      <c r="D71" s="148"/>
      <c r="G71" s="101"/>
      <c r="H71" s="101"/>
      <c r="I71" s="101"/>
      <c r="K71" s="48"/>
      <c r="L71" s="48"/>
      <c r="M71" s="1"/>
      <c r="N71" s="48"/>
      <c r="O71" s="1"/>
      <c r="P71" s="1"/>
      <c r="Q71" s="1"/>
      <c r="R71" s="1"/>
      <c r="S71" s="1"/>
      <c r="T71" s="1"/>
      <c r="U71" s="1"/>
      <c r="V71" s="1"/>
      <c r="W71" s="1"/>
      <c r="X71" s="1"/>
      <c r="Y71" s="1"/>
      <c r="Z71" s="1"/>
      <c r="AA71" s="1"/>
      <c r="AB71" s="1"/>
    </row>
    <row r="72" spans="1:49" x14ac:dyDescent="0.35">
      <c r="A72" s="94" t="s">
        <v>89</v>
      </c>
      <c r="B72" s="94"/>
      <c r="C72" s="94"/>
      <c r="D72" s="146"/>
      <c r="E72" s="94"/>
      <c r="F72" s="102"/>
      <c r="G72" s="84">
        <f t="shared" ref="G72:S72" si="15">F74</f>
        <v>0</v>
      </c>
      <c r="H72" s="84">
        <f t="shared" si="15"/>
        <v>0</v>
      </c>
      <c r="I72" s="84">
        <f t="shared" si="15"/>
        <v>0</v>
      </c>
      <c r="J72" s="84">
        <f t="shared" si="15"/>
        <v>0</v>
      </c>
      <c r="K72" s="84">
        <f t="shared" si="15"/>
        <v>751453.24579322198</v>
      </c>
      <c r="L72" s="84">
        <f t="shared" si="15"/>
        <v>850927.00579322199</v>
      </c>
      <c r="M72" s="84">
        <f t="shared" si="15"/>
        <v>811535.00579322199</v>
      </c>
      <c r="N72" s="84">
        <f t="shared" si="15"/>
        <v>811535.00579322199</v>
      </c>
      <c r="O72" s="84">
        <f t="shared" si="15"/>
        <v>811535.00579322199</v>
      </c>
      <c r="P72" s="84">
        <f t="shared" si="15"/>
        <v>1167397.9642931053</v>
      </c>
      <c r="Q72" s="84">
        <f t="shared" si="15"/>
        <v>2106405.1548515307</v>
      </c>
      <c r="R72" s="84">
        <f t="shared" si="15"/>
        <v>2655671.6406353451</v>
      </c>
      <c r="S72" s="84">
        <f t="shared" si="15"/>
        <v>3782451.9071524669</v>
      </c>
      <c r="T72" s="84">
        <f>S74</f>
        <v>4895800.0763963331</v>
      </c>
      <c r="U72" s="1"/>
      <c r="V72" s="1"/>
      <c r="W72" s="1"/>
      <c r="X72" s="1"/>
      <c r="Y72" s="1"/>
      <c r="Z72" s="1"/>
      <c r="AA72" s="1"/>
      <c r="AB72" s="1"/>
    </row>
    <row r="73" spans="1:49" x14ac:dyDescent="0.35">
      <c r="A73" s="94" t="s">
        <v>90</v>
      </c>
      <c r="B73" s="94"/>
      <c r="C73" s="94"/>
      <c r="D73" s="94"/>
      <c r="E73" s="94"/>
      <c r="F73" s="98">
        <f>'App.2-FA Proposed REG ISA'!C61</f>
        <v>0</v>
      </c>
      <c r="G73" s="98">
        <f>'App.2-FA Proposed REG ISA'!D61</f>
        <v>0</v>
      </c>
      <c r="H73" s="98">
        <v>0</v>
      </c>
      <c r="I73" s="98">
        <f>'App.2-FA Proposed REG ISA'!F61</f>
        <v>0</v>
      </c>
      <c r="J73" s="98">
        <f>'App.2-FA Proposed REG ISA'!G40</f>
        <v>751453.24579322198</v>
      </c>
      <c r="K73" s="98">
        <f>'App.2-FA Proposed REG ISA'!H40</f>
        <v>99473.76</v>
      </c>
      <c r="L73" s="98">
        <f>'App.2-FA Proposed REG ISA'!I40</f>
        <v>-39392</v>
      </c>
      <c r="M73" s="98">
        <f>'App.2-FA Proposed REG ISA'!J61</f>
        <v>0</v>
      </c>
      <c r="N73" s="98">
        <f>'App.2-FA Proposed REG ISA'!K61</f>
        <v>0</v>
      </c>
      <c r="O73" s="98">
        <f>'App.2-FA Proposed REG ISA'!L40</f>
        <v>355862.95849988324</v>
      </c>
      <c r="P73" s="98">
        <f>'App.2-FA Proposed REG ISA'!M40</f>
        <v>939007.19055842538</v>
      </c>
      <c r="Q73" s="98">
        <f>'App.2-FA Proposed REG ISA'!N40</f>
        <v>549266.48578381469</v>
      </c>
      <c r="R73" s="98">
        <f>'App.2-FA Proposed REG ISA'!O40</f>
        <v>1126780.2665171218</v>
      </c>
      <c r="S73" s="98">
        <f>'App.2-FA Proposed REG ISA'!P40</f>
        <v>1113348.1692438659</v>
      </c>
      <c r="T73" s="98">
        <f>'App.2-FA Proposed REG ISA'!Q40</f>
        <v>981680.0563821767</v>
      </c>
      <c r="U73" s="1"/>
      <c r="V73" s="103"/>
      <c r="W73" s="1"/>
      <c r="X73" s="1"/>
      <c r="Y73" s="1"/>
      <c r="Z73" s="1"/>
      <c r="AA73" s="1"/>
      <c r="AB73" s="1"/>
    </row>
    <row r="74" spans="1:49" x14ac:dyDescent="0.35">
      <c r="A74" s="94" t="s">
        <v>91</v>
      </c>
      <c r="B74" s="94"/>
      <c r="C74" s="94"/>
      <c r="D74" s="94"/>
      <c r="E74" s="94"/>
      <c r="F74" s="84">
        <f>SUM(F72:F73)</f>
        <v>0</v>
      </c>
      <c r="G74" s="84">
        <f>SUM(G72:G73)</f>
        <v>0</v>
      </c>
      <c r="H74" s="84">
        <f>SUM(H72:H73)</f>
        <v>0</v>
      </c>
      <c r="I74" s="84">
        <f>SUM(I72:I73)</f>
        <v>0</v>
      </c>
      <c r="J74" s="84">
        <f>J73</f>
        <v>751453.24579322198</v>
      </c>
      <c r="K74" s="84">
        <f t="shared" ref="K74:T74" si="16">SUM(K72:K73)</f>
        <v>850927.00579322199</v>
      </c>
      <c r="L74" s="84">
        <f t="shared" si="16"/>
        <v>811535.00579322199</v>
      </c>
      <c r="M74" s="84">
        <f t="shared" si="16"/>
        <v>811535.00579322199</v>
      </c>
      <c r="N74" s="84">
        <f t="shared" si="16"/>
        <v>811535.00579322199</v>
      </c>
      <c r="O74" s="84">
        <f t="shared" si="16"/>
        <v>1167397.9642931053</v>
      </c>
      <c r="P74" s="84">
        <f t="shared" si="16"/>
        <v>2106405.1548515307</v>
      </c>
      <c r="Q74" s="84">
        <f t="shared" si="16"/>
        <v>2655671.6406353451</v>
      </c>
      <c r="R74" s="84">
        <f t="shared" si="16"/>
        <v>3782451.9071524669</v>
      </c>
      <c r="S74" s="84">
        <f t="shared" si="16"/>
        <v>4895800.0763963331</v>
      </c>
      <c r="T74" s="84">
        <f t="shared" si="16"/>
        <v>5877480.1327785095</v>
      </c>
      <c r="U74" s="1"/>
      <c r="V74" s="1"/>
      <c r="W74" s="1"/>
      <c r="X74" s="1"/>
      <c r="Y74" s="1"/>
      <c r="Z74" s="1"/>
      <c r="AA74" s="1"/>
      <c r="AB74" s="1"/>
    </row>
    <row r="75" spans="1:49" x14ac:dyDescent="0.35">
      <c r="A75" s="94"/>
      <c r="B75" s="94"/>
      <c r="C75" s="94"/>
      <c r="D75" s="94"/>
      <c r="E75" s="94"/>
      <c r="F75" s="82"/>
      <c r="G75" s="82"/>
      <c r="H75" s="82"/>
      <c r="I75" s="82"/>
      <c r="J75" s="82"/>
      <c r="K75" s="82"/>
      <c r="L75" s="48"/>
      <c r="M75" s="1"/>
      <c r="N75" s="48"/>
      <c r="O75" s="1"/>
      <c r="P75" s="1"/>
      <c r="Q75" s="1"/>
      <c r="R75" s="1"/>
      <c r="S75" s="1"/>
      <c r="T75" s="1"/>
      <c r="U75" s="1"/>
      <c r="V75" s="1"/>
      <c r="W75" s="1"/>
      <c r="X75" s="1"/>
      <c r="Y75" s="1"/>
      <c r="Z75" s="1"/>
      <c r="AA75" s="1"/>
      <c r="AB75" s="1"/>
    </row>
    <row r="76" spans="1:49" x14ac:dyDescent="0.35">
      <c r="A76" s="94" t="s">
        <v>92</v>
      </c>
      <c r="B76" s="94"/>
      <c r="C76" s="94"/>
      <c r="D76" s="94"/>
      <c r="E76" s="94"/>
      <c r="F76" s="100"/>
      <c r="G76" s="84">
        <f>+F79</f>
        <v>0</v>
      </c>
      <c r="H76" s="84">
        <f t="shared" ref="H76:T76" si="17">+G79</f>
        <v>0</v>
      </c>
      <c r="I76" s="84">
        <f t="shared" si="17"/>
        <v>0</v>
      </c>
      <c r="J76" s="84">
        <f t="shared" si="17"/>
        <v>0</v>
      </c>
      <c r="K76" s="84">
        <f t="shared" si="17"/>
        <v>14660.689999999999</v>
      </c>
      <c r="L76" s="84">
        <f t="shared" si="17"/>
        <v>215457.38</v>
      </c>
      <c r="M76" s="84">
        <f t="shared" si="17"/>
        <v>406406.07</v>
      </c>
      <c r="N76" s="84">
        <f t="shared" si="17"/>
        <v>592869.73</v>
      </c>
      <c r="O76" s="84">
        <f t="shared" si="17"/>
        <v>767704.22</v>
      </c>
      <c r="P76" s="84">
        <f t="shared" si="17"/>
        <v>828544.366908542</v>
      </c>
      <c r="Q76" s="84">
        <f t="shared" si="17"/>
        <v>987879.75595106243</v>
      </c>
      <c r="R76" s="84">
        <f t="shared" si="17"/>
        <v>1330063.8017407053</v>
      </c>
      <c r="S76" s="84">
        <f t="shared" si="17"/>
        <v>1803027.5178666725</v>
      </c>
      <c r="T76" s="84">
        <f t="shared" si="17"/>
        <v>2417238.6562375743</v>
      </c>
      <c r="U76" s="1"/>
      <c r="V76" s="1"/>
      <c r="W76" s="1"/>
      <c r="X76" s="1"/>
      <c r="Y76" s="1"/>
      <c r="Z76" s="1"/>
      <c r="AA76" s="1"/>
      <c r="AB76" s="1"/>
    </row>
    <row r="77" spans="1:49" x14ac:dyDescent="0.35">
      <c r="A77" s="94" t="s">
        <v>93</v>
      </c>
      <c r="B77" s="94"/>
      <c r="C77" s="94"/>
      <c r="D77" s="94"/>
      <c r="E77" s="94"/>
      <c r="F77" s="82">
        <f>IF(ISERROR(F72/$C$71), 0, F72/$C$71)</f>
        <v>0</v>
      </c>
      <c r="G77" s="82">
        <f>IF(ISERROR(G72/$C$71), 0, G72/$C$71)</f>
        <v>0</v>
      </c>
      <c r="H77" s="82">
        <f>IF(ISERROR(H72/$C$71), 0, H72/$C$71)</f>
        <v>0</v>
      </c>
      <c r="I77" s="82">
        <f>IF(ISERROR(I72/$C$71), 0, I72/$C$71)</f>
        <v>0</v>
      </c>
      <c r="J77" s="82">
        <f>IF(ISERROR(J72/$C$71), 0, J72/$C$71)</f>
        <v>0</v>
      </c>
      <c r="K77" s="82">
        <f>'GPMC Fixed Asset Continuity'!U6</f>
        <v>200796.69</v>
      </c>
      <c r="L77" s="82">
        <f>'GPMC Fixed Asset Continuity'!Z6</f>
        <v>190948.69</v>
      </c>
      <c r="M77" s="82">
        <f>'GPMC Fixed Asset Continuity'!AE6</f>
        <v>186463.66</v>
      </c>
      <c r="N77" s="82">
        <f>'GPMC Fixed Asset Continuity'!AJ6</f>
        <v>174834.49000000002</v>
      </c>
      <c r="O77" s="82">
        <f>'GPMC Fixed Asset Continuity'!AO6</f>
        <v>60840.146908541974</v>
      </c>
      <c r="P77" s="82">
        <f>'GPMC Fixed Asset Continuity'!AT6</f>
        <v>159335.3890425204</v>
      </c>
      <c r="Q77" s="82">
        <f>'GPMC Fixed Asset Continuity'!AY6</f>
        <v>342184.04578964278</v>
      </c>
      <c r="R77" s="82">
        <f>'GPMC Fixed Asset Continuity'!BD6</f>
        <v>472963.71612596716</v>
      </c>
      <c r="S77" s="82">
        <f>'GPMC Fixed Asset Continuity'!BI6</f>
        <v>614211.13837090158</v>
      </c>
      <c r="T77" s="82">
        <f>'GPMC Fixed Asset Continuity'!BN6</f>
        <v>835215.94106462342</v>
      </c>
      <c r="U77" s="1"/>
      <c r="V77" s="1"/>
      <c r="W77" s="1"/>
      <c r="X77" s="1"/>
      <c r="Y77" s="1"/>
      <c r="Z77" s="1"/>
      <c r="AA77" s="1"/>
      <c r="AB77" s="1"/>
    </row>
    <row r="78" spans="1:49" x14ac:dyDescent="0.35">
      <c r="A78" s="94" t="s">
        <v>94</v>
      </c>
      <c r="B78" s="94"/>
      <c r="C78" s="1"/>
      <c r="D78" s="1"/>
      <c r="E78" s="1"/>
      <c r="F78" s="48">
        <v>0</v>
      </c>
      <c r="G78" s="48">
        <v>0</v>
      </c>
      <c r="H78" s="48">
        <v>0</v>
      </c>
      <c r="I78" s="48">
        <v>0</v>
      </c>
      <c r="J78" s="48">
        <f>'GPMC Fixed Asset Continuity'!P6</f>
        <v>14660.689999999999</v>
      </c>
      <c r="K78" s="48">
        <v>0</v>
      </c>
      <c r="L78" s="48">
        <v>0</v>
      </c>
      <c r="M78" s="48">
        <v>0</v>
      </c>
      <c r="N78" s="48">
        <v>0</v>
      </c>
      <c r="O78" s="48">
        <v>0</v>
      </c>
      <c r="P78" s="48">
        <v>0</v>
      </c>
      <c r="Q78" s="48">
        <v>0</v>
      </c>
      <c r="R78" s="48">
        <v>0</v>
      </c>
      <c r="S78" s="48">
        <v>0</v>
      </c>
      <c r="T78" s="48">
        <v>0</v>
      </c>
      <c r="U78" s="1"/>
      <c r="V78" s="1"/>
      <c r="W78" s="1"/>
      <c r="X78" s="1"/>
      <c r="Y78" s="1"/>
      <c r="Z78" s="1"/>
      <c r="AA78" s="1"/>
      <c r="AB78" s="1"/>
    </row>
    <row r="79" spans="1:49" x14ac:dyDescent="0.35">
      <c r="A79" s="94" t="s">
        <v>95</v>
      </c>
      <c r="B79" s="94"/>
      <c r="C79" s="94"/>
      <c r="D79" s="94"/>
      <c r="E79" s="94"/>
      <c r="F79" s="84">
        <f t="shared" ref="F79:O79" si="18">SUM(F76+F77+F78)</f>
        <v>0</v>
      </c>
      <c r="G79" s="84">
        <f t="shared" si="18"/>
        <v>0</v>
      </c>
      <c r="H79" s="84">
        <f t="shared" si="18"/>
        <v>0</v>
      </c>
      <c r="I79" s="84">
        <f t="shared" si="18"/>
        <v>0</v>
      </c>
      <c r="J79" s="84">
        <f t="shared" si="18"/>
        <v>14660.689999999999</v>
      </c>
      <c r="K79" s="84">
        <f t="shared" si="18"/>
        <v>215457.38</v>
      </c>
      <c r="L79" s="84">
        <f t="shared" si="18"/>
        <v>406406.07</v>
      </c>
      <c r="M79" s="84">
        <f t="shared" si="18"/>
        <v>592869.73</v>
      </c>
      <c r="N79" s="84">
        <f t="shared" si="18"/>
        <v>767704.22</v>
      </c>
      <c r="O79" s="84">
        <f t="shared" si="18"/>
        <v>828544.366908542</v>
      </c>
      <c r="P79" s="84">
        <f>SUM(P76+P77+P78)</f>
        <v>987879.75595106243</v>
      </c>
      <c r="Q79" s="84">
        <f t="shared" ref="Q79:T79" si="19">SUM(Q76+Q77+Q78)</f>
        <v>1330063.8017407053</v>
      </c>
      <c r="R79" s="84">
        <f t="shared" si="19"/>
        <v>1803027.5178666725</v>
      </c>
      <c r="S79" s="84">
        <f t="shared" si="19"/>
        <v>2417238.6562375743</v>
      </c>
      <c r="T79" s="84">
        <f t="shared" si="19"/>
        <v>3252454.5973021975</v>
      </c>
      <c r="U79" s="1"/>
      <c r="V79" s="1"/>
      <c r="W79" s="1"/>
      <c r="X79" s="1"/>
      <c r="Y79" s="1"/>
      <c r="Z79" s="1"/>
      <c r="AA79" s="1"/>
      <c r="AB79" s="1"/>
    </row>
    <row r="80" spans="1:49" x14ac:dyDescent="0.35">
      <c r="A80" s="94"/>
      <c r="B80" s="94"/>
      <c r="C80" s="94"/>
      <c r="D80" s="94"/>
      <c r="E80" s="94"/>
      <c r="F80" s="48"/>
      <c r="G80" s="48"/>
      <c r="H80" s="48"/>
      <c r="I80" s="48"/>
      <c r="J80" s="48"/>
      <c r="K80" s="48"/>
      <c r="L80" s="48"/>
      <c r="M80" s="48"/>
      <c r="N80" s="48"/>
      <c r="O80" s="48"/>
      <c r="P80" s="48"/>
      <c r="Q80" s="48"/>
      <c r="R80" s="48"/>
      <c r="S80" s="48"/>
      <c r="T80" s="48"/>
      <c r="U80" s="103"/>
      <c r="V80" s="1"/>
      <c r="W80" s="1"/>
      <c r="X80" s="1"/>
      <c r="Y80" s="1"/>
      <c r="Z80" s="1"/>
      <c r="AA80" s="1"/>
      <c r="AB80" s="1"/>
    </row>
    <row r="81" spans="1:28" x14ac:dyDescent="0.35">
      <c r="A81" s="94" t="s">
        <v>96</v>
      </c>
      <c r="B81" s="94"/>
      <c r="C81" s="94"/>
      <c r="D81" s="94"/>
      <c r="E81" s="94"/>
      <c r="F81" s="48">
        <f t="shared" ref="F81:T81" si="20">F72-F76</f>
        <v>0</v>
      </c>
      <c r="G81" s="48">
        <f t="shared" si="20"/>
        <v>0</v>
      </c>
      <c r="H81" s="48">
        <f t="shared" si="20"/>
        <v>0</v>
      </c>
      <c r="I81" s="48">
        <f t="shared" si="20"/>
        <v>0</v>
      </c>
      <c r="J81" s="48">
        <f t="shared" si="20"/>
        <v>0</v>
      </c>
      <c r="K81" s="48">
        <f t="shared" si="20"/>
        <v>736792.55579322204</v>
      </c>
      <c r="L81" s="48">
        <f t="shared" si="20"/>
        <v>635469.62579322199</v>
      </c>
      <c r="M81" s="48">
        <f t="shared" si="20"/>
        <v>405128.93579322199</v>
      </c>
      <c r="N81" s="48">
        <f t="shared" si="20"/>
        <v>218665.27579322201</v>
      </c>
      <c r="O81" s="48">
        <f t="shared" si="20"/>
        <v>43830.785793222021</v>
      </c>
      <c r="P81" s="48">
        <f t="shared" si="20"/>
        <v>338853.5973845633</v>
      </c>
      <c r="Q81" s="48">
        <f t="shared" si="20"/>
        <v>1118525.3989004684</v>
      </c>
      <c r="R81" s="48">
        <f t="shared" si="20"/>
        <v>1325607.8388946399</v>
      </c>
      <c r="S81" s="48">
        <f t="shared" si="20"/>
        <v>1979424.3892857945</v>
      </c>
      <c r="T81" s="48">
        <f t="shared" si="20"/>
        <v>2478561.4201587588</v>
      </c>
      <c r="U81" s="1"/>
      <c r="V81" s="1"/>
      <c r="W81" s="1"/>
      <c r="X81" s="1"/>
      <c r="Y81" s="1"/>
      <c r="Z81" s="1"/>
      <c r="AA81" s="1"/>
      <c r="AB81" s="1"/>
    </row>
    <row r="82" spans="1:28" x14ac:dyDescent="0.35">
      <c r="A82" s="94" t="s">
        <v>97</v>
      </c>
      <c r="B82" s="94"/>
      <c r="C82" s="94"/>
      <c r="D82" s="94"/>
      <c r="E82" s="94"/>
      <c r="F82" s="84">
        <f t="shared" ref="F82:O82" si="21">F74-F79</f>
        <v>0</v>
      </c>
      <c r="G82" s="84">
        <f t="shared" si="21"/>
        <v>0</v>
      </c>
      <c r="H82" s="84">
        <f t="shared" si="21"/>
        <v>0</v>
      </c>
      <c r="I82" s="84">
        <f t="shared" si="21"/>
        <v>0</v>
      </c>
      <c r="J82" s="84">
        <f t="shared" si="21"/>
        <v>736792.55579322204</v>
      </c>
      <c r="K82" s="84">
        <f t="shared" si="21"/>
        <v>635469.62579322199</v>
      </c>
      <c r="L82" s="84">
        <f t="shared" si="21"/>
        <v>405128.93579322199</v>
      </c>
      <c r="M82" s="84">
        <f t="shared" si="21"/>
        <v>218665.27579322201</v>
      </c>
      <c r="N82" s="84">
        <f t="shared" si="21"/>
        <v>43830.785793222021</v>
      </c>
      <c r="O82" s="84">
        <f t="shared" si="21"/>
        <v>338853.5973845633</v>
      </c>
      <c r="P82" s="84">
        <f>P74-P79</f>
        <v>1118525.3989004684</v>
      </c>
      <c r="Q82" s="84">
        <f t="shared" ref="Q82:T82" si="22">Q74-Q79</f>
        <v>1325607.8388946399</v>
      </c>
      <c r="R82" s="84">
        <f t="shared" si="22"/>
        <v>1979424.3892857945</v>
      </c>
      <c r="S82" s="84">
        <f t="shared" si="22"/>
        <v>2478561.4201587588</v>
      </c>
      <c r="T82" s="84">
        <f t="shared" si="22"/>
        <v>2625025.535476312</v>
      </c>
      <c r="U82" s="1"/>
      <c r="V82" s="1"/>
      <c r="W82" s="1"/>
      <c r="X82" s="1"/>
      <c r="Y82" s="1"/>
      <c r="Z82" s="1"/>
      <c r="AA82" s="1"/>
      <c r="AB82" s="1"/>
    </row>
    <row r="83" spans="1:28" ht="15" thickBot="1" x14ac:dyDescent="0.4">
      <c r="A83" s="97" t="s">
        <v>98</v>
      </c>
      <c r="B83" s="97"/>
      <c r="C83" s="94"/>
      <c r="D83" s="94"/>
      <c r="E83" s="94"/>
      <c r="F83" s="104">
        <f t="shared" ref="F83:O83" si="23">SUM(F81:F82)/2</f>
        <v>0</v>
      </c>
      <c r="G83" s="104">
        <f t="shared" si="23"/>
        <v>0</v>
      </c>
      <c r="H83" s="104">
        <f t="shared" si="23"/>
        <v>0</v>
      </c>
      <c r="I83" s="104">
        <f t="shared" si="23"/>
        <v>0</v>
      </c>
      <c r="J83" s="104">
        <f t="shared" si="23"/>
        <v>368396.27789661102</v>
      </c>
      <c r="K83" s="104">
        <f t="shared" si="23"/>
        <v>686131.09079322196</v>
      </c>
      <c r="L83" s="104">
        <f t="shared" si="23"/>
        <v>520299.28079322202</v>
      </c>
      <c r="M83" s="104">
        <f t="shared" si="23"/>
        <v>311897.10579322197</v>
      </c>
      <c r="N83" s="104">
        <f t="shared" si="23"/>
        <v>131248.03079322202</v>
      </c>
      <c r="O83" s="104">
        <f t="shared" si="23"/>
        <v>191342.19158889266</v>
      </c>
      <c r="P83" s="104">
        <f>SUM(P81:P82)/2</f>
        <v>728689.49814251577</v>
      </c>
      <c r="Q83" s="104">
        <f t="shared" ref="Q83:T83" si="24">SUM(Q81:Q82)/2</f>
        <v>1222066.618897554</v>
      </c>
      <c r="R83" s="104">
        <f t="shared" si="24"/>
        <v>1652516.1140902173</v>
      </c>
      <c r="S83" s="104">
        <f t="shared" si="24"/>
        <v>2228992.9047222766</v>
      </c>
      <c r="T83" s="104">
        <f t="shared" si="24"/>
        <v>2551793.4778175354</v>
      </c>
      <c r="U83" s="1"/>
      <c r="V83" s="1"/>
      <c r="W83" s="1"/>
      <c r="X83" s="1"/>
      <c r="Y83" s="1"/>
      <c r="Z83" s="1"/>
      <c r="AA83" s="1"/>
      <c r="AB83" s="1"/>
    </row>
    <row r="84" spans="1:28" x14ac:dyDescent="0.35">
      <c r="A84" s="94"/>
      <c r="B84" s="94"/>
      <c r="C84" s="94"/>
      <c r="D84" s="94"/>
      <c r="E84" s="94"/>
      <c r="F84" s="94"/>
      <c r="G84" s="48"/>
      <c r="H84" s="48"/>
      <c r="I84" s="48"/>
      <c r="J84" s="48"/>
      <c r="K84" s="48"/>
      <c r="L84" s="48"/>
      <c r="M84" s="1"/>
      <c r="N84" s="48"/>
      <c r="O84" s="1"/>
      <c r="P84" s="1"/>
      <c r="Q84" s="1"/>
      <c r="R84" s="1"/>
      <c r="S84" s="1"/>
      <c r="T84" s="1"/>
      <c r="U84" s="1"/>
      <c r="V84" s="1"/>
      <c r="W84" s="1"/>
      <c r="X84" s="1"/>
      <c r="Y84" s="1"/>
      <c r="Z84" s="1"/>
      <c r="AA84" s="1"/>
      <c r="AB84" s="1"/>
    </row>
    <row r="85" spans="1:28" ht="15" thickBot="1" x14ac:dyDescent="0.4">
      <c r="A85" s="96" t="s">
        <v>99</v>
      </c>
      <c r="B85" s="96"/>
      <c r="C85" s="97"/>
      <c r="D85" s="97"/>
      <c r="E85" s="97"/>
      <c r="F85" s="97"/>
      <c r="G85" s="48"/>
      <c r="H85" s="48"/>
      <c r="I85" s="48"/>
      <c r="J85" s="48"/>
      <c r="K85" s="93" t="s">
        <v>28</v>
      </c>
      <c r="L85" s="48"/>
      <c r="M85" s="1"/>
      <c r="N85" s="48"/>
      <c r="O85" s="1"/>
      <c r="P85" s="1"/>
      <c r="Q85" s="1"/>
      <c r="R85" s="1"/>
      <c r="S85" s="1"/>
      <c r="T85" s="1"/>
      <c r="U85" s="1"/>
      <c r="V85" s="1"/>
      <c r="W85" s="1"/>
      <c r="X85" s="1"/>
      <c r="Y85" s="1"/>
      <c r="Z85" s="1"/>
      <c r="AA85" s="1"/>
      <c r="AB85" s="1"/>
    </row>
    <row r="86" spans="1:28" ht="15" thickBot="1" x14ac:dyDescent="0.4">
      <c r="A86" s="97"/>
      <c r="B86" s="97"/>
      <c r="C86" s="1"/>
      <c r="D86" s="1"/>
      <c r="E86" s="1"/>
      <c r="F86" s="95">
        <f t="shared" ref="F86:T86" si="25">F69</f>
        <v>2015</v>
      </c>
      <c r="G86" s="95">
        <f t="shared" si="25"/>
        <v>2016</v>
      </c>
      <c r="H86" s="95">
        <f t="shared" si="25"/>
        <v>2017</v>
      </c>
      <c r="I86" s="95">
        <f t="shared" si="25"/>
        <v>2018</v>
      </c>
      <c r="J86" s="95">
        <f t="shared" si="25"/>
        <v>2019</v>
      </c>
      <c r="K86" s="95">
        <f t="shared" si="25"/>
        <v>2020</v>
      </c>
      <c r="L86" s="95">
        <f t="shared" si="25"/>
        <v>2021</v>
      </c>
      <c r="M86" s="95">
        <f t="shared" si="25"/>
        <v>2022</v>
      </c>
      <c r="N86" s="95">
        <f t="shared" si="25"/>
        <v>2023</v>
      </c>
      <c r="O86" s="95">
        <f t="shared" si="25"/>
        <v>2024</v>
      </c>
      <c r="P86" s="95">
        <f t="shared" si="25"/>
        <v>2025</v>
      </c>
      <c r="Q86" s="95">
        <f t="shared" si="25"/>
        <v>2026</v>
      </c>
      <c r="R86" s="95">
        <f t="shared" si="25"/>
        <v>2027</v>
      </c>
      <c r="S86" s="95">
        <f t="shared" si="25"/>
        <v>2028</v>
      </c>
      <c r="T86" s="95">
        <f t="shared" si="25"/>
        <v>2029</v>
      </c>
      <c r="U86" s="1"/>
      <c r="V86" s="1"/>
      <c r="W86" s="1"/>
      <c r="X86" s="1"/>
      <c r="Y86" s="1"/>
      <c r="Z86" s="1"/>
      <c r="AA86" s="1"/>
      <c r="AB86" s="1"/>
    </row>
    <row r="87" spans="1:28" x14ac:dyDescent="0.35">
      <c r="A87" s="94"/>
      <c r="B87" s="94"/>
      <c r="C87" s="1"/>
      <c r="D87" s="1"/>
      <c r="E87" s="1"/>
      <c r="F87" s="48"/>
      <c r="G87" s="48"/>
      <c r="H87" s="48"/>
      <c r="I87" s="48"/>
      <c r="J87" s="48"/>
      <c r="K87" s="48"/>
      <c r="L87" s="48"/>
      <c r="M87" s="48"/>
      <c r="N87" s="48"/>
      <c r="O87" s="48"/>
      <c r="P87" s="48"/>
      <c r="Q87" s="48"/>
      <c r="R87" s="48"/>
      <c r="S87" s="48"/>
      <c r="T87" s="48"/>
      <c r="U87" s="1"/>
      <c r="V87" s="1"/>
      <c r="W87" s="1"/>
      <c r="X87" s="1"/>
      <c r="Y87" s="1"/>
      <c r="Z87" s="1"/>
      <c r="AA87" s="1"/>
      <c r="AB87" s="1"/>
    </row>
    <row r="88" spans="1:28" x14ac:dyDescent="0.35">
      <c r="A88" s="94" t="s">
        <v>100</v>
      </c>
      <c r="B88" s="94"/>
      <c r="C88" s="1"/>
      <c r="D88" s="1"/>
      <c r="E88" s="1"/>
      <c r="F88" s="105">
        <f>F72</f>
        <v>0</v>
      </c>
      <c r="G88" s="84">
        <f t="shared" ref="G88:T88" si="26">F99</f>
        <v>0</v>
      </c>
      <c r="H88" s="84">
        <f t="shared" si="26"/>
        <v>0</v>
      </c>
      <c r="I88" s="84">
        <f t="shared" si="26"/>
        <v>0</v>
      </c>
      <c r="J88" s="84">
        <f t="shared" si="26"/>
        <v>0</v>
      </c>
      <c r="K88" s="84">
        <f t="shared" si="26"/>
        <v>544204.28191489354</v>
      </c>
      <c r="L88" s="84">
        <f t="shared" si="26"/>
        <v>262299.83486170205</v>
      </c>
      <c r="M88" s="84">
        <f t="shared" si="26"/>
        <v>111141.3256877659</v>
      </c>
      <c r="N88" s="84">
        <f t="shared" si="26"/>
        <v>50013.596559494654</v>
      </c>
      <c r="O88" s="84">
        <f t="shared" si="26"/>
        <v>22506.118451772592</v>
      </c>
      <c r="P88" s="84">
        <f t="shared" si="26"/>
        <v>268128.39821571298</v>
      </c>
      <c r="Q88" s="84">
        <f t="shared" si="26"/>
        <v>801437.99235192919</v>
      </c>
      <c r="R88" s="84">
        <f t="shared" si="26"/>
        <v>758865.29875163385</v>
      </c>
      <c r="S88" s="84">
        <f t="shared" si="26"/>
        <v>1158405.0776631485</v>
      </c>
      <c r="T88" s="84">
        <f t="shared" si="26"/>
        <v>1328459.7076502196</v>
      </c>
      <c r="U88" s="1"/>
      <c r="V88" s="1"/>
      <c r="W88" s="1"/>
      <c r="X88" s="1"/>
      <c r="Y88" s="1"/>
      <c r="Z88" s="1"/>
      <c r="AA88" s="1"/>
      <c r="AB88" s="1"/>
    </row>
    <row r="89" spans="1:28" x14ac:dyDescent="0.35">
      <c r="A89" s="94" t="s">
        <v>90</v>
      </c>
      <c r="B89" s="94"/>
      <c r="C89" s="1"/>
      <c r="D89" s="1"/>
      <c r="E89" s="1"/>
      <c r="F89" s="48">
        <f>F73</f>
        <v>0</v>
      </c>
      <c r="G89" s="48">
        <f t="shared" ref="G89:T89" si="27">G73</f>
        <v>0</v>
      </c>
      <c r="H89" s="48">
        <f t="shared" si="27"/>
        <v>0</v>
      </c>
      <c r="I89" s="48">
        <f t="shared" si="27"/>
        <v>0</v>
      </c>
      <c r="J89" s="48">
        <f t="shared" si="27"/>
        <v>751453.24579322198</v>
      </c>
      <c r="K89" s="48">
        <f t="shared" si="27"/>
        <v>99473.76</v>
      </c>
      <c r="L89" s="48">
        <f t="shared" si="27"/>
        <v>-39392</v>
      </c>
      <c r="M89" s="48">
        <f t="shared" si="27"/>
        <v>0</v>
      </c>
      <c r="N89" s="48">
        <f t="shared" si="27"/>
        <v>0</v>
      </c>
      <c r="O89" s="48">
        <f t="shared" si="27"/>
        <v>355862.95849988324</v>
      </c>
      <c r="P89" s="48">
        <f t="shared" si="27"/>
        <v>939007.19055842538</v>
      </c>
      <c r="Q89" s="48">
        <f t="shared" si="27"/>
        <v>549266.48578381469</v>
      </c>
      <c r="R89" s="48">
        <f t="shared" si="27"/>
        <v>1126780.2665171218</v>
      </c>
      <c r="S89" s="48">
        <f t="shared" si="27"/>
        <v>1113348.1692438659</v>
      </c>
      <c r="T89" s="48">
        <f t="shared" si="27"/>
        <v>981680.0563821767</v>
      </c>
      <c r="U89" s="103"/>
      <c r="V89" s="1"/>
      <c r="W89" s="1"/>
      <c r="X89" s="1"/>
      <c r="Y89" s="1"/>
      <c r="Z89" s="1"/>
      <c r="AA89" s="1"/>
      <c r="AB89" s="1"/>
    </row>
    <row r="90" spans="1:28" x14ac:dyDescent="0.35">
      <c r="A90" s="110" t="s">
        <v>108</v>
      </c>
      <c r="B90" s="94"/>
      <c r="C90" s="1"/>
      <c r="D90" s="1"/>
      <c r="E90" s="1"/>
      <c r="F90" s="48"/>
      <c r="G90" s="48"/>
      <c r="H90" s="48"/>
      <c r="I90" s="48"/>
      <c r="J90" s="48">
        <v>-826.65004854110214</v>
      </c>
      <c r="K90" s="48"/>
      <c r="L90" s="48"/>
      <c r="M90" s="48"/>
      <c r="N90" s="48"/>
      <c r="O90" s="48"/>
      <c r="P90" s="48"/>
      <c r="Q90" s="48"/>
      <c r="R90" s="48"/>
      <c r="S90" s="48"/>
      <c r="T90" s="48"/>
      <c r="U90" s="103"/>
      <c r="V90" s="1"/>
      <c r="W90" s="1"/>
      <c r="X90" s="1"/>
      <c r="Y90" s="1"/>
      <c r="Z90" s="1"/>
      <c r="AA90" s="1"/>
      <c r="AB90" s="1"/>
    </row>
    <row r="91" spans="1:28" x14ac:dyDescent="0.35">
      <c r="A91" s="110" t="s">
        <v>109</v>
      </c>
      <c r="B91" s="94"/>
      <c r="C91" s="1"/>
      <c r="D91" s="1"/>
      <c r="E91" s="1"/>
      <c r="F91" s="48"/>
      <c r="G91" s="48"/>
      <c r="H91" s="48"/>
      <c r="I91" s="48"/>
      <c r="J91" s="48">
        <f>J89+J90</f>
        <v>750626.59574468085</v>
      </c>
      <c r="K91" s="48"/>
      <c r="L91" s="48"/>
      <c r="M91" s="48"/>
      <c r="N91" s="48"/>
      <c r="O91" s="48"/>
      <c r="P91" s="48"/>
      <c r="Q91" s="48"/>
      <c r="R91" s="48"/>
      <c r="S91" s="48"/>
      <c r="T91" s="48"/>
      <c r="U91" s="103"/>
      <c r="V91" s="1"/>
      <c r="W91" s="1"/>
      <c r="X91" s="1"/>
      <c r="Y91" s="1"/>
      <c r="Z91" s="1"/>
      <c r="AA91" s="1"/>
      <c r="AB91" s="1"/>
    </row>
    <row r="92" spans="1:28" x14ac:dyDescent="0.35">
      <c r="A92" s="94" t="s">
        <v>101</v>
      </c>
      <c r="B92" s="94"/>
      <c r="C92" s="1"/>
      <c r="D92" s="134"/>
      <c r="E92" s="1"/>
      <c r="F92" s="84">
        <f t="shared" ref="F92:O92" si="28">SUM(F88:F89)</f>
        <v>0</v>
      </c>
      <c r="G92" s="84">
        <f t="shared" si="28"/>
        <v>0</v>
      </c>
      <c r="H92" s="84">
        <f t="shared" si="28"/>
        <v>0</v>
      </c>
      <c r="I92" s="84">
        <f t="shared" si="28"/>
        <v>0</v>
      </c>
      <c r="J92" s="84">
        <f>J91</f>
        <v>750626.59574468085</v>
      </c>
      <c r="K92" s="84">
        <f t="shared" si="28"/>
        <v>643678.04191489355</v>
      </c>
      <c r="L92" s="84">
        <f>SUM(L88:L89)</f>
        <v>222907.83486170205</v>
      </c>
      <c r="M92" s="84">
        <f t="shared" si="28"/>
        <v>111141.3256877659</v>
      </c>
      <c r="N92" s="84">
        <f t="shared" si="28"/>
        <v>50013.596559494654</v>
      </c>
      <c r="O92" s="84">
        <f t="shared" si="28"/>
        <v>378369.07695165585</v>
      </c>
      <c r="P92" s="84">
        <f>SUM(P88:P89)</f>
        <v>1207135.5887741384</v>
      </c>
      <c r="Q92" s="84">
        <f t="shared" ref="Q92:T92" si="29">SUM(Q88:Q89)</f>
        <v>1350704.4781357439</v>
      </c>
      <c r="R92" s="84">
        <f t="shared" si="29"/>
        <v>1885645.5652687557</v>
      </c>
      <c r="S92" s="84">
        <f t="shared" si="29"/>
        <v>2271753.2469070144</v>
      </c>
      <c r="T92" s="84">
        <f t="shared" si="29"/>
        <v>2310139.7640323965</v>
      </c>
      <c r="U92" s="1"/>
      <c r="V92" s="1"/>
      <c r="W92" s="1"/>
      <c r="X92" s="1"/>
      <c r="Y92" s="1"/>
      <c r="Z92" s="1"/>
      <c r="AA92" s="1"/>
      <c r="AB92" s="1"/>
    </row>
    <row r="93" spans="1:28" x14ac:dyDescent="0.35">
      <c r="A93" s="94" t="s">
        <v>102</v>
      </c>
      <c r="B93" s="94"/>
      <c r="C93" s="1"/>
      <c r="D93" s="134"/>
      <c r="E93" s="1"/>
      <c r="F93" s="48">
        <f t="shared" ref="F93:O93" si="30">F89/2</f>
        <v>0</v>
      </c>
      <c r="G93" s="48">
        <f t="shared" si="30"/>
        <v>0</v>
      </c>
      <c r="H93" s="48">
        <f t="shared" si="30"/>
        <v>0</v>
      </c>
      <c r="I93" s="48">
        <f t="shared" si="30"/>
        <v>0</v>
      </c>
      <c r="J93" s="48">
        <f>J91/2</f>
        <v>375313.29787234042</v>
      </c>
      <c r="K93" s="48">
        <f>K89/2</f>
        <v>49736.88</v>
      </c>
      <c r="L93" s="48">
        <f t="shared" si="30"/>
        <v>-19696</v>
      </c>
      <c r="M93" s="48">
        <f t="shared" si="30"/>
        <v>0</v>
      </c>
      <c r="N93" s="48">
        <f t="shared" si="30"/>
        <v>0</v>
      </c>
      <c r="O93" s="48">
        <f t="shared" si="30"/>
        <v>177931.47924994162</v>
      </c>
      <c r="P93" s="48">
        <f>P89/2</f>
        <v>469503.59527921269</v>
      </c>
      <c r="Q93" s="48">
        <f t="shared" ref="Q93:T93" si="31">Q89/2</f>
        <v>274633.24289190734</v>
      </c>
      <c r="R93" s="48">
        <f t="shared" si="31"/>
        <v>563390.13325856091</v>
      </c>
      <c r="S93" s="48">
        <f t="shared" si="31"/>
        <v>556674.08462193294</v>
      </c>
      <c r="T93" s="48">
        <f t="shared" si="31"/>
        <v>490840.02819108835</v>
      </c>
      <c r="U93" s="1"/>
      <c r="V93" s="1"/>
      <c r="W93" s="1"/>
      <c r="X93" s="1"/>
      <c r="Y93" s="1"/>
      <c r="Z93" s="1"/>
      <c r="AA93" s="1"/>
      <c r="AB93" s="1"/>
    </row>
    <row r="94" spans="1:28" x14ac:dyDescent="0.35">
      <c r="A94" s="94" t="s">
        <v>103</v>
      </c>
      <c r="B94" s="94"/>
      <c r="C94" s="1"/>
      <c r="D94" s="134"/>
      <c r="E94" s="1"/>
      <c r="F94" s="84">
        <f t="shared" ref="F94:O94" si="32">F92-F93</f>
        <v>0</v>
      </c>
      <c r="G94" s="84">
        <f t="shared" si="32"/>
        <v>0</v>
      </c>
      <c r="H94" s="84">
        <f t="shared" si="32"/>
        <v>0</v>
      </c>
      <c r="I94" s="84">
        <f t="shared" si="32"/>
        <v>0</v>
      </c>
      <c r="J94" s="84">
        <f>J92-J93</f>
        <v>375313.29787234042</v>
      </c>
      <c r="K94" s="84">
        <f t="shared" si="32"/>
        <v>593941.16191489354</v>
      </c>
      <c r="L94" s="84">
        <f t="shared" si="32"/>
        <v>242603.83486170205</v>
      </c>
      <c r="M94" s="84">
        <f t="shared" si="32"/>
        <v>111141.3256877659</v>
      </c>
      <c r="N94" s="84">
        <f t="shared" si="32"/>
        <v>50013.596559494654</v>
      </c>
      <c r="O94" s="84">
        <f t="shared" si="32"/>
        <v>200437.59770171423</v>
      </c>
      <c r="P94" s="84">
        <f>P92-P93</f>
        <v>737631.99349492567</v>
      </c>
      <c r="Q94" s="84">
        <f t="shared" ref="Q94:T94" si="33">Q92-Q93</f>
        <v>1076071.2352438364</v>
      </c>
      <c r="R94" s="84">
        <f t="shared" si="33"/>
        <v>1322255.4320101948</v>
      </c>
      <c r="S94" s="84">
        <f t="shared" si="33"/>
        <v>1715079.1622850816</v>
      </c>
      <c r="T94" s="84">
        <f t="shared" si="33"/>
        <v>1819299.7358413083</v>
      </c>
      <c r="U94" s="1"/>
      <c r="V94" s="1"/>
      <c r="W94" s="1"/>
      <c r="X94" s="1"/>
      <c r="Y94" s="1"/>
      <c r="Z94" s="1"/>
      <c r="AA94" s="1"/>
      <c r="AB94" s="1"/>
    </row>
    <row r="95" spans="1:28" x14ac:dyDescent="0.35">
      <c r="A95" s="94" t="s">
        <v>104</v>
      </c>
      <c r="B95" s="106">
        <v>50</v>
      </c>
      <c r="C95" s="106">
        <v>50</v>
      </c>
      <c r="D95" s="106">
        <v>50</v>
      </c>
      <c r="F95" s="71"/>
      <c r="G95" s="71"/>
      <c r="H95" s="71"/>
      <c r="I95" s="71"/>
      <c r="J95" s="71"/>
      <c r="K95" s="71"/>
      <c r="L95" s="71"/>
      <c r="M95" s="71"/>
      <c r="N95" s="71"/>
      <c r="O95" s="71"/>
      <c r="P95" s="71"/>
      <c r="Q95" s="71"/>
      <c r="R95" s="71"/>
      <c r="S95" s="71"/>
      <c r="T95" s="71"/>
      <c r="U95" s="1"/>
      <c r="V95" s="1"/>
      <c r="W95" s="1"/>
      <c r="X95" s="1"/>
      <c r="Y95" s="1"/>
      <c r="Z95" s="1"/>
      <c r="AA95" s="1"/>
      <c r="AB95" s="1"/>
    </row>
    <row r="96" spans="1:28" x14ac:dyDescent="0.35">
      <c r="A96" s="94" t="s">
        <v>105</v>
      </c>
      <c r="B96" s="107">
        <v>0.55000000000000004</v>
      </c>
      <c r="C96" s="107">
        <v>0.55000000000000004</v>
      </c>
      <c r="D96" s="107">
        <v>0.55000000000000004</v>
      </c>
      <c r="F96" s="30"/>
      <c r="G96" s="30"/>
      <c r="H96" s="30"/>
      <c r="I96" s="30"/>
      <c r="J96" s="30"/>
      <c r="K96" s="30"/>
      <c r="L96" s="30"/>
      <c r="M96" s="30"/>
      <c r="N96" s="30"/>
      <c r="O96" s="30"/>
      <c r="P96" s="30"/>
      <c r="Q96" s="30"/>
      <c r="R96" s="30"/>
      <c r="S96" s="30"/>
      <c r="T96" s="30"/>
      <c r="U96" s="1"/>
      <c r="V96" s="1"/>
      <c r="W96" s="1"/>
      <c r="X96" s="1"/>
      <c r="Y96" s="1"/>
      <c r="Z96" s="1"/>
      <c r="AA96" s="1"/>
      <c r="AB96" s="1"/>
    </row>
    <row r="97" spans="1:28" x14ac:dyDescent="0.35">
      <c r="A97" s="110" t="s">
        <v>110</v>
      </c>
      <c r="B97" s="107"/>
      <c r="C97" s="107"/>
      <c r="D97" s="152"/>
      <c r="F97" s="30"/>
      <c r="G97" s="30"/>
      <c r="H97" s="30"/>
      <c r="I97" s="30"/>
      <c r="J97" s="30"/>
      <c r="K97" s="123">
        <v>3</v>
      </c>
      <c r="L97" s="123">
        <v>3</v>
      </c>
      <c r="M97" s="30"/>
      <c r="N97" s="30"/>
      <c r="O97" s="30"/>
      <c r="P97" s="30"/>
      <c r="Q97" s="30"/>
      <c r="R97" s="30"/>
      <c r="S97" s="30"/>
      <c r="T97" s="30"/>
      <c r="U97" s="1"/>
      <c r="V97" s="1"/>
      <c r="W97" s="1"/>
      <c r="X97" s="1"/>
      <c r="Y97" s="1"/>
      <c r="Z97" s="1"/>
      <c r="AA97" s="1"/>
      <c r="AB97" s="1"/>
    </row>
    <row r="98" spans="1:28" x14ac:dyDescent="0.35">
      <c r="A98" s="94" t="s">
        <v>106</v>
      </c>
      <c r="B98" s="94"/>
      <c r="C98" s="1"/>
      <c r="D98" s="134"/>
      <c r="E98" s="1"/>
      <c r="F98" s="84">
        <f>F94*$C$96</f>
        <v>0</v>
      </c>
      <c r="G98" s="84">
        <f>G94*$C$96</f>
        <v>0</v>
      </c>
      <c r="H98" s="84">
        <f>H94*$C$96</f>
        <v>0</v>
      </c>
      <c r="I98" s="84">
        <f>I94*$C$96</f>
        <v>0</v>
      </c>
      <c r="J98" s="84">
        <f>J94*$C$96</f>
        <v>206422.31382978725</v>
      </c>
      <c r="K98" s="84">
        <f>K88*$C$96+K93*C96*K97</f>
        <v>381378.20705319149</v>
      </c>
      <c r="L98" s="84">
        <f>L88*$C$96+L93*C96*L97</f>
        <v>111766.50917393615</v>
      </c>
      <c r="M98" s="84">
        <f>M94*$C$96</f>
        <v>61127.729128271247</v>
      </c>
      <c r="N98" s="84">
        <f>N94*$C$96</f>
        <v>27507.478107722061</v>
      </c>
      <c r="O98" s="84">
        <f>O94*$C$96</f>
        <v>110240.67873594284</v>
      </c>
      <c r="P98" s="84">
        <f>P94*$C$96</f>
        <v>405697.59642220917</v>
      </c>
      <c r="Q98" s="84">
        <f t="shared" ref="Q98:T98" si="34">Q94*$C$96</f>
        <v>591839.17938411003</v>
      </c>
      <c r="R98" s="84">
        <f t="shared" si="34"/>
        <v>727240.48760560714</v>
      </c>
      <c r="S98" s="84">
        <f t="shared" si="34"/>
        <v>943293.53925679496</v>
      </c>
      <c r="T98" s="84">
        <f t="shared" si="34"/>
        <v>1000614.8547127196</v>
      </c>
      <c r="U98" s="1"/>
      <c r="V98" s="1"/>
      <c r="W98" s="1"/>
      <c r="X98" s="1"/>
      <c r="Y98" s="1"/>
      <c r="Z98" s="1"/>
      <c r="AA98" s="1"/>
      <c r="AB98" s="1"/>
    </row>
    <row r="99" spans="1:28" ht="15" thickBot="1" x14ac:dyDescent="0.4">
      <c r="A99" s="97" t="s">
        <v>107</v>
      </c>
      <c r="B99" s="97"/>
      <c r="C99" s="1"/>
      <c r="D99" s="134"/>
      <c r="E99" s="1"/>
      <c r="F99" s="104">
        <f t="shared" ref="F99:O99" si="35">F92-F98</f>
        <v>0</v>
      </c>
      <c r="G99" s="104">
        <f t="shared" si="35"/>
        <v>0</v>
      </c>
      <c r="H99" s="104">
        <f t="shared" si="35"/>
        <v>0</v>
      </c>
      <c r="I99" s="104">
        <f t="shared" si="35"/>
        <v>0</v>
      </c>
      <c r="J99" s="104">
        <f t="shared" si="35"/>
        <v>544204.28191489354</v>
      </c>
      <c r="K99" s="104">
        <f t="shared" si="35"/>
        <v>262299.83486170205</v>
      </c>
      <c r="L99" s="104">
        <f t="shared" si="35"/>
        <v>111141.3256877659</v>
      </c>
      <c r="M99" s="104">
        <f t="shared" si="35"/>
        <v>50013.596559494654</v>
      </c>
      <c r="N99" s="104">
        <f t="shared" si="35"/>
        <v>22506.118451772592</v>
      </c>
      <c r="O99" s="104">
        <f t="shared" si="35"/>
        <v>268128.39821571298</v>
      </c>
      <c r="P99" s="104">
        <f>P92-P98</f>
        <v>801437.99235192919</v>
      </c>
      <c r="Q99" s="104">
        <f t="shared" ref="Q99:T99" si="36">Q92-Q98</f>
        <v>758865.29875163385</v>
      </c>
      <c r="R99" s="104">
        <f t="shared" si="36"/>
        <v>1158405.0776631485</v>
      </c>
      <c r="S99" s="104">
        <f t="shared" si="36"/>
        <v>1328459.7076502196</v>
      </c>
      <c r="T99" s="104">
        <f t="shared" si="36"/>
        <v>1309524.9093196769</v>
      </c>
      <c r="U99" s="1"/>
      <c r="V99" s="1"/>
      <c r="W99" s="1"/>
      <c r="X99" s="1"/>
      <c r="Y99" s="1"/>
      <c r="Z99" s="1"/>
      <c r="AA99" s="1"/>
      <c r="AB99" s="1"/>
    </row>
    <row r="100" spans="1:28" x14ac:dyDescent="0.35">
      <c r="D100" s="135"/>
      <c r="P100" s="135"/>
      <c r="Q100" s="135"/>
      <c r="R100" s="135"/>
      <c r="S100" s="135"/>
      <c r="T100" s="135"/>
    </row>
    <row r="101" spans="1:28" x14ac:dyDescent="0.35">
      <c r="O101" s="108"/>
      <c r="P101" s="135"/>
      <c r="Q101" s="135"/>
      <c r="R101" s="135"/>
      <c r="S101" s="135"/>
      <c r="T101" s="135"/>
    </row>
    <row r="102" spans="1:28" x14ac:dyDescent="0.35">
      <c r="K102" s="114"/>
      <c r="L102" s="114"/>
    </row>
    <row r="103" spans="1:28" x14ac:dyDescent="0.35">
      <c r="K103" s="114"/>
      <c r="L103" s="114"/>
    </row>
    <row r="104" spans="1:28" x14ac:dyDescent="0.35">
      <c r="K104" s="114"/>
      <c r="L104" s="114"/>
    </row>
  </sheetData>
  <mergeCells count="40">
    <mergeCell ref="AP53:AQ53"/>
    <mergeCell ref="AS53:AT53"/>
    <mergeCell ref="AV53:AW53"/>
    <mergeCell ref="X53:Y53"/>
    <mergeCell ref="AA53:AB53"/>
    <mergeCell ref="AD53:AE53"/>
    <mergeCell ref="AG53:AH53"/>
    <mergeCell ref="AJ53:AK53"/>
    <mergeCell ref="AM53:AN53"/>
    <mergeCell ref="F53:G53"/>
    <mergeCell ref="I53:J53"/>
    <mergeCell ref="L53:M53"/>
    <mergeCell ref="O53:P53"/>
    <mergeCell ref="R53:S53"/>
    <mergeCell ref="U53:V53"/>
    <mergeCell ref="AO17:AQ17"/>
    <mergeCell ref="AR17:AT17"/>
    <mergeCell ref="AU17:AW17"/>
    <mergeCell ref="A48:Q49"/>
    <mergeCell ref="A51:C51"/>
    <mergeCell ref="R52:S52"/>
    <mergeCell ref="U52:V52"/>
    <mergeCell ref="W17:Y17"/>
    <mergeCell ref="Z17:AB17"/>
    <mergeCell ref="AC17:AE17"/>
    <mergeCell ref="AF17:AH17"/>
    <mergeCell ref="AI17:AK17"/>
    <mergeCell ref="AL17:AN17"/>
    <mergeCell ref="E17:G17"/>
    <mergeCell ref="H17:J17"/>
    <mergeCell ref="K17:M17"/>
    <mergeCell ref="N17:P17"/>
    <mergeCell ref="Q17:S17"/>
    <mergeCell ref="T17:V17"/>
    <mergeCell ref="A9:W9"/>
    <mergeCell ref="A10:W10"/>
    <mergeCell ref="A12:W12"/>
    <mergeCell ref="A13:W13"/>
    <mergeCell ref="A15:W15"/>
    <mergeCell ref="T16:V16"/>
  </mergeCells>
  <dataValidations disablePrompts="1" count="1">
    <dataValidation allowBlank="1" showInputMessage="1" showErrorMessage="1" promptTitle="Date Format" prompt="E.g:  &quot;August 1, 2011&quot;" sqref="JN7 TJ7 ADF7 ANB7 AWX7 BGT7 BQP7 CAL7 CKH7 CUD7 DDZ7 DNV7 DXR7 EHN7 ERJ7 FBF7 FLB7 FUX7 GET7 GOP7 GYL7 HIH7 HSD7 IBZ7 ILV7 IVR7 JFN7 JPJ7 JZF7 KJB7 KSX7 LCT7 LMP7 LWL7 MGH7 MQD7 MZZ7 NJV7 NTR7 ODN7 ONJ7 OXF7 PHB7 PQX7 QAT7 QKP7 QUL7 REH7 ROD7 RXZ7 SHV7 SRR7 TBN7 TLJ7 TVF7 UFB7 UOX7 UYT7 VIP7 VSL7 WCH7 WMD7 WVZ7" xr:uid="{E51E109F-F4D1-4120-80EF-240D28A9BFD9}"/>
  </dataValidations>
  <pageMargins left="0.7" right="0.7" top="0.75" bottom="0.75" header="0.3" footer="0.3"/>
  <pageSetup orientation="portrait" r:id="rId1"/>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185CE7-B2B8-402C-9B40-8FFA0FB3AF78}">
  <dimension ref="A1:AY103"/>
  <sheetViews>
    <sheetView zoomScale="85" zoomScaleNormal="85" workbookViewId="0">
      <pane xSplit="4" ySplit="19" topLeftCell="E20" activePane="bottomRight" state="frozen"/>
      <selection pane="topRight" activeCell="E1" sqref="E1"/>
      <selection pane="bottomLeft" activeCell="A20" sqref="A20"/>
      <selection pane="bottomRight"/>
    </sheetView>
  </sheetViews>
  <sheetFormatPr defaultColWidth="8.54296875" defaultRowHeight="14.5" x14ac:dyDescent="0.35"/>
  <cols>
    <col min="1" max="1" width="36.453125" style="10" customWidth="1"/>
    <col min="2" max="2" width="19.26953125" style="10" customWidth="1"/>
    <col min="3" max="4" width="18" style="10" customWidth="1"/>
    <col min="5" max="18" width="14.54296875" style="10" customWidth="1"/>
    <col min="19" max="19" width="12.54296875" style="10" customWidth="1"/>
    <col min="20" max="37" width="14.54296875" style="10" customWidth="1"/>
    <col min="38" max="38" width="15.7265625" style="10" customWidth="1"/>
    <col min="39" max="39" width="18.1796875" style="10" customWidth="1"/>
    <col min="40" max="40" width="14.54296875" style="10" customWidth="1"/>
    <col min="41" max="41" width="11.7265625" style="10" bestFit="1" customWidth="1"/>
    <col min="42" max="42" width="12.81640625" style="10" bestFit="1" customWidth="1"/>
    <col min="43" max="44" width="11.7265625" style="10" bestFit="1" customWidth="1"/>
    <col min="45" max="45" width="12.81640625" style="10" bestFit="1" customWidth="1"/>
    <col min="46" max="46" width="11.7265625" style="10" bestFit="1" customWidth="1"/>
    <col min="47" max="47" width="13.81640625" style="10" customWidth="1"/>
    <col min="48" max="48" width="12.81640625" style="10" bestFit="1" customWidth="1"/>
    <col min="49" max="49" width="11.7265625" style="10" bestFit="1" customWidth="1"/>
    <col min="50" max="50" width="8.54296875" style="10"/>
    <col min="51" max="51" width="11.26953125" style="10" bestFit="1" customWidth="1"/>
    <col min="52" max="16384" width="8.54296875" style="10"/>
  </cols>
  <sheetData>
    <row r="1" spans="1:49" s="2" customFormat="1" x14ac:dyDescent="0.35">
      <c r="A1" s="1"/>
      <c r="B1" s="1"/>
      <c r="C1" s="1"/>
      <c r="D1" s="1"/>
      <c r="E1" s="1"/>
      <c r="F1" s="1"/>
      <c r="G1" s="1"/>
      <c r="H1" s="1"/>
      <c r="I1" s="1"/>
      <c r="J1" s="1"/>
      <c r="K1" s="1"/>
      <c r="L1" s="1"/>
      <c r="M1" s="1"/>
      <c r="N1" s="1"/>
      <c r="O1" s="1"/>
      <c r="P1" s="1"/>
      <c r="Q1" s="1"/>
      <c r="R1" s="1"/>
      <c r="S1" s="120" t="s">
        <v>0</v>
      </c>
      <c r="T1" s="4" t="s">
        <v>111</v>
      </c>
    </row>
    <row r="2" spans="1:49" s="2" customFormat="1" x14ac:dyDescent="0.35">
      <c r="A2" s="1"/>
      <c r="B2" s="1"/>
      <c r="C2" s="1"/>
      <c r="D2" s="1"/>
      <c r="E2" s="1"/>
      <c r="F2" s="1"/>
      <c r="G2" s="1"/>
      <c r="H2" s="1"/>
      <c r="I2" s="1"/>
      <c r="J2" s="1"/>
      <c r="K2" s="1"/>
      <c r="L2" s="1"/>
      <c r="M2" s="1"/>
      <c r="N2" s="1"/>
      <c r="O2" s="1"/>
      <c r="P2" s="1"/>
      <c r="Q2" s="1"/>
      <c r="R2" s="1"/>
      <c r="S2" s="120" t="s">
        <v>1</v>
      </c>
      <c r="T2" s="5" t="s">
        <v>172</v>
      </c>
    </row>
    <row r="3" spans="1:49" s="2" customFormat="1" x14ac:dyDescent="0.35">
      <c r="A3" s="1"/>
      <c r="B3" s="1"/>
      <c r="C3" s="1"/>
      <c r="D3" s="1"/>
      <c r="E3" s="1"/>
      <c r="F3" s="1"/>
      <c r="G3" s="1"/>
      <c r="H3" s="1"/>
      <c r="I3" s="1"/>
      <c r="J3" s="1"/>
      <c r="K3" s="1"/>
      <c r="L3" s="1"/>
      <c r="M3" s="1"/>
      <c r="N3" s="1"/>
      <c r="O3" s="1"/>
      <c r="P3" s="1"/>
      <c r="Q3" s="1"/>
      <c r="R3" s="1"/>
      <c r="S3" s="120" t="s">
        <v>2</v>
      </c>
      <c r="T3" s="5"/>
    </row>
    <row r="4" spans="1:49" s="2" customFormat="1" ht="15.5" x14ac:dyDescent="0.35">
      <c r="A4" s="40"/>
      <c r="B4" s="40"/>
      <c r="C4" s="1"/>
      <c r="D4" s="1"/>
      <c r="E4" s="1"/>
      <c r="F4" s="1"/>
      <c r="G4" s="1"/>
      <c r="H4" s="1"/>
      <c r="I4" s="1"/>
      <c r="J4" s="1"/>
      <c r="K4" s="1"/>
      <c r="L4" s="1"/>
      <c r="M4" s="1"/>
      <c r="N4" s="1"/>
      <c r="O4" s="1"/>
      <c r="P4" s="1"/>
      <c r="Q4" s="1"/>
      <c r="R4" s="1"/>
      <c r="S4" s="120" t="s">
        <v>4</v>
      </c>
      <c r="T4" s="5" t="s">
        <v>173</v>
      </c>
    </row>
    <row r="5" spans="1:49" s="2" customFormat="1" x14ac:dyDescent="0.35">
      <c r="A5" s="1"/>
      <c r="B5" s="1"/>
      <c r="C5" s="1"/>
      <c r="D5" s="1"/>
      <c r="E5" s="1"/>
      <c r="F5" s="1"/>
      <c r="G5" s="1"/>
      <c r="H5" s="1"/>
      <c r="I5" s="1"/>
      <c r="J5" s="1"/>
      <c r="K5" s="1"/>
      <c r="L5" s="1"/>
      <c r="M5" s="1"/>
      <c r="N5" s="1"/>
      <c r="O5" s="1"/>
      <c r="P5" s="1"/>
      <c r="Q5" s="1"/>
      <c r="R5" s="1"/>
      <c r="S5" s="120" t="s">
        <v>5</v>
      </c>
      <c r="T5" s="7"/>
    </row>
    <row r="6" spans="1:49" s="2" customFormat="1" x14ac:dyDescent="0.35">
      <c r="A6" s="1"/>
      <c r="B6" s="1"/>
      <c r="C6" s="1"/>
      <c r="D6" s="1"/>
      <c r="E6" s="1"/>
      <c r="F6" s="1"/>
      <c r="G6" s="1"/>
      <c r="H6" s="1"/>
      <c r="I6" s="1"/>
      <c r="J6" s="1"/>
      <c r="K6" s="1"/>
      <c r="L6" s="1"/>
      <c r="M6" s="1"/>
      <c r="N6" s="1"/>
      <c r="O6" s="1"/>
      <c r="P6" s="1"/>
      <c r="Q6" s="1"/>
      <c r="R6" s="1"/>
      <c r="S6" s="120"/>
      <c r="T6" s="4"/>
    </row>
    <row r="7" spans="1:49" s="2" customFormat="1" x14ac:dyDescent="0.35">
      <c r="A7" s="1"/>
      <c r="B7" s="1"/>
      <c r="C7" s="1"/>
      <c r="D7" s="1"/>
      <c r="E7" s="1"/>
      <c r="F7" s="1"/>
      <c r="G7" s="1"/>
      <c r="H7" s="1"/>
      <c r="I7" s="1"/>
      <c r="J7" s="1"/>
      <c r="K7" s="1"/>
      <c r="L7" s="1"/>
      <c r="M7" s="1"/>
      <c r="N7" s="1"/>
      <c r="O7" s="1"/>
      <c r="P7" s="1"/>
      <c r="Q7" s="1"/>
      <c r="R7" s="1"/>
      <c r="S7" s="120" t="s">
        <v>6</v>
      </c>
      <c r="T7" s="117">
        <f>+'App.2-FA Proposed REG Inves Cx'!$L$7</f>
        <v>45520</v>
      </c>
    </row>
    <row r="8" spans="1:49" s="2" customFormat="1" x14ac:dyDescent="0.35">
      <c r="A8" s="1"/>
      <c r="B8" s="1"/>
      <c r="C8" s="1"/>
      <c r="D8" s="1"/>
      <c r="E8" s="1"/>
      <c r="F8" s="1"/>
      <c r="G8" s="1"/>
      <c r="H8" s="1"/>
      <c r="I8" s="1"/>
      <c r="J8" s="1"/>
      <c r="K8" s="1"/>
      <c r="L8" s="1"/>
      <c r="M8" s="1"/>
      <c r="N8" s="1"/>
      <c r="O8" s="1"/>
      <c r="P8" s="1"/>
      <c r="Q8" s="1"/>
      <c r="R8" s="1"/>
      <c r="S8" s="1"/>
      <c r="T8" s="1"/>
      <c r="U8" s="1"/>
      <c r="V8" s="1"/>
      <c r="W8" s="1"/>
      <c r="X8" s="1"/>
      <c r="Y8" s="1"/>
      <c r="Z8" s="8"/>
      <c r="AA8" s="8"/>
      <c r="AB8" s="8"/>
      <c r="AC8" s="8"/>
    </row>
    <row r="9" spans="1:49" s="2" customFormat="1" ht="18" x14ac:dyDescent="0.4">
      <c r="A9" s="164" t="s">
        <v>47</v>
      </c>
      <c r="B9" s="164"/>
      <c r="C9" s="164"/>
      <c r="D9" s="164"/>
      <c r="E9" s="164"/>
      <c r="F9" s="164"/>
      <c r="G9" s="164"/>
      <c r="H9" s="164"/>
      <c r="I9" s="164"/>
      <c r="J9" s="164"/>
      <c r="K9" s="164"/>
      <c r="L9" s="164"/>
      <c r="M9" s="164"/>
      <c r="N9" s="164"/>
      <c r="O9" s="164"/>
      <c r="P9" s="164"/>
      <c r="Q9" s="164"/>
      <c r="R9" s="164"/>
      <c r="S9" s="164"/>
      <c r="T9" s="164"/>
      <c r="U9" s="164"/>
      <c r="V9" s="164"/>
      <c r="W9" s="164"/>
      <c r="X9" s="9"/>
      <c r="Y9" s="9"/>
      <c r="Z9" s="9"/>
      <c r="AA9" s="8"/>
      <c r="AB9" s="8"/>
      <c r="AC9" s="8"/>
    </row>
    <row r="10" spans="1:49" s="2" customFormat="1" ht="39.75" customHeight="1" x14ac:dyDescent="0.4">
      <c r="A10" s="170" t="s">
        <v>48</v>
      </c>
      <c r="B10" s="170"/>
      <c r="C10" s="170"/>
      <c r="D10" s="170"/>
      <c r="E10" s="170"/>
      <c r="F10" s="170"/>
      <c r="G10" s="170"/>
      <c r="H10" s="170"/>
      <c r="I10" s="170"/>
      <c r="J10" s="170"/>
      <c r="K10" s="170"/>
      <c r="L10" s="170"/>
      <c r="M10" s="170"/>
      <c r="N10" s="170"/>
      <c r="O10" s="170"/>
      <c r="P10" s="170"/>
      <c r="Q10" s="170"/>
      <c r="R10" s="170"/>
      <c r="S10" s="170"/>
      <c r="T10" s="170"/>
      <c r="U10" s="170"/>
      <c r="V10" s="170"/>
      <c r="W10" s="170"/>
      <c r="X10" s="9"/>
      <c r="Y10" s="9"/>
      <c r="Z10" s="9"/>
      <c r="AA10" s="8"/>
      <c r="AB10" s="8"/>
      <c r="AC10" s="8"/>
    </row>
    <row r="11" spans="1:49" s="2" customFormat="1" ht="18" x14ac:dyDescent="0.4">
      <c r="A11" s="9"/>
      <c r="B11" s="9"/>
      <c r="C11" s="9"/>
      <c r="D11" s="9"/>
      <c r="E11" s="9"/>
      <c r="F11" s="9"/>
      <c r="G11" s="9"/>
      <c r="H11" s="9"/>
      <c r="I11" s="9"/>
      <c r="J11" s="9"/>
      <c r="K11" s="9"/>
      <c r="L11" s="9"/>
      <c r="M11" s="9"/>
      <c r="N11" s="9"/>
      <c r="O11" s="9"/>
      <c r="P11" s="9"/>
      <c r="Q11" s="9"/>
      <c r="R11" s="9"/>
      <c r="S11" s="9"/>
      <c r="T11" s="9"/>
      <c r="U11" s="9"/>
      <c r="V11" s="9"/>
      <c r="W11" s="9"/>
      <c r="X11" s="9"/>
      <c r="Y11" s="9"/>
      <c r="Z11" s="9"/>
      <c r="AA11" s="8"/>
      <c r="AB11" s="8"/>
      <c r="AC11" s="8"/>
    </row>
    <row r="12" spans="1:49" x14ac:dyDescent="0.35">
      <c r="A12" s="171" t="s">
        <v>49</v>
      </c>
      <c r="B12" s="171"/>
      <c r="C12" s="171"/>
      <c r="D12" s="171"/>
      <c r="E12" s="171"/>
      <c r="F12" s="171"/>
      <c r="G12" s="171"/>
      <c r="H12" s="171"/>
      <c r="I12" s="171"/>
      <c r="J12" s="171"/>
      <c r="K12" s="171"/>
      <c r="L12" s="171"/>
      <c r="M12" s="171"/>
      <c r="N12" s="171"/>
      <c r="O12" s="171"/>
      <c r="P12" s="171"/>
      <c r="Q12" s="171"/>
      <c r="R12" s="171"/>
      <c r="S12" s="171"/>
      <c r="T12" s="171"/>
      <c r="U12" s="171"/>
      <c r="V12" s="171"/>
      <c r="W12" s="171"/>
    </row>
    <row r="13" spans="1:49" x14ac:dyDescent="0.35">
      <c r="A13" s="171" t="s">
        <v>50</v>
      </c>
      <c r="B13" s="171"/>
      <c r="C13" s="171"/>
      <c r="D13" s="171"/>
      <c r="E13" s="171"/>
      <c r="F13" s="171"/>
      <c r="G13" s="171"/>
      <c r="H13" s="171"/>
      <c r="I13" s="171"/>
      <c r="J13" s="171"/>
      <c r="K13" s="171"/>
      <c r="L13" s="171"/>
      <c r="M13" s="171"/>
      <c r="N13" s="171"/>
      <c r="O13" s="171"/>
      <c r="P13" s="171"/>
      <c r="Q13" s="171"/>
      <c r="R13" s="171"/>
      <c r="S13" s="171"/>
      <c r="T13" s="171"/>
      <c r="U13" s="171"/>
      <c r="V13" s="171"/>
      <c r="W13" s="171"/>
    </row>
    <row r="14" spans="1:49" x14ac:dyDescent="0.35">
      <c r="A14" s="10" t="s">
        <v>51</v>
      </c>
    </row>
    <row r="15" spans="1:49" x14ac:dyDescent="0.35">
      <c r="A15" s="171" t="s">
        <v>52</v>
      </c>
      <c r="B15" s="171"/>
      <c r="C15" s="171"/>
      <c r="D15" s="171"/>
      <c r="E15" s="171"/>
      <c r="F15" s="171"/>
      <c r="G15" s="171"/>
      <c r="H15" s="171"/>
      <c r="I15" s="171"/>
      <c r="J15" s="171"/>
      <c r="K15" s="171"/>
      <c r="L15" s="171"/>
      <c r="M15" s="171"/>
      <c r="N15" s="171"/>
      <c r="O15" s="171"/>
      <c r="P15" s="171"/>
      <c r="Q15" s="171"/>
      <c r="R15" s="171"/>
      <c r="S15" s="171"/>
      <c r="T15" s="171"/>
      <c r="U15" s="171"/>
      <c r="V15" s="171"/>
      <c r="W15" s="171"/>
      <c r="AI15" s="135"/>
      <c r="AJ15" s="135"/>
      <c r="AK15" s="135"/>
      <c r="AL15" s="135"/>
      <c r="AM15" s="135"/>
      <c r="AN15" s="135"/>
      <c r="AO15" s="135"/>
      <c r="AP15" s="135"/>
      <c r="AQ15" s="135"/>
      <c r="AR15" s="135"/>
      <c r="AS15" s="135"/>
      <c r="AT15" s="135"/>
      <c r="AU15" s="135"/>
      <c r="AV15" s="135"/>
      <c r="AW15" s="135"/>
    </row>
    <row r="16" spans="1:49" ht="15" thickBot="1" x14ac:dyDescent="0.4">
      <c r="T16" s="172"/>
      <c r="U16" s="172"/>
      <c r="V16" s="172"/>
      <c r="AI16" s="135"/>
      <c r="AJ16" s="135"/>
      <c r="AK16" s="135"/>
      <c r="AL16" s="135"/>
      <c r="AM16" s="135"/>
      <c r="AN16" s="135"/>
      <c r="AO16" s="135"/>
      <c r="AP16" s="135"/>
      <c r="AQ16" s="135"/>
      <c r="AR16" s="135"/>
      <c r="AS16" s="135"/>
      <c r="AT16" s="135"/>
      <c r="AU16" s="135"/>
      <c r="AV16" s="135"/>
      <c r="AW16" s="135"/>
    </row>
    <row r="17" spans="1:49" ht="15" thickBot="1" x14ac:dyDescent="0.4">
      <c r="A17" s="120"/>
      <c r="B17" s="120"/>
      <c r="C17" s="41"/>
      <c r="D17" s="120"/>
      <c r="E17" s="167">
        <v>2015</v>
      </c>
      <c r="F17" s="168"/>
      <c r="G17" s="169"/>
      <c r="H17" s="167">
        <v>2016</v>
      </c>
      <c r="I17" s="168"/>
      <c r="J17" s="169"/>
      <c r="K17" s="167">
        <v>2017</v>
      </c>
      <c r="L17" s="168"/>
      <c r="M17" s="169"/>
      <c r="N17" s="167">
        <v>2018</v>
      </c>
      <c r="O17" s="168"/>
      <c r="P17" s="169"/>
      <c r="Q17" s="167">
        <v>2019</v>
      </c>
      <c r="R17" s="168"/>
      <c r="S17" s="169"/>
      <c r="T17" s="167">
        <v>2020</v>
      </c>
      <c r="U17" s="168"/>
      <c r="V17" s="169"/>
      <c r="W17" s="167">
        <v>2021</v>
      </c>
      <c r="X17" s="168"/>
      <c r="Y17" s="169"/>
      <c r="Z17" s="167">
        <v>2022</v>
      </c>
      <c r="AA17" s="168"/>
      <c r="AB17" s="169"/>
      <c r="AC17" s="167">
        <v>2023</v>
      </c>
      <c r="AD17" s="168"/>
      <c r="AE17" s="169"/>
      <c r="AF17" s="167">
        <v>2024</v>
      </c>
      <c r="AG17" s="168"/>
      <c r="AH17" s="168"/>
      <c r="AI17" s="167">
        <v>2025</v>
      </c>
      <c r="AJ17" s="168"/>
      <c r="AK17" s="169"/>
      <c r="AL17" s="167">
        <v>2026</v>
      </c>
      <c r="AM17" s="168"/>
      <c r="AN17" s="169"/>
      <c r="AO17" s="167">
        <v>2027</v>
      </c>
      <c r="AP17" s="168"/>
      <c r="AQ17" s="169"/>
      <c r="AR17" s="167">
        <v>2028</v>
      </c>
      <c r="AS17" s="168"/>
      <c r="AT17" s="169"/>
      <c r="AU17" s="167">
        <v>2029</v>
      </c>
      <c r="AV17" s="168"/>
      <c r="AW17" s="169"/>
    </row>
    <row r="18" spans="1:49" x14ac:dyDescent="0.35">
      <c r="A18" s="1"/>
      <c r="B18" s="1"/>
      <c r="C18" s="1"/>
      <c r="D18" s="1"/>
      <c r="E18" s="1"/>
      <c r="F18" s="120" t="s">
        <v>53</v>
      </c>
      <c r="G18" s="121" t="s">
        <v>54</v>
      </c>
      <c r="H18" s="1"/>
      <c r="I18" s="120" t="s">
        <v>53</v>
      </c>
      <c r="J18" s="121" t="s">
        <v>54</v>
      </c>
      <c r="K18" s="1"/>
      <c r="L18" s="120" t="s">
        <v>53</v>
      </c>
      <c r="M18" s="121" t="s">
        <v>54</v>
      </c>
      <c r="N18" s="1"/>
      <c r="O18" s="120" t="s">
        <v>53</v>
      </c>
      <c r="P18" s="121" t="s">
        <v>54</v>
      </c>
      <c r="Q18" s="1"/>
      <c r="R18" s="120" t="s">
        <v>53</v>
      </c>
      <c r="S18" s="121" t="s">
        <v>54</v>
      </c>
      <c r="T18" s="1"/>
      <c r="U18" s="120" t="s">
        <v>53</v>
      </c>
      <c r="V18" s="121" t="s">
        <v>54</v>
      </c>
      <c r="W18" s="1"/>
      <c r="X18" s="120" t="s">
        <v>53</v>
      </c>
      <c r="Y18" s="121" t="s">
        <v>54</v>
      </c>
      <c r="Z18" s="1"/>
      <c r="AA18" s="120" t="s">
        <v>53</v>
      </c>
      <c r="AB18" s="121" t="s">
        <v>54</v>
      </c>
      <c r="AC18" s="1"/>
      <c r="AD18" s="120" t="s">
        <v>53</v>
      </c>
      <c r="AE18" s="121" t="s">
        <v>54</v>
      </c>
      <c r="AF18" s="1"/>
      <c r="AG18" s="120" t="s">
        <v>53</v>
      </c>
      <c r="AH18" s="121" t="s">
        <v>54</v>
      </c>
      <c r="AI18" s="1"/>
      <c r="AJ18" s="158" t="s">
        <v>53</v>
      </c>
      <c r="AK18" s="121" t="s">
        <v>54</v>
      </c>
      <c r="AL18" s="1"/>
      <c r="AM18" s="158" t="s">
        <v>53</v>
      </c>
      <c r="AN18" s="121" t="s">
        <v>54</v>
      </c>
      <c r="AO18" s="1"/>
      <c r="AP18" s="158" t="s">
        <v>53</v>
      </c>
      <c r="AQ18" s="121" t="s">
        <v>54</v>
      </c>
      <c r="AR18" s="1"/>
      <c r="AS18" s="158" t="s">
        <v>53</v>
      </c>
      <c r="AT18" s="121" t="s">
        <v>54</v>
      </c>
      <c r="AU18" s="1"/>
      <c r="AV18" s="158" t="s">
        <v>53</v>
      </c>
      <c r="AW18" s="121" t="s">
        <v>54</v>
      </c>
    </row>
    <row r="19" spans="1:49" x14ac:dyDescent="0.35">
      <c r="A19" s="42"/>
      <c r="B19" s="42"/>
      <c r="C19" s="43"/>
      <c r="D19" s="43"/>
      <c r="E19" s="43" t="s">
        <v>55</v>
      </c>
      <c r="F19" s="44">
        <v>0.06</v>
      </c>
      <c r="G19" s="44">
        <v>0.94</v>
      </c>
      <c r="H19" s="43" t="s">
        <v>55</v>
      </c>
      <c r="I19" s="44">
        <v>0.06</v>
      </c>
      <c r="J19" s="44">
        <v>0.94</v>
      </c>
      <c r="K19" s="43" t="s">
        <v>55</v>
      </c>
      <c r="L19" s="44">
        <v>0.06</v>
      </c>
      <c r="M19" s="44">
        <v>0.94</v>
      </c>
      <c r="N19" s="43" t="s">
        <v>55</v>
      </c>
      <c r="O19" s="44">
        <v>0.06</v>
      </c>
      <c r="P19" s="44">
        <v>0.94</v>
      </c>
      <c r="Q19" s="43" t="s">
        <v>55</v>
      </c>
      <c r="R19" s="44">
        <v>0.06</v>
      </c>
      <c r="S19" s="44">
        <v>0.94</v>
      </c>
      <c r="T19" s="43" t="s">
        <v>55</v>
      </c>
      <c r="U19" s="44">
        <v>0.06</v>
      </c>
      <c r="V19" s="44">
        <v>0.94</v>
      </c>
      <c r="W19" s="43" t="s">
        <v>55</v>
      </c>
      <c r="X19" s="44">
        <v>0.06</v>
      </c>
      <c r="Y19" s="44">
        <v>0.94</v>
      </c>
      <c r="Z19" s="43" t="s">
        <v>55</v>
      </c>
      <c r="AA19" s="44">
        <v>0.06</v>
      </c>
      <c r="AB19" s="44">
        <v>0.94</v>
      </c>
      <c r="AC19" s="43" t="s">
        <v>55</v>
      </c>
      <c r="AD19" s="44">
        <v>0.06</v>
      </c>
      <c r="AE19" s="44">
        <v>0.94</v>
      </c>
      <c r="AF19" s="43" t="s">
        <v>55</v>
      </c>
      <c r="AG19" s="44">
        <v>0.06</v>
      </c>
      <c r="AH19" s="44">
        <v>0.94</v>
      </c>
      <c r="AI19" s="43" t="s">
        <v>55</v>
      </c>
      <c r="AJ19" s="44">
        <v>0.06</v>
      </c>
      <c r="AK19" s="44">
        <v>0.94</v>
      </c>
      <c r="AL19" s="43" t="s">
        <v>55</v>
      </c>
      <c r="AM19" s="44">
        <v>0.06</v>
      </c>
      <c r="AN19" s="44">
        <v>0.94</v>
      </c>
      <c r="AO19" s="43" t="s">
        <v>55</v>
      </c>
      <c r="AP19" s="44">
        <v>0.06</v>
      </c>
      <c r="AQ19" s="44">
        <v>0.94</v>
      </c>
      <c r="AR19" s="43" t="s">
        <v>55</v>
      </c>
      <c r="AS19" s="44">
        <v>0.06</v>
      </c>
      <c r="AT19" s="44">
        <v>0.94</v>
      </c>
      <c r="AU19" s="43" t="s">
        <v>55</v>
      </c>
      <c r="AV19" s="44">
        <v>0.06</v>
      </c>
      <c r="AW19" s="44">
        <v>0.94</v>
      </c>
    </row>
    <row r="20" spans="1:49" x14ac:dyDescent="0.35">
      <c r="A20" s="120" t="s">
        <v>56</v>
      </c>
      <c r="B20" s="120"/>
      <c r="C20" s="30"/>
      <c r="D20" s="30"/>
      <c r="E20" s="45">
        <f>F83</f>
        <v>0</v>
      </c>
      <c r="F20" s="46">
        <f>E20*F19</f>
        <v>0</v>
      </c>
      <c r="G20" s="47">
        <f>E20*G19</f>
        <v>0</v>
      </c>
      <c r="H20" s="45">
        <f>G83</f>
        <v>0</v>
      </c>
      <c r="I20" s="46">
        <f>H20*I19</f>
        <v>0</v>
      </c>
      <c r="J20" s="47">
        <f>H20*J19</f>
        <v>0</v>
      </c>
      <c r="K20" s="45">
        <f>H83</f>
        <v>0</v>
      </c>
      <c r="L20" s="46">
        <f>K20*L19</f>
        <v>0</v>
      </c>
      <c r="M20" s="47">
        <f>K20*M19</f>
        <v>0</v>
      </c>
      <c r="N20" s="45">
        <f>I83</f>
        <v>0</v>
      </c>
      <c r="O20" s="46">
        <f>N20*O19</f>
        <v>0</v>
      </c>
      <c r="P20" s="47">
        <f>N20*P19</f>
        <v>0</v>
      </c>
      <c r="Q20" s="45">
        <f>J83</f>
        <v>1462867.0921033889</v>
      </c>
      <c r="R20" s="46">
        <f>Q20*R19</f>
        <v>87772.025526203332</v>
      </c>
      <c r="S20" s="47">
        <f>Q20*S19</f>
        <v>1375095.0665771854</v>
      </c>
      <c r="T20" s="45">
        <f>K83</f>
        <v>2628117.8392067775</v>
      </c>
      <c r="U20" s="46">
        <f>T20*U19</f>
        <v>157687.07035240665</v>
      </c>
      <c r="V20" s="47">
        <f>T20*V19</f>
        <v>2470430.7688543708</v>
      </c>
      <c r="W20" s="45">
        <f>L83</f>
        <v>2032885.149206778</v>
      </c>
      <c r="X20" s="46">
        <f>W20*X19</f>
        <v>121973.10895240668</v>
      </c>
      <c r="Y20" s="47">
        <f>W20*Y19</f>
        <v>1910912.0402543712</v>
      </c>
      <c r="Z20" s="48">
        <f>M83</f>
        <v>1437652.4592067781</v>
      </c>
      <c r="AA20" s="46">
        <f>Z20*AA19</f>
        <v>86259.147552406677</v>
      </c>
      <c r="AB20" s="47">
        <f>Z20*AB19</f>
        <v>1351393.3116543714</v>
      </c>
      <c r="AC20" s="48">
        <f>N83</f>
        <v>842419.76920677826</v>
      </c>
      <c r="AD20" s="46">
        <f>AC20*AD19</f>
        <v>50545.186152406692</v>
      </c>
      <c r="AE20" s="47">
        <f>AC20*AE19</f>
        <v>791874.58305437153</v>
      </c>
      <c r="AF20" s="48">
        <f>O83</f>
        <v>699670.94818610442</v>
      </c>
      <c r="AG20" s="46">
        <f>AF20*AG19</f>
        <v>41980.25689116626</v>
      </c>
      <c r="AH20" s="47">
        <f>AF20*AH19</f>
        <v>657690.69129493809</v>
      </c>
      <c r="AI20" s="48">
        <f>P83</f>
        <v>2041087.2541050522</v>
      </c>
      <c r="AJ20" s="46">
        <f>AI20*AJ19</f>
        <v>122465.23524630313</v>
      </c>
      <c r="AK20" s="47">
        <f>AI20*AK19</f>
        <v>1918622.018858749</v>
      </c>
      <c r="AL20" s="48">
        <f>Q83</f>
        <v>3761918.7212469322</v>
      </c>
      <c r="AM20" s="46">
        <f>AL20*AM19</f>
        <v>225715.12327481591</v>
      </c>
      <c r="AN20" s="47">
        <f>AL20*AN19</f>
        <v>3536203.597972116</v>
      </c>
      <c r="AO20" s="48">
        <f>R83</f>
        <v>5586914.9644868802</v>
      </c>
      <c r="AP20" s="46">
        <f>AO20*AP19</f>
        <v>335214.89786921279</v>
      </c>
      <c r="AQ20" s="47">
        <f>AO20*AQ19</f>
        <v>5251700.0666176667</v>
      </c>
      <c r="AR20" s="48">
        <f>S83</f>
        <v>8078296.6944741057</v>
      </c>
      <c r="AS20" s="46">
        <f>AR20*AS19</f>
        <v>484697.80166844634</v>
      </c>
      <c r="AT20" s="47">
        <f>AR20*AT19</f>
        <v>7593598.8928056592</v>
      </c>
      <c r="AU20" s="48">
        <f>T83</f>
        <v>10179988.267883178</v>
      </c>
      <c r="AV20" s="46">
        <f>AU20*AV19</f>
        <v>610799.29607299063</v>
      </c>
      <c r="AW20" s="47">
        <f>AU20*AW19</f>
        <v>9569188.9718101863</v>
      </c>
    </row>
    <row r="21" spans="1:49" x14ac:dyDescent="0.35">
      <c r="A21" s="1" t="s">
        <v>57</v>
      </c>
      <c r="B21" s="1"/>
      <c r="C21" s="49"/>
      <c r="D21" s="49"/>
      <c r="E21" s="50">
        <v>0</v>
      </c>
      <c r="F21" s="34">
        <f>E21*F19</f>
        <v>0</v>
      </c>
      <c r="G21" s="47">
        <f>E21*G19</f>
        <v>0</v>
      </c>
      <c r="H21" s="50">
        <v>0</v>
      </c>
      <c r="I21" s="34">
        <f>H21*I19</f>
        <v>0</v>
      </c>
      <c r="J21" s="47">
        <f>H21*J19</f>
        <v>0</v>
      </c>
      <c r="K21" s="50">
        <v>0</v>
      </c>
      <c r="L21" s="34">
        <f>K21*L19</f>
        <v>0</v>
      </c>
      <c r="M21" s="47">
        <f>K21*M19</f>
        <v>0</v>
      </c>
      <c r="N21" s="50">
        <v>0</v>
      </c>
      <c r="O21" s="34">
        <f>N21*O19</f>
        <v>0</v>
      </c>
      <c r="P21" s="47">
        <f>N21*P19</f>
        <v>0</v>
      </c>
      <c r="Q21" s="50">
        <v>0</v>
      </c>
      <c r="R21" s="34">
        <f>Q21*R19</f>
        <v>0</v>
      </c>
      <c r="S21" s="47">
        <f>Q21*S19</f>
        <v>0</v>
      </c>
      <c r="T21" s="50">
        <v>0</v>
      </c>
      <c r="U21" s="34">
        <f>T21*U19</f>
        <v>0</v>
      </c>
      <c r="V21" s="47">
        <f>T21*V19</f>
        <v>0</v>
      </c>
      <c r="W21" s="50">
        <v>0</v>
      </c>
      <c r="X21" s="34">
        <f>W21*X19</f>
        <v>0</v>
      </c>
      <c r="Y21" s="47">
        <f>W21*Y19</f>
        <v>0</v>
      </c>
      <c r="Z21" s="50">
        <v>0</v>
      </c>
      <c r="AA21" s="34">
        <f>Z21*AA19</f>
        <v>0</v>
      </c>
      <c r="AB21" s="47">
        <f>Z21*AB19</f>
        <v>0</v>
      </c>
      <c r="AC21" s="50">
        <v>0</v>
      </c>
      <c r="AD21" s="34">
        <f>AC21*AD19</f>
        <v>0</v>
      </c>
      <c r="AE21" s="47">
        <f>AC21*AE19</f>
        <v>0</v>
      </c>
      <c r="AF21" s="50">
        <v>0</v>
      </c>
      <c r="AG21" s="34">
        <f>AF21*AG19</f>
        <v>0</v>
      </c>
      <c r="AH21" s="47">
        <f>AF21*AH19</f>
        <v>0</v>
      </c>
      <c r="AI21" s="50">
        <v>0</v>
      </c>
      <c r="AJ21" s="34">
        <f>AI21*AJ19</f>
        <v>0</v>
      </c>
      <c r="AK21" s="47">
        <f>AI21*AK19</f>
        <v>0</v>
      </c>
      <c r="AL21" s="50">
        <v>0</v>
      </c>
      <c r="AM21" s="34">
        <f>AL21*AM19</f>
        <v>0</v>
      </c>
      <c r="AN21" s="47">
        <f>AL21*AN19</f>
        <v>0</v>
      </c>
      <c r="AO21" s="50">
        <v>0</v>
      </c>
      <c r="AP21" s="34">
        <f>AO21*AP19</f>
        <v>0</v>
      </c>
      <c r="AQ21" s="47">
        <f>AO21*AQ19</f>
        <v>0</v>
      </c>
      <c r="AR21" s="50">
        <v>0</v>
      </c>
      <c r="AS21" s="34">
        <f>AR21*AS19</f>
        <v>0</v>
      </c>
      <c r="AT21" s="47">
        <f>AR21*AT19</f>
        <v>0</v>
      </c>
      <c r="AU21" s="50">
        <v>0</v>
      </c>
      <c r="AV21" s="34">
        <f>AU21*AV19</f>
        <v>0</v>
      </c>
      <c r="AW21" s="47">
        <f>AU21*AW19</f>
        <v>0</v>
      </c>
    </row>
    <row r="22" spans="1:49" x14ac:dyDescent="0.35">
      <c r="A22" s="1" t="s">
        <v>58</v>
      </c>
      <c r="B22" s="1"/>
      <c r="C22" s="49"/>
      <c r="D22" s="49"/>
      <c r="E22" s="50">
        <v>0</v>
      </c>
      <c r="F22" s="34">
        <f>E22*F19</f>
        <v>0</v>
      </c>
      <c r="G22" s="34">
        <f>E22*G19</f>
        <v>0</v>
      </c>
      <c r="H22" s="50">
        <v>0</v>
      </c>
      <c r="I22" s="34">
        <f>H22*I19</f>
        <v>0</v>
      </c>
      <c r="J22" s="34">
        <f>H22*J19</f>
        <v>0</v>
      </c>
      <c r="K22" s="50">
        <v>0</v>
      </c>
      <c r="L22" s="34">
        <f>K22*L19</f>
        <v>0</v>
      </c>
      <c r="M22" s="34">
        <f>K22*M19</f>
        <v>0</v>
      </c>
      <c r="N22" s="50">
        <v>0</v>
      </c>
      <c r="O22" s="34">
        <f>N22*O19</f>
        <v>0</v>
      </c>
      <c r="P22" s="34">
        <f>N22*P19</f>
        <v>0</v>
      </c>
      <c r="Q22" s="50">
        <v>0</v>
      </c>
      <c r="R22" s="34">
        <f>Q22*R19</f>
        <v>0</v>
      </c>
      <c r="S22" s="34">
        <f>Q22*S19</f>
        <v>0</v>
      </c>
      <c r="T22" s="50">
        <v>0</v>
      </c>
      <c r="U22" s="34">
        <f>T22*U19</f>
        <v>0</v>
      </c>
      <c r="V22" s="34">
        <f>T22*V19</f>
        <v>0</v>
      </c>
      <c r="W22" s="50">
        <v>0</v>
      </c>
      <c r="X22" s="34">
        <f>W22*X19</f>
        <v>0</v>
      </c>
      <c r="Y22" s="34">
        <f>W22*Y19</f>
        <v>0</v>
      </c>
      <c r="Z22" s="50">
        <v>0</v>
      </c>
      <c r="AA22" s="34">
        <f>Z22*AA19</f>
        <v>0</v>
      </c>
      <c r="AB22" s="34">
        <f>Z22*AB19</f>
        <v>0</v>
      </c>
      <c r="AC22" s="50">
        <v>0</v>
      </c>
      <c r="AD22" s="34">
        <f>AC22*AD19</f>
        <v>0</v>
      </c>
      <c r="AE22" s="34">
        <f>AC22*AE19</f>
        <v>0</v>
      </c>
      <c r="AF22" s="50">
        <v>0</v>
      </c>
      <c r="AG22" s="34">
        <f>AF22*AG19</f>
        <v>0</v>
      </c>
      <c r="AH22" s="34">
        <f>AF22*AH19</f>
        <v>0</v>
      </c>
      <c r="AI22" s="50">
        <v>0</v>
      </c>
      <c r="AJ22" s="34">
        <f>AI22*AJ19</f>
        <v>0</v>
      </c>
      <c r="AK22" s="34">
        <f>AI22*AK19</f>
        <v>0</v>
      </c>
      <c r="AL22" s="50">
        <v>0</v>
      </c>
      <c r="AM22" s="34">
        <f>AL22*AM19</f>
        <v>0</v>
      </c>
      <c r="AN22" s="34">
        <f>AL22*AN19</f>
        <v>0</v>
      </c>
      <c r="AO22" s="50">
        <v>0</v>
      </c>
      <c r="AP22" s="34">
        <f>AO22*AP19</f>
        <v>0</v>
      </c>
      <c r="AQ22" s="34">
        <f>AO22*AQ19</f>
        <v>0</v>
      </c>
      <c r="AR22" s="50">
        <v>0</v>
      </c>
      <c r="AS22" s="34">
        <f>AR22*AS19</f>
        <v>0</v>
      </c>
      <c r="AT22" s="34">
        <f>AR22*AT19</f>
        <v>0</v>
      </c>
      <c r="AU22" s="50">
        <v>0</v>
      </c>
      <c r="AV22" s="34">
        <f>AU22*AV19</f>
        <v>0</v>
      </c>
      <c r="AW22" s="34">
        <f>AU22*AW19</f>
        <v>0</v>
      </c>
    </row>
    <row r="23" spans="1:49" x14ac:dyDescent="0.35">
      <c r="A23" s="20" t="s">
        <v>59</v>
      </c>
      <c r="B23" s="51">
        <v>2015</v>
      </c>
      <c r="C23" s="122">
        <v>2020</v>
      </c>
      <c r="D23" s="122">
        <v>2025</v>
      </c>
      <c r="F23" s="34"/>
      <c r="G23" s="34"/>
      <c r="H23" s="50"/>
      <c r="I23" s="34"/>
      <c r="J23" s="34"/>
      <c r="K23" s="50"/>
      <c r="L23" s="34"/>
      <c r="M23" s="34"/>
      <c r="N23" s="50"/>
      <c r="O23" s="34"/>
      <c r="P23" s="34"/>
      <c r="Q23" s="50"/>
      <c r="R23" s="34"/>
      <c r="S23" s="34"/>
      <c r="T23" s="50"/>
      <c r="U23" s="34"/>
      <c r="V23" s="34"/>
      <c r="W23" s="50"/>
      <c r="X23" s="34"/>
      <c r="Y23" s="34"/>
      <c r="Z23" s="50"/>
      <c r="AA23" s="34"/>
      <c r="AB23" s="34"/>
      <c r="AC23" s="50"/>
      <c r="AD23" s="34"/>
      <c r="AE23" s="34"/>
      <c r="AF23" s="50"/>
      <c r="AG23" s="34"/>
      <c r="AH23" s="34"/>
      <c r="AI23" s="50"/>
      <c r="AJ23" s="34"/>
      <c r="AK23" s="34"/>
      <c r="AL23" s="50"/>
      <c r="AM23" s="34"/>
      <c r="AN23" s="34"/>
      <c r="AO23" s="50"/>
      <c r="AP23" s="34"/>
      <c r="AQ23" s="34"/>
      <c r="AR23" s="50"/>
      <c r="AS23" s="34"/>
      <c r="AT23" s="34"/>
      <c r="AU23" s="50"/>
      <c r="AV23" s="34"/>
      <c r="AW23" s="34"/>
    </row>
    <row r="24" spans="1:49" x14ac:dyDescent="0.35">
      <c r="A24" s="53" t="s">
        <v>60</v>
      </c>
      <c r="B24" s="54">
        <v>6.4163999999999999E-2</v>
      </c>
      <c r="C24" s="54">
        <v>7.2999999999999995E-2</v>
      </c>
      <c r="D24" s="54">
        <v>7.0199999999999999E-2</v>
      </c>
      <c r="F24" s="55">
        <f>IF(AND(E$17&gt;=$C$23, E$17&lt;$D$23),(F21+F22)*$C$24,(F21+F22)*$D$24)</f>
        <v>0</v>
      </c>
      <c r="G24" s="56">
        <f>IF(AND(E$17&gt;=$C$23, E$17&lt;$D$23),(G22)*$C$24,(G22)*$D$24)</f>
        <v>0</v>
      </c>
      <c r="H24" s="57"/>
      <c r="I24" s="55">
        <f>IF(AND(H$17&gt;=$C$23, H$17&lt;$D$23),(I21+I22)*$C$24,(I21+I22)*$D$24)</f>
        <v>0</v>
      </c>
      <c r="J24" s="56">
        <f>IF(AND(H$17&gt;=$C$23, H$17&lt;$D$23),(J22)*$C$24,(J22)*$D$24)</f>
        <v>0</v>
      </c>
      <c r="K24" s="57"/>
      <c r="L24" s="55">
        <f>IF(AND(K$17&gt;=$C$23, K$17&lt;$D$23),(L21+L22)*$C$24,(L21+L22)*$D$24)</f>
        <v>0</v>
      </c>
      <c r="M24" s="56">
        <f>IF(AND(K$17&gt;=$C$23, K$17&lt;$D$23),(M22)*$C$24,(M22)*$D$24)</f>
        <v>0</v>
      </c>
      <c r="N24" s="57"/>
      <c r="O24" s="55">
        <f>IF(AND(N$17&gt;=$C$23, N$17&lt;$D$23),(O21+O22)*$C$24,(O21+O22)*$D$24)</f>
        <v>0</v>
      </c>
      <c r="P24" s="56">
        <f>IF(AND(N$17&gt;=$C$23, N$17&lt;$D$23),(P22)*$C$24,(P22)*$D$24)</f>
        <v>0</v>
      </c>
      <c r="Q24" s="57"/>
      <c r="R24" s="55">
        <f>IF(AND(Q$17&gt;=$C$23, Q$17&lt;$D$23),(R21+R22)*$C$24,(R21+R22)*$D$24)</f>
        <v>0</v>
      </c>
      <c r="S24" s="56">
        <f>IF(AND(Q$17&gt;=$C$23, Q$17&lt;$D$23),(S22)*$C$24,(S22)*$D$24)</f>
        <v>0</v>
      </c>
      <c r="T24" s="57"/>
      <c r="U24" s="55">
        <f>IF(AND(T$17&gt;=$C$23, T$17&lt;$D$23),(U21+U22)*$C$24,(U21+U22)*$D$24)</f>
        <v>0</v>
      </c>
      <c r="V24" s="56">
        <f>IF(AND(T$17&gt;=$C$23, T$17&lt;$D$23),(V22)*$C$24,(V22)*$D$24)</f>
        <v>0</v>
      </c>
      <c r="W24" s="57"/>
      <c r="X24" s="55">
        <f>IF(AND(W$17&gt;=$C$23, W$17&lt;$D$23),(X21+X22)*$C$24,(X21+X22)*$D$24)</f>
        <v>0</v>
      </c>
      <c r="Y24" s="56">
        <f>IF(AND(W$17&gt;=$C$23, W$17&lt;$D$23),(Y22)*$C$24,(Y22)*$D$24)</f>
        <v>0</v>
      </c>
      <c r="Z24" s="57"/>
      <c r="AA24" s="55">
        <f>IF(AND(Z$17&gt;=$C$23, Z$17&lt;$D$23),(AA21+AA22)*$C$24,(AA21+AA22)*$D$24)</f>
        <v>0</v>
      </c>
      <c r="AB24" s="56">
        <f>IF(AND(Z$17&gt;=$C$23, Z$17&lt;$D$23),(AB22)*$C$24,(AB22)*$D$24)</f>
        <v>0</v>
      </c>
      <c r="AC24" s="57"/>
      <c r="AD24" s="55">
        <f>IF(AND(AC$17&gt;=$C$23, AC$17&lt;$D$23),(AD21+AD22)*$C$24,(AD21+AD22)*$D$24)</f>
        <v>0</v>
      </c>
      <c r="AE24" s="56">
        <f>IF(AND(AC$17&gt;=$C$23, AC$17&lt;$D$23),(AE22)*$C$24,(AE22)*$D$24)</f>
        <v>0</v>
      </c>
      <c r="AF24" s="57"/>
      <c r="AG24" s="55">
        <f>IF(AND(AF$17&gt;=$C$23, AF$17&lt;$D$23),(AG21+AG22)*$C$24,(AG21+AG22)*$D$24)</f>
        <v>0</v>
      </c>
      <c r="AH24" s="56">
        <f>IF(AND(AF$17&gt;=$C$23, AF$17&lt;$D$23),(AH22)*$C$24,(AH22)*$D$24)</f>
        <v>0</v>
      </c>
      <c r="AI24" s="57"/>
      <c r="AJ24" s="55">
        <f>IF(AND(AI$17&gt;=$C$23, AI$17&lt;$D$23),(AJ21+AJ22)*$C$24,(AJ21+AJ22)*$D$24)</f>
        <v>0</v>
      </c>
      <c r="AK24" s="56">
        <f>IF(AND(AI$17&gt;=$C$23, AI$17&lt;$D$23),(AK22)*$C$24,(AK22)*$D$24)</f>
        <v>0</v>
      </c>
      <c r="AL24" s="57"/>
      <c r="AM24" s="55">
        <f>IF(AND(AL$17&gt;=$C$23, AL$17&lt;$D$23),(AM21+AM22)*$C$24,(AM21+AM22)*$D$24)</f>
        <v>0</v>
      </c>
      <c r="AN24" s="56">
        <f>IF(AND(AL$17&gt;=$C$23, AL$17&lt;$D$23),(AN22)*$C$24,(AN22)*$D$24)</f>
        <v>0</v>
      </c>
      <c r="AO24" s="57"/>
      <c r="AP24" s="55">
        <f>IF(AND(AO$17&gt;=$C$23, AO$17&lt;$D$23),(AP21+AP22)*$C$24,(AP21+AP22)*$D$24)</f>
        <v>0</v>
      </c>
      <c r="AQ24" s="56">
        <f>IF(AND(AO$17&gt;=$C$23, AO$17&lt;$D$23),(AQ22)*$C$24,(AQ22)*$D$24)</f>
        <v>0</v>
      </c>
      <c r="AR24" s="57"/>
      <c r="AS24" s="55">
        <f>IF(AND(AR$17&gt;=$C$23, AR$17&lt;$D$23),(AS21+AS22)*$C$24,(AS21+AS22)*$D$24)</f>
        <v>0</v>
      </c>
      <c r="AT24" s="56">
        <f>IF(AND(AR$17&gt;=$C$23, AR$17&lt;$D$23),(AT22)*$C$24,(AT22)*$D$24)</f>
        <v>0</v>
      </c>
      <c r="AU24" s="57"/>
      <c r="AV24" s="55">
        <f>IF(AND(AU$17&gt;=$C$23, AU$17&lt;$D$23),(AV21+AV22)*$C$24,(AV21+AV22)*$D$24)</f>
        <v>0</v>
      </c>
      <c r="AW24" s="56">
        <f>IF(AND(AU$17&gt;=$C$23, AU$17&lt;$D$23),(AW22)*$C$24,(AW22)*$D$24)</f>
        <v>0</v>
      </c>
    </row>
    <row r="25" spans="1:49" x14ac:dyDescent="0.35">
      <c r="A25" s="120" t="s">
        <v>61</v>
      </c>
      <c r="B25" s="1"/>
      <c r="C25" s="1"/>
      <c r="D25" s="1"/>
      <c r="F25" s="34">
        <f>SUM(F20+F24)</f>
        <v>0</v>
      </c>
      <c r="G25" s="34">
        <f>SUM(G20+G24)</f>
        <v>0</v>
      </c>
      <c r="H25" s="1"/>
      <c r="I25" s="34">
        <f>SUM(I20+I24)</f>
        <v>0</v>
      </c>
      <c r="J25" s="34">
        <f>SUM(J20+J24)</f>
        <v>0</v>
      </c>
      <c r="K25" s="1"/>
      <c r="L25" s="34">
        <f>SUM(L20+L24)</f>
        <v>0</v>
      </c>
      <c r="M25" s="34">
        <f>SUM(M20+M24)</f>
        <v>0</v>
      </c>
      <c r="N25" s="1"/>
      <c r="O25" s="34">
        <f>SUM(O20+O24)</f>
        <v>0</v>
      </c>
      <c r="P25" s="34">
        <f>SUM(P20+P24)</f>
        <v>0</v>
      </c>
      <c r="Q25" s="1"/>
      <c r="R25" s="34">
        <f>SUM(R20+R24)</f>
        <v>87772.025526203332</v>
      </c>
      <c r="S25" s="34">
        <f>SUM(S20+S24)</f>
        <v>1375095.0665771854</v>
      </c>
      <c r="T25" s="1"/>
      <c r="U25" s="34">
        <f>SUM(U20+U24)</f>
        <v>157687.07035240665</v>
      </c>
      <c r="V25" s="34">
        <f>SUM(V20+V24)</f>
        <v>2470430.7688543708</v>
      </c>
      <c r="W25" s="1"/>
      <c r="X25" s="34">
        <f>SUM(X20+X24)</f>
        <v>121973.10895240668</v>
      </c>
      <c r="Y25" s="34">
        <f>SUM(Y20+Y24)</f>
        <v>1910912.0402543712</v>
      </c>
      <c r="Z25" s="1"/>
      <c r="AA25" s="34">
        <f>SUM(AA20+AA24)</f>
        <v>86259.147552406677</v>
      </c>
      <c r="AB25" s="34">
        <f>SUM(AB20+AB24)</f>
        <v>1351393.3116543714</v>
      </c>
      <c r="AC25" s="1"/>
      <c r="AD25" s="34">
        <f>SUM(AD20+AD24)</f>
        <v>50545.186152406692</v>
      </c>
      <c r="AE25" s="34">
        <f>SUM(AE20+AE24)</f>
        <v>791874.58305437153</v>
      </c>
      <c r="AF25" s="1"/>
      <c r="AG25" s="34">
        <f>SUM(AG20+AG24)</f>
        <v>41980.25689116626</v>
      </c>
      <c r="AH25" s="34">
        <f>SUM(AH20+AH24)</f>
        <v>657690.69129493809</v>
      </c>
      <c r="AI25" s="1"/>
      <c r="AJ25" s="34">
        <f>SUM(AJ20+AJ24)</f>
        <v>122465.23524630313</v>
      </c>
      <c r="AK25" s="34">
        <f>SUM(AK20+AK24)</f>
        <v>1918622.018858749</v>
      </c>
      <c r="AL25" s="1"/>
      <c r="AM25" s="34">
        <f>SUM(AM20+AM24)</f>
        <v>225715.12327481591</v>
      </c>
      <c r="AN25" s="34">
        <f>SUM(AN20+AN24)</f>
        <v>3536203.597972116</v>
      </c>
      <c r="AO25" s="1"/>
      <c r="AP25" s="34">
        <f>SUM(AP20+AP24)</f>
        <v>335214.89786921279</v>
      </c>
      <c r="AQ25" s="34">
        <f>SUM(AQ20+AQ24)</f>
        <v>5251700.0666176667</v>
      </c>
      <c r="AR25" s="1"/>
      <c r="AS25" s="34">
        <f>SUM(AS20+AS24)</f>
        <v>484697.80166844634</v>
      </c>
      <c r="AT25" s="34">
        <f>SUM(AT20+AT24)</f>
        <v>7593598.8928056592</v>
      </c>
      <c r="AU25" s="1"/>
      <c r="AV25" s="34">
        <f>SUM(AV20+AV24)</f>
        <v>610799.29607299063</v>
      </c>
      <c r="AW25" s="34">
        <f>SUM(AW20+AW24)</f>
        <v>9569188.9718101863</v>
      </c>
    </row>
    <row r="26" spans="1:49" x14ac:dyDescent="0.35">
      <c r="A26" s="1"/>
      <c r="B26" s="1"/>
      <c r="C26" s="1"/>
      <c r="D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row>
    <row r="27" spans="1:49" x14ac:dyDescent="0.35">
      <c r="A27" s="20" t="s">
        <v>59</v>
      </c>
      <c r="B27" s="122">
        <v>2015</v>
      </c>
      <c r="C27" s="122">
        <v>2020</v>
      </c>
      <c r="D27" s="122">
        <v>2025</v>
      </c>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row>
    <row r="28" spans="1:49" x14ac:dyDescent="0.35">
      <c r="A28" s="1" t="s">
        <v>62</v>
      </c>
      <c r="B28" s="58">
        <v>0.04</v>
      </c>
      <c r="C28" s="58">
        <v>0.04</v>
      </c>
      <c r="D28" s="58">
        <v>0.04</v>
      </c>
      <c r="F28" s="34">
        <f>F25*$B$28</f>
        <v>0</v>
      </c>
      <c r="G28" s="34">
        <f>G25*$B$28</f>
        <v>0</v>
      </c>
      <c r="H28" s="30"/>
      <c r="I28" s="34">
        <f>I25*$B$28</f>
        <v>0</v>
      </c>
      <c r="J28" s="34">
        <f>J25*$B$28</f>
        <v>0</v>
      </c>
      <c r="K28" s="30"/>
      <c r="L28" s="34">
        <f>L25*$B$28</f>
        <v>0</v>
      </c>
      <c r="M28" s="34">
        <f>M25*$B$28</f>
        <v>0</v>
      </c>
      <c r="N28" s="30"/>
      <c r="O28" s="34">
        <f>O25*$B$28</f>
        <v>0</v>
      </c>
      <c r="P28" s="34">
        <f>P25*$B$28</f>
        <v>0</v>
      </c>
      <c r="Q28" s="30"/>
      <c r="R28" s="34">
        <f>R25*$B$28</f>
        <v>3510.8810210481333</v>
      </c>
      <c r="S28" s="34">
        <f>S25*$B$28</f>
        <v>55003.802663087416</v>
      </c>
      <c r="T28" s="30"/>
      <c r="U28" s="34">
        <f>U25*$C$28</f>
        <v>6307.4828140962663</v>
      </c>
      <c r="V28" s="34">
        <f>V25*$C$28</f>
        <v>98817.230754174831</v>
      </c>
      <c r="W28" s="30"/>
      <c r="X28" s="34">
        <f>X25*$C$28</f>
        <v>4878.9243580962675</v>
      </c>
      <c r="Y28" s="34">
        <f>Y25*$C$28</f>
        <v>76436.481610174858</v>
      </c>
      <c r="Z28" s="30"/>
      <c r="AA28" s="34">
        <f>AA25*$C$28</f>
        <v>3450.3659020962673</v>
      </c>
      <c r="AB28" s="34">
        <f>AB25*$C$28</f>
        <v>54055.732466174857</v>
      </c>
      <c r="AC28" s="30"/>
      <c r="AD28" s="34">
        <f>AD25*$C$28</f>
        <v>2021.8074460962678</v>
      </c>
      <c r="AE28" s="34">
        <f>AE25*$C$28</f>
        <v>31674.983322174863</v>
      </c>
      <c r="AF28" s="30"/>
      <c r="AG28" s="34">
        <f>AG25*$C$28</f>
        <v>1679.2102756466504</v>
      </c>
      <c r="AH28" s="34">
        <f>AH25*$C$28</f>
        <v>26307.627651797524</v>
      </c>
      <c r="AI28" s="30"/>
      <c r="AJ28" s="34">
        <f>AJ25*$D$28</f>
        <v>4898.6094098521253</v>
      </c>
      <c r="AK28" s="34">
        <f>AK25*$D$28</f>
        <v>76744.880754349957</v>
      </c>
      <c r="AL28" s="30"/>
      <c r="AM28" s="34">
        <f>AM25*$D$28</f>
        <v>9028.6049309926366</v>
      </c>
      <c r="AN28" s="34">
        <f>AN25*$D$28</f>
        <v>141448.14391888466</v>
      </c>
      <c r="AO28" s="30"/>
      <c r="AP28" s="34">
        <f>AP25*$D$28</f>
        <v>13408.595914768512</v>
      </c>
      <c r="AQ28" s="34">
        <f>AQ25*$D$28</f>
        <v>210068.00266470667</v>
      </c>
      <c r="AR28" s="30"/>
      <c r="AS28" s="34">
        <f>AS25*$D$28</f>
        <v>19387.912066737856</v>
      </c>
      <c r="AT28" s="34">
        <f>AT25*$D$28</f>
        <v>303743.95571222639</v>
      </c>
      <c r="AU28" s="30"/>
      <c r="AV28" s="34">
        <f>AV25*$D$28</f>
        <v>24431.971842919625</v>
      </c>
      <c r="AW28" s="34">
        <f>AW25*$D$28</f>
        <v>382767.55887240748</v>
      </c>
    </row>
    <row r="29" spans="1:49" x14ac:dyDescent="0.35">
      <c r="A29" s="1" t="s">
        <v>63</v>
      </c>
      <c r="B29" s="58">
        <v>0.56000000000000005</v>
      </c>
      <c r="C29" s="58">
        <v>0.56000000000000005</v>
      </c>
      <c r="D29" s="58">
        <v>0.56000000000000005</v>
      </c>
      <c r="F29" s="34">
        <f>F25*$B$29</f>
        <v>0</v>
      </c>
      <c r="G29" s="34">
        <f>G25*$B$29</f>
        <v>0</v>
      </c>
      <c r="H29" s="59"/>
      <c r="I29" s="34">
        <f>I25*$B$29</f>
        <v>0</v>
      </c>
      <c r="J29" s="34">
        <f>J25*$B$29</f>
        <v>0</v>
      </c>
      <c r="K29" s="59"/>
      <c r="L29" s="34">
        <f>L25*$B$29</f>
        <v>0</v>
      </c>
      <c r="M29" s="34">
        <f>M25*$B$29</f>
        <v>0</v>
      </c>
      <c r="N29" s="59"/>
      <c r="O29" s="34">
        <f>O25*$B$29</f>
        <v>0</v>
      </c>
      <c r="P29" s="34">
        <f>P25*$B$29</f>
        <v>0</v>
      </c>
      <c r="Q29" s="59"/>
      <c r="R29" s="34">
        <f>R25*$B$29</f>
        <v>49152.33429467387</v>
      </c>
      <c r="S29" s="34">
        <f>S25*$B$29</f>
        <v>770053.23728322389</v>
      </c>
      <c r="T29" s="59"/>
      <c r="U29" s="34">
        <f>U25*$C$29</f>
        <v>88304.759397347734</v>
      </c>
      <c r="V29" s="34">
        <f>V25*$C$29</f>
        <v>1383441.2305584478</v>
      </c>
      <c r="W29" s="59"/>
      <c r="X29" s="34">
        <f>X25*$C$29</f>
        <v>68304.94101334775</v>
      </c>
      <c r="Y29" s="34">
        <f>Y25*$C$29</f>
        <v>1070110.742542448</v>
      </c>
      <c r="Z29" s="59"/>
      <c r="AA29" s="34">
        <f>AA25*$C$29</f>
        <v>48305.122629347745</v>
      </c>
      <c r="AB29" s="34">
        <f>AB25*$C$29</f>
        <v>756780.25452644809</v>
      </c>
      <c r="AC29" s="59"/>
      <c r="AD29" s="34">
        <f>AD25*$C$29</f>
        <v>28305.30424534775</v>
      </c>
      <c r="AE29" s="34">
        <f>AE25*$C$29</f>
        <v>443449.76651044807</v>
      </c>
      <c r="AF29" s="59"/>
      <c r="AG29" s="34">
        <f>AG25*$C$29</f>
        <v>23508.943859053106</v>
      </c>
      <c r="AH29" s="34">
        <f>AH25*$C$29</f>
        <v>368306.78712516534</v>
      </c>
      <c r="AI29" s="59"/>
      <c r="AJ29" s="34">
        <f>AJ25*$D$29</f>
        <v>68580.531737929763</v>
      </c>
      <c r="AK29" s="34">
        <f>AK25*$D$29</f>
        <v>1074428.3305608996</v>
      </c>
      <c r="AL29" s="59"/>
      <c r="AM29" s="34">
        <f>AM25*$D$29</f>
        <v>126400.46903389692</v>
      </c>
      <c r="AN29" s="34">
        <f>AN25*$D$29</f>
        <v>1980274.0148643851</v>
      </c>
      <c r="AO29" s="59"/>
      <c r="AP29" s="34">
        <f>AP25*$D$29</f>
        <v>187720.34280675917</v>
      </c>
      <c r="AQ29" s="34">
        <f>AQ25*$D$29</f>
        <v>2940952.0373058938</v>
      </c>
      <c r="AR29" s="59"/>
      <c r="AS29" s="34">
        <f>AS25*$D$29</f>
        <v>271430.76893432997</v>
      </c>
      <c r="AT29" s="34">
        <f>AT25*$D$29</f>
        <v>4252415.3799711699</v>
      </c>
      <c r="AU29" s="59"/>
      <c r="AV29" s="34">
        <f>AV25*$D$29</f>
        <v>342047.60580087476</v>
      </c>
      <c r="AW29" s="34">
        <f>AW25*$D$29</f>
        <v>5358745.824213705</v>
      </c>
    </row>
    <row r="30" spans="1:49" x14ac:dyDescent="0.35">
      <c r="A30" s="1" t="s">
        <v>64</v>
      </c>
      <c r="B30" s="58">
        <v>0.4</v>
      </c>
      <c r="C30" s="58">
        <v>0.4</v>
      </c>
      <c r="D30" s="58">
        <v>0.4</v>
      </c>
      <c r="F30" s="34">
        <f>F25*$B$30</f>
        <v>0</v>
      </c>
      <c r="G30" s="34">
        <f>G25*$B$30</f>
        <v>0</v>
      </c>
      <c r="H30" s="60"/>
      <c r="I30" s="34">
        <f>I25*$B$30</f>
        <v>0</v>
      </c>
      <c r="J30" s="34">
        <f>J25*$B$30</f>
        <v>0</v>
      </c>
      <c r="K30" s="60"/>
      <c r="L30" s="34">
        <f>L25*$B$30</f>
        <v>0</v>
      </c>
      <c r="M30" s="34">
        <f>M25*$B$30</f>
        <v>0</v>
      </c>
      <c r="N30" s="60"/>
      <c r="O30" s="34">
        <f>O25*$B$30</f>
        <v>0</v>
      </c>
      <c r="P30" s="34">
        <f>P25*$B$30</f>
        <v>0</v>
      </c>
      <c r="Q30" s="60"/>
      <c r="R30" s="34">
        <f>R25*$B$30</f>
        <v>35108.810210481337</v>
      </c>
      <c r="S30" s="34">
        <f>S25*$B$30</f>
        <v>550038.02663087414</v>
      </c>
      <c r="T30" s="60"/>
      <c r="U30" s="34">
        <f>U25*$C$30</f>
        <v>63074.828140962665</v>
      </c>
      <c r="V30" s="34">
        <f>V25*$C$30</f>
        <v>988172.30754174839</v>
      </c>
      <c r="W30" s="60"/>
      <c r="X30" s="34">
        <f>X25*$C$30</f>
        <v>48789.243580962677</v>
      </c>
      <c r="Y30" s="34">
        <f>Y25*$C$30</f>
        <v>764364.8161017485</v>
      </c>
      <c r="Z30" s="60"/>
      <c r="AA30" s="34">
        <f>AA25*$C$30</f>
        <v>34503.659020962674</v>
      </c>
      <c r="AB30" s="34">
        <f>AB25*$C$30</f>
        <v>540557.3246617486</v>
      </c>
      <c r="AC30" s="60"/>
      <c r="AD30" s="34">
        <f>AD25*$C$30</f>
        <v>20218.074460962678</v>
      </c>
      <c r="AE30" s="34">
        <f>AE25*$C$30</f>
        <v>316749.83322174865</v>
      </c>
      <c r="AF30" s="60"/>
      <c r="AG30" s="34">
        <f>AG25*$C$30</f>
        <v>16792.102756466506</v>
      </c>
      <c r="AH30" s="34">
        <f>AH25*$C$30</f>
        <v>263076.27651797526</v>
      </c>
      <c r="AI30" s="60"/>
      <c r="AJ30" s="34">
        <f>AJ25*$D$30</f>
        <v>48986.094098521251</v>
      </c>
      <c r="AK30" s="34">
        <f>AK25*$D$30</f>
        <v>767448.80754349963</v>
      </c>
      <c r="AL30" s="60"/>
      <c r="AM30" s="34">
        <f>AM25*$D$30</f>
        <v>90286.049309926369</v>
      </c>
      <c r="AN30" s="34">
        <f>AN25*$D$30</f>
        <v>1414481.4391888464</v>
      </c>
      <c r="AO30" s="60"/>
      <c r="AP30" s="34">
        <f>AP25*$D$30</f>
        <v>134085.95914768512</v>
      </c>
      <c r="AQ30" s="34">
        <f>AQ25*$D$30</f>
        <v>2100680.0266470667</v>
      </c>
      <c r="AR30" s="60"/>
      <c r="AS30" s="34">
        <f>AS25*$D$30</f>
        <v>193879.12066737853</v>
      </c>
      <c r="AT30" s="34">
        <f>AT25*$D$30</f>
        <v>3037439.5571222641</v>
      </c>
      <c r="AU30" s="60"/>
      <c r="AV30" s="34">
        <f>AV25*$D$30</f>
        <v>244319.71842919628</v>
      </c>
      <c r="AW30" s="34">
        <f>AW25*$D$30</f>
        <v>3827675.5887240749</v>
      </c>
    </row>
    <row r="31" spans="1:49" x14ac:dyDescent="0.35">
      <c r="A31" s="1"/>
      <c r="B31" s="1"/>
      <c r="C31" s="1"/>
      <c r="D31" s="1"/>
      <c r="F31" s="61"/>
      <c r="G31" s="1"/>
      <c r="H31" s="1"/>
      <c r="I31" s="61"/>
      <c r="J31" s="1"/>
      <c r="K31" s="1"/>
      <c r="L31" s="61"/>
      <c r="M31" s="1"/>
      <c r="N31" s="1"/>
      <c r="O31" s="61"/>
      <c r="P31" s="1"/>
      <c r="Q31" s="1"/>
      <c r="R31" s="61"/>
      <c r="S31" s="1"/>
      <c r="T31" s="1"/>
      <c r="U31" s="61"/>
      <c r="V31" s="1"/>
      <c r="W31" s="1"/>
      <c r="X31" s="61"/>
      <c r="Y31" s="1"/>
      <c r="Z31" s="1"/>
      <c r="AA31" s="61"/>
      <c r="AB31" s="1"/>
      <c r="AC31" s="1"/>
      <c r="AD31" s="61"/>
      <c r="AE31" s="1"/>
      <c r="AF31" s="1"/>
      <c r="AG31" s="61"/>
      <c r="AH31" s="1"/>
      <c r="AI31" s="1"/>
      <c r="AJ31" s="61"/>
      <c r="AK31" s="1"/>
      <c r="AL31" s="1"/>
      <c r="AM31" s="61"/>
      <c r="AN31" s="1"/>
      <c r="AO31" s="1"/>
      <c r="AP31" s="61"/>
      <c r="AQ31" s="1"/>
      <c r="AR31" s="1"/>
      <c r="AS31" s="61"/>
      <c r="AT31" s="1"/>
      <c r="AU31" s="1"/>
      <c r="AV31" s="61"/>
      <c r="AW31" s="1"/>
    </row>
    <row r="32" spans="1:49" x14ac:dyDescent="0.35">
      <c r="A32" s="1" t="s">
        <v>65</v>
      </c>
      <c r="B32" s="54">
        <v>1.38E-2</v>
      </c>
      <c r="C32" s="54">
        <v>2.6100000000000002E-2</v>
      </c>
      <c r="D32" s="54">
        <v>5.2499999999999998E-2</v>
      </c>
      <c r="F32" s="34">
        <f t="shared" ref="F32:G34" si="0">F28*$B32</f>
        <v>0</v>
      </c>
      <c r="G32" s="34">
        <f t="shared" si="0"/>
        <v>0</v>
      </c>
      <c r="H32" s="62"/>
      <c r="I32" s="34">
        <f t="shared" ref="I32:J34" si="1">I28*$B32</f>
        <v>0</v>
      </c>
      <c r="J32" s="34">
        <f t="shared" si="1"/>
        <v>0</v>
      </c>
      <c r="K32" s="62"/>
      <c r="L32" s="34">
        <f t="shared" ref="L32:M34" si="2">L28*$B32</f>
        <v>0</v>
      </c>
      <c r="M32" s="34">
        <f t="shared" si="2"/>
        <v>0</v>
      </c>
      <c r="N32" s="62"/>
      <c r="O32" s="34">
        <f t="shared" ref="O32:P34" si="3">O28*$B32</f>
        <v>0</v>
      </c>
      <c r="P32" s="34">
        <f t="shared" si="3"/>
        <v>0</v>
      </c>
      <c r="Q32" s="62"/>
      <c r="R32" s="34">
        <f t="shared" ref="R32:S34" si="4">R28*$B32</f>
        <v>48.450158090464242</v>
      </c>
      <c r="S32" s="34">
        <f t="shared" si="4"/>
        <v>759.05247675060627</v>
      </c>
      <c r="T32" s="62"/>
      <c r="U32" s="34">
        <f t="shared" ref="U32:V34" si="5">U28*$C32</f>
        <v>164.62530144791256</v>
      </c>
      <c r="V32" s="34">
        <f t="shared" si="5"/>
        <v>2579.1297226839633</v>
      </c>
      <c r="W32" s="62"/>
      <c r="X32" s="34">
        <f t="shared" ref="X32:Y34" si="6">X28*$C32</f>
        <v>127.33992574631259</v>
      </c>
      <c r="Y32" s="34">
        <f t="shared" si="6"/>
        <v>1994.9921700255638</v>
      </c>
      <c r="Z32" s="62"/>
      <c r="AA32" s="34">
        <f t="shared" ref="AA32:AB34" si="7">AA28*$C32</f>
        <v>90.054550044712585</v>
      </c>
      <c r="AB32" s="34">
        <f t="shared" si="7"/>
        <v>1410.8546173671639</v>
      </c>
      <c r="AC32" s="62"/>
      <c r="AD32" s="34">
        <f t="shared" ref="AD32:AE34" si="8">AD28*$C32</f>
        <v>52.769174343112589</v>
      </c>
      <c r="AE32" s="34">
        <f t="shared" si="8"/>
        <v>826.71706470876393</v>
      </c>
      <c r="AF32" s="62"/>
      <c r="AG32" s="34">
        <f t="shared" ref="AG32:AH34" si="9">AG28*$C32</f>
        <v>43.827388194377576</v>
      </c>
      <c r="AH32" s="34">
        <f t="shared" si="9"/>
        <v>686.62908171191543</v>
      </c>
      <c r="AI32" s="62"/>
      <c r="AJ32" s="34">
        <f t="shared" ref="AJ32:AK34" si="10">AJ28*$D32</f>
        <v>257.17699401723655</v>
      </c>
      <c r="AK32" s="34">
        <f t="shared" si="10"/>
        <v>4029.1062396033726</v>
      </c>
      <c r="AL32" s="62"/>
      <c r="AM32" s="34">
        <f t="shared" ref="AM32:AN34" si="11">AM28*$D32</f>
        <v>474.00175887711339</v>
      </c>
      <c r="AN32" s="34">
        <f t="shared" si="11"/>
        <v>7426.0275557414443</v>
      </c>
      <c r="AO32" s="62"/>
      <c r="AP32" s="34">
        <f t="shared" ref="AP32:AQ34" si="12">AP28*$D32</f>
        <v>703.95128552534686</v>
      </c>
      <c r="AQ32" s="34">
        <f t="shared" si="12"/>
        <v>11028.5701398971</v>
      </c>
      <c r="AR32" s="62"/>
      <c r="AS32" s="34">
        <f t="shared" ref="AS32:AT34" si="13">AS28*$D32</f>
        <v>1017.8653835037373</v>
      </c>
      <c r="AT32" s="34">
        <f t="shared" si="13"/>
        <v>15946.557674891885</v>
      </c>
      <c r="AU32" s="62"/>
      <c r="AV32" s="34">
        <f t="shared" ref="AV32:AW34" si="14">AV28*$D32</f>
        <v>1282.6785217532804</v>
      </c>
      <c r="AW32" s="34">
        <f t="shared" si="14"/>
        <v>20095.296840801391</v>
      </c>
    </row>
    <row r="33" spans="1:51" x14ac:dyDescent="0.35">
      <c r="A33" s="1" t="s">
        <v>66</v>
      </c>
      <c r="B33" s="54">
        <v>4.2799999999999998E-2</v>
      </c>
      <c r="C33" s="54">
        <v>3.7100000000000001E-2</v>
      </c>
      <c r="D33" s="54">
        <v>3.9547993430507078E-2</v>
      </c>
      <c r="F33" s="34">
        <f t="shared" si="0"/>
        <v>0</v>
      </c>
      <c r="G33" s="34">
        <f t="shared" si="0"/>
        <v>0</v>
      </c>
      <c r="H33" s="62"/>
      <c r="I33" s="34">
        <f t="shared" si="1"/>
        <v>0</v>
      </c>
      <c r="J33" s="34">
        <f t="shared" si="1"/>
        <v>0</v>
      </c>
      <c r="K33" s="62"/>
      <c r="L33" s="34">
        <f t="shared" si="2"/>
        <v>0</v>
      </c>
      <c r="M33" s="34">
        <f t="shared" si="2"/>
        <v>0</v>
      </c>
      <c r="N33" s="62"/>
      <c r="O33" s="34">
        <f t="shared" si="3"/>
        <v>0</v>
      </c>
      <c r="P33" s="34">
        <f t="shared" si="3"/>
        <v>0</v>
      </c>
      <c r="Q33" s="62"/>
      <c r="R33" s="34">
        <f t="shared" si="4"/>
        <v>2103.7199078120416</v>
      </c>
      <c r="S33" s="34">
        <f t="shared" si="4"/>
        <v>32958.278555721983</v>
      </c>
      <c r="T33" s="62"/>
      <c r="U33" s="34">
        <f t="shared" si="5"/>
        <v>3276.1065736416012</v>
      </c>
      <c r="V33" s="34">
        <f t="shared" si="5"/>
        <v>51325.669653718411</v>
      </c>
      <c r="W33" s="62"/>
      <c r="X33" s="34">
        <f t="shared" si="6"/>
        <v>2534.1133115952016</v>
      </c>
      <c r="Y33" s="34">
        <f t="shared" si="6"/>
        <v>39701.108548324824</v>
      </c>
      <c r="Z33" s="62"/>
      <c r="AA33" s="34">
        <f t="shared" si="7"/>
        <v>1792.1200495488015</v>
      </c>
      <c r="AB33" s="34">
        <f t="shared" si="7"/>
        <v>28076.547442931223</v>
      </c>
      <c r="AC33" s="62"/>
      <c r="AD33" s="34">
        <f t="shared" si="8"/>
        <v>1050.1267875024016</v>
      </c>
      <c r="AE33" s="34">
        <f t="shared" si="8"/>
        <v>16451.986337537623</v>
      </c>
      <c r="AF33" s="62"/>
      <c r="AG33" s="34">
        <f t="shared" si="9"/>
        <v>872.18181717087032</v>
      </c>
      <c r="AH33" s="34">
        <f t="shared" si="9"/>
        <v>13664.181802343635</v>
      </c>
      <c r="AI33" s="62"/>
      <c r="AJ33" s="34">
        <f t="shared" si="10"/>
        <v>2712.2224186323283</v>
      </c>
      <c r="AK33" s="34">
        <f t="shared" si="10"/>
        <v>42491.484558573145</v>
      </c>
      <c r="AL33" s="62"/>
      <c r="AM33" s="34">
        <f t="shared" si="11"/>
        <v>4998.8849189655684</v>
      </c>
      <c r="AN33" s="34">
        <f t="shared" si="11"/>
        <v>78315.86373046058</v>
      </c>
      <c r="AO33" s="62"/>
      <c r="AP33" s="34">
        <f t="shared" si="12"/>
        <v>7423.9628840942487</v>
      </c>
      <c r="AQ33" s="34">
        <f t="shared" si="12"/>
        <v>116308.7518508099</v>
      </c>
      <c r="AR33" s="62"/>
      <c r="AS33" s="34">
        <f t="shared" si="13"/>
        <v>10734.542266652366</v>
      </c>
      <c r="AT33" s="34">
        <f t="shared" si="13"/>
        <v>168174.49551088709</v>
      </c>
      <c r="AU33" s="62"/>
      <c r="AV33" s="34">
        <f t="shared" si="14"/>
        <v>13527.29646713367</v>
      </c>
      <c r="AW33" s="34">
        <f>AW29*$D33</f>
        <v>211927.64465176084</v>
      </c>
    </row>
    <row r="34" spans="1:51" x14ac:dyDescent="0.35">
      <c r="A34" s="1" t="s">
        <v>67</v>
      </c>
      <c r="B34" s="54">
        <v>9.2999999999999999E-2</v>
      </c>
      <c r="C34" s="54">
        <v>8.5199999999999998E-2</v>
      </c>
      <c r="D34" s="54">
        <v>9.3600000000000003E-2</v>
      </c>
      <c r="F34" s="34">
        <f t="shared" si="0"/>
        <v>0</v>
      </c>
      <c r="G34" s="34">
        <f t="shared" si="0"/>
        <v>0</v>
      </c>
      <c r="H34" s="62"/>
      <c r="I34" s="34">
        <f t="shared" si="1"/>
        <v>0</v>
      </c>
      <c r="J34" s="34">
        <f t="shared" si="1"/>
        <v>0</v>
      </c>
      <c r="K34" s="62"/>
      <c r="L34" s="34">
        <f t="shared" si="2"/>
        <v>0</v>
      </c>
      <c r="M34" s="34">
        <f t="shared" si="2"/>
        <v>0</v>
      </c>
      <c r="N34" s="62"/>
      <c r="O34" s="34">
        <f t="shared" si="3"/>
        <v>0</v>
      </c>
      <c r="P34" s="34">
        <f t="shared" si="3"/>
        <v>0</v>
      </c>
      <c r="Q34" s="62"/>
      <c r="R34" s="34">
        <f t="shared" si="4"/>
        <v>3265.1193495747643</v>
      </c>
      <c r="S34" s="34">
        <f t="shared" si="4"/>
        <v>51153.536476671296</v>
      </c>
      <c r="T34" s="62"/>
      <c r="U34" s="34">
        <f t="shared" si="5"/>
        <v>5373.9753576100193</v>
      </c>
      <c r="V34" s="34">
        <f t="shared" si="5"/>
        <v>84192.280602556959</v>
      </c>
      <c r="W34" s="62"/>
      <c r="X34" s="34">
        <f t="shared" si="6"/>
        <v>4156.8435530980196</v>
      </c>
      <c r="Y34" s="34">
        <f t="shared" si="6"/>
        <v>65123.882331868968</v>
      </c>
      <c r="Z34" s="62"/>
      <c r="AA34" s="34">
        <f t="shared" si="7"/>
        <v>2939.7117485860199</v>
      </c>
      <c r="AB34" s="34">
        <f t="shared" si="7"/>
        <v>46055.484061180978</v>
      </c>
      <c r="AC34" s="62"/>
      <c r="AD34" s="34">
        <f t="shared" si="8"/>
        <v>1722.5799440740202</v>
      </c>
      <c r="AE34" s="34">
        <f t="shared" si="8"/>
        <v>26987.085790492984</v>
      </c>
      <c r="AF34" s="62"/>
      <c r="AG34" s="34">
        <f t="shared" si="9"/>
        <v>1430.6871548509462</v>
      </c>
      <c r="AH34" s="34">
        <f t="shared" si="9"/>
        <v>22414.098759331493</v>
      </c>
      <c r="AI34" s="62"/>
      <c r="AJ34" s="34">
        <f t="shared" si="10"/>
        <v>4585.0984076215891</v>
      </c>
      <c r="AK34" s="34">
        <f t="shared" si="10"/>
        <v>71833.208386071565</v>
      </c>
      <c r="AL34" s="62"/>
      <c r="AM34" s="34">
        <f t="shared" si="11"/>
        <v>8450.7742154091084</v>
      </c>
      <c r="AN34" s="34">
        <f t="shared" si="11"/>
        <v>132395.46270807603</v>
      </c>
      <c r="AO34" s="62"/>
      <c r="AP34" s="34">
        <f t="shared" si="12"/>
        <v>12550.445776223327</v>
      </c>
      <c r="AQ34" s="34">
        <f t="shared" si="12"/>
        <v>196623.65049416546</v>
      </c>
      <c r="AR34" s="62"/>
      <c r="AS34" s="34">
        <f t="shared" si="13"/>
        <v>18147.08569446663</v>
      </c>
      <c r="AT34" s="34">
        <f t="shared" si="13"/>
        <v>284304.34254664392</v>
      </c>
      <c r="AU34" s="62"/>
      <c r="AV34" s="34">
        <f t="shared" si="14"/>
        <v>22868.325644972771</v>
      </c>
      <c r="AW34" s="34">
        <f t="shared" si="14"/>
        <v>358270.43510457344</v>
      </c>
    </row>
    <row r="35" spans="1:51" x14ac:dyDescent="0.35">
      <c r="A35" s="63" t="s">
        <v>68</v>
      </c>
      <c r="B35" s="63"/>
      <c r="C35" s="1"/>
      <c r="D35" s="134"/>
      <c r="E35" s="1"/>
      <c r="F35" s="64">
        <f>SUM(F32:F34)</f>
        <v>0</v>
      </c>
      <c r="G35" s="64">
        <f>SUM(G32:G34)</f>
        <v>0</v>
      </c>
      <c r="H35" s="1"/>
      <c r="I35" s="64">
        <f>SUM(I32:I34)</f>
        <v>0</v>
      </c>
      <c r="J35" s="64">
        <f>SUM(J32:J34)</f>
        <v>0</v>
      </c>
      <c r="K35" s="1"/>
      <c r="L35" s="64">
        <f>SUM(L32:L34)</f>
        <v>0</v>
      </c>
      <c r="M35" s="64">
        <f>SUM(M32:M34)</f>
        <v>0</v>
      </c>
      <c r="N35" s="1"/>
      <c r="O35" s="64">
        <f>SUM(O32:O34)</f>
        <v>0</v>
      </c>
      <c r="P35" s="64">
        <f>SUM(P32:P34)</f>
        <v>0</v>
      </c>
      <c r="Q35" s="1"/>
      <c r="R35" s="64">
        <f>SUM(R32:R34)</f>
        <v>5417.2894154772703</v>
      </c>
      <c r="S35" s="64">
        <f>SUM(S32:S34)</f>
        <v>84870.867509143893</v>
      </c>
      <c r="T35" s="1"/>
      <c r="U35" s="64">
        <f>SUM(U32:U34)</f>
        <v>8814.7072326995331</v>
      </c>
      <c r="V35" s="64">
        <f>SUM(V32:V34)</f>
        <v>138097.07997895934</v>
      </c>
      <c r="W35" s="1"/>
      <c r="X35" s="64">
        <f>SUM(X32:X34)</f>
        <v>6818.2967904395337</v>
      </c>
      <c r="Y35" s="64">
        <f>SUM(Y32:Y34)</f>
        <v>106819.98305021937</v>
      </c>
      <c r="Z35" s="1"/>
      <c r="AA35" s="64">
        <f>SUM(AA32:AA34)</f>
        <v>4821.8863481795343</v>
      </c>
      <c r="AB35" s="64">
        <f>SUM(AB32:AB34)</f>
        <v>75542.886121479358</v>
      </c>
      <c r="AC35" s="1"/>
      <c r="AD35" s="64">
        <f>SUM(AD32:AD34)</f>
        <v>2825.4759059195344</v>
      </c>
      <c r="AE35" s="64">
        <f>SUM(AE32:AE34)</f>
        <v>44265.789192739365</v>
      </c>
      <c r="AF35" s="1"/>
      <c r="AG35" s="64">
        <f>SUM(AG32:AG34)</f>
        <v>2346.6963602161941</v>
      </c>
      <c r="AH35" s="64">
        <f>SUM(AH32:AH34)</f>
        <v>36764.909643387044</v>
      </c>
      <c r="AI35" s="1"/>
      <c r="AJ35" s="64">
        <f>SUM(AJ32:AJ34)</f>
        <v>7554.4978202711536</v>
      </c>
      <c r="AK35" s="64">
        <f>SUM(AK32:AK34)</f>
        <v>118353.79918424808</v>
      </c>
      <c r="AL35" s="1"/>
      <c r="AM35" s="64">
        <f>SUM(AM32:AM34)</f>
        <v>13923.66089325179</v>
      </c>
      <c r="AN35" s="64">
        <f>SUM(AN32:AN34)</f>
        <v>218137.35399427806</v>
      </c>
      <c r="AO35" s="1"/>
      <c r="AP35" s="64">
        <f>SUM(AP32:AP34)</f>
        <v>20678.359945842923</v>
      </c>
      <c r="AQ35" s="64">
        <f>SUM(AQ32:AQ34)</f>
        <v>323960.97248487244</v>
      </c>
      <c r="AR35" s="1"/>
      <c r="AS35" s="64">
        <f>SUM(AS32:AS34)</f>
        <v>29899.493344622733</v>
      </c>
      <c r="AT35" s="64">
        <f>SUM(AT32:AT34)</f>
        <v>468425.39573242294</v>
      </c>
      <c r="AU35" s="1"/>
      <c r="AV35" s="64">
        <f>SUM(AV32:AV34)</f>
        <v>37678.300633859719</v>
      </c>
      <c r="AW35" s="64">
        <f>SUM(AW32:AW34)</f>
        <v>590293.37659713568</v>
      </c>
    </row>
    <row r="36" spans="1:51" x14ac:dyDescent="0.35">
      <c r="A36" s="1"/>
      <c r="B36" s="1"/>
      <c r="C36" s="1"/>
      <c r="D36" s="134"/>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row>
    <row r="37" spans="1:51" x14ac:dyDescent="0.35">
      <c r="A37" s="1" t="s">
        <v>69</v>
      </c>
      <c r="B37" s="1"/>
      <c r="C37" s="1"/>
      <c r="D37" s="1"/>
      <c r="E37" s="1"/>
      <c r="F37" s="65">
        <f>F21+F22</f>
        <v>0</v>
      </c>
      <c r="G37" s="34">
        <f>G22</f>
        <v>0</v>
      </c>
      <c r="H37" s="1"/>
      <c r="I37" s="65">
        <f>I21+I22</f>
        <v>0</v>
      </c>
      <c r="J37" s="34">
        <f>J22</f>
        <v>0</v>
      </c>
      <c r="K37" s="1"/>
      <c r="L37" s="65">
        <f>L21+L22</f>
        <v>0</v>
      </c>
      <c r="M37" s="34">
        <f>M22</f>
        <v>0</v>
      </c>
      <c r="N37" s="1"/>
      <c r="O37" s="65">
        <f>O21+O22</f>
        <v>0</v>
      </c>
      <c r="P37" s="34">
        <f>P22</f>
        <v>0</v>
      </c>
      <c r="Q37" s="1"/>
      <c r="R37" s="65">
        <f>R21+R22</f>
        <v>0</v>
      </c>
      <c r="S37" s="34">
        <f>S22</f>
        <v>0</v>
      </c>
      <c r="T37" s="1"/>
      <c r="U37" s="65">
        <f>U21+U22</f>
        <v>0</v>
      </c>
      <c r="V37" s="34">
        <f>V22</f>
        <v>0</v>
      </c>
      <c r="W37" s="1"/>
      <c r="X37" s="65">
        <f>X21+X22</f>
        <v>0</v>
      </c>
      <c r="Y37" s="34">
        <f>Y22</f>
        <v>0</v>
      </c>
      <c r="Z37" s="1"/>
      <c r="AA37" s="65">
        <f>AA21+AA22</f>
        <v>0</v>
      </c>
      <c r="AB37" s="34">
        <f>AB22</f>
        <v>0</v>
      </c>
      <c r="AC37" s="1"/>
      <c r="AD37" s="65">
        <f>AD21+AD22</f>
        <v>0</v>
      </c>
      <c r="AE37" s="34">
        <f>AE22</f>
        <v>0</v>
      </c>
      <c r="AF37" s="1"/>
      <c r="AG37" s="65">
        <f>AG21+AG22</f>
        <v>0</v>
      </c>
      <c r="AH37" s="34">
        <f>AH22</f>
        <v>0</v>
      </c>
      <c r="AI37" s="1"/>
      <c r="AJ37" s="65">
        <f>AJ21+AJ22</f>
        <v>0</v>
      </c>
      <c r="AK37" s="34">
        <f>AK22</f>
        <v>0</v>
      </c>
      <c r="AL37" s="1"/>
      <c r="AM37" s="65">
        <f>AM21+AM22</f>
        <v>0</v>
      </c>
      <c r="AN37" s="34">
        <f>AN22</f>
        <v>0</v>
      </c>
      <c r="AO37" s="1"/>
      <c r="AP37" s="65">
        <f>AP21+AP22</f>
        <v>0</v>
      </c>
      <c r="AQ37" s="34">
        <f>AQ22</f>
        <v>0</v>
      </c>
      <c r="AR37" s="1"/>
      <c r="AS37" s="65">
        <f>AS21+AS22</f>
        <v>0</v>
      </c>
      <c r="AT37" s="34">
        <f>AT22</f>
        <v>0</v>
      </c>
      <c r="AU37" s="1"/>
      <c r="AV37" s="65">
        <f>AV21+AV22</f>
        <v>0</v>
      </c>
      <c r="AW37" s="34">
        <f>AW22</f>
        <v>0</v>
      </c>
    </row>
    <row r="38" spans="1:51" x14ac:dyDescent="0.35">
      <c r="A38" s="1" t="s">
        <v>70</v>
      </c>
      <c r="B38" s="1"/>
      <c r="C38" s="36"/>
      <c r="D38" s="36"/>
      <c r="E38" s="46">
        <f>+F77+F78</f>
        <v>0</v>
      </c>
      <c r="F38" s="34">
        <f>E38*F$19</f>
        <v>0</v>
      </c>
      <c r="G38" s="34">
        <f>E38*G$19</f>
        <v>0</v>
      </c>
      <c r="H38" s="46">
        <f>+G77+G78</f>
        <v>0</v>
      </c>
      <c r="I38" s="34">
        <f>H38*I$19</f>
        <v>0</v>
      </c>
      <c r="J38" s="34">
        <f>H38*J$19</f>
        <v>0</v>
      </c>
      <c r="K38" s="46">
        <f>+H77+H78</f>
        <v>0</v>
      </c>
      <c r="L38" s="34">
        <f>K38*L$19</f>
        <v>0</v>
      </c>
      <c r="M38" s="34">
        <f>K38*M$19</f>
        <v>0</v>
      </c>
      <c r="N38" s="46">
        <f>+I77+I78</f>
        <v>0</v>
      </c>
      <c r="O38" s="34">
        <f>N38*O$19</f>
        <v>0</v>
      </c>
      <c r="P38" s="34">
        <f>N38*P$19</f>
        <v>0</v>
      </c>
      <c r="Q38" s="46">
        <f>+J77+J78</f>
        <v>49602.720000000001</v>
      </c>
      <c r="R38" s="34">
        <f>Q38*R$19</f>
        <v>2976.1632</v>
      </c>
      <c r="S38" s="34">
        <f>Q38*S$19</f>
        <v>46626.556799999998</v>
      </c>
      <c r="T38" s="46">
        <f>+K77+K78</f>
        <v>595232.68999999994</v>
      </c>
      <c r="U38" s="34">
        <f>T38*U$19</f>
        <v>35713.961399999993</v>
      </c>
      <c r="V38" s="34">
        <f>T38*V$19</f>
        <v>559518.72859999991</v>
      </c>
      <c r="W38" s="46">
        <f>+L77+L78</f>
        <v>595232.68999999994</v>
      </c>
      <c r="X38" s="34">
        <f>W38*X$19</f>
        <v>35713.961399999993</v>
      </c>
      <c r="Y38" s="34">
        <f>W38*Y$19</f>
        <v>559518.72859999991</v>
      </c>
      <c r="Z38" s="46">
        <f>+M77+M78</f>
        <v>595232.68999999994</v>
      </c>
      <c r="AA38" s="34">
        <f>Z38*AA$19</f>
        <v>35713.961399999993</v>
      </c>
      <c r="AB38" s="34">
        <f>Z38*AB$19</f>
        <v>559518.72859999991</v>
      </c>
      <c r="AC38" s="46">
        <f>+N77+N78</f>
        <v>595232.68999999994</v>
      </c>
      <c r="AD38" s="34">
        <f>AC38*AD$19</f>
        <v>35713.961399999993</v>
      </c>
      <c r="AE38" s="34">
        <f>AC38*AE$19</f>
        <v>559518.72859999991</v>
      </c>
      <c r="AF38" s="46">
        <f>+O77+O78</f>
        <v>706776.48354146455</v>
      </c>
      <c r="AG38" s="34">
        <f>AF38*AG$19</f>
        <v>42406.589012487872</v>
      </c>
      <c r="AH38" s="34">
        <f>AF38*AH$19</f>
        <v>664369.89452897664</v>
      </c>
      <c r="AI38" s="46">
        <f>+P77+P78</f>
        <v>309147.42556233035</v>
      </c>
      <c r="AJ38" s="34">
        <f>AI38*AJ$19</f>
        <v>18548.845533739819</v>
      </c>
      <c r="AK38" s="34">
        <f>AI38*AK$19</f>
        <v>290598.58002859051</v>
      </c>
      <c r="AL38" s="46">
        <f>+Q77+Q78</f>
        <v>500397.35339067574</v>
      </c>
      <c r="AM38" s="34">
        <f>AL38*AM$19</f>
        <v>30023.841203440545</v>
      </c>
      <c r="AN38" s="34">
        <f>AL38*AN$19</f>
        <v>470373.51218723517</v>
      </c>
      <c r="AO38" s="46">
        <f>+R77+R78</f>
        <v>637185.8556419448</v>
      </c>
      <c r="AP38" s="34">
        <f>AO38*AP$19</f>
        <v>38231.151338516684</v>
      </c>
      <c r="AQ38" s="34">
        <f>AO38*AQ$19</f>
        <v>598954.70430342807</v>
      </c>
      <c r="AR38" s="46">
        <f>+S77+S78</f>
        <v>778908.25751061609</v>
      </c>
      <c r="AS38" s="34">
        <f>AR38*AS$19</f>
        <v>46734.495450636961</v>
      </c>
      <c r="AT38" s="34">
        <f>AR38*AT$19</f>
        <v>732173.76205997914</v>
      </c>
      <c r="AU38" s="46">
        <f>+T77+T78</f>
        <v>1002091.9075629092</v>
      </c>
      <c r="AV38" s="34">
        <f>AU38*AV$19</f>
        <v>60125.514453774551</v>
      </c>
      <c r="AW38" s="34">
        <f>AU38*AW$19</f>
        <v>941966.39310913463</v>
      </c>
    </row>
    <row r="39" spans="1:51" x14ac:dyDescent="0.35">
      <c r="A39" s="1" t="s">
        <v>71</v>
      </c>
      <c r="B39" s="1"/>
      <c r="C39" s="36"/>
      <c r="D39" s="36"/>
      <c r="E39" s="1"/>
      <c r="F39" s="46">
        <f>+F66</f>
        <v>0</v>
      </c>
      <c r="G39" s="46">
        <f>+G66</f>
        <v>0</v>
      </c>
      <c r="H39" s="1"/>
      <c r="I39" s="46">
        <f>+I66</f>
        <v>0</v>
      </c>
      <c r="J39" s="46">
        <f>+J66</f>
        <v>0</v>
      </c>
      <c r="K39" s="1"/>
      <c r="L39" s="46">
        <f>+L66</f>
        <v>0</v>
      </c>
      <c r="M39" s="46">
        <f>+M66</f>
        <v>0</v>
      </c>
      <c r="N39" s="1"/>
      <c r="O39" s="46">
        <f>+O66</f>
        <v>0</v>
      </c>
      <c r="P39" s="46">
        <f>+P66</f>
        <v>0</v>
      </c>
      <c r="Q39" s="1"/>
      <c r="R39" s="46">
        <f>+R66</f>
        <v>-29896.554518600275</v>
      </c>
      <c r="S39" s="46">
        <f>+S66</f>
        <v>-468379.35412473761</v>
      </c>
      <c r="T39" s="1"/>
      <c r="U39" s="46">
        <f>+U66</f>
        <v>-17332.794838152189</v>
      </c>
      <c r="V39" s="46">
        <f>+V66</f>
        <v>-271547.11913105089</v>
      </c>
      <c r="W39" s="36"/>
      <c r="X39" s="46">
        <f>+X66</f>
        <v>14375.188180368674</v>
      </c>
      <c r="Y39" s="46">
        <f>+Y66</f>
        <v>225211.28149244256</v>
      </c>
      <c r="Z39" s="36"/>
      <c r="AA39" s="46">
        <f>+AA66</f>
        <v>13936.358346088837</v>
      </c>
      <c r="AB39" s="46">
        <f>+AB66</f>
        <v>218336.28075539178</v>
      </c>
      <c r="AC39" s="36"/>
      <c r="AD39" s="46">
        <f>+AD66</f>
        <v>13497.528511809</v>
      </c>
      <c r="AE39" s="46">
        <f>+AE66</f>
        <v>211461.28001834097</v>
      </c>
      <c r="AF39" s="36"/>
      <c r="AG39" s="46">
        <f>+AG66</f>
        <v>4810.3557944474296</v>
      </c>
      <c r="AH39" s="46">
        <f>+AH66</f>
        <v>75362.240779676402</v>
      </c>
      <c r="AI39" s="36"/>
      <c r="AJ39" s="46">
        <f>+AJ66</f>
        <v>-31666.148567381868</v>
      </c>
      <c r="AK39" s="46">
        <f>+AK66</f>
        <v>-496102.9942223159</v>
      </c>
      <c r="AL39" s="36"/>
      <c r="AM39" s="46">
        <f>+AM66</f>
        <v>-32110.650658826045</v>
      </c>
      <c r="AN39" s="46">
        <f>+AN66</f>
        <v>-503066.8603216082</v>
      </c>
      <c r="AO39" s="36"/>
      <c r="AP39" s="46">
        <f>+AP66</f>
        <v>-33474.970808052283</v>
      </c>
      <c r="AQ39" s="46">
        <f>+AQ66</f>
        <v>-524441.20932615234</v>
      </c>
      <c r="AR39" s="36"/>
      <c r="AS39" s="46">
        <f>+AS66</f>
        <v>-45819.454017560973</v>
      </c>
      <c r="AT39" s="46">
        <f>+AT66</f>
        <v>-717838.11294178851</v>
      </c>
      <c r="AU39" s="36"/>
      <c r="AV39" s="46">
        <f>+AV66</f>
        <v>-34806.094834518051</v>
      </c>
      <c r="AW39" s="46">
        <f>+AW66</f>
        <v>-545295.48574078258</v>
      </c>
    </row>
    <row r="40" spans="1:51" x14ac:dyDescent="0.35">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row>
    <row r="41" spans="1:51" ht="15" thickBot="1" x14ac:dyDescent="0.4">
      <c r="A41" s="120" t="s">
        <v>72</v>
      </c>
      <c r="B41" s="120"/>
      <c r="C41" s="1"/>
      <c r="D41" s="1"/>
      <c r="E41" s="1"/>
      <c r="F41" s="66">
        <f>SUM(F35:F39)</f>
        <v>0</v>
      </c>
      <c r="G41" s="66">
        <f>SUM(G35:G39)</f>
        <v>0</v>
      </c>
      <c r="H41" s="1"/>
      <c r="I41" s="66">
        <f>SUM(I35:I39)</f>
        <v>0</v>
      </c>
      <c r="J41" s="66">
        <f>SUM(J35:J39)</f>
        <v>0</v>
      </c>
      <c r="K41" s="1"/>
      <c r="L41" s="66">
        <f>SUM(L35:L39)</f>
        <v>0</v>
      </c>
      <c r="M41" s="66">
        <f>SUM(M35:M39)</f>
        <v>0</v>
      </c>
      <c r="N41" s="1"/>
      <c r="O41" s="66">
        <f>SUM(O35:O39)</f>
        <v>0</v>
      </c>
      <c r="P41" s="66">
        <f>SUM(P35:P39)</f>
        <v>0</v>
      </c>
      <c r="Q41" s="1"/>
      <c r="R41" s="66">
        <f>SUM(R35:R39)</f>
        <v>-21503.101903123003</v>
      </c>
      <c r="S41" s="66">
        <f>SUM(S35:S39)</f>
        <v>-336881.92981559376</v>
      </c>
      <c r="T41" s="1"/>
      <c r="U41" s="66">
        <f>SUM(U35:U39)</f>
        <v>27195.873794547337</v>
      </c>
      <c r="V41" s="66">
        <f>SUM(V35:V39)</f>
        <v>426068.68944790831</v>
      </c>
      <c r="W41" s="1"/>
      <c r="X41" s="66">
        <f>SUM(X35:X39)</f>
        <v>56907.446370808204</v>
      </c>
      <c r="Y41" s="66">
        <f>SUM(Y35:Y39)</f>
        <v>891549.99314266187</v>
      </c>
      <c r="Z41" s="1"/>
      <c r="AA41" s="66">
        <f>SUM(AA35:AA39)</f>
        <v>54472.20609426836</v>
      </c>
      <c r="AB41" s="66">
        <f>SUM(AB35:AB39)</f>
        <v>853397.89547687105</v>
      </c>
      <c r="AC41" s="1"/>
      <c r="AD41" s="66">
        <f>SUM(AD35:AD39)</f>
        <v>52036.965817728531</v>
      </c>
      <c r="AE41" s="66">
        <f>SUM(AE35:AE39)</f>
        <v>815245.79781108024</v>
      </c>
      <c r="AF41" s="1"/>
      <c r="AG41" s="66">
        <f>SUM(AG35:AG39)</f>
        <v>49563.641167151494</v>
      </c>
      <c r="AH41" s="66">
        <f>SUM(AH35:AH39)</f>
        <v>776497.04495204007</v>
      </c>
      <c r="AI41" s="1"/>
      <c r="AJ41" s="66">
        <f>SUM(AJ35:AJ39)</f>
        <v>-5562.8052133708952</v>
      </c>
      <c r="AK41" s="66">
        <f>SUM(AK35:AK39)</f>
        <v>-87150.615009477304</v>
      </c>
      <c r="AL41" s="1"/>
      <c r="AM41" s="66">
        <f>SUM(AM35:AM39)</f>
        <v>11836.851437866288</v>
      </c>
      <c r="AN41" s="66">
        <f>SUM(AN35:AN39)</f>
        <v>185444.0058599051</v>
      </c>
      <c r="AO41" s="1"/>
      <c r="AP41" s="66">
        <f>SUM(AP35:AP39)</f>
        <v>25434.540476307324</v>
      </c>
      <c r="AQ41" s="66">
        <f>SUM(AQ35:AQ39)</f>
        <v>398474.46746214817</v>
      </c>
      <c r="AR41" s="1"/>
      <c r="AS41" s="66">
        <f>SUM(AS35:AS39)</f>
        <v>30814.534777698718</v>
      </c>
      <c r="AT41" s="66">
        <f>SUM(AT35:AT39)</f>
        <v>482761.04485061346</v>
      </c>
      <c r="AU41" s="1"/>
      <c r="AV41" s="66">
        <f>SUM(AV35:AV39)</f>
        <v>62997.720253116218</v>
      </c>
      <c r="AW41" s="66">
        <f>SUM(AW35:AW39)</f>
        <v>986964.28396548762</v>
      </c>
    </row>
    <row r="42" spans="1:51" x14ac:dyDescent="0.35">
      <c r="A42" s="1"/>
      <c r="B42" s="1"/>
      <c r="C42" s="67"/>
      <c r="D42" s="67"/>
      <c r="E42" s="1"/>
      <c r="F42" s="34"/>
      <c r="G42" s="34"/>
      <c r="H42" s="1"/>
      <c r="I42" s="34"/>
      <c r="J42" s="34"/>
      <c r="K42" s="1"/>
      <c r="L42" s="34"/>
      <c r="M42" s="34"/>
      <c r="N42" s="1"/>
      <c r="O42" s="34"/>
      <c r="P42" s="34"/>
      <c r="Q42" s="1"/>
      <c r="R42" s="34"/>
      <c r="S42" s="34"/>
      <c r="T42" s="1"/>
      <c r="U42" s="34"/>
      <c r="V42" s="34"/>
      <c r="W42" s="1"/>
      <c r="X42" s="34"/>
      <c r="Y42" s="34"/>
      <c r="Z42" s="1"/>
      <c r="AA42" s="34"/>
      <c r="AB42" s="34"/>
      <c r="AC42" s="1"/>
      <c r="AD42" s="34"/>
      <c r="AE42" s="34"/>
      <c r="AF42" s="1"/>
      <c r="AG42" s="34"/>
      <c r="AH42" s="34"/>
      <c r="AI42" s="1"/>
      <c r="AJ42" s="34"/>
      <c r="AK42" s="34"/>
      <c r="AL42" s="1"/>
      <c r="AM42" s="34"/>
      <c r="AN42" s="34"/>
      <c r="AO42" s="1"/>
      <c r="AP42" s="34"/>
      <c r="AQ42" s="34"/>
      <c r="AR42" s="1"/>
      <c r="AS42" s="34"/>
      <c r="AT42" s="34"/>
      <c r="AU42" s="1"/>
      <c r="AV42" s="34"/>
      <c r="AW42" s="34"/>
    </row>
    <row r="43" spans="1:51" x14ac:dyDescent="0.35">
      <c r="A43" s="1"/>
      <c r="B43" s="1"/>
      <c r="C43" s="68"/>
      <c r="D43" s="68"/>
      <c r="E43" s="1"/>
      <c r="F43" s="34"/>
      <c r="G43" s="1"/>
      <c r="H43" s="1"/>
      <c r="I43" s="34"/>
      <c r="J43" s="1"/>
      <c r="K43" s="1"/>
      <c r="L43" s="34"/>
      <c r="M43" s="1"/>
      <c r="N43" s="1"/>
      <c r="O43" s="34"/>
      <c r="P43" s="1"/>
      <c r="Q43" s="1"/>
      <c r="R43" s="34"/>
      <c r="S43" s="1"/>
      <c r="T43" s="1"/>
      <c r="U43" s="34"/>
      <c r="V43" s="1"/>
      <c r="W43" s="34"/>
      <c r="X43" s="1"/>
      <c r="Y43" s="34"/>
      <c r="Z43" s="34"/>
      <c r="AA43" s="1"/>
      <c r="AB43" s="34"/>
      <c r="AC43" s="34"/>
      <c r="AD43" s="1"/>
      <c r="AE43" s="34"/>
      <c r="AF43" s="34"/>
      <c r="AG43" s="1"/>
      <c r="AH43" s="34"/>
      <c r="AI43" s="34"/>
      <c r="AJ43" s="1"/>
      <c r="AK43" s="34"/>
      <c r="AL43" s="34"/>
      <c r="AM43" s="1"/>
      <c r="AN43" s="34"/>
      <c r="AO43" s="34"/>
      <c r="AP43" s="1"/>
      <c r="AQ43" s="34"/>
      <c r="AR43" s="34"/>
      <c r="AS43" s="1"/>
      <c r="AT43" s="34"/>
      <c r="AU43" s="34"/>
      <c r="AV43" s="1"/>
      <c r="AW43" s="34"/>
    </row>
    <row r="44" spans="1:51" x14ac:dyDescent="0.35">
      <c r="A44" s="1" t="s">
        <v>73</v>
      </c>
      <c r="B44" s="1"/>
      <c r="C44" s="68"/>
      <c r="D44" s="68"/>
      <c r="E44" s="1"/>
      <c r="F44" s="34"/>
      <c r="G44" s="64">
        <f>G41</f>
        <v>0</v>
      </c>
      <c r="H44" s="1"/>
      <c r="I44" s="34"/>
      <c r="J44" s="64">
        <f>J41</f>
        <v>0</v>
      </c>
      <c r="K44" s="1"/>
      <c r="L44" s="34"/>
      <c r="M44" s="64">
        <f>M41</f>
        <v>0</v>
      </c>
      <c r="N44" s="1"/>
      <c r="O44" s="34"/>
      <c r="P44" s="64">
        <f>P41</f>
        <v>0</v>
      </c>
      <c r="Q44" s="1"/>
      <c r="R44" s="34"/>
      <c r="S44" s="64">
        <f>S41</f>
        <v>-336881.92981559376</v>
      </c>
      <c r="T44" s="1"/>
      <c r="U44" s="34"/>
      <c r="V44" s="64">
        <f>V41</f>
        <v>426068.68944790831</v>
      </c>
      <c r="W44" s="34"/>
      <c r="X44" s="1"/>
      <c r="Y44" s="64">
        <f>Y41</f>
        <v>891549.99314266187</v>
      </c>
      <c r="Z44" s="34"/>
      <c r="AA44" s="1"/>
      <c r="AB44" s="64">
        <f>AB41</f>
        <v>853397.89547687105</v>
      </c>
      <c r="AC44" s="34"/>
      <c r="AD44" s="1"/>
      <c r="AE44" s="64">
        <f>AE41</f>
        <v>815245.79781108024</v>
      </c>
      <c r="AF44" s="34"/>
      <c r="AG44" s="1"/>
      <c r="AH44" s="64">
        <f>AH41</f>
        <v>776497.04495204007</v>
      </c>
      <c r="AI44" s="34"/>
      <c r="AJ44" s="1"/>
      <c r="AK44" s="64">
        <f>AK41</f>
        <v>-87150.615009477304</v>
      </c>
      <c r="AL44" s="34"/>
      <c r="AM44" s="1"/>
      <c r="AN44" s="64">
        <f>AN41</f>
        <v>185444.0058599051</v>
      </c>
      <c r="AO44" s="34"/>
      <c r="AP44" s="1"/>
      <c r="AQ44" s="64">
        <f>AQ41</f>
        <v>398474.46746214817</v>
      </c>
      <c r="AR44" s="34"/>
      <c r="AS44" s="1"/>
      <c r="AT44" s="64">
        <f>AT41</f>
        <v>482761.04485061346</v>
      </c>
      <c r="AU44" s="34"/>
      <c r="AV44" s="1"/>
      <c r="AW44" s="64">
        <f>AW41</f>
        <v>986964.28396548762</v>
      </c>
      <c r="AY44" s="69"/>
    </row>
    <row r="45" spans="1:51" x14ac:dyDescent="0.35">
      <c r="A45" s="1"/>
      <c r="B45" s="1"/>
      <c r="C45" s="70"/>
      <c r="D45" s="70"/>
      <c r="E45" s="1"/>
      <c r="F45" s="71"/>
      <c r="G45" s="1"/>
      <c r="H45" s="1"/>
      <c r="I45" s="71"/>
      <c r="J45" s="1"/>
      <c r="K45" s="1"/>
      <c r="L45" s="71"/>
      <c r="M45" s="1"/>
      <c r="N45" s="1"/>
      <c r="O45" s="71"/>
      <c r="P45" s="1"/>
      <c r="Q45" s="1"/>
      <c r="R45" s="71"/>
      <c r="S45" s="1"/>
      <c r="T45" s="1"/>
      <c r="U45" s="71"/>
      <c r="V45" s="1"/>
      <c r="W45" s="1"/>
      <c r="X45" s="72"/>
      <c r="Y45" s="1"/>
      <c r="Z45" s="1"/>
      <c r="AA45" s="72"/>
      <c r="AB45" s="1"/>
      <c r="AC45" s="1"/>
      <c r="AD45" s="72"/>
      <c r="AE45" s="1"/>
      <c r="AF45" s="1"/>
      <c r="AG45" s="72"/>
      <c r="AH45" s="1"/>
      <c r="AI45" s="1"/>
      <c r="AJ45" s="72"/>
      <c r="AK45" s="1"/>
      <c r="AL45" s="1"/>
      <c r="AM45" s="72"/>
      <c r="AN45" s="1"/>
      <c r="AO45" s="1"/>
      <c r="AP45" s="72"/>
      <c r="AQ45" s="1"/>
      <c r="AR45" s="1"/>
      <c r="AS45" s="72"/>
      <c r="AT45" s="1"/>
      <c r="AU45" s="1"/>
      <c r="AV45" s="72"/>
      <c r="AW45" s="1"/>
    </row>
    <row r="46" spans="1:51" x14ac:dyDescent="0.35">
      <c r="A46" s="1" t="s">
        <v>74</v>
      </c>
      <c r="B46" s="1"/>
      <c r="C46" s="1"/>
      <c r="D46" s="1"/>
      <c r="E46" s="46"/>
      <c r="F46" s="46"/>
      <c r="G46" s="64">
        <f>G44/12</f>
        <v>0</v>
      </c>
      <c r="H46" s="46"/>
      <c r="I46" s="46"/>
      <c r="J46" s="64">
        <f>J44/12</f>
        <v>0</v>
      </c>
      <c r="K46" s="46"/>
      <c r="L46" s="46"/>
      <c r="M46" s="64">
        <f>M44/12</f>
        <v>0</v>
      </c>
      <c r="N46" s="46"/>
      <c r="O46" s="46"/>
      <c r="P46" s="64">
        <f>P44/12</f>
        <v>0</v>
      </c>
      <c r="Q46" s="46"/>
      <c r="R46" s="46"/>
      <c r="S46" s="64">
        <f>S44/12</f>
        <v>-28073.494151299481</v>
      </c>
      <c r="T46" s="46"/>
      <c r="U46" s="46"/>
      <c r="V46" s="64">
        <f>V44/12</f>
        <v>35505.724120659026</v>
      </c>
      <c r="W46" s="46"/>
      <c r="X46" s="1"/>
      <c r="Y46" s="64">
        <f>Y44/12</f>
        <v>74295.832761888494</v>
      </c>
      <c r="Z46" s="46"/>
      <c r="AA46" s="1"/>
      <c r="AB46" s="64">
        <f>AB44/12</f>
        <v>71116.49128973925</v>
      </c>
      <c r="AC46" s="46"/>
      <c r="AD46" s="1"/>
      <c r="AE46" s="64">
        <f>AE44/12</f>
        <v>67937.14981759002</v>
      </c>
      <c r="AF46" s="46"/>
      <c r="AG46" s="1"/>
      <c r="AH46" s="64">
        <f>AH44/12</f>
        <v>64708.08707933667</v>
      </c>
      <c r="AI46" s="46"/>
      <c r="AJ46" s="1"/>
      <c r="AK46" s="64">
        <f>AK44/12</f>
        <v>-7262.5512507897756</v>
      </c>
      <c r="AL46" s="46"/>
      <c r="AM46" s="1"/>
      <c r="AN46" s="64">
        <f>AN44/12</f>
        <v>15453.667154992092</v>
      </c>
      <c r="AO46" s="46"/>
      <c r="AP46" s="1"/>
      <c r="AQ46" s="64">
        <f>AQ44/12</f>
        <v>33206.205621845678</v>
      </c>
      <c r="AR46" s="46"/>
      <c r="AS46" s="1"/>
      <c r="AT46" s="64">
        <f>AT44/12</f>
        <v>40230.087070884452</v>
      </c>
      <c r="AU46" s="46"/>
      <c r="AV46" s="1"/>
      <c r="AW46" s="64">
        <f>AW44/12</f>
        <v>82247.023663790635</v>
      </c>
    </row>
    <row r="47" spans="1:51" x14ac:dyDescent="0.35">
      <c r="A47" s="120"/>
      <c r="B47" s="120"/>
      <c r="C47" s="1"/>
      <c r="D47" s="1"/>
      <c r="E47" s="1"/>
      <c r="F47" s="1"/>
      <c r="G47" s="1"/>
      <c r="H47" s="1"/>
      <c r="I47" s="1"/>
      <c r="J47" s="1"/>
      <c r="K47" s="1"/>
      <c r="L47" s="1"/>
      <c r="M47" s="1"/>
      <c r="N47" s="1"/>
      <c r="O47" s="1"/>
      <c r="P47" s="1"/>
      <c r="Q47" s="1"/>
      <c r="R47" s="1"/>
      <c r="S47" s="46"/>
      <c r="T47" s="46"/>
      <c r="U47" s="46"/>
      <c r="V47" s="73"/>
      <c r="W47" s="46"/>
      <c r="X47" s="1"/>
      <c r="Y47" s="46"/>
      <c r="Z47" s="46"/>
      <c r="AA47" s="1"/>
      <c r="AB47" s="1"/>
      <c r="AC47" s="46"/>
      <c r="AD47" s="1"/>
      <c r="AE47" s="46"/>
      <c r="AF47" s="46"/>
      <c r="AG47" s="1"/>
      <c r="AH47" s="1"/>
      <c r="AI47" s="82"/>
      <c r="AJ47" s="134"/>
      <c r="AK47" s="134"/>
      <c r="AL47" s="135"/>
      <c r="AM47" s="135"/>
      <c r="AN47" s="135"/>
      <c r="AO47" s="135"/>
      <c r="AP47" s="135"/>
      <c r="AQ47" s="135"/>
      <c r="AR47" s="135"/>
      <c r="AS47" s="135"/>
      <c r="AT47" s="135"/>
      <c r="AU47" s="135"/>
      <c r="AV47" s="135"/>
      <c r="AW47" s="135"/>
    </row>
    <row r="48" spans="1:51" ht="12.75" customHeight="1" x14ac:dyDescent="0.35">
      <c r="A48" s="173" t="s">
        <v>75</v>
      </c>
      <c r="B48" s="173"/>
      <c r="C48" s="173"/>
      <c r="D48" s="173"/>
      <c r="E48" s="173"/>
      <c r="F48" s="173"/>
      <c r="G48" s="173"/>
      <c r="H48" s="173"/>
      <c r="I48" s="173"/>
      <c r="J48" s="173"/>
      <c r="K48" s="173"/>
      <c r="L48" s="173"/>
      <c r="M48" s="173"/>
      <c r="N48" s="173"/>
      <c r="O48" s="173"/>
      <c r="P48" s="173"/>
      <c r="Q48" s="173"/>
      <c r="R48" s="74"/>
      <c r="S48" s="74"/>
      <c r="T48" s="74"/>
      <c r="U48" s="74"/>
      <c r="V48" s="115"/>
      <c r="W48" s="74"/>
      <c r="X48" s="74"/>
      <c r="Y48" s="74"/>
      <c r="Z48" s="74"/>
      <c r="AA48" s="74"/>
      <c r="AB48" s="74"/>
      <c r="AC48" s="1"/>
      <c r="AD48" s="1"/>
      <c r="AE48" s="1"/>
      <c r="AF48" s="1"/>
      <c r="AG48" s="1"/>
      <c r="AH48" s="1"/>
      <c r="AI48" s="1"/>
      <c r="AJ48" s="1"/>
      <c r="AK48" s="1"/>
    </row>
    <row r="49" spans="1:49" ht="73.5" customHeight="1" x14ac:dyDescent="0.35">
      <c r="A49" s="173"/>
      <c r="B49" s="173"/>
      <c r="C49" s="173"/>
      <c r="D49" s="173"/>
      <c r="E49" s="173"/>
      <c r="F49" s="173"/>
      <c r="G49" s="173"/>
      <c r="H49" s="173"/>
      <c r="I49" s="173"/>
      <c r="J49" s="173"/>
      <c r="K49" s="173"/>
      <c r="L49" s="173"/>
      <c r="M49" s="173"/>
      <c r="N49" s="173"/>
      <c r="O49" s="173"/>
      <c r="P49" s="173"/>
      <c r="Q49" s="173"/>
      <c r="R49" s="74"/>
      <c r="S49" s="74"/>
      <c r="T49" s="74"/>
      <c r="U49" s="74"/>
      <c r="V49" s="74"/>
      <c r="W49" s="74"/>
      <c r="X49" s="74"/>
      <c r="Y49" s="74"/>
      <c r="Z49" s="74"/>
      <c r="AA49" s="74"/>
      <c r="AB49" s="74"/>
      <c r="AC49" s="1"/>
      <c r="AD49" s="1"/>
      <c r="AE49" s="1"/>
      <c r="AF49" s="1"/>
      <c r="AG49" s="1"/>
      <c r="AH49" s="1"/>
      <c r="AI49" s="1"/>
      <c r="AJ49" s="1"/>
      <c r="AK49" s="1"/>
    </row>
    <row r="50" spans="1:49" ht="15" customHeight="1" x14ac:dyDescent="0.35">
      <c r="A50" s="75" t="s">
        <v>76</v>
      </c>
      <c r="B50" s="75"/>
      <c r="C50" s="74"/>
      <c r="D50" s="74"/>
      <c r="E50" s="74"/>
      <c r="F50" s="74"/>
      <c r="G50" s="74"/>
      <c r="H50" s="74"/>
      <c r="I50" s="74"/>
      <c r="J50" s="74"/>
      <c r="K50" s="74"/>
      <c r="L50" s="74"/>
      <c r="M50" s="74"/>
      <c r="N50" s="74"/>
      <c r="O50" s="74"/>
      <c r="P50" s="74"/>
      <c r="Q50" s="74"/>
      <c r="R50" s="74"/>
      <c r="S50" s="74"/>
      <c r="T50" s="74"/>
      <c r="U50" s="74"/>
      <c r="V50" s="74"/>
      <c r="W50" s="74"/>
      <c r="X50" s="74"/>
      <c r="Y50" s="74"/>
      <c r="Z50" s="74"/>
      <c r="AA50" s="74"/>
      <c r="AB50" s="74"/>
      <c r="AC50" s="1"/>
      <c r="AD50" s="1"/>
      <c r="AE50" s="1"/>
      <c r="AF50" s="1"/>
      <c r="AG50" s="1"/>
      <c r="AH50" s="1"/>
      <c r="AI50" s="1"/>
      <c r="AJ50" s="1"/>
      <c r="AK50" s="1"/>
    </row>
    <row r="51" spans="1:49" x14ac:dyDescent="0.35">
      <c r="A51" s="174"/>
      <c r="B51" s="174"/>
      <c r="C51" s="174"/>
      <c r="D51" s="120"/>
      <c r="E51" s="120"/>
      <c r="F51" s="1"/>
      <c r="G51" s="1"/>
      <c r="H51" s="1"/>
      <c r="I51" s="1"/>
      <c r="J51" s="1"/>
      <c r="K51" s="1"/>
      <c r="L51" s="1"/>
      <c r="M51" s="1"/>
      <c r="N51" s="1"/>
      <c r="O51" s="1"/>
      <c r="P51" s="1"/>
      <c r="Q51" s="1"/>
      <c r="R51" s="1"/>
      <c r="S51" s="42"/>
      <c r="T51" s="42"/>
      <c r="U51" s="42"/>
      <c r="V51" s="42"/>
      <c r="W51" s="1"/>
      <c r="X51" s="1"/>
      <c r="Y51" s="1"/>
      <c r="Z51" s="1"/>
      <c r="AA51" s="1"/>
      <c r="AB51" s="1"/>
      <c r="AC51" s="1"/>
      <c r="AD51" s="1"/>
      <c r="AE51" s="1"/>
      <c r="AF51" s="1"/>
      <c r="AG51" s="1"/>
      <c r="AH51" s="1"/>
      <c r="AI51" s="134"/>
      <c r="AJ51" s="134"/>
      <c r="AK51" s="134"/>
      <c r="AL51" s="135"/>
      <c r="AM51" s="135"/>
      <c r="AN51" s="135"/>
      <c r="AO51" s="135"/>
      <c r="AP51" s="135"/>
      <c r="AQ51" s="135"/>
      <c r="AR51" s="135"/>
      <c r="AS51" s="135"/>
      <c r="AT51" s="135"/>
      <c r="AU51" s="135"/>
      <c r="AV51" s="135"/>
      <c r="AW51" s="135"/>
    </row>
    <row r="52" spans="1:49" ht="16" thickBot="1" x14ac:dyDescent="0.4">
      <c r="A52" s="76" t="s">
        <v>77</v>
      </c>
      <c r="B52" s="76"/>
      <c r="C52" s="1"/>
      <c r="D52" s="1"/>
      <c r="E52" s="1"/>
      <c r="F52" s="1"/>
      <c r="G52" s="1"/>
      <c r="H52" s="1"/>
      <c r="I52" s="1"/>
      <c r="J52" s="1"/>
      <c r="K52" s="1"/>
      <c r="L52" s="1"/>
      <c r="M52" s="1"/>
      <c r="N52" s="1"/>
      <c r="O52" s="1"/>
      <c r="P52" s="1"/>
      <c r="Q52" s="1"/>
      <c r="R52" s="175"/>
      <c r="S52" s="175"/>
      <c r="T52" s="42"/>
      <c r="U52" s="175" t="s">
        <v>28</v>
      </c>
      <c r="V52" s="175"/>
      <c r="W52" s="1"/>
      <c r="X52" s="1"/>
      <c r="Y52" s="1"/>
      <c r="Z52" s="1"/>
      <c r="AA52" s="1"/>
      <c r="AB52" s="1"/>
      <c r="AC52" s="1"/>
      <c r="AD52" s="1"/>
      <c r="AE52" s="1"/>
      <c r="AF52" s="1"/>
      <c r="AG52" s="1"/>
      <c r="AH52" s="1"/>
      <c r="AI52" s="134"/>
      <c r="AJ52" s="134"/>
      <c r="AK52" s="134"/>
      <c r="AL52" s="135"/>
      <c r="AM52" s="135"/>
      <c r="AN52" s="135"/>
      <c r="AO52" s="135"/>
      <c r="AP52" s="135"/>
      <c r="AQ52" s="135"/>
      <c r="AR52" s="135"/>
      <c r="AS52" s="135"/>
      <c r="AT52" s="135"/>
      <c r="AU52" s="135"/>
      <c r="AV52" s="135"/>
      <c r="AW52" s="135"/>
    </row>
    <row r="53" spans="1:49" ht="15" thickBot="1" x14ac:dyDescent="0.4">
      <c r="A53" s="77"/>
      <c r="B53" s="77"/>
      <c r="C53" s="1"/>
      <c r="D53" s="1"/>
      <c r="E53" s="1"/>
      <c r="F53" s="167">
        <f>H17-1</f>
        <v>2015</v>
      </c>
      <c r="G53" s="169"/>
      <c r="H53" s="1"/>
      <c r="I53" s="167">
        <f>H17</f>
        <v>2016</v>
      </c>
      <c r="J53" s="169"/>
      <c r="K53" s="1"/>
      <c r="L53" s="167">
        <f>K17</f>
        <v>2017</v>
      </c>
      <c r="M53" s="169"/>
      <c r="N53" s="1"/>
      <c r="O53" s="167">
        <f>N17</f>
        <v>2018</v>
      </c>
      <c r="P53" s="169"/>
      <c r="Q53" s="1"/>
      <c r="R53" s="167">
        <f>Q17</f>
        <v>2019</v>
      </c>
      <c r="S53" s="169"/>
      <c r="T53" s="1"/>
      <c r="U53" s="167">
        <f>T17</f>
        <v>2020</v>
      </c>
      <c r="V53" s="169"/>
      <c r="W53" s="1"/>
      <c r="X53" s="167">
        <f>W17</f>
        <v>2021</v>
      </c>
      <c r="Y53" s="169"/>
      <c r="Z53" s="1"/>
      <c r="AA53" s="167">
        <f>Z17</f>
        <v>2022</v>
      </c>
      <c r="AB53" s="169"/>
      <c r="AC53" s="1"/>
      <c r="AD53" s="167">
        <f>AC17</f>
        <v>2023</v>
      </c>
      <c r="AE53" s="169"/>
      <c r="AF53" s="1"/>
      <c r="AG53" s="167">
        <f>AF17</f>
        <v>2024</v>
      </c>
      <c r="AH53" s="168"/>
      <c r="AI53" s="1"/>
      <c r="AJ53" s="167">
        <f>AI17</f>
        <v>2025</v>
      </c>
      <c r="AK53" s="169"/>
      <c r="AM53" s="167">
        <f>AL17</f>
        <v>2026</v>
      </c>
      <c r="AN53" s="169"/>
      <c r="AP53" s="167">
        <f>AO17</f>
        <v>2027</v>
      </c>
      <c r="AQ53" s="169"/>
      <c r="AS53" s="167">
        <f>AR17</f>
        <v>2028</v>
      </c>
      <c r="AT53" s="169"/>
      <c r="AV53" s="167">
        <f>AU17</f>
        <v>2029</v>
      </c>
      <c r="AW53" s="169"/>
    </row>
    <row r="54" spans="1:49" x14ac:dyDescent="0.35">
      <c r="A54" s="78" t="s">
        <v>78</v>
      </c>
      <c r="B54" s="78"/>
      <c r="C54" s="1"/>
      <c r="D54" s="1"/>
      <c r="E54" s="1"/>
      <c r="F54" s="120" t="s">
        <v>53</v>
      </c>
      <c r="G54" s="121" t="s">
        <v>54</v>
      </c>
      <c r="H54" s="1"/>
      <c r="I54" s="120" t="s">
        <v>53</v>
      </c>
      <c r="J54" s="121" t="s">
        <v>54</v>
      </c>
      <c r="K54" s="1"/>
      <c r="L54" s="120" t="s">
        <v>53</v>
      </c>
      <c r="M54" s="121" t="s">
        <v>54</v>
      </c>
      <c r="N54" s="1"/>
      <c r="O54" s="120" t="s">
        <v>53</v>
      </c>
      <c r="P54" s="121" t="s">
        <v>54</v>
      </c>
      <c r="Q54" s="1"/>
      <c r="R54" s="120" t="s">
        <v>53</v>
      </c>
      <c r="S54" s="121" t="s">
        <v>54</v>
      </c>
      <c r="T54" s="1"/>
      <c r="U54" s="120" t="s">
        <v>53</v>
      </c>
      <c r="V54" s="121" t="s">
        <v>54</v>
      </c>
      <c r="W54" s="1"/>
      <c r="X54" s="120" t="s">
        <v>53</v>
      </c>
      <c r="Y54" s="121" t="s">
        <v>54</v>
      </c>
      <c r="Z54" s="1"/>
      <c r="AA54" s="120" t="s">
        <v>53</v>
      </c>
      <c r="AB54" s="121" t="s">
        <v>54</v>
      </c>
      <c r="AC54" s="1"/>
      <c r="AD54" s="120" t="s">
        <v>53</v>
      </c>
      <c r="AE54" s="121" t="s">
        <v>54</v>
      </c>
      <c r="AF54" s="1"/>
      <c r="AG54" s="120" t="s">
        <v>53</v>
      </c>
      <c r="AH54" s="121" t="s">
        <v>54</v>
      </c>
      <c r="AI54" s="1"/>
      <c r="AJ54" s="158" t="s">
        <v>53</v>
      </c>
      <c r="AK54" s="121" t="s">
        <v>54</v>
      </c>
      <c r="AM54" s="158" t="s">
        <v>53</v>
      </c>
      <c r="AN54" s="121" t="s">
        <v>54</v>
      </c>
      <c r="AP54" s="158" t="s">
        <v>53</v>
      </c>
      <c r="AQ54" s="121" t="s">
        <v>54</v>
      </c>
      <c r="AS54" s="158" t="s">
        <v>53</v>
      </c>
      <c r="AT54" s="121" t="s">
        <v>54</v>
      </c>
      <c r="AV54" s="158" t="s">
        <v>53</v>
      </c>
      <c r="AW54" s="121" t="s">
        <v>54</v>
      </c>
    </row>
    <row r="55" spans="1:49" x14ac:dyDescent="0.35">
      <c r="A55" s="79"/>
      <c r="B55" s="79"/>
      <c r="C55" s="1"/>
      <c r="D55" s="1"/>
      <c r="E55" s="1"/>
      <c r="F55" s="120"/>
      <c r="G55" s="121"/>
      <c r="H55" s="1"/>
      <c r="I55" s="120"/>
      <c r="J55" s="121"/>
      <c r="K55" s="43"/>
      <c r="L55" s="120"/>
      <c r="M55" s="121"/>
      <c r="N55" s="43"/>
      <c r="O55" s="120"/>
      <c r="P55" s="121"/>
      <c r="Q55" s="43"/>
      <c r="R55" s="120"/>
      <c r="S55" s="121"/>
      <c r="T55" s="43"/>
      <c r="U55" s="120"/>
      <c r="V55" s="121"/>
      <c r="W55" s="43"/>
      <c r="X55" s="120"/>
      <c r="Y55" s="121"/>
      <c r="Z55" s="43"/>
      <c r="AA55" s="120"/>
      <c r="AB55" s="121"/>
      <c r="AC55" s="43" t="s">
        <v>55</v>
      </c>
      <c r="AD55" s="120"/>
      <c r="AE55" s="121"/>
      <c r="AF55" s="43" t="s">
        <v>55</v>
      </c>
      <c r="AG55" s="120"/>
      <c r="AH55" s="121"/>
      <c r="AI55" s="43" t="s">
        <v>55</v>
      </c>
      <c r="AJ55" s="158"/>
      <c r="AK55" s="121"/>
      <c r="AM55" s="158"/>
      <c r="AN55" s="121"/>
      <c r="AP55" s="158"/>
      <c r="AQ55" s="121"/>
      <c r="AS55" s="158"/>
      <c r="AT55" s="121"/>
      <c r="AV55" s="158"/>
      <c r="AW55" s="121"/>
    </row>
    <row r="56" spans="1:49" x14ac:dyDescent="0.35">
      <c r="A56" s="77" t="s">
        <v>79</v>
      </c>
      <c r="B56" s="77"/>
      <c r="C56" s="1"/>
      <c r="D56" s="1"/>
      <c r="E56" s="1"/>
      <c r="F56" s="80">
        <f>F34</f>
        <v>0</v>
      </c>
      <c r="G56" s="81">
        <f>G34</f>
        <v>0</v>
      </c>
      <c r="H56" s="1"/>
      <c r="I56" s="80">
        <f>I34</f>
        <v>0</v>
      </c>
      <c r="J56" s="81">
        <f>J34</f>
        <v>0</v>
      </c>
      <c r="K56" s="80"/>
      <c r="L56" s="80">
        <f>L34</f>
        <v>0</v>
      </c>
      <c r="M56" s="81">
        <f>M34</f>
        <v>0</v>
      </c>
      <c r="N56" s="80"/>
      <c r="O56" s="80">
        <f>O34</f>
        <v>0</v>
      </c>
      <c r="P56" s="81">
        <f>P34</f>
        <v>0</v>
      </c>
      <c r="Q56" s="80"/>
      <c r="R56" s="80">
        <f>R34</f>
        <v>3265.1193495747643</v>
      </c>
      <c r="S56" s="81">
        <f>S34</f>
        <v>51153.536476671296</v>
      </c>
      <c r="T56" s="80"/>
      <c r="U56" s="80">
        <f>U34</f>
        <v>5373.9753576100193</v>
      </c>
      <c r="V56" s="81">
        <f>V34</f>
        <v>84192.280602556959</v>
      </c>
      <c r="W56" s="80"/>
      <c r="X56" s="80">
        <f>X34</f>
        <v>4156.8435530980196</v>
      </c>
      <c r="Y56" s="81">
        <f>Y34</f>
        <v>65123.882331868968</v>
      </c>
      <c r="Z56" s="80"/>
      <c r="AA56" s="80">
        <f>AA34</f>
        <v>2939.7117485860199</v>
      </c>
      <c r="AB56" s="81">
        <f>AB34</f>
        <v>46055.484061180978</v>
      </c>
      <c r="AC56" s="80"/>
      <c r="AD56" s="80">
        <f>AD34</f>
        <v>1722.5799440740202</v>
      </c>
      <c r="AE56" s="81">
        <f>AE34</f>
        <v>26987.085790492984</v>
      </c>
      <c r="AF56" s="80"/>
      <c r="AG56" s="80">
        <f>AG34</f>
        <v>1430.6871548509462</v>
      </c>
      <c r="AH56" s="81">
        <f>AH34</f>
        <v>22414.098759331493</v>
      </c>
      <c r="AI56" s="80"/>
      <c r="AJ56" s="80">
        <f>AJ34</f>
        <v>4585.0984076215891</v>
      </c>
      <c r="AK56" s="81">
        <f>AK34</f>
        <v>71833.208386071565</v>
      </c>
      <c r="AM56" s="80">
        <f>AM34</f>
        <v>8450.7742154091084</v>
      </c>
      <c r="AN56" s="81">
        <f>AN34</f>
        <v>132395.46270807603</v>
      </c>
      <c r="AP56" s="80">
        <f>AP34</f>
        <v>12550.445776223327</v>
      </c>
      <c r="AQ56" s="81">
        <f>AQ34</f>
        <v>196623.65049416546</v>
      </c>
      <c r="AS56" s="80">
        <f>AS34</f>
        <v>18147.08569446663</v>
      </c>
      <c r="AT56" s="81">
        <f>AT34</f>
        <v>284304.34254664392</v>
      </c>
      <c r="AV56" s="80">
        <f>AV34</f>
        <v>22868.325644972771</v>
      </c>
      <c r="AW56" s="81">
        <f>AW34</f>
        <v>358270.43510457344</v>
      </c>
    </row>
    <row r="57" spans="1:49" x14ac:dyDescent="0.35">
      <c r="A57" s="77" t="s">
        <v>80</v>
      </c>
      <c r="B57" s="77"/>
      <c r="C57" s="1"/>
      <c r="D57" s="1"/>
      <c r="E57" s="1"/>
      <c r="F57" s="48">
        <f>F38</f>
        <v>0</v>
      </c>
      <c r="G57" s="48">
        <f>G38</f>
        <v>0</v>
      </c>
      <c r="H57" s="1"/>
      <c r="I57" s="48">
        <f>I38</f>
        <v>0</v>
      </c>
      <c r="J57" s="48">
        <f>J38</f>
        <v>0</v>
      </c>
      <c r="K57" s="82"/>
      <c r="L57" s="48">
        <f>L38</f>
        <v>0</v>
      </c>
      <c r="M57" s="48">
        <f>M38</f>
        <v>0</v>
      </c>
      <c r="N57" s="82"/>
      <c r="O57" s="48">
        <f>O38</f>
        <v>0</v>
      </c>
      <c r="P57" s="48">
        <f>P38</f>
        <v>0</v>
      </c>
      <c r="Q57" s="82"/>
      <c r="R57" s="48">
        <f>R38</f>
        <v>2976.1632</v>
      </c>
      <c r="S57" s="48">
        <f>S38</f>
        <v>46626.556799999998</v>
      </c>
      <c r="T57" s="82"/>
      <c r="U57" s="48">
        <f>U38</f>
        <v>35713.961399999993</v>
      </c>
      <c r="V57" s="48">
        <f>V38</f>
        <v>559518.72859999991</v>
      </c>
      <c r="W57" s="82"/>
      <c r="X57" s="48">
        <f>X38</f>
        <v>35713.961399999993</v>
      </c>
      <c r="Y57" s="48">
        <f>Y38</f>
        <v>559518.72859999991</v>
      </c>
      <c r="Z57" s="82"/>
      <c r="AA57" s="48">
        <f>AA38</f>
        <v>35713.961399999993</v>
      </c>
      <c r="AB57" s="48">
        <f>AB38</f>
        <v>559518.72859999991</v>
      </c>
      <c r="AC57" s="82"/>
      <c r="AD57" s="48">
        <f>AD38</f>
        <v>35713.961399999993</v>
      </c>
      <c r="AE57" s="48">
        <f>AE38</f>
        <v>559518.72859999991</v>
      </c>
      <c r="AF57" s="82"/>
      <c r="AG57" s="48">
        <f>AG38</f>
        <v>42406.589012487872</v>
      </c>
      <c r="AH57" s="48">
        <f>AH38</f>
        <v>664369.89452897664</v>
      </c>
      <c r="AI57" s="82"/>
      <c r="AJ57" s="48">
        <f>AJ38</f>
        <v>18548.845533739819</v>
      </c>
      <c r="AK57" s="48">
        <f>AK38</f>
        <v>290598.58002859051</v>
      </c>
      <c r="AM57" s="48">
        <f>AM38</f>
        <v>30023.841203440545</v>
      </c>
      <c r="AN57" s="48">
        <f>AN38</f>
        <v>470373.51218723517</v>
      </c>
      <c r="AP57" s="48">
        <f>AP38</f>
        <v>38231.151338516684</v>
      </c>
      <c r="AQ57" s="48">
        <f>AQ38</f>
        <v>598954.70430342807</v>
      </c>
      <c r="AS57" s="48">
        <f>AS38</f>
        <v>46734.495450636961</v>
      </c>
      <c r="AT57" s="48">
        <f>AT38</f>
        <v>732173.76205997914</v>
      </c>
      <c r="AV57" s="48">
        <f>AV38</f>
        <v>60125.514453774551</v>
      </c>
      <c r="AW57" s="48">
        <f>AW38</f>
        <v>941966.39310913463</v>
      </c>
    </row>
    <row r="58" spans="1:49" x14ac:dyDescent="0.35">
      <c r="A58" s="77" t="s">
        <v>81</v>
      </c>
      <c r="B58" s="77"/>
      <c r="C58" s="1"/>
      <c r="D58" s="109"/>
      <c r="E58" s="1"/>
      <c r="F58" s="82">
        <f>-F97*$F$19</f>
        <v>0</v>
      </c>
      <c r="G58" s="82">
        <f>-F97*$G$19</f>
        <v>0</v>
      </c>
      <c r="H58" s="1"/>
      <c r="I58" s="82">
        <f>-G97*$F$19</f>
        <v>0</v>
      </c>
      <c r="J58" s="82">
        <f>-G97*$G$19</f>
        <v>0</v>
      </c>
      <c r="K58" s="82"/>
      <c r="L58" s="82">
        <f>-H97*$F$19</f>
        <v>0</v>
      </c>
      <c r="M58" s="82">
        <f>-H97*$G$19</f>
        <v>0</v>
      </c>
      <c r="N58" s="82"/>
      <c r="O58" s="82">
        <f>-I97*$F$19</f>
        <v>0</v>
      </c>
      <c r="P58" s="82">
        <f>-I97*$G$19</f>
        <v>0</v>
      </c>
      <c r="Q58" s="82"/>
      <c r="R58" s="82">
        <f>-J97*$F$19</f>
        <v>-89161.914893617024</v>
      </c>
      <c r="S58" s="82">
        <f>-J97*$G$19</f>
        <v>-1396870</v>
      </c>
      <c r="T58" s="82"/>
      <c r="U58" s="82">
        <f>-K97*$F$19</f>
        <v>-89161.914893617024</v>
      </c>
      <c r="V58" s="82">
        <f>-K97*$G$19</f>
        <v>-1396870</v>
      </c>
      <c r="W58" s="82"/>
      <c r="X58" s="82">
        <f>-L97*$F$19</f>
        <v>0</v>
      </c>
      <c r="Y58" s="82">
        <f>-L97*$G$19</f>
        <v>0</v>
      </c>
      <c r="Z58" s="82"/>
      <c r="AA58" s="82">
        <f>-M97*$F$19</f>
        <v>0</v>
      </c>
      <c r="AB58" s="82">
        <f>-M97*$G$19</f>
        <v>0</v>
      </c>
      <c r="AC58" s="83"/>
      <c r="AD58" s="82">
        <f>-N97*$F$19</f>
        <v>0</v>
      </c>
      <c r="AE58" s="82">
        <f>-N97*$G$19</f>
        <v>0</v>
      </c>
      <c r="AF58" s="82"/>
      <c r="AG58" s="82">
        <f>-O97*$F$19</f>
        <v>-30495.345945003493</v>
      </c>
      <c r="AH58" s="82">
        <f>-O97*$G$19</f>
        <v>-477760.41980505473</v>
      </c>
      <c r="AI58" s="82"/>
      <c r="AJ58" s="82">
        <f>-P97*$F$19</f>
        <v>-110962.69562825073</v>
      </c>
      <c r="AK58" s="82">
        <f>-P97*$G$19</f>
        <v>-1738415.5648425948</v>
      </c>
      <c r="AM58" s="82">
        <f>-Q97*$F$19</f>
        <v>-127536.23139710302</v>
      </c>
      <c r="AN58" s="82">
        <f>-Q97*$G$19</f>
        <v>-1998067.6252212808</v>
      </c>
      <c r="AP58" s="82">
        <f>-R97*$F$19</f>
        <v>-143627.27086537558</v>
      </c>
      <c r="AQ58" s="82">
        <f>-R97*$G$19</f>
        <v>-2250160.576890884</v>
      </c>
      <c r="AS58" s="82">
        <f>-S97*$F$19</f>
        <v>-191965.72719381042</v>
      </c>
      <c r="AT58" s="82">
        <f>-S97*$G$19</f>
        <v>-3007463.0593696968</v>
      </c>
      <c r="AV58" s="82">
        <f>-T97*$F$19</f>
        <v>-179531.4993567502</v>
      </c>
      <c r="AW58" s="82">
        <f>-T97*$G$19</f>
        <v>-2812660.1565890862</v>
      </c>
    </row>
    <row r="59" spans="1:49" x14ac:dyDescent="0.35">
      <c r="A59" s="79" t="s">
        <v>82</v>
      </c>
      <c r="B59" s="79"/>
      <c r="C59" s="1"/>
      <c r="D59" s="109"/>
      <c r="E59" s="1"/>
      <c r="F59" s="84">
        <f>SUM(F56:F58)</f>
        <v>0</v>
      </c>
      <c r="G59" s="84">
        <f>SUM(G56:G58)</f>
        <v>0</v>
      </c>
      <c r="H59" s="1"/>
      <c r="I59" s="84">
        <f>SUM(I56:I58)</f>
        <v>0</v>
      </c>
      <c r="J59" s="84">
        <f>SUM(J56:J58)</f>
        <v>0</v>
      </c>
      <c r="K59" s="82"/>
      <c r="L59" s="84">
        <f>SUM(L56:L58)</f>
        <v>0</v>
      </c>
      <c r="M59" s="84">
        <f>SUM(M56:M58)</f>
        <v>0</v>
      </c>
      <c r="N59" s="82"/>
      <c r="O59" s="84">
        <f>SUM(O56:O58)</f>
        <v>0</v>
      </c>
      <c r="P59" s="84">
        <f>SUM(P56:P58)</f>
        <v>0</v>
      </c>
      <c r="Q59" s="82"/>
      <c r="R59" s="84">
        <f>SUM(R56:R58)</f>
        <v>-82920.632344042257</v>
      </c>
      <c r="S59" s="84">
        <f>SUM(S56:S58)</f>
        <v>-1299089.9067233286</v>
      </c>
      <c r="T59" s="82"/>
      <c r="U59" s="84">
        <f>SUM(U56:U58)</f>
        <v>-48073.978136007012</v>
      </c>
      <c r="V59" s="84">
        <f>SUM(V56:V58)</f>
        <v>-753158.99079744308</v>
      </c>
      <c r="W59" s="82"/>
      <c r="X59" s="84">
        <f>SUM(X56:X58)</f>
        <v>39870.804953098013</v>
      </c>
      <c r="Y59" s="84">
        <f>SUM(Y56:Y58)</f>
        <v>624642.6109318689</v>
      </c>
      <c r="Z59" s="82"/>
      <c r="AA59" s="84">
        <f>SUM(AA56:AA58)</f>
        <v>38653.673148586015</v>
      </c>
      <c r="AB59" s="84">
        <f>SUM(AB56:AB58)</f>
        <v>605574.21266118088</v>
      </c>
      <c r="AC59" s="83"/>
      <c r="AD59" s="84">
        <f>SUM(AD56:AD58)</f>
        <v>37436.541344074016</v>
      </c>
      <c r="AE59" s="84">
        <f>SUM(AE56:AE58)</f>
        <v>586505.81439049286</v>
      </c>
      <c r="AF59" s="82"/>
      <c r="AG59" s="84">
        <f>SUM(AG56:AG58)</f>
        <v>13341.930222335322</v>
      </c>
      <c r="AH59" s="84">
        <f>SUM(AH56:AH58)</f>
        <v>209023.57348325342</v>
      </c>
      <c r="AI59" s="82"/>
      <c r="AJ59" s="84">
        <f>SUM(AJ56:AJ58)</f>
        <v>-87828.751686889329</v>
      </c>
      <c r="AK59" s="84">
        <f>SUM(AK56:AK58)</f>
        <v>-1375983.7764279328</v>
      </c>
      <c r="AM59" s="84">
        <f>SUM(AM56:AM58)</f>
        <v>-89061.615978253365</v>
      </c>
      <c r="AN59" s="84">
        <f>SUM(AN56:AN58)</f>
        <v>-1395298.6503259698</v>
      </c>
      <c r="AP59" s="84">
        <f>SUM(AP56:AP58)</f>
        <v>-92845.673750635571</v>
      </c>
      <c r="AQ59" s="84">
        <f>SUM(AQ56:AQ58)</f>
        <v>-1454582.2220932904</v>
      </c>
      <c r="AS59" s="84">
        <f>SUM(AS56:AS58)</f>
        <v>-127084.14604870684</v>
      </c>
      <c r="AT59" s="84">
        <f>SUM(AT56:AT58)</f>
        <v>-1990984.9547630737</v>
      </c>
      <c r="AV59" s="84">
        <f>SUM(AV56:AV58)</f>
        <v>-96537.659258002881</v>
      </c>
      <c r="AW59" s="84">
        <f>SUM(AW56:AW58)</f>
        <v>-1512423.3283753782</v>
      </c>
    </row>
    <row r="60" spans="1:49" x14ac:dyDescent="0.35">
      <c r="A60" s="77"/>
      <c r="B60" s="122">
        <f>B27</f>
        <v>2015</v>
      </c>
      <c r="C60" s="122">
        <v>2020</v>
      </c>
      <c r="D60" s="122">
        <v>2025</v>
      </c>
      <c r="E60" s="1"/>
      <c r="F60" s="82"/>
      <c r="G60" s="82"/>
      <c r="H60" s="1"/>
      <c r="I60" s="82"/>
      <c r="J60" s="82"/>
      <c r="K60" s="82"/>
      <c r="L60" s="82"/>
      <c r="M60" s="82"/>
      <c r="N60" s="82"/>
      <c r="O60" s="82"/>
      <c r="P60" s="82"/>
      <c r="Q60" s="82"/>
      <c r="R60" s="82"/>
      <c r="S60" s="82"/>
      <c r="T60" s="82"/>
      <c r="U60" s="82"/>
      <c r="V60" s="82"/>
      <c r="W60" s="82"/>
      <c r="X60" s="82"/>
      <c r="Y60" s="82"/>
      <c r="Z60" s="82"/>
      <c r="AA60" s="82"/>
      <c r="AB60" s="82"/>
      <c r="AC60" s="83"/>
      <c r="AD60" s="82"/>
      <c r="AE60" s="82"/>
      <c r="AF60" s="82"/>
      <c r="AG60" s="82"/>
      <c r="AH60" s="82"/>
      <c r="AI60" s="82"/>
      <c r="AJ60" s="82"/>
      <c r="AK60" s="82"/>
      <c r="AM60" s="82"/>
      <c r="AN60" s="82"/>
      <c r="AP60" s="82"/>
      <c r="AQ60" s="82"/>
      <c r="AS60" s="82"/>
      <c r="AT60" s="82"/>
      <c r="AV60" s="82"/>
      <c r="AW60" s="82"/>
    </row>
    <row r="61" spans="1:49" x14ac:dyDescent="0.35">
      <c r="A61" s="77" t="s">
        <v>83</v>
      </c>
      <c r="B61" s="54">
        <v>0.26500000000000001</v>
      </c>
      <c r="C61" s="54">
        <v>0.26500000000000001</v>
      </c>
      <c r="D61" s="54">
        <v>0.26500000000000001</v>
      </c>
      <c r="E61" s="42"/>
      <c r="F61" s="85">
        <v>0.26500000000000001</v>
      </c>
      <c r="G61" s="85">
        <v>0.26500000000000001</v>
      </c>
      <c r="H61" s="42"/>
      <c r="I61" s="85">
        <v>0.26500000000000001</v>
      </c>
      <c r="J61" s="85">
        <v>0.26500000000000001</v>
      </c>
      <c r="K61" s="83"/>
      <c r="L61" s="85">
        <v>0.26500000000000001</v>
      </c>
      <c r="M61" s="85">
        <v>0.26500000000000001</v>
      </c>
      <c r="N61" s="83"/>
      <c r="O61" s="85">
        <v>0.26500000000000001</v>
      </c>
      <c r="P61" s="85">
        <v>0.26500000000000001</v>
      </c>
      <c r="Q61" s="83"/>
      <c r="R61" s="85">
        <v>0.26500000000000001</v>
      </c>
      <c r="S61" s="85">
        <v>0.26500000000000001</v>
      </c>
      <c r="T61" s="83"/>
      <c r="U61" s="85">
        <v>0.26500000000000001</v>
      </c>
      <c r="V61" s="85">
        <v>0.26500000000000001</v>
      </c>
      <c r="W61" s="83"/>
      <c r="X61" s="85">
        <v>0.26500000000000001</v>
      </c>
      <c r="Y61" s="85">
        <v>0.26500000000000001</v>
      </c>
      <c r="Z61" s="83"/>
      <c r="AA61" s="85">
        <v>0.26500000000000001</v>
      </c>
      <c r="AB61" s="85">
        <v>0.26500000000000001</v>
      </c>
      <c r="AC61" s="83"/>
      <c r="AD61" s="85">
        <v>0.26500000000000001</v>
      </c>
      <c r="AE61" s="85">
        <v>0.26500000000000001</v>
      </c>
      <c r="AF61" s="82"/>
      <c r="AG61" s="85">
        <v>0.26500000000000001</v>
      </c>
      <c r="AH61" s="85">
        <v>0.26500000000000001</v>
      </c>
      <c r="AI61" s="82"/>
      <c r="AJ61" s="85">
        <f>IF(AND(AJ$53&gt;=$C$60, AJ$53&lt;$D$60),$C$61,$D$61)</f>
        <v>0.26500000000000001</v>
      </c>
      <c r="AK61" s="85">
        <f>IF(AND(AJ$53&gt;=$C$60, AJ$53&lt;$D$60),$C$61,$D$61)</f>
        <v>0.26500000000000001</v>
      </c>
      <c r="AM61" s="85">
        <f>IF(AND(AM$53&gt;=$C$60, AM$53&lt;$D$60),$C$61,$D$61)</f>
        <v>0.26500000000000001</v>
      </c>
      <c r="AN61" s="85">
        <f>IF(AND(AM$53&gt;=$C$60, AM$53&lt;$D$60),$C$61,$D$61)</f>
        <v>0.26500000000000001</v>
      </c>
      <c r="AP61" s="85">
        <f>IF(AND(AP$53&gt;=$C$60, AP$53&lt;$D$60),$C$61,$D$61)</f>
        <v>0.26500000000000001</v>
      </c>
      <c r="AQ61" s="85">
        <f>IF(AND(AP$53&gt;=$C$60, AP$53&lt;$D$60),$C$61,$D$61)</f>
        <v>0.26500000000000001</v>
      </c>
      <c r="AS61" s="85">
        <f>IF(AND(AS$53&gt;=$C$60, AS$53&lt;$D$60),$C$61,$D$61)</f>
        <v>0.26500000000000001</v>
      </c>
      <c r="AT61" s="85">
        <f>IF(AND(AS$53&gt;=$C$60, AS$53&lt;$D$60),$C$61,$D$61)</f>
        <v>0.26500000000000001</v>
      </c>
      <c r="AV61" s="85">
        <f>IF(AND(AV$53&gt;=$C$60, AV$53&lt;$D$60),$C$61,$D$61)</f>
        <v>0.26500000000000001</v>
      </c>
      <c r="AW61" s="85">
        <f>IF(AND(AV$53&gt;=$C$60, AV$53&lt;$D$60),$C$61,$D$61)</f>
        <v>0.26500000000000001</v>
      </c>
    </row>
    <row r="62" spans="1:49" x14ac:dyDescent="0.35">
      <c r="A62" s="1"/>
      <c r="B62" s="1"/>
      <c r="C62" s="1"/>
      <c r="D62" s="109"/>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M62" s="1"/>
      <c r="AN62" s="1"/>
      <c r="AP62" s="1"/>
      <c r="AQ62" s="1"/>
      <c r="AS62" s="1"/>
      <c r="AT62" s="1"/>
      <c r="AV62" s="1"/>
      <c r="AW62" s="1"/>
    </row>
    <row r="63" spans="1:49" x14ac:dyDescent="0.35">
      <c r="A63" s="77" t="s">
        <v>84</v>
      </c>
      <c r="B63" s="1"/>
      <c r="C63" s="1"/>
      <c r="D63" s="109"/>
      <c r="E63" s="1"/>
      <c r="F63" s="86">
        <f>F59*F61</f>
        <v>0</v>
      </c>
      <c r="G63" s="86">
        <f>G59*G61</f>
        <v>0</v>
      </c>
      <c r="H63" s="1"/>
      <c r="I63" s="86">
        <f>I59*I61</f>
        <v>0</v>
      </c>
      <c r="J63" s="86">
        <f>J59*J61</f>
        <v>0</v>
      </c>
      <c r="K63" s="82"/>
      <c r="L63" s="86">
        <f>L59*L61</f>
        <v>0</v>
      </c>
      <c r="M63" s="86">
        <f>M59*M61</f>
        <v>0</v>
      </c>
      <c r="N63" s="82"/>
      <c r="O63" s="86">
        <f>O59*O61</f>
        <v>0</v>
      </c>
      <c r="P63" s="86">
        <f>P59*P61</f>
        <v>0</v>
      </c>
      <c r="Q63" s="82"/>
      <c r="R63" s="86">
        <f>R59*R61</f>
        <v>-21973.967571171201</v>
      </c>
      <c r="S63" s="86">
        <f>S59*S61</f>
        <v>-344258.82528168213</v>
      </c>
      <c r="T63" s="82"/>
      <c r="U63" s="86">
        <f>U59*U61</f>
        <v>-12739.604206041859</v>
      </c>
      <c r="V63" s="86">
        <f>V59*V61</f>
        <v>-199587.13256132242</v>
      </c>
      <c r="W63" s="82"/>
      <c r="X63" s="86">
        <f>X59*X61</f>
        <v>10565.763312570974</v>
      </c>
      <c r="Y63" s="86">
        <f>Y59*Y61</f>
        <v>165530.29189694527</v>
      </c>
      <c r="Z63" s="82"/>
      <c r="AA63" s="86">
        <f>AA59*AA61</f>
        <v>10243.223384375295</v>
      </c>
      <c r="AB63" s="86">
        <f>AB59*AB61</f>
        <v>160477.16635521295</v>
      </c>
      <c r="AC63" s="82"/>
      <c r="AD63" s="86">
        <f>AD59*AD61</f>
        <v>9920.683456179615</v>
      </c>
      <c r="AE63" s="86">
        <f>AE59*AE61</f>
        <v>155424.04081348062</v>
      </c>
      <c r="AF63" s="82"/>
      <c r="AG63" s="86">
        <f>AG59*AG61</f>
        <v>3535.6115089188606</v>
      </c>
      <c r="AH63" s="86">
        <f>AH59*AH61</f>
        <v>55391.24697306216</v>
      </c>
      <c r="AI63" s="82"/>
      <c r="AJ63" s="86">
        <f>AJ59*AJ61</f>
        <v>-23274.619197025673</v>
      </c>
      <c r="AK63" s="86">
        <f>AK59*AK61</f>
        <v>-364635.7007534022</v>
      </c>
      <c r="AM63" s="86">
        <f>AM59*AM61</f>
        <v>-23601.328234237142</v>
      </c>
      <c r="AN63" s="86">
        <f>AN59*AN61</f>
        <v>-369754.14233638201</v>
      </c>
      <c r="AP63" s="86">
        <f>AP59*AP61</f>
        <v>-24604.103543918427</v>
      </c>
      <c r="AQ63" s="86">
        <f>AQ59*AQ61</f>
        <v>-385464.28885472199</v>
      </c>
      <c r="AS63" s="86">
        <f>AS59*AS61</f>
        <v>-33677.298702907312</v>
      </c>
      <c r="AT63" s="86">
        <f>AT59*AT61</f>
        <v>-527611.01301221456</v>
      </c>
      <c r="AV63" s="86">
        <f>AV59*AV61</f>
        <v>-25582.479703370765</v>
      </c>
      <c r="AW63" s="86">
        <f>AW59*AW61</f>
        <v>-400792.18201947521</v>
      </c>
    </row>
    <row r="64" spans="1:49" x14ac:dyDescent="0.35">
      <c r="A64" s="87" t="s">
        <v>85</v>
      </c>
      <c r="B64" s="1"/>
      <c r="C64" s="1"/>
      <c r="D64" s="109"/>
      <c r="E64" s="1"/>
      <c r="F64" s="77"/>
      <c r="G64" s="77"/>
      <c r="H64" s="1"/>
      <c r="I64" s="77"/>
      <c r="J64" s="77"/>
      <c r="K64" s="77"/>
      <c r="L64" s="77"/>
      <c r="M64" s="77"/>
      <c r="N64" s="77"/>
      <c r="O64" s="77"/>
      <c r="P64" s="77"/>
      <c r="Q64" s="77"/>
      <c r="R64" s="77"/>
      <c r="S64" s="77"/>
      <c r="T64" s="77"/>
      <c r="U64" s="77"/>
      <c r="V64" s="77"/>
      <c r="W64" s="77"/>
      <c r="X64" s="77"/>
      <c r="Y64" s="77"/>
      <c r="Z64" s="77"/>
      <c r="AA64" s="77"/>
      <c r="AB64" s="77"/>
      <c r="AC64" s="77"/>
      <c r="AD64" s="77"/>
      <c r="AE64" s="77"/>
      <c r="AF64" s="77"/>
      <c r="AG64" s="77"/>
      <c r="AH64" s="77"/>
      <c r="AI64" s="77"/>
      <c r="AJ64" s="77"/>
      <c r="AK64" s="77"/>
      <c r="AM64" s="77"/>
      <c r="AN64" s="77"/>
      <c r="AP64" s="77"/>
      <c r="AQ64" s="77"/>
      <c r="AS64" s="77"/>
      <c r="AT64" s="77"/>
      <c r="AV64" s="77"/>
      <c r="AW64" s="77"/>
    </row>
    <row r="65" spans="1:49" x14ac:dyDescent="0.35">
      <c r="A65" s="77" t="s">
        <v>84</v>
      </c>
      <c r="B65" s="1"/>
      <c r="C65" s="1"/>
      <c r="D65" s="109"/>
      <c r="E65" s="1"/>
      <c r="F65" s="88">
        <f>F63/(1-F61)</f>
        <v>0</v>
      </c>
      <c r="G65" s="88">
        <f>G63/(1-G61)</f>
        <v>0</v>
      </c>
      <c r="H65" s="1"/>
      <c r="I65" s="88">
        <f>I63/(1-I61)</f>
        <v>0</v>
      </c>
      <c r="J65" s="88">
        <f>J63/(1-J61)</f>
        <v>0</v>
      </c>
      <c r="K65" s="89"/>
      <c r="L65" s="48">
        <f>L63/(1-L61)</f>
        <v>0</v>
      </c>
      <c r="M65" s="48">
        <f>M63/(1-M61)</f>
        <v>0</v>
      </c>
      <c r="N65" s="89"/>
      <c r="O65" s="48">
        <f>O63/(1-O61)</f>
        <v>0</v>
      </c>
      <c r="P65" s="48">
        <f>P63/(1-P61)</f>
        <v>0</v>
      </c>
      <c r="Q65" s="82"/>
      <c r="R65" s="48">
        <f>R63/(1-R61)</f>
        <v>-29896.554518600275</v>
      </c>
      <c r="S65" s="48">
        <f>S63/(1-S61)</f>
        <v>-468379.35412473761</v>
      </c>
      <c r="T65" s="89"/>
      <c r="U65" s="48">
        <f>U63/(1-U61)</f>
        <v>-17332.794838152189</v>
      </c>
      <c r="V65" s="48">
        <f>V63/(1-V61)</f>
        <v>-271547.11913105089</v>
      </c>
      <c r="W65" s="82"/>
      <c r="X65" s="48">
        <f>X63/(1-X61)</f>
        <v>14375.188180368674</v>
      </c>
      <c r="Y65" s="48">
        <f>Y63/(1-Y61)</f>
        <v>225211.28149244256</v>
      </c>
      <c r="Z65" s="82"/>
      <c r="AA65" s="48">
        <f>AA63/(1-AA61)</f>
        <v>13936.358346088837</v>
      </c>
      <c r="AB65" s="48">
        <f>AB63/(1-AB61)</f>
        <v>218336.28075539178</v>
      </c>
      <c r="AC65" s="82"/>
      <c r="AD65" s="48">
        <f>AD63/(1-AD61)</f>
        <v>13497.528511809</v>
      </c>
      <c r="AE65" s="48">
        <f>AE63/(1-AE61)</f>
        <v>211461.28001834097</v>
      </c>
      <c r="AF65" s="82"/>
      <c r="AG65" s="48">
        <f>AG63/(1-AG61)</f>
        <v>4810.3557944474296</v>
      </c>
      <c r="AH65" s="48">
        <f>AH63/(1-AH61)</f>
        <v>75362.240779676402</v>
      </c>
      <c r="AI65" s="82"/>
      <c r="AJ65" s="48">
        <f>AJ63/(1-AJ61)</f>
        <v>-31666.148567381868</v>
      </c>
      <c r="AK65" s="48">
        <f>AK63/(1-AK61)</f>
        <v>-496102.9942223159</v>
      </c>
      <c r="AM65" s="48">
        <f>AM63/(1-AM61)</f>
        <v>-32110.650658826045</v>
      </c>
      <c r="AN65" s="48">
        <f>AN63/(1-AN61)</f>
        <v>-503066.8603216082</v>
      </c>
      <c r="AP65" s="48">
        <f>AP63/(1-AP61)</f>
        <v>-33474.970808052283</v>
      </c>
      <c r="AQ65" s="48">
        <f>AQ63/(1-AQ61)</f>
        <v>-524441.20932615234</v>
      </c>
      <c r="AS65" s="48">
        <f>AS63/(1-AS61)</f>
        <v>-45819.454017560973</v>
      </c>
      <c r="AT65" s="48">
        <f>AT63/(1-AT61)</f>
        <v>-717838.11294178851</v>
      </c>
      <c r="AV65" s="48">
        <f>AV63/(1-AV61)</f>
        <v>-34806.094834518051</v>
      </c>
      <c r="AW65" s="48">
        <f>AW63/(1-AW61)</f>
        <v>-545295.48574078258</v>
      </c>
    </row>
    <row r="66" spans="1:49" x14ac:dyDescent="0.35">
      <c r="A66" s="79" t="s">
        <v>86</v>
      </c>
      <c r="B66" s="1"/>
      <c r="C66" s="1"/>
      <c r="D66" s="109"/>
      <c r="E66" s="1"/>
      <c r="F66" s="90">
        <f>+F65</f>
        <v>0</v>
      </c>
      <c r="G66" s="90">
        <f>+G65</f>
        <v>0</v>
      </c>
      <c r="H66" s="1"/>
      <c r="I66" s="90">
        <f>+I65</f>
        <v>0</v>
      </c>
      <c r="J66" s="90">
        <f>+J65</f>
        <v>0</v>
      </c>
      <c r="K66" s="91"/>
      <c r="L66" s="90">
        <f>+L65</f>
        <v>0</v>
      </c>
      <c r="M66" s="90">
        <f>+M65</f>
        <v>0</v>
      </c>
      <c r="N66" s="91"/>
      <c r="O66" s="90">
        <f>+O65</f>
        <v>0</v>
      </c>
      <c r="P66" s="90">
        <f>+P65</f>
        <v>0</v>
      </c>
      <c r="Q66" s="91"/>
      <c r="R66" s="90">
        <f>+R65</f>
        <v>-29896.554518600275</v>
      </c>
      <c r="S66" s="90">
        <f>+S65</f>
        <v>-468379.35412473761</v>
      </c>
      <c r="T66" s="91"/>
      <c r="U66" s="90">
        <f>+U65</f>
        <v>-17332.794838152189</v>
      </c>
      <c r="V66" s="90">
        <f>+V65</f>
        <v>-271547.11913105089</v>
      </c>
      <c r="W66" s="91"/>
      <c r="X66" s="90">
        <f>+X65</f>
        <v>14375.188180368674</v>
      </c>
      <c r="Y66" s="90">
        <f>+Y65</f>
        <v>225211.28149244256</v>
      </c>
      <c r="Z66" s="91"/>
      <c r="AA66" s="90">
        <f>+AA65</f>
        <v>13936.358346088837</v>
      </c>
      <c r="AB66" s="90">
        <f>+AB65</f>
        <v>218336.28075539178</v>
      </c>
      <c r="AC66" s="91"/>
      <c r="AD66" s="90">
        <f>+AD65</f>
        <v>13497.528511809</v>
      </c>
      <c r="AE66" s="90">
        <f>+AE65</f>
        <v>211461.28001834097</v>
      </c>
      <c r="AF66" s="91"/>
      <c r="AG66" s="90">
        <f>+AG65</f>
        <v>4810.3557944474296</v>
      </c>
      <c r="AH66" s="90">
        <f>+AH65</f>
        <v>75362.240779676402</v>
      </c>
      <c r="AI66" s="91"/>
      <c r="AJ66" s="90">
        <f>+AJ65</f>
        <v>-31666.148567381868</v>
      </c>
      <c r="AK66" s="90">
        <f>+AK65</f>
        <v>-496102.9942223159</v>
      </c>
      <c r="AM66" s="90">
        <f>+AM65</f>
        <v>-32110.650658826045</v>
      </c>
      <c r="AN66" s="90">
        <f>+AN65</f>
        <v>-503066.8603216082</v>
      </c>
      <c r="AP66" s="90">
        <f>+AP65</f>
        <v>-33474.970808052283</v>
      </c>
      <c r="AQ66" s="90">
        <f>+AQ65</f>
        <v>-524441.20932615234</v>
      </c>
      <c r="AS66" s="90">
        <f>+AS65</f>
        <v>-45819.454017560973</v>
      </c>
      <c r="AT66" s="90">
        <f>+AT65</f>
        <v>-717838.11294178851</v>
      </c>
      <c r="AV66" s="90">
        <f>+AV65</f>
        <v>-34806.094834518051</v>
      </c>
      <c r="AW66" s="90">
        <f>+AW65</f>
        <v>-545295.48574078258</v>
      </c>
    </row>
    <row r="67" spans="1:49" x14ac:dyDescent="0.35">
      <c r="A67" s="1"/>
      <c r="B67" s="75"/>
      <c r="C67" s="75"/>
      <c r="D67" s="145"/>
      <c r="E67" s="75"/>
      <c r="F67" s="75"/>
      <c r="G67" s="75"/>
      <c r="H67" s="75"/>
      <c r="I67" s="75"/>
      <c r="J67" s="75"/>
      <c r="K67" s="75"/>
      <c r="L67" s="75"/>
      <c r="M67" s="75"/>
      <c r="N67" s="75"/>
      <c r="O67" s="75"/>
      <c r="P67" s="75"/>
      <c r="Q67" s="75"/>
      <c r="R67" s="75"/>
      <c r="S67" s="92"/>
      <c r="T67" s="92"/>
      <c r="U67" s="92"/>
      <c r="V67" s="92"/>
      <c r="W67" s="1"/>
      <c r="X67" s="1"/>
      <c r="Y67" s="1"/>
      <c r="Z67" s="1"/>
      <c r="AA67" s="1"/>
      <c r="AB67" s="1"/>
      <c r="AC67" s="1"/>
      <c r="AD67" s="1"/>
      <c r="AE67" s="1"/>
      <c r="AF67" s="1"/>
      <c r="AG67" s="1"/>
      <c r="AH67" s="1"/>
      <c r="AI67" s="134"/>
      <c r="AJ67" s="134"/>
      <c r="AK67" s="134"/>
      <c r="AL67" s="135"/>
      <c r="AM67" s="135"/>
      <c r="AN67" s="135"/>
      <c r="AO67" s="135"/>
      <c r="AP67" s="135"/>
      <c r="AQ67" s="135"/>
      <c r="AR67" s="135"/>
      <c r="AS67" s="135"/>
      <c r="AT67" s="135"/>
      <c r="AU67" s="135"/>
      <c r="AV67" s="135"/>
      <c r="AW67" s="135"/>
    </row>
    <row r="68" spans="1:49" ht="15" thickBot="1" x14ac:dyDescent="0.4">
      <c r="A68" s="1"/>
      <c r="B68" s="75"/>
      <c r="C68" s="75"/>
      <c r="D68" s="145"/>
      <c r="E68" s="75"/>
      <c r="F68" s="75"/>
      <c r="G68" s="75"/>
      <c r="H68" s="75"/>
      <c r="I68" s="75"/>
      <c r="J68" s="75"/>
      <c r="K68" s="93" t="s">
        <v>28</v>
      </c>
      <c r="L68" s="75"/>
      <c r="M68" s="75"/>
      <c r="N68" s="75"/>
      <c r="O68" s="75"/>
      <c r="P68" s="136"/>
      <c r="Q68" s="136"/>
      <c r="R68" s="136"/>
      <c r="S68" s="137"/>
      <c r="T68" s="137"/>
      <c r="U68" s="92"/>
      <c r="V68" s="92"/>
      <c r="W68" s="1"/>
      <c r="X68" s="1"/>
      <c r="Y68" s="1"/>
      <c r="Z68" s="1"/>
      <c r="AA68" s="1"/>
      <c r="AB68" s="1"/>
      <c r="AC68" s="1"/>
      <c r="AD68" s="1"/>
      <c r="AE68" s="1"/>
      <c r="AF68" s="1"/>
      <c r="AG68" s="1"/>
      <c r="AH68" s="1"/>
      <c r="AI68" s="1"/>
      <c r="AJ68" s="1"/>
      <c r="AK68" s="1"/>
    </row>
    <row r="69" spans="1:49" ht="15" thickBot="1" x14ac:dyDescent="0.4">
      <c r="A69" s="94"/>
      <c r="B69" s="94"/>
      <c r="C69" s="94"/>
      <c r="D69" s="146"/>
      <c r="E69" s="94"/>
      <c r="F69" s="95">
        <v>2015</v>
      </c>
      <c r="G69" s="95">
        <v>2016</v>
      </c>
      <c r="H69" s="95">
        <v>2017</v>
      </c>
      <c r="I69" s="95">
        <v>2018</v>
      </c>
      <c r="J69" s="95">
        <v>2019</v>
      </c>
      <c r="K69" s="95">
        <v>2020</v>
      </c>
      <c r="L69" s="95">
        <v>2021</v>
      </c>
      <c r="M69" s="95">
        <v>2022</v>
      </c>
      <c r="N69" s="95">
        <v>2023</v>
      </c>
      <c r="O69" s="95">
        <v>2024</v>
      </c>
      <c r="P69" s="95">
        <v>2025</v>
      </c>
      <c r="Q69" s="95">
        <v>2026</v>
      </c>
      <c r="R69" s="95">
        <v>2027</v>
      </c>
      <c r="S69" s="95">
        <v>2028</v>
      </c>
      <c r="T69" s="95">
        <v>2029</v>
      </c>
      <c r="U69" s="1"/>
      <c r="V69" s="1"/>
      <c r="W69" s="1"/>
      <c r="X69" s="1"/>
      <c r="Y69" s="1"/>
      <c r="Z69" s="1"/>
      <c r="AA69" s="1"/>
      <c r="AB69" s="1"/>
    </row>
    <row r="70" spans="1:49" x14ac:dyDescent="0.35">
      <c r="A70" s="96" t="s">
        <v>87</v>
      </c>
      <c r="B70" s="97"/>
      <c r="C70" s="97"/>
      <c r="D70" s="147"/>
      <c r="E70" s="97"/>
      <c r="F70" s="97"/>
      <c r="G70" s="97"/>
      <c r="H70" s="97"/>
      <c r="I70" s="97"/>
      <c r="J70" s="98"/>
      <c r="K70" s="98"/>
      <c r="L70" s="98"/>
      <c r="M70" s="1"/>
      <c r="N70" s="98"/>
      <c r="O70" s="1"/>
      <c r="P70" s="1"/>
      <c r="Q70" s="1"/>
      <c r="R70" s="1"/>
      <c r="S70" s="1"/>
      <c r="T70" s="1"/>
      <c r="U70" s="1"/>
      <c r="V70" s="1"/>
      <c r="W70" s="1"/>
      <c r="X70" s="1"/>
      <c r="Y70" s="1"/>
      <c r="Z70" s="1"/>
      <c r="AA70" s="1"/>
      <c r="AB70" s="1"/>
    </row>
    <row r="71" spans="1:49" x14ac:dyDescent="0.35">
      <c r="A71" s="99" t="s">
        <v>88</v>
      </c>
      <c r="B71" s="100"/>
      <c r="C71" s="100"/>
      <c r="D71" s="148"/>
      <c r="G71" s="101"/>
      <c r="H71" s="101"/>
      <c r="I71" s="101"/>
      <c r="K71" s="48"/>
      <c r="L71" s="48"/>
      <c r="M71" s="1"/>
      <c r="N71" s="48"/>
      <c r="O71" s="1"/>
      <c r="P71" s="1"/>
      <c r="Q71" s="1"/>
      <c r="R71" s="1"/>
      <c r="S71" s="1"/>
      <c r="T71" s="1"/>
      <c r="U71" s="1"/>
      <c r="V71" s="1"/>
      <c r="W71" s="1"/>
      <c r="X71" s="1"/>
      <c r="Y71" s="1"/>
      <c r="Z71" s="1"/>
      <c r="AA71" s="1"/>
      <c r="AB71" s="1"/>
    </row>
    <row r="72" spans="1:49" x14ac:dyDescent="0.35">
      <c r="A72" s="94" t="s">
        <v>89</v>
      </c>
      <c r="B72" s="94"/>
      <c r="C72" s="94"/>
      <c r="D72" s="146"/>
      <c r="E72" s="94"/>
      <c r="F72" s="102"/>
      <c r="G72" s="84">
        <f t="shared" ref="G72:S72" si="15">F74</f>
        <v>0</v>
      </c>
      <c r="H72" s="84">
        <f t="shared" si="15"/>
        <v>0</v>
      </c>
      <c r="I72" s="84">
        <f t="shared" si="15"/>
        <v>0</v>
      </c>
      <c r="J72" s="84">
        <f t="shared" si="15"/>
        <v>0</v>
      </c>
      <c r="K72" s="84">
        <f t="shared" si="15"/>
        <v>2975336.9042067779</v>
      </c>
      <c r="L72" s="84">
        <f t="shared" si="15"/>
        <v>2975336.9042067779</v>
      </c>
      <c r="M72" s="84">
        <f t="shared" si="15"/>
        <v>2975336.9042067779</v>
      </c>
      <c r="N72" s="84">
        <f t="shared" si="15"/>
        <v>2975336.9042067779</v>
      </c>
      <c r="O72" s="84">
        <f t="shared" si="15"/>
        <v>2975336.9042067779</v>
      </c>
      <c r="P72" s="84">
        <f t="shared" si="15"/>
        <v>3991848.4357068944</v>
      </c>
      <c r="Q72" s="84">
        <f t="shared" si="15"/>
        <v>6674093.4251484685</v>
      </c>
      <c r="R72" s="84">
        <f t="shared" si="15"/>
        <v>8243056.1489436608</v>
      </c>
      <c r="S72" s="84">
        <f t="shared" si="15"/>
        <v>11461669.120660987</v>
      </c>
      <c r="T72" s="84">
        <f>S74</f>
        <v>14641913.722070673</v>
      </c>
      <c r="U72" s="1"/>
      <c r="V72" s="1"/>
      <c r="W72" s="1"/>
      <c r="X72" s="1"/>
      <c r="Y72" s="1"/>
      <c r="Z72" s="1"/>
      <c r="AA72" s="1"/>
      <c r="AB72" s="1"/>
    </row>
    <row r="73" spans="1:49" x14ac:dyDescent="0.35">
      <c r="A73" s="94" t="s">
        <v>90</v>
      </c>
      <c r="B73" s="94"/>
      <c r="C73" s="94"/>
      <c r="D73" s="146"/>
      <c r="E73" s="94"/>
      <c r="F73" s="98">
        <f>'App.2-FA Proposed REG ISA'!C61</f>
        <v>0</v>
      </c>
      <c r="G73" s="98">
        <f>'App.2-FA Proposed REG ISA'!D61</f>
        <v>0</v>
      </c>
      <c r="H73" s="98">
        <v>0</v>
      </c>
      <c r="I73" s="98">
        <f>'App.2-FA Proposed REG ISA'!F61</f>
        <v>0</v>
      </c>
      <c r="J73" s="98">
        <f>'App.2-FA Proposed REG ISA'!G46</f>
        <v>2975336.9042067779</v>
      </c>
      <c r="K73" s="98">
        <f>'App.2-FA Proposed REG ISA'!H61</f>
        <v>0</v>
      </c>
      <c r="L73" s="98">
        <f>'App.2-FA Proposed REG ISA'!I61</f>
        <v>0</v>
      </c>
      <c r="M73" s="98">
        <f>'App.2-FA Proposed REG ISA'!J61</f>
        <v>0</v>
      </c>
      <c r="N73" s="98">
        <f>'App.2-FA Proposed REG ISA'!K61</f>
        <v>0</v>
      </c>
      <c r="O73" s="98">
        <f>'App.2-FA Proposed REG ISA'!L46</f>
        <v>1016511.5315001165</v>
      </c>
      <c r="P73" s="98">
        <f>'App.2-FA Proposed REG ISA'!M46</f>
        <v>2682244.9894415741</v>
      </c>
      <c r="Q73" s="98">
        <f>'App.2-FA Proposed REG ISA'!N46</f>
        <v>1568962.7237951928</v>
      </c>
      <c r="R73" s="98">
        <f>'App.2-FA Proposed REG ISA'!O46</f>
        <v>3218612.9717173269</v>
      </c>
      <c r="S73" s="98">
        <f>'App.2-FA Proposed REG ISA'!P46</f>
        <v>3180244.6014096867</v>
      </c>
      <c r="T73" s="98">
        <f>'App.2-FA Proposed REG ISA'!Q46</f>
        <v>2804138.7104819864</v>
      </c>
      <c r="U73" s="1"/>
      <c r="V73" s="103"/>
      <c r="W73" s="1"/>
      <c r="X73" s="1"/>
      <c r="Y73" s="1"/>
      <c r="Z73" s="1"/>
      <c r="AA73" s="1"/>
      <c r="AB73" s="1"/>
    </row>
    <row r="74" spans="1:49" x14ac:dyDescent="0.35">
      <c r="A74" s="94" t="s">
        <v>91</v>
      </c>
      <c r="B74" s="94"/>
      <c r="C74" s="94"/>
      <c r="D74" s="94"/>
      <c r="E74" s="94"/>
      <c r="F74" s="84">
        <f t="shared" ref="F74:O74" si="16">SUM(F72:F73)</f>
        <v>0</v>
      </c>
      <c r="G74" s="84">
        <f t="shared" si="16"/>
        <v>0</v>
      </c>
      <c r="H74" s="84">
        <f t="shared" si="16"/>
        <v>0</v>
      </c>
      <c r="I74" s="84">
        <f t="shared" si="16"/>
        <v>0</v>
      </c>
      <c r="J74" s="84">
        <f t="shared" si="16"/>
        <v>2975336.9042067779</v>
      </c>
      <c r="K74" s="84">
        <f t="shared" si="16"/>
        <v>2975336.9042067779</v>
      </c>
      <c r="L74" s="84">
        <f t="shared" si="16"/>
        <v>2975336.9042067779</v>
      </c>
      <c r="M74" s="84">
        <f t="shared" si="16"/>
        <v>2975336.9042067779</v>
      </c>
      <c r="N74" s="84">
        <f t="shared" si="16"/>
        <v>2975336.9042067779</v>
      </c>
      <c r="O74" s="84">
        <f t="shared" si="16"/>
        <v>3991848.4357068944</v>
      </c>
      <c r="P74" s="84">
        <f>SUM(P72:P73)</f>
        <v>6674093.4251484685</v>
      </c>
      <c r="Q74" s="84">
        <f t="shared" ref="Q74:T74" si="17">SUM(Q72:Q73)</f>
        <v>8243056.1489436608</v>
      </c>
      <c r="R74" s="84">
        <f t="shared" si="17"/>
        <v>11461669.120660987</v>
      </c>
      <c r="S74" s="84">
        <f t="shared" si="17"/>
        <v>14641913.722070673</v>
      </c>
      <c r="T74" s="84">
        <f t="shared" si="17"/>
        <v>17446052.432552658</v>
      </c>
      <c r="U74" s="1"/>
      <c r="V74" s="1"/>
      <c r="W74" s="1"/>
      <c r="X74" s="1"/>
      <c r="Y74" s="1"/>
      <c r="Z74" s="1"/>
      <c r="AA74" s="1"/>
      <c r="AB74" s="1"/>
    </row>
    <row r="75" spans="1:49" x14ac:dyDescent="0.35">
      <c r="A75" s="94"/>
      <c r="B75" s="94"/>
      <c r="C75" s="94"/>
      <c r="D75" s="94"/>
      <c r="E75" s="94"/>
      <c r="F75" s="82"/>
      <c r="G75" s="82"/>
      <c r="H75" s="82"/>
      <c r="I75" s="82"/>
      <c r="J75" s="82"/>
      <c r="K75" s="82"/>
      <c r="L75" s="48"/>
      <c r="M75" s="1"/>
      <c r="N75" s="48"/>
      <c r="O75" s="1"/>
      <c r="P75" s="1"/>
      <c r="Q75" s="1"/>
      <c r="R75" s="1"/>
      <c r="S75" s="1"/>
      <c r="T75" s="1"/>
      <c r="U75" s="1"/>
      <c r="V75" s="1"/>
      <c r="W75" s="1"/>
      <c r="X75" s="1"/>
      <c r="Y75" s="1"/>
      <c r="Z75" s="1"/>
      <c r="AA75" s="1"/>
      <c r="AB75" s="1"/>
    </row>
    <row r="76" spans="1:49" x14ac:dyDescent="0.35">
      <c r="A76" s="94" t="s">
        <v>92</v>
      </c>
      <c r="B76" s="94"/>
      <c r="C76" s="94"/>
      <c r="D76" s="94"/>
      <c r="E76" s="94"/>
      <c r="F76" s="100"/>
      <c r="G76" s="84">
        <f>+F79</f>
        <v>0</v>
      </c>
      <c r="H76" s="84">
        <f t="shared" ref="H76:T76" si="18">+G79</f>
        <v>0</v>
      </c>
      <c r="I76" s="84">
        <f t="shared" si="18"/>
        <v>0</v>
      </c>
      <c r="J76" s="84">
        <f t="shared" si="18"/>
        <v>0</v>
      </c>
      <c r="K76" s="84">
        <f t="shared" si="18"/>
        <v>49602.720000000001</v>
      </c>
      <c r="L76" s="84">
        <f t="shared" si="18"/>
        <v>644835.40999999992</v>
      </c>
      <c r="M76" s="84">
        <f t="shared" si="18"/>
        <v>1240068.0999999999</v>
      </c>
      <c r="N76" s="84">
        <f t="shared" si="18"/>
        <v>1835300.7899999998</v>
      </c>
      <c r="O76" s="84">
        <f t="shared" si="18"/>
        <v>2430533.4799999995</v>
      </c>
      <c r="P76" s="84">
        <f t="shared" si="18"/>
        <v>3137309.9635414639</v>
      </c>
      <c r="Q76" s="84">
        <f t="shared" si="18"/>
        <v>3446457.3891037945</v>
      </c>
      <c r="R76" s="84">
        <f t="shared" si="18"/>
        <v>3946854.7424944704</v>
      </c>
      <c r="S76" s="84">
        <f t="shared" si="18"/>
        <v>4584040.5981364157</v>
      </c>
      <c r="T76" s="84">
        <f t="shared" si="18"/>
        <v>5362948.8556470321</v>
      </c>
      <c r="U76" s="1"/>
      <c r="V76" s="1"/>
      <c r="W76" s="1"/>
      <c r="X76" s="1"/>
      <c r="Y76" s="1"/>
      <c r="Z76" s="1"/>
      <c r="AA76" s="1"/>
      <c r="AB76" s="1"/>
    </row>
    <row r="77" spans="1:49" x14ac:dyDescent="0.35">
      <c r="A77" s="94" t="s">
        <v>93</v>
      </c>
      <c r="B77" s="94"/>
      <c r="C77" s="94"/>
      <c r="D77" s="94"/>
      <c r="E77" s="94"/>
      <c r="F77" s="82">
        <f>IF(ISERROR(F72/$C$71), 0, F72/$C$71)</f>
        <v>0</v>
      </c>
      <c r="G77" s="82">
        <f t="shared" ref="G77:J77" si="19">IF(ISERROR(G72/$C$71), 0, G72/$C$71)</f>
        <v>0</v>
      </c>
      <c r="H77" s="82">
        <f t="shared" si="19"/>
        <v>0</v>
      </c>
      <c r="I77" s="82">
        <f t="shared" si="19"/>
        <v>0</v>
      </c>
      <c r="J77" s="82">
        <f t="shared" si="19"/>
        <v>0</v>
      </c>
      <c r="K77" s="82">
        <f>'GPMC Fixed Asset Continuity'!U7</f>
        <v>595232.68999999994</v>
      </c>
      <c r="L77" s="82">
        <f>'GPMC Fixed Asset Continuity'!Z7</f>
        <v>595232.68999999994</v>
      </c>
      <c r="M77" s="82">
        <f>'GPMC Fixed Asset Continuity'!AE7</f>
        <v>595232.68999999994</v>
      </c>
      <c r="N77" s="82">
        <f>'GPMC Fixed Asset Continuity'!AJ7</f>
        <v>595232.68999999994</v>
      </c>
      <c r="O77" s="82">
        <f>'GPMC Fixed Asset Continuity'!AO7</f>
        <v>706776.48354146455</v>
      </c>
      <c r="P77" s="82">
        <f>'GPMC Fixed Asset Continuity'!AT7</f>
        <v>309147.42556233035</v>
      </c>
      <c r="Q77" s="82">
        <f>'GPMC Fixed Asset Continuity'!AY7</f>
        <v>500397.35339067574</v>
      </c>
      <c r="R77" s="82">
        <f>'GPMC Fixed Asset Continuity'!BD7</f>
        <v>637185.8556419448</v>
      </c>
      <c r="S77" s="82">
        <f>'GPMC Fixed Asset Continuity'!BI7</f>
        <v>778908.25751061609</v>
      </c>
      <c r="T77" s="82">
        <f>'GPMC Fixed Asset Continuity'!BN7</f>
        <v>1002091.9075629092</v>
      </c>
      <c r="U77" s="1"/>
      <c r="V77" s="1"/>
      <c r="W77" s="1"/>
      <c r="X77" s="1"/>
      <c r="Y77" s="1"/>
      <c r="Z77" s="1"/>
      <c r="AA77" s="1"/>
      <c r="AB77" s="1"/>
    </row>
    <row r="78" spans="1:49" x14ac:dyDescent="0.35">
      <c r="A78" s="94" t="s">
        <v>94</v>
      </c>
      <c r="B78" s="94"/>
      <c r="C78" s="1"/>
      <c r="D78" s="1"/>
      <c r="E78" s="1"/>
      <c r="F78" s="48">
        <v>0</v>
      </c>
      <c r="G78" s="48">
        <v>0</v>
      </c>
      <c r="H78" s="48">
        <v>0</v>
      </c>
      <c r="I78" s="48">
        <v>0</v>
      </c>
      <c r="J78" s="48">
        <f>'GPMC Fixed Asset Continuity'!P7</f>
        <v>49602.720000000001</v>
      </c>
      <c r="K78" s="48">
        <v>0</v>
      </c>
      <c r="L78" s="48">
        <v>0</v>
      </c>
      <c r="M78" s="48">
        <v>0</v>
      </c>
      <c r="N78" s="48">
        <v>0</v>
      </c>
      <c r="O78" s="48">
        <v>0</v>
      </c>
      <c r="P78" s="48">
        <v>0</v>
      </c>
      <c r="Q78" s="48">
        <v>0</v>
      </c>
      <c r="R78" s="48">
        <v>0</v>
      </c>
      <c r="S78" s="48">
        <v>0</v>
      </c>
      <c r="T78" s="48">
        <v>0</v>
      </c>
      <c r="U78" s="1"/>
      <c r="V78" s="1"/>
      <c r="W78" s="1"/>
      <c r="X78" s="1"/>
      <c r="Y78" s="1"/>
      <c r="Z78" s="1"/>
      <c r="AA78" s="1"/>
      <c r="AB78" s="1"/>
    </row>
    <row r="79" spans="1:49" x14ac:dyDescent="0.35">
      <c r="A79" s="94" t="s">
        <v>95</v>
      </c>
      <c r="B79" s="94"/>
      <c r="C79" s="94"/>
      <c r="D79" s="94"/>
      <c r="E79" s="94"/>
      <c r="F79" s="84">
        <f t="shared" ref="F79:O79" si="20">SUM(F76+F77+F78)</f>
        <v>0</v>
      </c>
      <c r="G79" s="84">
        <f t="shared" si="20"/>
        <v>0</v>
      </c>
      <c r="H79" s="84">
        <f t="shared" si="20"/>
        <v>0</v>
      </c>
      <c r="I79" s="84">
        <f t="shared" si="20"/>
        <v>0</v>
      </c>
      <c r="J79" s="84">
        <f t="shared" si="20"/>
        <v>49602.720000000001</v>
      </c>
      <c r="K79" s="84">
        <f t="shared" si="20"/>
        <v>644835.40999999992</v>
      </c>
      <c r="L79" s="84">
        <f t="shared" si="20"/>
        <v>1240068.0999999999</v>
      </c>
      <c r="M79" s="84">
        <f t="shared" si="20"/>
        <v>1835300.7899999998</v>
      </c>
      <c r="N79" s="84">
        <f t="shared" si="20"/>
        <v>2430533.4799999995</v>
      </c>
      <c r="O79" s="84">
        <f t="shared" si="20"/>
        <v>3137309.9635414639</v>
      </c>
      <c r="P79" s="84">
        <f>SUM(P76+P77+P78)</f>
        <v>3446457.3891037945</v>
      </c>
      <c r="Q79" s="84">
        <f t="shared" ref="Q79:T79" si="21">SUM(Q76+Q77+Q78)</f>
        <v>3946854.7424944704</v>
      </c>
      <c r="R79" s="84">
        <f t="shared" si="21"/>
        <v>4584040.5981364157</v>
      </c>
      <c r="S79" s="84">
        <f t="shared" si="21"/>
        <v>5362948.8556470321</v>
      </c>
      <c r="T79" s="84">
        <f t="shared" si="21"/>
        <v>6365040.7632099409</v>
      </c>
      <c r="U79" s="1"/>
      <c r="V79" s="1"/>
      <c r="W79" s="1"/>
      <c r="X79" s="1"/>
      <c r="Y79" s="1"/>
      <c r="Z79" s="1"/>
      <c r="AA79" s="1"/>
      <c r="AB79" s="1"/>
    </row>
    <row r="80" spans="1:49" x14ac:dyDescent="0.35">
      <c r="A80" s="94"/>
      <c r="B80" s="94"/>
      <c r="C80" s="94"/>
      <c r="D80" s="94"/>
      <c r="E80" s="94"/>
      <c r="F80" s="48"/>
      <c r="G80" s="48"/>
      <c r="H80" s="48"/>
      <c r="I80" s="48"/>
      <c r="J80" s="48"/>
      <c r="K80" s="48"/>
      <c r="L80" s="48"/>
      <c r="M80" s="48"/>
      <c r="N80" s="48"/>
      <c r="O80" s="48"/>
      <c r="P80" s="48"/>
      <c r="Q80" s="48"/>
      <c r="R80" s="48"/>
      <c r="S80" s="48"/>
      <c r="T80" s="48"/>
      <c r="U80" s="103"/>
      <c r="V80" s="1"/>
      <c r="W80" s="1"/>
      <c r="X80" s="1"/>
      <c r="Y80" s="1"/>
      <c r="Z80" s="1"/>
      <c r="AA80" s="1"/>
      <c r="AB80" s="1"/>
    </row>
    <row r="81" spans="1:28" x14ac:dyDescent="0.35">
      <c r="A81" s="94" t="s">
        <v>96</v>
      </c>
      <c r="B81" s="94"/>
      <c r="C81" s="94"/>
      <c r="D81" s="94"/>
      <c r="E81" s="94"/>
      <c r="F81" s="48">
        <f t="shared" ref="F81:O81" si="22">F72-F76</f>
        <v>0</v>
      </c>
      <c r="G81" s="48">
        <f t="shared" si="22"/>
        <v>0</v>
      </c>
      <c r="H81" s="48">
        <f t="shared" si="22"/>
        <v>0</v>
      </c>
      <c r="I81" s="48">
        <f t="shared" si="22"/>
        <v>0</v>
      </c>
      <c r="J81" s="48">
        <f t="shared" si="22"/>
        <v>0</v>
      </c>
      <c r="K81" s="48">
        <f t="shared" si="22"/>
        <v>2925734.1842067777</v>
      </c>
      <c r="L81" s="48">
        <f t="shared" si="22"/>
        <v>2330501.4942067778</v>
      </c>
      <c r="M81" s="48">
        <f t="shared" si="22"/>
        <v>1735268.8042067781</v>
      </c>
      <c r="N81" s="48">
        <f t="shared" si="22"/>
        <v>1140036.1142067781</v>
      </c>
      <c r="O81" s="48">
        <f t="shared" si="22"/>
        <v>544803.42420677841</v>
      </c>
      <c r="P81" s="48">
        <f>P72-P76</f>
        <v>854538.47216543043</v>
      </c>
      <c r="Q81" s="48">
        <f t="shared" ref="Q81:T81" si="23">Q72-Q76</f>
        <v>3227636.036044674</v>
      </c>
      <c r="R81" s="48">
        <f t="shared" si="23"/>
        <v>4296201.4064491903</v>
      </c>
      <c r="S81" s="48">
        <f t="shared" si="23"/>
        <v>6877628.522524571</v>
      </c>
      <c r="T81" s="48">
        <f t="shared" si="23"/>
        <v>9278964.8664236404</v>
      </c>
      <c r="U81" s="1"/>
      <c r="V81" s="1"/>
      <c r="W81" s="1"/>
      <c r="X81" s="1"/>
      <c r="Y81" s="1"/>
      <c r="Z81" s="1"/>
      <c r="AA81" s="1"/>
      <c r="AB81" s="1"/>
    </row>
    <row r="82" spans="1:28" x14ac:dyDescent="0.35">
      <c r="A82" s="94" t="s">
        <v>97</v>
      </c>
      <c r="B82" s="94"/>
      <c r="C82" s="94"/>
      <c r="D82" s="94"/>
      <c r="E82" s="94"/>
      <c r="F82" s="84">
        <f t="shared" ref="F82:O82" si="24">F74-F79</f>
        <v>0</v>
      </c>
      <c r="G82" s="84">
        <f t="shared" si="24"/>
        <v>0</v>
      </c>
      <c r="H82" s="84">
        <f t="shared" si="24"/>
        <v>0</v>
      </c>
      <c r="I82" s="84">
        <f t="shared" si="24"/>
        <v>0</v>
      </c>
      <c r="J82" s="84">
        <f t="shared" si="24"/>
        <v>2925734.1842067777</v>
      </c>
      <c r="K82" s="84">
        <f t="shared" si="24"/>
        <v>2330501.4942067778</v>
      </c>
      <c r="L82" s="84">
        <f t="shared" si="24"/>
        <v>1735268.8042067781</v>
      </c>
      <c r="M82" s="84">
        <f t="shared" si="24"/>
        <v>1140036.1142067781</v>
      </c>
      <c r="N82" s="84">
        <f t="shared" si="24"/>
        <v>544803.42420677841</v>
      </c>
      <c r="O82" s="84">
        <f t="shared" si="24"/>
        <v>854538.47216543043</v>
      </c>
      <c r="P82" s="84">
        <f>P74-P79</f>
        <v>3227636.036044674</v>
      </c>
      <c r="Q82" s="84">
        <f t="shared" ref="Q82:T82" si="25">Q74-Q79</f>
        <v>4296201.4064491903</v>
      </c>
      <c r="R82" s="84">
        <f t="shared" si="25"/>
        <v>6877628.522524571</v>
      </c>
      <c r="S82" s="84">
        <f t="shared" si="25"/>
        <v>9278964.8664236404</v>
      </c>
      <c r="T82" s="84">
        <f t="shared" si="25"/>
        <v>11081011.669342717</v>
      </c>
      <c r="U82" s="1"/>
      <c r="V82" s="1"/>
      <c r="W82" s="1"/>
      <c r="X82" s="1"/>
      <c r="Y82" s="1"/>
      <c r="Z82" s="1"/>
      <c r="AA82" s="1"/>
      <c r="AB82" s="1"/>
    </row>
    <row r="83" spans="1:28" ht="15" thickBot="1" x14ac:dyDescent="0.4">
      <c r="A83" s="97" t="s">
        <v>98</v>
      </c>
      <c r="B83" s="97"/>
      <c r="C83" s="94"/>
      <c r="D83" s="94"/>
      <c r="E83" s="94"/>
      <c r="F83" s="104">
        <f t="shared" ref="F83:O83" si="26">SUM(F81:F82)/2</f>
        <v>0</v>
      </c>
      <c r="G83" s="104">
        <f t="shared" si="26"/>
        <v>0</v>
      </c>
      <c r="H83" s="104">
        <f t="shared" si="26"/>
        <v>0</v>
      </c>
      <c r="I83" s="104">
        <f t="shared" si="26"/>
        <v>0</v>
      </c>
      <c r="J83" s="104">
        <f t="shared" si="26"/>
        <v>1462867.0921033889</v>
      </c>
      <c r="K83" s="104">
        <f t="shared" si="26"/>
        <v>2628117.8392067775</v>
      </c>
      <c r="L83" s="104">
        <f t="shared" si="26"/>
        <v>2032885.149206778</v>
      </c>
      <c r="M83" s="104">
        <f t="shared" si="26"/>
        <v>1437652.4592067781</v>
      </c>
      <c r="N83" s="104">
        <f t="shared" si="26"/>
        <v>842419.76920677826</v>
      </c>
      <c r="O83" s="104">
        <f t="shared" si="26"/>
        <v>699670.94818610442</v>
      </c>
      <c r="P83" s="104">
        <f>SUM(P81:P82)/2</f>
        <v>2041087.2541050522</v>
      </c>
      <c r="Q83" s="104">
        <f t="shared" ref="Q83:T83" si="27">SUM(Q81:Q82)/2</f>
        <v>3761918.7212469322</v>
      </c>
      <c r="R83" s="104">
        <f t="shared" si="27"/>
        <v>5586914.9644868802</v>
      </c>
      <c r="S83" s="104">
        <f t="shared" si="27"/>
        <v>8078296.6944741057</v>
      </c>
      <c r="T83" s="104">
        <f t="shared" si="27"/>
        <v>10179988.267883178</v>
      </c>
      <c r="U83" s="1"/>
      <c r="V83" s="1"/>
      <c r="W83" s="1"/>
      <c r="X83" s="1"/>
      <c r="Y83" s="1"/>
      <c r="Z83" s="1"/>
      <c r="AA83" s="1"/>
      <c r="AB83" s="1"/>
    </row>
    <row r="84" spans="1:28" x14ac:dyDescent="0.35">
      <c r="A84" s="94"/>
      <c r="B84" s="94"/>
      <c r="C84" s="94"/>
      <c r="D84" s="94"/>
      <c r="E84" s="94"/>
      <c r="F84" s="94"/>
      <c r="G84" s="48"/>
      <c r="H84" s="48"/>
      <c r="I84" s="48"/>
      <c r="J84" s="48"/>
      <c r="K84" s="48"/>
      <c r="L84" s="48"/>
      <c r="M84" s="1"/>
      <c r="N84" s="48"/>
      <c r="O84" s="1"/>
      <c r="P84" s="1"/>
      <c r="Q84" s="1"/>
      <c r="R84" s="1"/>
      <c r="S84" s="1"/>
      <c r="T84" s="1"/>
      <c r="U84" s="1"/>
      <c r="V84" s="1"/>
      <c r="W84" s="1"/>
      <c r="X84" s="1"/>
      <c r="Y84" s="1"/>
      <c r="Z84" s="1"/>
      <c r="AA84" s="1"/>
      <c r="AB84" s="1"/>
    </row>
    <row r="85" spans="1:28" ht="15" thickBot="1" x14ac:dyDescent="0.4">
      <c r="A85" s="96" t="s">
        <v>99</v>
      </c>
      <c r="B85" s="96"/>
      <c r="C85" s="97"/>
      <c r="D85" s="97"/>
      <c r="E85" s="97"/>
      <c r="F85" s="97"/>
      <c r="G85" s="48"/>
      <c r="H85" s="48"/>
      <c r="I85" s="48"/>
      <c r="J85" s="48"/>
      <c r="K85" s="93" t="s">
        <v>28</v>
      </c>
      <c r="L85" s="48"/>
      <c r="M85" s="1"/>
      <c r="N85" s="48"/>
      <c r="O85" s="1"/>
      <c r="P85" s="1"/>
      <c r="Q85" s="1"/>
      <c r="R85" s="1"/>
      <c r="S85" s="1"/>
      <c r="T85" s="1"/>
      <c r="U85" s="1"/>
      <c r="V85" s="1"/>
      <c r="W85" s="1"/>
      <c r="X85" s="1"/>
      <c r="Y85" s="1"/>
      <c r="Z85" s="1"/>
      <c r="AA85" s="1"/>
      <c r="AB85" s="1"/>
    </row>
    <row r="86" spans="1:28" ht="15" thickBot="1" x14ac:dyDescent="0.4">
      <c r="A86" s="97"/>
      <c r="B86" s="97"/>
      <c r="C86" s="1"/>
      <c r="D86" s="1"/>
      <c r="E86" s="1"/>
      <c r="F86" s="95">
        <f>F69</f>
        <v>2015</v>
      </c>
      <c r="G86" s="95">
        <f>G69</f>
        <v>2016</v>
      </c>
      <c r="H86" s="95">
        <f t="shared" ref="H86:O86" si="28">H69</f>
        <v>2017</v>
      </c>
      <c r="I86" s="95">
        <f t="shared" si="28"/>
        <v>2018</v>
      </c>
      <c r="J86" s="95">
        <f t="shared" si="28"/>
        <v>2019</v>
      </c>
      <c r="K86" s="95">
        <f t="shared" si="28"/>
        <v>2020</v>
      </c>
      <c r="L86" s="95">
        <f t="shared" si="28"/>
        <v>2021</v>
      </c>
      <c r="M86" s="95">
        <f t="shared" si="28"/>
        <v>2022</v>
      </c>
      <c r="N86" s="95">
        <f t="shared" si="28"/>
        <v>2023</v>
      </c>
      <c r="O86" s="95">
        <f t="shared" si="28"/>
        <v>2024</v>
      </c>
      <c r="P86" s="95">
        <f>P69</f>
        <v>2025</v>
      </c>
      <c r="Q86" s="95">
        <f t="shared" ref="Q86:T86" si="29">Q69</f>
        <v>2026</v>
      </c>
      <c r="R86" s="95">
        <f t="shared" si="29"/>
        <v>2027</v>
      </c>
      <c r="S86" s="95">
        <f t="shared" si="29"/>
        <v>2028</v>
      </c>
      <c r="T86" s="95">
        <f t="shared" si="29"/>
        <v>2029</v>
      </c>
      <c r="U86" s="1"/>
      <c r="V86" s="1"/>
      <c r="W86" s="1"/>
      <c r="X86" s="1"/>
      <c r="Y86" s="1"/>
      <c r="Z86" s="1"/>
      <c r="AA86" s="1"/>
      <c r="AB86" s="1"/>
    </row>
    <row r="87" spans="1:28" x14ac:dyDescent="0.35">
      <c r="A87" s="94"/>
      <c r="B87" s="94"/>
      <c r="C87" s="1"/>
      <c r="D87" s="1"/>
      <c r="E87" s="1"/>
      <c r="F87" s="48"/>
      <c r="G87" s="48"/>
      <c r="H87" s="48"/>
      <c r="I87" s="48"/>
      <c r="J87" s="48"/>
      <c r="K87" s="48"/>
      <c r="L87" s="48"/>
      <c r="M87" s="48"/>
      <c r="N87" s="48"/>
      <c r="O87" s="48"/>
      <c r="P87" s="48"/>
      <c r="Q87" s="48"/>
      <c r="R87" s="48"/>
      <c r="S87" s="48"/>
      <c r="T87" s="48"/>
      <c r="U87" s="1"/>
      <c r="V87" s="1"/>
      <c r="W87" s="1"/>
      <c r="X87" s="1"/>
      <c r="Y87" s="1"/>
      <c r="Z87" s="1"/>
      <c r="AA87" s="1"/>
      <c r="AB87" s="1"/>
    </row>
    <row r="88" spans="1:28" x14ac:dyDescent="0.35">
      <c r="A88" s="94" t="s">
        <v>100</v>
      </c>
      <c r="B88" s="94"/>
      <c r="C88" s="1"/>
      <c r="D88" s="1"/>
      <c r="E88" s="1"/>
      <c r="F88" s="105">
        <f>F72</f>
        <v>0</v>
      </c>
      <c r="G88" s="84">
        <f t="shared" ref="G88:T88" si="30">F98</f>
        <v>0</v>
      </c>
      <c r="H88" s="84">
        <f t="shared" si="30"/>
        <v>0</v>
      </c>
      <c r="I88" s="84">
        <f t="shared" si="30"/>
        <v>0</v>
      </c>
      <c r="J88" s="84">
        <f t="shared" si="30"/>
        <v>0</v>
      </c>
      <c r="K88" s="84">
        <f t="shared" si="30"/>
        <v>1486031.9148936172</v>
      </c>
      <c r="L88" s="84">
        <f t="shared" si="30"/>
        <v>0</v>
      </c>
      <c r="M88" s="84">
        <f t="shared" si="30"/>
        <v>0</v>
      </c>
      <c r="N88" s="84">
        <f t="shared" si="30"/>
        <v>0</v>
      </c>
      <c r="O88" s="84">
        <f t="shared" si="30"/>
        <v>0</v>
      </c>
      <c r="P88" s="84">
        <f t="shared" si="30"/>
        <v>508255.76575005823</v>
      </c>
      <c r="Q88" s="84">
        <f t="shared" si="30"/>
        <v>1341122.494720787</v>
      </c>
      <c r="R88" s="84">
        <f t="shared" si="30"/>
        <v>784481.36189759616</v>
      </c>
      <c r="S88" s="84">
        <f t="shared" si="30"/>
        <v>1609306.4858586635</v>
      </c>
      <c r="T88" s="84">
        <f t="shared" si="30"/>
        <v>1590122.3007048434</v>
      </c>
      <c r="U88" s="1"/>
      <c r="V88" s="1"/>
      <c r="W88" s="1"/>
      <c r="X88" s="1"/>
      <c r="Y88" s="1"/>
      <c r="Z88" s="1"/>
      <c r="AA88" s="1"/>
      <c r="AB88" s="1"/>
    </row>
    <row r="89" spans="1:28" x14ac:dyDescent="0.35">
      <c r="A89" s="94" t="s">
        <v>90</v>
      </c>
      <c r="B89" s="94"/>
      <c r="C89" s="1"/>
      <c r="D89" s="1"/>
      <c r="E89" s="1"/>
      <c r="F89" s="48">
        <f t="shared" ref="F89:O89" si="31">F73</f>
        <v>0</v>
      </c>
      <c r="G89" s="48">
        <f t="shared" si="31"/>
        <v>0</v>
      </c>
      <c r="H89" s="48">
        <f t="shared" si="31"/>
        <v>0</v>
      </c>
      <c r="I89" s="48">
        <f t="shared" si="31"/>
        <v>0</v>
      </c>
      <c r="J89" s="48">
        <f t="shared" si="31"/>
        <v>2975336.9042067779</v>
      </c>
      <c r="K89" s="48">
        <f t="shared" si="31"/>
        <v>0</v>
      </c>
      <c r="L89" s="48">
        <f t="shared" si="31"/>
        <v>0</v>
      </c>
      <c r="M89" s="48">
        <f t="shared" si="31"/>
        <v>0</v>
      </c>
      <c r="N89" s="48">
        <f t="shared" si="31"/>
        <v>0</v>
      </c>
      <c r="O89" s="48">
        <f t="shared" si="31"/>
        <v>1016511.5315001165</v>
      </c>
      <c r="P89" s="48">
        <f>P73</f>
        <v>2682244.9894415741</v>
      </c>
      <c r="Q89" s="48">
        <f t="shared" ref="Q89:T89" si="32">Q73</f>
        <v>1568962.7237951928</v>
      </c>
      <c r="R89" s="48">
        <f t="shared" si="32"/>
        <v>3218612.9717173269</v>
      </c>
      <c r="S89" s="48">
        <f t="shared" si="32"/>
        <v>3180244.6014096867</v>
      </c>
      <c r="T89" s="48">
        <f t="shared" si="32"/>
        <v>2804138.7104819864</v>
      </c>
      <c r="U89" s="103"/>
      <c r="V89" s="1"/>
      <c r="W89" s="1"/>
      <c r="X89" s="1"/>
      <c r="Y89" s="1"/>
      <c r="Z89" s="1"/>
      <c r="AA89" s="1"/>
      <c r="AB89" s="1"/>
    </row>
    <row r="90" spans="1:28" x14ac:dyDescent="0.35">
      <c r="A90" s="110" t="s">
        <v>108</v>
      </c>
      <c r="B90" s="94"/>
      <c r="C90" s="1"/>
      <c r="D90" s="1"/>
      <c r="E90" s="1"/>
      <c r="F90" s="48"/>
      <c r="G90" s="48"/>
      <c r="H90" s="48"/>
      <c r="I90" s="48"/>
      <c r="J90" s="48">
        <v>-3273.0744195434154</v>
      </c>
      <c r="K90" s="48"/>
      <c r="L90" s="48"/>
      <c r="M90" s="48"/>
      <c r="N90" s="48"/>
      <c r="O90" s="48"/>
      <c r="P90" s="48"/>
      <c r="Q90" s="48"/>
      <c r="R90" s="48"/>
      <c r="S90" s="48"/>
      <c r="T90" s="48"/>
      <c r="U90" s="103"/>
      <c r="V90" s="1"/>
      <c r="W90" s="1"/>
      <c r="X90" s="1"/>
      <c r="Y90" s="1"/>
      <c r="Z90" s="1"/>
      <c r="AA90" s="1"/>
      <c r="AB90" s="1"/>
    </row>
    <row r="91" spans="1:28" x14ac:dyDescent="0.35">
      <c r="A91" s="110" t="s">
        <v>109</v>
      </c>
      <c r="B91" s="94"/>
      <c r="C91" s="1"/>
      <c r="D91" s="134"/>
      <c r="E91" s="1"/>
      <c r="F91" s="48"/>
      <c r="G91" s="48"/>
      <c r="H91" s="48"/>
      <c r="I91" s="48"/>
      <c r="J91" s="48">
        <f>J89+J90</f>
        <v>2972063.8297872343</v>
      </c>
      <c r="K91" s="48"/>
      <c r="L91" s="48"/>
      <c r="M91" s="48"/>
      <c r="N91" s="48"/>
      <c r="O91" s="48"/>
      <c r="P91" s="48"/>
      <c r="Q91" s="48"/>
      <c r="R91" s="48"/>
      <c r="S91" s="48"/>
      <c r="T91" s="48"/>
      <c r="U91" s="103"/>
      <c r="V91" s="1"/>
      <c r="W91" s="1"/>
      <c r="X91" s="1"/>
      <c r="Y91" s="1"/>
      <c r="Z91" s="1"/>
      <c r="AA91" s="1"/>
      <c r="AB91" s="1"/>
    </row>
    <row r="92" spans="1:28" x14ac:dyDescent="0.35">
      <c r="A92" s="94" t="s">
        <v>101</v>
      </c>
      <c r="B92" s="94"/>
      <c r="C92" s="1"/>
      <c r="D92" s="134"/>
      <c r="E92" s="1"/>
      <c r="F92" s="84">
        <f t="shared" ref="F92:O92" si="33">SUM(F88:F89)</f>
        <v>0</v>
      </c>
      <c r="G92" s="84">
        <f t="shared" si="33"/>
        <v>0</v>
      </c>
      <c r="H92" s="84">
        <f t="shared" si="33"/>
        <v>0</v>
      </c>
      <c r="I92" s="84">
        <f t="shared" si="33"/>
        <v>0</v>
      </c>
      <c r="J92" s="84">
        <f>J91</f>
        <v>2972063.8297872343</v>
      </c>
      <c r="K92" s="84">
        <f t="shared" si="33"/>
        <v>1486031.9148936172</v>
      </c>
      <c r="L92" s="84">
        <f t="shared" si="33"/>
        <v>0</v>
      </c>
      <c r="M92" s="84">
        <f t="shared" si="33"/>
        <v>0</v>
      </c>
      <c r="N92" s="84">
        <f t="shared" si="33"/>
        <v>0</v>
      </c>
      <c r="O92" s="84">
        <f t="shared" si="33"/>
        <v>1016511.5315001165</v>
      </c>
      <c r="P92" s="84">
        <f>SUM(P88:P89)</f>
        <v>3190500.7551916325</v>
      </c>
      <c r="Q92" s="84">
        <f t="shared" ref="Q92:T92" si="34">SUM(Q88:Q89)</f>
        <v>2910085.2185159801</v>
      </c>
      <c r="R92" s="84">
        <f t="shared" si="34"/>
        <v>4003094.3336149231</v>
      </c>
      <c r="S92" s="84">
        <f t="shared" si="34"/>
        <v>4789551.0872683506</v>
      </c>
      <c r="T92" s="84">
        <f t="shared" si="34"/>
        <v>4394261.0111868298</v>
      </c>
      <c r="U92" s="1"/>
      <c r="V92" s="1"/>
      <c r="W92" s="1"/>
      <c r="X92" s="1"/>
      <c r="Y92" s="1"/>
      <c r="Z92" s="1"/>
      <c r="AA92" s="1"/>
      <c r="AB92" s="1"/>
    </row>
    <row r="93" spans="1:28" x14ac:dyDescent="0.35">
      <c r="A93" s="94" t="s">
        <v>102</v>
      </c>
      <c r="B93" s="94"/>
      <c r="C93" s="1"/>
      <c r="D93" s="134"/>
      <c r="E93" s="1"/>
      <c r="F93" s="48">
        <f>F89/2</f>
        <v>0</v>
      </c>
      <c r="G93" s="48">
        <f>G89/2</f>
        <v>0</v>
      </c>
      <c r="H93" s="48">
        <f>H89/2</f>
        <v>0</v>
      </c>
      <c r="I93" s="48">
        <f>I89/2</f>
        <v>0</v>
      </c>
      <c r="J93" s="48">
        <f>J92/2</f>
        <v>1486031.9148936172</v>
      </c>
      <c r="K93" s="48">
        <f t="shared" ref="K93:T93" si="35">K89/2</f>
        <v>0</v>
      </c>
      <c r="L93" s="48">
        <f t="shared" si="35"/>
        <v>0</v>
      </c>
      <c r="M93" s="48">
        <f t="shared" si="35"/>
        <v>0</v>
      </c>
      <c r="N93" s="48">
        <f t="shared" si="35"/>
        <v>0</v>
      </c>
      <c r="O93" s="48">
        <f t="shared" si="35"/>
        <v>508255.76575005823</v>
      </c>
      <c r="P93" s="48">
        <f t="shared" si="35"/>
        <v>1341122.494720787</v>
      </c>
      <c r="Q93" s="48">
        <f t="shared" si="35"/>
        <v>784481.36189759639</v>
      </c>
      <c r="R93" s="48">
        <f t="shared" si="35"/>
        <v>1609306.4858586635</v>
      </c>
      <c r="S93" s="48">
        <f t="shared" si="35"/>
        <v>1590122.3007048434</v>
      </c>
      <c r="T93" s="48">
        <f t="shared" si="35"/>
        <v>1402069.3552409932</v>
      </c>
      <c r="U93" s="1"/>
      <c r="V93" s="1"/>
      <c r="W93" s="1"/>
      <c r="X93" s="1"/>
      <c r="Y93" s="1"/>
      <c r="Z93" s="1"/>
      <c r="AA93" s="1"/>
      <c r="AB93" s="1"/>
    </row>
    <row r="94" spans="1:28" x14ac:dyDescent="0.35">
      <c r="A94" s="94" t="s">
        <v>103</v>
      </c>
      <c r="B94" s="94"/>
      <c r="C94" s="1"/>
      <c r="D94" s="134"/>
      <c r="E94" s="1"/>
      <c r="F94" s="84">
        <f t="shared" ref="F94:T94" si="36">F92-F93</f>
        <v>0</v>
      </c>
      <c r="G94" s="84">
        <f t="shared" si="36"/>
        <v>0</v>
      </c>
      <c r="H94" s="84">
        <f t="shared" si="36"/>
        <v>0</v>
      </c>
      <c r="I94" s="84">
        <f t="shared" si="36"/>
        <v>0</v>
      </c>
      <c r="J94" s="84">
        <f t="shared" si="36"/>
        <v>1486031.9148936172</v>
      </c>
      <c r="K94" s="84">
        <f t="shared" si="36"/>
        <v>1486031.9148936172</v>
      </c>
      <c r="L94" s="84">
        <f t="shared" si="36"/>
        <v>0</v>
      </c>
      <c r="M94" s="84">
        <f t="shared" si="36"/>
        <v>0</v>
      </c>
      <c r="N94" s="84">
        <f t="shared" si="36"/>
        <v>0</v>
      </c>
      <c r="O94" s="84">
        <f t="shared" si="36"/>
        <v>508255.76575005823</v>
      </c>
      <c r="P94" s="84">
        <f t="shared" si="36"/>
        <v>1849378.2604708455</v>
      </c>
      <c r="Q94" s="84">
        <f t="shared" si="36"/>
        <v>2125603.8566183839</v>
      </c>
      <c r="R94" s="84">
        <f t="shared" si="36"/>
        <v>2393787.8477562596</v>
      </c>
      <c r="S94" s="84">
        <f t="shared" si="36"/>
        <v>3199428.7865635073</v>
      </c>
      <c r="T94" s="84">
        <f t="shared" si="36"/>
        <v>2992191.6559458366</v>
      </c>
      <c r="U94" s="1"/>
      <c r="V94" s="1"/>
      <c r="W94" s="1"/>
      <c r="X94" s="1"/>
      <c r="Y94" s="1"/>
      <c r="Z94" s="1"/>
      <c r="AA94" s="1"/>
      <c r="AB94" s="1"/>
    </row>
    <row r="95" spans="1:28" x14ac:dyDescent="0.35">
      <c r="A95" s="94" t="s">
        <v>104</v>
      </c>
      <c r="B95" s="106">
        <v>12</v>
      </c>
      <c r="C95" s="106">
        <v>12</v>
      </c>
      <c r="D95" s="106">
        <v>12</v>
      </c>
      <c r="F95" s="71"/>
      <c r="G95" s="71"/>
      <c r="H95" s="71"/>
      <c r="I95" s="71"/>
      <c r="J95" s="71"/>
      <c r="K95" s="71"/>
      <c r="L95" s="71"/>
      <c r="M95" s="71"/>
      <c r="N95" s="71"/>
      <c r="O95" s="71"/>
      <c r="P95" s="71"/>
      <c r="Q95" s="71"/>
      <c r="R95" s="71"/>
      <c r="S95" s="71"/>
      <c r="T95" s="71"/>
      <c r="U95" s="1"/>
      <c r="V95" s="1"/>
      <c r="W95" s="1"/>
      <c r="X95" s="1"/>
      <c r="Y95" s="1"/>
      <c r="Z95" s="1"/>
      <c r="AA95" s="1"/>
      <c r="AB95" s="1"/>
    </row>
    <row r="96" spans="1:28" x14ac:dyDescent="0.35">
      <c r="A96" s="94" t="s">
        <v>105</v>
      </c>
      <c r="B96" s="107">
        <v>1</v>
      </c>
      <c r="C96" s="107">
        <v>1</v>
      </c>
      <c r="D96" s="107">
        <v>1</v>
      </c>
      <c r="F96" s="30"/>
      <c r="G96" s="30"/>
      <c r="H96" s="30"/>
      <c r="I96" s="30"/>
      <c r="J96" s="30"/>
      <c r="K96" s="30"/>
      <c r="L96" s="30"/>
      <c r="M96" s="30"/>
      <c r="N96" s="30"/>
      <c r="O96" s="30"/>
      <c r="P96" s="30"/>
      <c r="Q96" s="30"/>
      <c r="R96" s="30"/>
      <c r="S96" s="30"/>
      <c r="T96" s="30"/>
      <c r="U96" s="1"/>
      <c r="V96" s="1"/>
      <c r="W96" s="1"/>
      <c r="X96" s="1"/>
      <c r="Y96" s="1"/>
      <c r="Z96" s="1"/>
      <c r="AA96" s="1"/>
      <c r="AB96" s="1"/>
    </row>
    <row r="97" spans="1:28" x14ac:dyDescent="0.35">
      <c r="A97" s="94" t="s">
        <v>106</v>
      </c>
      <c r="B97" s="94"/>
      <c r="C97" s="1"/>
      <c r="D97" s="134"/>
      <c r="E97" s="1"/>
      <c r="F97" s="84">
        <f>F94*$C$96</f>
        <v>0</v>
      </c>
      <c r="G97" s="84">
        <f t="shared" ref="G97:O97" si="37">G94*$C$96</f>
        <v>0</v>
      </c>
      <c r="H97" s="84">
        <f>H94*$C$96</f>
        <v>0</v>
      </c>
      <c r="I97" s="84">
        <f>I94*$C$96</f>
        <v>0</v>
      </c>
      <c r="J97" s="84">
        <f>J94*$C$96</f>
        <v>1486031.9148936172</v>
      </c>
      <c r="K97" s="84">
        <f t="shared" si="37"/>
        <v>1486031.9148936172</v>
      </c>
      <c r="L97" s="84">
        <f t="shared" si="37"/>
        <v>0</v>
      </c>
      <c r="M97" s="84">
        <f t="shared" si="37"/>
        <v>0</v>
      </c>
      <c r="N97" s="84">
        <f t="shared" si="37"/>
        <v>0</v>
      </c>
      <c r="O97" s="84">
        <f t="shared" si="37"/>
        <v>508255.76575005823</v>
      </c>
      <c r="P97" s="84">
        <f>P94*$C$96</f>
        <v>1849378.2604708455</v>
      </c>
      <c r="Q97" s="84">
        <f t="shared" ref="Q97:T97" si="38">Q94*$C$96</f>
        <v>2125603.8566183839</v>
      </c>
      <c r="R97" s="84">
        <f t="shared" si="38"/>
        <v>2393787.8477562596</v>
      </c>
      <c r="S97" s="84">
        <f t="shared" si="38"/>
        <v>3199428.7865635073</v>
      </c>
      <c r="T97" s="84">
        <f t="shared" si="38"/>
        <v>2992191.6559458366</v>
      </c>
      <c r="U97" s="1"/>
      <c r="V97" s="1"/>
      <c r="W97" s="1"/>
      <c r="X97" s="1"/>
      <c r="Y97" s="1"/>
      <c r="Z97" s="1"/>
      <c r="AA97" s="1"/>
      <c r="AB97" s="1"/>
    </row>
    <row r="98" spans="1:28" ht="15" thickBot="1" x14ac:dyDescent="0.4">
      <c r="A98" s="97" t="s">
        <v>107</v>
      </c>
      <c r="B98" s="97"/>
      <c r="C98" s="1"/>
      <c r="D98" s="134"/>
      <c r="E98" s="1"/>
      <c r="F98" s="104">
        <f t="shared" ref="F98:T98" si="39">F92-F97</f>
        <v>0</v>
      </c>
      <c r="G98" s="104">
        <f t="shared" si="39"/>
        <v>0</v>
      </c>
      <c r="H98" s="104">
        <f t="shared" si="39"/>
        <v>0</v>
      </c>
      <c r="I98" s="104">
        <f t="shared" si="39"/>
        <v>0</v>
      </c>
      <c r="J98" s="104">
        <f t="shared" si="39"/>
        <v>1486031.9148936172</v>
      </c>
      <c r="K98" s="104">
        <f t="shared" si="39"/>
        <v>0</v>
      </c>
      <c r="L98" s="104">
        <f t="shared" si="39"/>
        <v>0</v>
      </c>
      <c r="M98" s="104">
        <f t="shared" si="39"/>
        <v>0</v>
      </c>
      <c r="N98" s="104">
        <f t="shared" si="39"/>
        <v>0</v>
      </c>
      <c r="O98" s="104">
        <f t="shared" si="39"/>
        <v>508255.76575005823</v>
      </c>
      <c r="P98" s="104">
        <f t="shared" si="39"/>
        <v>1341122.494720787</v>
      </c>
      <c r="Q98" s="104">
        <f t="shared" si="39"/>
        <v>784481.36189759616</v>
      </c>
      <c r="R98" s="104">
        <f t="shared" si="39"/>
        <v>1609306.4858586635</v>
      </c>
      <c r="S98" s="104">
        <f t="shared" si="39"/>
        <v>1590122.3007048434</v>
      </c>
      <c r="T98" s="104">
        <f t="shared" si="39"/>
        <v>1402069.3552409932</v>
      </c>
      <c r="U98" s="1"/>
      <c r="V98" s="1"/>
      <c r="W98" s="1"/>
      <c r="X98" s="1"/>
      <c r="Y98" s="1"/>
      <c r="Z98" s="1"/>
      <c r="AA98" s="1"/>
      <c r="AB98" s="1"/>
    </row>
    <row r="99" spans="1:28" x14ac:dyDescent="0.35">
      <c r="D99" s="135"/>
      <c r="P99" s="135"/>
      <c r="Q99" s="135"/>
      <c r="R99" s="135"/>
      <c r="S99" s="135"/>
      <c r="T99" s="135"/>
    </row>
    <row r="100" spans="1:28" x14ac:dyDescent="0.35">
      <c r="D100" s="135"/>
      <c r="O100" s="108"/>
    </row>
    <row r="101" spans="1:28" x14ac:dyDescent="0.35">
      <c r="D101" s="135"/>
      <c r="K101" s="114"/>
      <c r="L101" s="114"/>
    </row>
    <row r="102" spans="1:28" x14ac:dyDescent="0.35">
      <c r="D102" s="135"/>
      <c r="K102" s="114"/>
      <c r="L102" s="114"/>
    </row>
    <row r="103" spans="1:28" x14ac:dyDescent="0.35">
      <c r="K103" s="114"/>
      <c r="L103" s="114"/>
    </row>
  </sheetData>
  <mergeCells count="40">
    <mergeCell ref="AP53:AQ53"/>
    <mergeCell ref="AS53:AT53"/>
    <mergeCell ref="AV53:AW53"/>
    <mergeCell ref="X53:Y53"/>
    <mergeCell ref="AA53:AB53"/>
    <mergeCell ref="AD53:AE53"/>
    <mergeCell ref="AG53:AH53"/>
    <mergeCell ref="AJ53:AK53"/>
    <mergeCell ref="AM53:AN53"/>
    <mergeCell ref="F53:G53"/>
    <mergeCell ref="I53:J53"/>
    <mergeCell ref="L53:M53"/>
    <mergeCell ref="O53:P53"/>
    <mergeCell ref="R53:S53"/>
    <mergeCell ref="U53:V53"/>
    <mergeCell ref="AO17:AQ17"/>
    <mergeCell ref="AR17:AT17"/>
    <mergeCell ref="AU17:AW17"/>
    <mergeCell ref="A48:Q49"/>
    <mergeCell ref="A51:C51"/>
    <mergeCell ref="R52:S52"/>
    <mergeCell ref="U52:V52"/>
    <mergeCell ref="W17:Y17"/>
    <mergeCell ref="Z17:AB17"/>
    <mergeCell ref="AC17:AE17"/>
    <mergeCell ref="AF17:AH17"/>
    <mergeCell ref="AI17:AK17"/>
    <mergeCell ref="AL17:AN17"/>
    <mergeCell ref="E17:G17"/>
    <mergeCell ref="H17:J17"/>
    <mergeCell ref="K17:M17"/>
    <mergeCell ref="N17:P17"/>
    <mergeCell ref="Q17:S17"/>
    <mergeCell ref="T17:V17"/>
    <mergeCell ref="A9:W9"/>
    <mergeCell ref="A10:W10"/>
    <mergeCell ref="A12:W12"/>
    <mergeCell ref="A13:W13"/>
    <mergeCell ref="A15:W15"/>
    <mergeCell ref="T16:V16"/>
  </mergeCells>
  <dataValidations count="1">
    <dataValidation allowBlank="1" showInputMessage="1" showErrorMessage="1" promptTitle="Date Format" prompt="E.g:  &quot;August 1, 2011&quot;" sqref="JN7 TJ7 ADF7 ANB7 AWX7 BGT7 BQP7 CAL7 CKH7 CUD7 DDZ7 DNV7 DXR7 EHN7 ERJ7 FBF7 FLB7 FUX7 GET7 GOP7 GYL7 HIH7 HSD7 IBZ7 ILV7 IVR7 JFN7 JPJ7 JZF7 KJB7 KSX7 LCT7 LMP7 LWL7 MGH7 MQD7 MZZ7 NJV7 NTR7 ODN7 ONJ7 OXF7 PHB7 PQX7 QAT7 QKP7 QUL7 REH7 ROD7 RXZ7 SHV7 SRR7 TBN7 TLJ7 TVF7 UFB7 UOX7 UYT7 VIP7 VSL7 WCH7 WMD7 WVZ7" xr:uid="{7A31DFFE-1591-4665-A531-66000A9BB120}"/>
  </dataValidations>
  <pageMargins left="0.7" right="0.7" top="0.75" bottom="0.75" header="0.3" footer="0.3"/>
  <pageSetup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E2BC2B17DA609645B55856B502DCD708" ma:contentTypeVersion="0" ma:contentTypeDescription="Create a new document." ma:contentTypeScope="" ma:versionID="7501e697027496ec5616b7535dce6192">
  <xsd:schema xmlns:xsd="http://www.w3.org/2001/XMLSchema" xmlns:xs="http://www.w3.org/2001/XMLSchema" xmlns:p="http://schemas.microsoft.com/office/2006/metadata/properties" targetNamespace="http://schemas.microsoft.com/office/2006/metadata/properties" ma:root="true" ma:fieldsID="6ff03dde4259c08ff71d8d05c94e2e99">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B38C86A-9AF6-4C60-ACBB-57F1ED9B4285}">
  <ds:schemaRefs>
    <ds:schemaRef ds:uri="http://schemas.microsoft.com/sharepoint/v3/contenttype/forms"/>
  </ds:schemaRefs>
</ds:datastoreItem>
</file>

<file path=customXml/itemProps2.xml><?xml version="1.0" encoding="utf-8"?>
<ds:datastoreItem xmlns:ds="http://schemas.openxmlformats.org/officeDocument/2006/customXml" ds:itemID="{BD093FBC-CF79-483C-9226-3D2360B5561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55F886C7-E0A6-435B-9E24-7A49EC1C9318}">
  <ds:schemaRefs>
    <ds:schemaRef ds:uri="http://purl.org/dc/elements/1.1/"/>
    <ds:schemaRef ds:uri="http://purl.org/dc/dcmitype/"/>
    <ds:schemaRef ds:uri="http://schemas.microsoft.com/office/2006/metadata/properties"/>
    <ds:schemaRef ds:uri="http://schemas.microsoft.com/office/2006/documentManagement/types"/>
    <ds:schemaRef ds:uri="http://schemas.microsoft.com/office/infopath/2007/PartnerControls"/>
    <ds:schemaRef ds:uri="http://purl.org/dc/terms/"/>
    <ds:schemaRef ds:uri="http://schemas.openxmlformats.org/package/2006/metadata/core-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vt:i4>
      </vt:variant>
    </vt:vector>
  </HeadingPairs>
  <TitlesOfParts>
    <vt:vector size="9" baseType="lpstr">
      <vt:lpstr>App.2-FA Proposed REG Inves Cx</vt:lpstr>
      <vt:lpstr>App.2-FA Proposed REG ISA</vt:lpstr>
      <vt:lpstr>GPMC Fixed Asset Continuity</vt:lpstr>
      <vt:lpstr>App.2-FB Calc of REG Consol</vt:lpstr>
      <vt:lpstr>Account Level&gt;</vt:lpstr>
      <vt:lpstr>App.2-FB Calc of REG 1980</vt:lpstr>
      <vt:lpstr>App.2-FB Calc of REG 1920</vt:lpstr>
      <vt:lpstr>App.2-FB Calc of REG 1611</vt:lpstr>
      <vt:lpstr>'GPMC Fixed Asset Continuity'!Print_Area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Danny Ko</dc:creator>
  <cp:lastModifiedBy>Lisa Phin</cp:lastModifiedBy>
  <dcterms:created xsi:type="dcterms:W3CDTF">2015-06-05T18:17:20Z</dcterms:created>
  <dcterms:modified xsi:type="dcterms:W3CDTF">2024-08-14T20:50:25Z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MSIP_Label_1689ff65-c46b-482d-991c-de3cc8c3b259_Enabled">
    <vt:lpwstr>true</vt:lpwstr>
  </property>
  <property fmtid="{D5CDD505-2E9C-101B-9397-08002B2CF9AE}" pid="5" name="MSIP_Label_1689ff65-c46b-482d-991c-de3cc8c3b259_SetDate">
    <vt:lpwstr>2024-02-18T18:39:38Z</vt:lpwstr>
  </property>
  <property fmtid="{D5CDD505-2E9C-101B-9397-08002B2CF9AE}" pid="6" name="MSIP_Label_1689ff65-c46b-482d-991c-de3cc8c3b259_Method">
    <vt:lpwstr>Privileged</vt:lpwstr>
  </property>
  <property fmtid="{D5CDD505-2E9C-101B-9397-08002B2CF9AE}" pid="7" name="MSIP_Label_1689ff65-c46b-482d-991c-de3cc8c3b259_Name">
    <vt:lpwstr>Confidential - TH Internal Use Only</vt:lpwstr>
  </property>
  <property fmtid="{D5CDD505-2E9C-101B-9397-08002B2CF9AE}" pid="8" name="MSIP_Label_1689ff65-c46b-482d-991c-de3cc8c3b259_SiteId">
    <vt:lpwstr>cecf09d6-44f1-4c40-95a1-cbafb9319d75</vt:lpwstr>
  </property>
  <property fmtid="{D5CDD505-2E9C-101B-9397-08002B2CF9AE}" pid="9" name="MSIP_Label_1689ff65-c46b-482d-991c-de3cc8c3b259_ActionId">
    <vt:lpwstr>8937fb12-6919-46c9-be50-a9470b09f096</vt:lpwstr>
  </property>
  <property fmtid="{D5CDD505-2E9C-101B-9397-08002B2CF9AE}" pid="10" name="MSIP_Label_1689ff65-c46b-482d-991c-de3cc8c3b259_ContentBits">
    <vt:lpwstr>0</vt:lpwstr>
  </property>
  <property fmtid="{D5CDD505-2E9C-101B-9397-08002B2CF9AE}" pid="11" name="ContentTypeId">
    <vt:lpwstr>0x010100E2BC2B17DA609645B55856B502DCD708</vt:lpwstr>
  </property>
  <property fmtid="{D5CDD505-2E9C-101B-9397-08002B2CF9AE}" pid="12" name="Order">
    <vt:r8>560300</vt:r8>
  </property>
  <property fmtid="{D5CDD505-2E9C-101B-9397-08002B2CF9AE}" pid="13" name="xd_ProgID">
    <vt:lpwstr/>
  </property>
  <property fmtid="{D5CDD505-2E9C-101B-9397-08002B2CF9AE}" pid="14" name="TemplateUrl">
    <vt:lpwstr/>
  </property>
  <property fmtid="{D5CDD505-2E9C-101B-9397-08002B2CF9AE}" pid="15" name="_CopySource">
    <vt:lpwstr/>
  </property>
</Properties>
</file>