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F25EE664-43DA-4FF0-BA79-C626FAFAB38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15 Summary" sheetId="33" r:id="rId1"/>
  </sheets>
  <definedNames>
    <definedName name="_xlnm.Print_Titles" localSheetId="0">'2015 Summary'!$1:$3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8" i="33" l="1"/>
  <c r="C77" i="33" s="1"/>
  <c r="E115" i="33" l="1"/>
  <c r="D115" i="33"/>
  <c r="E113" i="33"/>
  <c r="D113" i="33"/>
  <c r="H92" i="33"/>
  <c r="D92" i="33"/>
  <c r="J90" i="33"/>
  <c r="I90" i="33"/>
  <c r="H90" i="33"/>
  <c r="D90" i="33"/>
  <c r="J88" i="33"/>
  <c r="I88" i="33"/>
  <c r="H88" i="33"/>
  <c r="D88" i="33"/>
  <c r="K86" i="33"/>
  <c r="H86" i="33"/>
  <c r="D86" i="33"/>
  <c r="J74" i="33"/>
  <c r="I74" i="33"/>
  <c r="G74" i="33"/>
  <c r="F74" i="33"/>
  <c r="E74" i="33"/>
  <c r="D74" i="33"/>
  <c r="C74" i="33"/>
  <c r="K72" i="33"/>
  <c r="J72" i="33"/>
  <c r="I72" i="33"/>
  <c r="G72" i="33"/>
  <c r="E72" i="33"/>
  <c r="D72" i="33"/>
  <c r="C72" i="33"/>
  <c r="J70" i="33"/>
  <c r="I70" i="33"/>
  <c r="G70" i="33"/>
  <c r="D70" i="33"/>
  <c r="C70" i="33"/>
  <c r="K68" i="33"/>
  <c r="J68" i="33"/>
  <c r="I68" i="33"/>
  <c r="G68" i="33"/>
  <c r="F68" i="33"/>
  <c r="E68" i="33"/>
  <c r="D68" i="33"/>
  <c r="C68" i="33"/>
  <c r="J66" i="33"/>
  <c r="I66" i="33"/>
  <c r="G66" i="33"/>
  <c r="F66" i="33"/>
  <c r="E66" i="33"/>
  <c r="D66" i="33"/>
  <c r="C66" i="33"/>
  <c r="J64" i="33"/>
  <c r="I64" i="33"/>
  <c r="G64" i="33"/>
  <c r="F64" i="33"/>
  <c r="E64" i="33"/>
  <c r="D64" i="33"/>
  <c r="C64" i="33"/>
  <c r="K62" i="33"/>
  <c r="J62" i="33"/>
  <c r="I62" i="33"/>
  <c r="H62" i="33"/>
  <c r="G62" i="33"/>
  <c r="E62" i="33"/>
  <c r="D62" i="33"/>
  <c r="C62" i="33"/>
  <c r="J60" i="33"/>
  <c r="I60" i="33"/>
  <c r="G60" i="33"/>
  <c r="F60" i="33"/>
  <c r="D60" i="33"/>
  <c r="C60" i="33"/>
  <c r="K48" i="33"/>
  <c r="J48" i="33"/>
  <c r="I48" i="33"/>
  <c r="H48" i="33"/>
  <c r="G48" i="33"/>
  <c r="F48" i="33"/>
  <c r="E48" i="33"/>
  <c r="D48" i="33"/>
  <c r="C48" i="33"/>
  <c r="J46" i="33"/>
  <c r="I46" i="33"/>
  <c r="H46" i="33"/>
  <c r="F46" i="33"/>
  <c r="E46" i="33"/>
  <c r="D46" i="33"/>
  <c r="C46" i="33"/>
  <c r="I44" i="33"/>
  <c r="H44" i="33"/>
  <c r="E44" i="33"/>
  <c r="D44" i="33"/>
  <c r="C44" i="33"/>
  <c r="K42" i="33"/>
  <c r="J42" i="33"/>
  <c r="I42" i="33"/>
  <c r="H42" i="33"/>
  <c r="G42" i="33"/>
  <c r="F42" i="33"/>
  <c r="E42" i="33"/>
  <c r="D42" i="33"/>
  <c r="C42" i="33"/>
  <c r="K40" i="33"/>
  <c r="J40" i="33"/>
  <c r="I40" i="33"/>
  <c r="H40" i="33"/>
  <c r="F40" i="33"/>
  <c r="D40" i="33"/>
  <c r="C40" i="33"/>
  <c r="K38" i="33"/>
  <c r="J38" i="33"/>
  <c r="I38" i="33"/>
  <c r="H38" i="33"/>
  <c r="F38" i="33"/>
  <c r="E38" i="33"/>
  <c r="D38" i="33"/>
  <c r="C38" i="33"/>
  <c r="K36" i="33"/>
  <c r="I36" i="33"/>
  <c r="G36" i="33"/>
  <c r="E36" i="33"/>
  <c r="D36" i="33"/>
  <c r="C36" i="33"/>
  <c r="K34" i="33"/>
  <c r="J34" i="33"/>
  <c r="I34" i="33"/>
  <c r="H34" i="33"/>
  <c r="E34" i="33"/>
  <c r="D34" i="33"/>
  <c r="C34" i="33"/>
  <c r="K22" i="33"/>
  <c r="J22" i="33"/>
  <c r="I22" i="33"/>
  <c r="H22" i="33"/>
  <c r="F22" i="33"/>
  <c r="D22" i="33"/>
  <c r="C22" i="33"/>
  <c r="K20" i="33"/>
  <c r="J20" i="33"/>
  <c r="I20" i="33"/>
  <c r="G20" i="33"/>
  <c r="F20" i="33"/>
  <c r="E20" i="33"/>
  <c r="D20" i="33"/>
  <c r="C20" i="33"/>
  <c r="K18" i="33"/>
  <c r="J18" i="33"/>
  <c r="I18" i="33"/>
  <c r="E18" i="33"/>
  <c r="K16" i="33"/>
  <c r="J16" i="33"/>
  <c r="I16" i="33"/>
  <c r="F16" i="33"/>
  <c r="D16" i="33"/>
  <c r="C16" i="33"/>
  <c r="K14" i="33"/>
  <c r="J14" i="33"/>
  <c r="I14" i="33"/>
  <c r="F14" i="33"/>
  <c r="D14" i="33"/>
  <c r="C14" i="33"/>
  <c r="K12" i="33"/>
  <c r="J12" i="33"/>
  <c r="I12" i="33"/>
  <c r="E12" i="33"/>
  <c r="D12" i="33"/>
  <c r="J10" i="33"/>
  <c r="I10" i="33"/>
  <c r="H10" i="33"/>
  <c r="F10" i="33"/>
  <c r="D10" i="33"/>
  <c r="C10" i="33"/>
  <c r="K8" i="33"/>
  <c r="J8" i="33"/>
  <c r="I8" i="33"/>
  <c r="D8" i="33"/>
  <c r="C8" i="33"/>
  <c r="E122" i="33" l="1"/>
  <c r="E121" i="33" s="1"/>
  <c r="H52" i="33"/>
  <c r="H51" i="33" s="1"/>
  <c r="C97" i="33"/>
  <c r="C96" i="33" s="1"/>
  <c r="G78" i="33"/>
  <c r="G77" i="33" s="1"/>
  <c r="K78" i="33"/>
  <c r="K77" i="33" s="1"/>
  <c r="D97" i="33"/>
  <c r="D96" i="33" s="1"/>
  <c r="H97" i="33"/>
  <c r="H96" i="33" s="1"/>
  <c r="G122" i="33"/>
  <c r="G121" i="33" s="1"/>
  <c r="F26" i="33"/>
  <c r="F25" i="33" s="1"/>
  <c r="J26" i="33"/>
  <c r="J25" i="33" s="1"/>
  <c r="E52" i="33"/>
  <c r="E51" i="33" s="1"/>
  <c r="D122" i="33"/>
  <c r="D121" i="33" s="1"/>
  <c r="G26" i="33"/>
  <c r="G25" i="33" s="1"/>
  <c r="G52" i="33"/>
  <c r="G51" i="33" s="1"/>
  <c r="K52" i="33"/>
  <c r="K51" i="33" s="1"/>
  <c r="F78" i="33"/>
  <c r="F77" i="33" s="1"/>
  <c r="K97" i="33"/>
  <c r="K96" i="33" s="1"/>
  <c r="C122" i="33"/>
  <c r="C121" i="33" s="1"/>
  <c r="I52" i="33"/>
  <c r="I51" i="33" s="1"/>
  <c r="D52" i="33"/>
  <c r="D51" i="33" s="1"/>
  <c r="G97" i="33"/>
  <c r="G96" i="33" s="1"/>
  <c r="E78" i="33"/>
  <c r="E77" i="33" s="1"/>
  <c r="I78" i="33"/>
  <c r="I77" i="33" s="1"/>
  <c r="E97" i="33"/>
  <c r="E96" i="33" s="1"/>
  <c r="I97" i="33"/>
  <c r="I96" i="33" s="1"/>
  <c r="C26" i="33"/>
  <c r="C25" i="33" s="1"/>
  <c r="K26" i="33"/>
  <c r="K25" i="33" s="1"/>
  <c r="E26" i="33"/>
  <c r="E25" i="33" s="1"/>
  <c r="I26" i="33"/>
  <c r="I25" i="33" s="1"/>
  <c r="C52" i="33"/>
  <c r="C51" i="33" s="1"/>
  <c r="D78" i="33"/>
  <c r="D77" i="33" s="1"/>
  <c r="H78" i="33"/>
  <c r="H77" i="33" s="1"/>
  <c r="I124" i="33"/>
  <c r="K124" i="33" s="1"/>
  <c r="D26" i="33"/>
  <c r="D25" i="33" s="1"/>
  <c r="H26" i="33"/>
  <c r="H25" i="33" s="1"/>
  <c r="F52" i="33"/>
  <c r="F51" i="33" s="1"/>
  <c r="J52" i="33"/>
  <c r="J51" i="33" s="1"/>
  <c r="F122" i="33"/>
  <c r="F121" i="33" s="1"/>
  <c r="F97" i="33"/>
  <c r="F96" i="33" s="1"/>
  <c r="J97" i="33"/>
  <c r="J96" i="33" s="1"/>
  <c r="I123" i="33"/>
  <c r="K123" i="33" s="1"/>
</calcChain>
</file>

<file path=xl/sharedStrings.xml><?xml version="1.0" encoding="utf-8"?>
<sst xmlns="http://schemas.openxmlformats.org/spreadsheetml/2006/main" count="382" uniqueCount="121">
  <si>
    <t>Regulated vs Unregulated Storage Assets Allocation</t>
  </si>
  <si>
    <t>updated from original split on separation due to 100% unregulated costs</t>
  </si>
  <si>
    <t>as at December 31, 2014</t>
  </si>
  <si>
    <t>revised percentages in 2014</t>
  </si>
  <si>
    <t>To be used for 2015 Maintenance Capital Projects</t>
  </si>
  <si>
    <t>Storage Pools</t>
  </si>
  <si>
    <t>Oil City</t>
  </si>
  <si>
    <t>Mandaumin</t>
  </si>
  <si>
    <t>Mandaumin (Sarnia Airport)</t>
  </si>
  <si>
    <t>Bluewater</t>
  </si>
  <si>
    <t>HTLP Custody Transfer</t>
  </si>
  <si>
    <t>Dow Moore</t>
  </si>
  <si>
    <t>Waubuno</t>
  </si>
  <si>
    <t>Payne</t>
  </si>
  <si>
    <t>Bickford</t>
  </si>
  <si>
    <t>Asset Class</t>
  </si>
  <si>
    <t>X139</t>
  </si>
  <si>
    <t>X140</t>
  </si>
  <si>
    <t>X140SA</t>
  </si>
  <si>
    <t>X145</t>
  </si>
  <si>
    <t>X148</t>
  </si>
  <si>
    <t>X151</t>
  </si>
  <si>
    <t>X152</t>
  </si>
  <si>
    <t>X153</t>
  </si>
  <si>
    <t>X154</t>
  </si>
  <si>
    <t>Land</t>
  </si>
  <si>
    <t>Reg</t>
  </si>
  <si>
    <t>N/A</t>
  </si>
  <si>
    <t>Nreg</t>
  </si>
  <si>
    <t>Land Rights</t>
  </si>
  <si>
    <t>Structures &amp; Improvements</t>
  </si>
  <si>
    <t>Storage Wells</t>
  </si>
  <si>
    <t>Field Lines</t>
  </si>
  <si>
    <t>Compressor Equipment</t>
  </si>
  <si>
    <t>Measuring &amp; Regulating  Equipment</t>
  </si>
  <si>
    <t>Base Pressure Gas</t>
  </si>
  <si>
    <t>Total Regulated - %age</t>
  </si>
  <si>
    <t>Total Unregulated - %age</t>
  </si>
  <si>
    <t>Total Regulated - Asset Values</t>
  </si>
  <si>
    <t>Total Unregulated - Asset Values</t>
  </si>
  <si>
    <t>Sombra</t>
  </si>
  <si>
    <t>Enniskillen</t>
  </si>
  <si>
    <t>Bentpath</t>
  </si>
  <si>
    <t>Terminus</t>
  </si>
  <si>
    <t>Rosedale</t>
  </si>
  <si>
    <t>Dawn 167</t>
  </si>
  <si>
    <t>Oil Springs East</t>
  </si>
  <si>
    <t>Dawn 
47 &amp; 49</t>
  </si>
  <si>
    <t>Dawn 
59 &amp; 85</t>
  </si>
  <si>
    <t>X155</t>
  </si>
  <si>
    <t>X156</t>
  </si>
  <si>
    <t>X157</t>
  </si>
  <si>
    <t>X158</t>
  </si>
  <si>
    <t>X159</t>
  </si>
  <si>
    <t>X160</t>
  </si>
  <si>
    <t>X162</t>
  </si>
  <si>
    <t>X163</t>
  </si>
  <si>
    <t>X164</t>
  </si>
  <si>
    <t>100% Un-reg Wells:
D273
D274
D275
D276
D277</t>
  </si>
  <si>
    <t>Dawn 
156</t>
  </si>
  <si>
    <t>Edys Mills</t>
  </si>
  <si>
    <t>Booth Creek</t>
  </si>
  <si>
    <t>Bentpath East</t>
  </si>
  <si>
    <t>Dow A Plant</t>
  </si>
  <si>
    <t>Black Creek</t>
  </si>
  <si>
    <t>Heritage Pool</t>
  </si>
  <si>
    <t>Jacob Pool</t>
  </si>
  <si>
    <t>Head Office</t>
  </si>
  <si>
    <t>X165</t>
  </si>
  <si>
    <t>X167</t>
  </si>
  <si>
    <t>X168</t>
  </si>
  <si>
    <t>X169</t>
  </si>
  <si>
    <t>X170</t>
  </si>
  <si>
    <t>X171</t>
  </si>
  <si>
    <t>X173</t>
  </si>
  <si>
    <t>X174</t>
  </si>
  <si>
    <t>X050</t>
  </si>
  <si>
    <t>100% Un-reg Wells:
D280
D281
D282
D283
D284
D285</t>
  </si>
  <si>
    <t>Dawn Plant</t>
  </si>
  <si>
    <t>Dawn Plant Trans Non Mainline</t>
  </si>
  <si>
    <t>Dawn Yard</t>
  </si>
  <si>
    <t>Dawn J</t>
  </si>
  <si>
    <t>Dawn Dehy Plant</t>
  </si>
  <si>
    <t>Dawn Plant Trans Mainline</t>
  </si>
  <si>
    <t>Dawn A Compressor</t>
  </si>
  <si>
    <t>Dawn B Compressor</t>
  </si>
  <si>
    <t>Dawn C Compressor</t>
  </si>
  <si>
    <t>Dawn D Compressor</t>
  </si>
  <si>
    <t>X184</t>
  </si>
  <si>
    <t>X186</t>
  </si>
  <si>
    <t>X187</t>
  </si>
  <si>
    <t>X188</t>
  </si>
  <si>
    <t>X189</t>
  </si>
  <si>
    <t>X190</t>
  </si>
  <si>
    <t>X191</t>
  </si>
  <si>
    <t>X192</t>
  </si>
  <si>
    <t>X193</t>
  </si>
  <si>
    <t>*See note below</t>
  </si>
  <si>
    <t>Dawn Plant Trans Non-Mainline - Plant Code X 184</t>
  </si>
  <si>
    <t>Dawn Plant Trans Mainline - Plant Code X 189</t>
  </si>
  <si>
    <t>Includes the following assets:</t>
  </si>
  <si>
    <t>TCPL Measurement</t>
  </si>
  <si>
    <t>Dawn to Enniskillen 48" Tie-In</t>
  </si>
  <si>
    <t>Great Lakes Header</t>
  </si>
  <si>
    <t>Dawn 26", 34", 42" Meter Run</t>
  </si>
  <si>
    <t>Tecumseh Measurement</t>
  </si>
  <si>
    <t>Total Measurement</t>
  </si>
  <si>
    <t>Tecumseh (16" Sombra Line Tie-in)</t>
  </si>
  <si>
    <t>Dawn E Compressor</t>
  </si>
  <si>
    <t>Dawn F Compressor</t>
  </si>
  <si>
    <t>Dawn G Compressor</t>
  </si>
  <si>
    <t>Dawn I Compressor</t>
  </si>
  <si>
    <t>Vector Interconnect @ Dawn</t>
  </si>
  <si>
    <t>X194</t>
  </si>
  <si>
    <t>X195</t>
  </si>
  <si>
    <t>X196</t>
  </si>
  <si>
    <t>X198</t>
  </si>
  <si>
    <t>X225</t>
  </si>
  <si>
    <t>Total</t>
  </si>
  <si>
    <t>GCOP</t>
  </si>
  <si>
    <t>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</si>
</sst>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.0%"/>
    <numFmt numFmtId="167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16" fillId="0" borderId="0" xfId="0" applyFont="1"/>
    <xf numFmtId="10" fontId="0" fillId="0" borderId="0" xfId="44" applyNumberFormat="1" applyFont="1"/>
    <xf numFmtId="10" fontId="0" fillId="0" borderId="0" xfId="44" applyNumberFormat="1" applyFont="1" applyFill="1"/>
    <xf numFmtId="10" fontId="0" fillId="33" borderId="0" xfId="44" applyNumberFormat="1" applyFont="1" applyFill="1"/>
    <xf numFmtId="0" fontId="18" fillId="0" borderId="0" xfId="0" applyFont="1"/>
    <xf numFmtId="0" fontId="19" fillId="0" borderId="0" xfId="0" applyFont="1"/>
    <xf numFmtId="0" fontId="0" fillId="0" borderId="0" xfId="0" applyAlignment="1">
      <alignment horizontal="center"/>
    </xf>
    <xf numFmtId="10" fontId="0" fillId="0" borderId="10" xfId="44" applyNumberFormat="1" applyFont="1" applyBorder="1" applyAlignment="1">
      <alignment horizontal="center" vertical="center"/>
    </xf>
    <xf numFmtId="10" fontId="0" fillId="0" borderId="10" xfId="44" applyNumberFormat="1" applyFont="1" applyBorder="1" applyAlignment="1">
      <alignment horizontal="center" vertical="center" wrapText="1"/>
    </xf>
    <xf numFmtId="10" fontId="0" fillId="0" borderId="13" xfId="44" applyNumberFormat="1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10" fontId="0" fillId="0" borderId="13" xfId="44" applyNumberFormat="1" applyFont="1" applyBorder="1" applyAlignment="1">
      <alignment horizontal="right" vertical="center"/>
    </xf>
    <xf numFmtId="0" fontId="0" fillId="34" borderId="0" xfId="0" applyFill="1"/>
    <xf numFmtId="9" fontId="0" fillId="34" borderId="0" xfId="44" applyFont="1" applyFill="1"/>
    <xf numFmtId="9" fontId="0" fillId="0" borderId="0" xfId="44" applyFont="1"/>
    <xf numFmtId="10" fontId="0" fillId="0" borderId="0" xfId="44" applyNumberFormat="1" applyFont="1" applyAlignment="1">
      <alignment wrapText="1"/>
    </xf>
    <xf numFmtId="10" fontId="0" fillId="0" borderId="10" xfId="44" applyNumberFormat="1" applyFont="1" applyFill="1" applyBorder="1" applyAlignment="1">
      <alignment horizontal="center" vertical="center" wrapText="1"/>
    </xf>
    <xf numFmtId="10" fontId="0" fillId="0" borderId="13" xfId="44" applyNumberFormat="1" applyFont="1" applyFill="1" applyBorder="1" applyAlignment="1">
      <alignment horizontal="center" vertical="center"/>
    </xf>
    <xf numFmtId="10" fontId="0" fillId="0" borderId="13" xfId="44" applyNumberFormat="1" applyFont="1" applyFill="1" applyBorder="1" applyAlignment="1">
      <alignment horizontal="right" vertical="center"/>
    </xf>
    <xf numFmtId="10" fontId="20" fillId="0" borderId="0" xfId="44" applyNumberFormat="1" applyFont="1"/>
    <xf numFmtId="0" fontId="0" fillId="0" borderId="0" xfId="0" applyAlignment="1">
      <alignment horizontal="left" vertical="center" wrapText="1"/>
    </xf>
    <xf numFmtId="10" fontId="0" fillId="0" borderId="0" xfId="44" applyNumberFormat="1" applyFont="1" applyBorder="1" applyAlignment="1">
      <alignment horizontal="right" vertical="center"/>
    </xf>
    <xf numFmtId="0" fontId="16" fillId="0" borderId="0" xfId="0" applyFont="1" applyAlignment="1">
      <alignment horizontal="center"/>
    </xf>
    <xf numFmtId="10" fontId="16" fillId="0" borderId="0" xfId="44" applyNumberFormat="1" applyFont="1" applyAlignment="1">
      <alignment horizontal="center"/>
    </xf>
    <xf numFmtId="10" fontId="0" fillId="0" borderId="0" xfId="44" applyNumberFormat="1" applyFont="1" applyAlignment="1">
      <alignment horizontal="center"/>
    </xf>
    <xf numFmtId="165" fontId="0" fillId="0" borderId="0" xfId="44" applyNumberFormat="1" applyFont="1"/>
    <xf numFmtId="10" fontId="0" fillId="35" borderId="0" xfId="44" applyNumberFormat="1" applyFont="1" applyFill="1"/>
    <xf numFmtId="166" fontId="0" fillId="0" borderId="13" xfId="44" applyNumberFormat="1" applyFont="1" applyBorder="1" applyAlignment="1">
      <alignment vertical="center"/>
    </xf>
    <xf numFmtId="166" fontId="0" fillId="33" borderId="13" xfId="44" applyNumberFormat="1" applyFont="1" applyFill="1" applyBorder="1" applyAlignment="1">
      <alignment horizontal="right" vertical="center"/>
    </xf>
    <xf numFmtId="166" fontId="0" fillId="33" borderId="13" xfId="44" applyNumberFormat="1" applyFont="1" applyFill="1" applyBorder="1" applyAlignment="1">
      <alignment vertical="center"/>
    </xf>
    <xf numFmtId="166" fontId="0" fillId="0" borderId="16" xfId="44" applyNumberFormat="1" applyFont="1" applyBorder="1" applyAlignment="1">
      <alignment vertical="center"/>
    </xf>
    <xf numFmtId="166" fontId="0" fillId="0" borderId="13" xfId="44" applyNumberFormat="1" applyFont="1" applyFill="1" applyBorder="1" applyAlignment="1">
      <alignment vertical="center"/>
    </xf>
    <xf numFmtId="166" fontId="0" fillId="0" borderId="13" xfId="44" applyNumberFormat="1" applyFont="1" applyBorder="1" applyAlignment="1">
      <alignment horizontal="right" vertical="center"/>
    </xf>
    <xf numFmtId="166" fontId="0" fillId="0" borderId="16" xfId="44" applyNumberFormat="1" applyFont="1" applyBorder="1" applyAlignment="1">
      <alignment horizontal="right" vertical="center"/>
    </xf>
    <xf numFmtId="166" fontId="0" fillId="33" borderId="17" xfId="44" applyNumberFormat="1" applyFont="1" applyFill="1" applyBorder="1" applyAlignment="1">
      <alignment vertical="center"/>
    </xf>
    <xf numFmtId="166" fontId="0" fillId="0" borderId="18" xfId="44" applyNumberFormat="1" applyFont="1" applyBorder="1" applyAlignment="1">
      <alignment vertical="center"/>
    </xf>
    <xf numFmtId="166" fontId="0" fillId="35" borderId="11" xfId="44" applyNumberFormat="1" applyFont="1" applyFill="1" applyBorder="1"/>
    <xf numFmtId="166" fontId="0" fillId="0" borderId="16" xfId="44" applyNumberFormat="1" applyFont="1" applyFill="1" applyBorder="1" applyAlignment="1">
      <alignment vertical="center"/>
    </xf>
    <xf numFmtId="166" fontId="0" fillId="33" borderId="11" xfId="44" applyNumberFormat="1" applyFont="1" applyFill="1" applyBorder="1"/>
    <xf numFmtId="10" fontId="0" fillId="0" borderId="13" xfId="44" applyNumberFormat="1" applyFont="1" applyBorder="1" applyAlignment="1">
      <alignment vertical="center"/>
    </xf>
    <xf numFmtId="167" fontId="0" fillId="34" borderId="0" xfId="42" applyNumberFormat="1" applyFont="1" applyFill="1"/>
    <xf numFmtId="167" fontId="0" fillId="0" borderId="0" xfId="42" applyNumberFormat="1" applyFont="1" applyFill="1"/>
    <xf numFmtId="167" fontId="0" fillId="0" borderId="0" xfId="44" applyNumberFormat="1" applyFont="1"/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 xr:uid="{00000000-0005-0000-0000-00001C000000}"/>
    <cellStyle name="Currency 2" xfId="43" xr:uid="{00000000-0005-0000-0000-00001D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4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5"/>
  <sheetViews>
    <sheetView tabSelected="1" view="pageLayout" topLeftCell="A102" zoomScaleNormal="100" workbookViewId="0">
      <selection activeCell="J124" sqref="I123:J124"/>
    </sheetView>
  </sheetViews>
  <sheetFormatPr defaultColWidth="8.88671875" defaultRowHeight="14.4" x14ac:dyDescent="0.3"/>
  <cols>
    <col min="1" max="1" width="22.5546875" customWidth="1"/>
    <col min="2" max="2" width="7.5546875" customWidth="1"/>
    <col min="3" max="4" width="15.44140625" bestFit="1" customWidth="1"/>
    <col min="5" max="5" width="17" customWidth="1"/>
    <col min="6" max="6" width="15.109375" bestFit="1" customWidth="1"/>
    <col min="7" max="7" width="14.6640625" customWidth="1"/>
    <col min="8" max="9" width="15.44140625" bestFit="1" customWidth="1"/>
    <col min="10" max="10" width="15.33203125" customWidth="1"/>
    <col min="11" max="11" width="16.109375" bestFit="1" customWidth="1"/>
    <col min="12" max="12" width="15" bestFit="1" customWidth="1"/>
    <col min="13" max="13" width="15" customWidth="1"/>
  </cols>
  <sheetData>
    <row r="1" spans="1:12" ht="18" x14ac:dyDescent="0.35">
      <c r="A1" s="5" t="s">
        <v>0</v>
      </c>
      <c r="C1" s="2"/>
      <c r="D1" s="2"/>
      <c r="E1" s="4"/>
      <c r="F1" s="3" t="s">
        <v>1</v>
      </c>
      <c r="G1" s="3"/>
      <c r="H1" s="2"/>
      <c r="I1" s="2"/>
      <c r="J1" s="2"/>
      <c r="K1" s="2"/>
      <c r="L1" s="2"/>
    </row>
    <row r="2" spans="1:12" ht="15.6" x14ac:dyDescent="0.3">
      <c r="A2" s="6" t="s">
        <v>2</v>
      </c>
      <c r="C2" s="2"/>
      <c r="D2" s="2"/>
      <c r="E2" s="27"/>
      <c r="F2" s="3" t="s">
        <v>3</v>
      </c>
      <c r="G2" s="3"/>
      <c r="H2" s="2"/>
      <c r="I2" s="2"/>
      <c r="J2" s="2"/>
      <c r="K2" s="2"/>
      <c r="L2" s="2"/>
    </row>
    <row r="3" spans="1:12" ht="15.6" x14ac:dyDescent="0.3">
      <c r="A3" s="6" t="s">
        <v>4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3"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" thickBot="1" x14ac:dyDescent="0.35">
      <c r="A5" s="1" t="s">
        <v>5</v>
      </c>
      <c r="B5" s="7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28.8" x14ac:dyDescent="0.3">
      <c r="B6" s="7"/>
      <c r="C6" s="8" t="s">
        <v>6</v>
      </c>
      <c r="D6" s="8" t="s">
        <v>7</v>
      </c>
      <c r="E6" s="9" t="s">
        <v>8</v>
      </c>
      <c r="F6" s="8" t="s">
        <v>9</v>
      </c>
      <c r="G6" s="9" t="s">
        <v>10</v>
      </c>
      <c r="H6" s="8" t="s">
        <v>11</v>
      </c>
      <c r="I6" s="8" t="s">
        <v>12</v>
      </c>
      <c r="J6" s="8" t="s">
        <v>13</v>
      </c>
      <c r="K6" s="8" t="s">
        <v>14</v>
      </c>
    </row>
    <row r="7" spans="1:12" x14ac:dyDescent="0.3">
      <c r="A7" s="46" t="s">
        <v>15</v>
      </c>
      <c r="B7" s="47"/>
      <c r="C7" s="10" t="s">
        <v>16</v>
      </c>
      <c r="D7" s="10" t="s">
        <v>17</v>
      </c>
      <c r="E7" s="10" t="s">
        <v>18</v>
      </c>
      <c r="F7" s="10" t="s">
        <v>19</v>
      </c>
      <c r="G7" s="10" t="s">
        <v>20</v>
      </c>
      <c r="H7" s="10" t="s">
        <v>21</v>
      </c>
      <c r="I7" s="10" t="s">
        <v>22</v>
      </c>
      <c r="J7" s="10" t="s">
        <v>23</v>
      </c>
      <c r="K7" s="10" t="s">
        <v>24</v>
      </c>
    </row>
    <row r="8" spans="1:12" x14ac:dyDescent="0.3">
      <c r="A8" s="44" t="s">
        <v>25</v>
      </c>
      <c r="B8" s="11" t="s">
        <v>26</v>
      </c>
      <c r="C8" s="28">
        <f>100%-C9</f>
        <v>0.8014</v>
      </c>
      <c r="D8" s="28">
        <f>100%-D9</f>
        <v>0.62339999999999995</v>
      </c>
      <c r="E8" s="33" t="s">
        <v>27</v>
      </c>
      <c r="F8" s="33" t="s">
        <v>27</v>
      </c>
      <c r="G8" s="33" t="s">
        <v>27</v>
      </c>
      <c r="H8" s="33" t="s">
        <v>27</v>
      </c>
      <c r="I8" s="28">
        <f>100%-I9</f>
        <v>0.62339999999999995</v>
      </c>
      <c r="J8" s="28">
        <f>100%-J9</f>
        <v>0.62339999999999995</v>
      </c>
      <c r="K8" s="28">
        <f>100%-K9</f>
        <v>0.62339999999999995</v>
      </c>
    </row>
    <row r="9" spans="1:12" x14ac:dyDescent="0.3">
      <c r="A9" s="45"/>
      <c r="B9" s="11" t="s">
        <v>28</v>
      </c>
      <c r="C9" s="28">
        <v>0.1986</v>
      </c>
      <c r="D9" s="28">
        <v>0.37659999999999999</v>
      </c>
      <c r="E9" s="33" t="s">
        <v>27</v>
      </c>
      <c r="F9" s="33" t="s">
        <v>27</v>
      </c>
      <c r="G9" s="33" t="s">
        <v>27</v>
      </c>
      <c r="H9" s="33" t="s">
        <v>27</v>
      </c>
      <c r="I9" s="28">
        <v>0.37659999999999999</v>
      </c>
      <c r="J9" s="28">
        <v>0.37659999999999999</v>
      </c>
      <c r="K9" s="28">
        <v>0.37659999999999999</v>
      </c>
    </row>
    <row r="10" spans="1:12" x14ac:dyDescent="0.3">
      <c r="A10" s="44" t="s">
        <v>29</v>
      </c>
      <c r="B10" s="11" t="s">
        <v>26</v>
      </c>
      <c r="C10" s="28">
        <f>100%-C11</f>
        <v>0.62339999999999995</v>
      </c>
      <c r="D10" s="28">
        <f>100%-D11</f>
        <v>0.62339999999999995</v>
      </c>
      <c r="E10" s="33" t="s">
        <v>27</v>
      </c>
      <c r="F10" s="28">
        <f>100%-F11</f>
        <v>0.62339999999999995</v>
      </c>
      <c r="G10" s="33" t="s">
        <v>27</v>
      </c>
      <c r="H10" s="28">
        <f>100%-H11</f>
        <v>0.62339999999999995</v>
      </c>
      <c r="I10" s="28">
        <f>100%-I11</f>
        <v>0.62339999999999995</v>
      </c>
      <c r="J10" s="28">
        <f>100%-J11</f>
        <v>0.62339999999999995</v>
      </c>
      <c r="K10" s="33" t="s">
        <v>27</v>
      </c>
    </row>
    <row r="11" spans="1:12" x14ac:dyDescent="0.3">
      <c r="A11" s="45"/>
      <c r="B11" s="11" t="s">
        <v>28</v>
      </c>
      <c r="C11" s="28">
        <v>0.37659999999999999</v>
      </c>
      <c r="D11" s="28">
        <v>0.37659999999999999</v>
      </c>
      <c r="E11" s="33" t="s">
        <v>27</v>
      </c>
      <c r="F11" s="28">
        <v>0.37659999999999999</v>
      </c>
      <c r="G11" s="33" t="s">
        <v>27</v>
      </c>
      <c r="H11" s="28">
        <v>0.37659999999999999</v>
      </c>
      <c r="I11" s="28">
        <v>0.37659999999999999</v>
      </c>
      <c r="J11" s="28">
        <v>0.37659999999999999</v>
      </c>
      <c r="K11" s="33" t="s">
        <v>27</v>
      </c>
    </row>
    <row r="12" spans="1:12" x14ac:dyDescent="0.3">
      <c r="A12" s="44" t="s">
        <v>30</v>
      </c>
      <c r="B12" s="11" t="s">
        <v>26</v>
      </c>
      <c r="C12" s="29" t="s">
        <v>27</v>
      </c>
      <c r="D12" s="32">
        <f>100%-D13</f>
        <v>0.62339999999999995</v>
      </c>
      <c r="E12" s="28">
        <f>100%-E13</f>
        <v>0</v>
      </c>
      <c r="F12" s="33" t="s">
        <v>27</v>
      </c>
      <c r="G12" s="33" t="s">
        <v>27</v>
      </c>
      <c r="H12" s="33" t="s">
        <v>27</v>
      </c>
      <c r="I12" s="28">
        <f>100%-I13</f>
        <v>0.62339999999999995</v>
      </c>
      <c r="J12" s="28">
        <f>100%-J13</f>
        <v>0.62339999999999995</v>
      </c>
      <c r="K12" s="28">
        <f>100%-K13</f>
        <v>0.62339999999999995</v>
      </c>
    </row>
    <row r="13" spans="1:12" x14ac:dyDescent="0.3">
      <c r="A13" s="45"/>
      <c r="B13" s="11" t="s">
        <v>28</v>
      </c>
      <c r="C13" s="29" t="s">
        <v>27</v>
      </c>
      <c r="D13" s="28">
        <v>0.37659999999999999</v>
      </c>
      <c r="E13" s="28">
        <v>1</v>
      </c>
      <c r="F13" s="33" t="s">
        <v>27</v>
      </c>
      <c r="G13" s="33" t="s">
        <v>27</v>
      </c>
      <c r="H13" s="33" t="s">
        <v>27</v>
      </c>
      <c r="I13" s="28">
        <v>0.37659999999999999</v>
      </c>
      <c r="J13" s="28">
        <v>0.37659999999999999</v>
      </c>
      <c r="K13" s="28">
        <v>0.37659999999999999</v>
      </c>
    </row>
    <row r="14" spans="1:12" x14ac:dyDescent="0.3">
      <c r="A14" s="44" t="s">
        <v>31</v>
      </c>
      <c r="B14" s="11" t="s">
        <v>26</v>
      </c>
      <c r="C14" s="30">
        <f>100%-C15</f>
        <v>0.50929999999999997</v>
      </c>
      <c r="D14" s="28">
        <f>100%-D15</f>
        <v>0.62339999999999995</v>
      </c>
      <c r="E14" s="33" t="s">
        <v>27</v>
      </c>
      <c r="F14" s="30">
        <f>100%-F15</f>
        <v>0.51059999999999994</v>
      </c>
      <c r="G14" s="33" t="s">
        <v>27</v>
      </c>
      <c r="H14" s="33" t="s">
        <v>27</v>
      </c>
      <c r="I14" s="28">
        <f>100%-I15</f>
        <v>0.62339999999999995</v>
      </c>
      <c r="J14" s="30">
        <f>100%-J15</f>
        <v>0.43240000000000001</v>
      </c>
      <c r="K14" s="28">
        <f>100%-K15</f>
        <v>0.62339999999999995</v>
      </c>
    </row>
    <row r="15" spans="1:12" x14ac:dyDescent="0.3">
      <c r="A15" s="45"/>
      <c r="B15" s="11" t="s">
        <v>28</v>
      </c>
      <c r="C15" s="30">
        <v>0.49070000000000003</v>
      </c>
      <c r="D15" s="28">
        <v>0.37659999999999999</v>
      </c>
      <c r="E15" s="33" t="s">
        <v>27</v>
      </c>
      <c r="F15" s="30">
        <v>0.4894</v>
      </c>
      <c r="G15" s="33" t="s">
        <v>27</v>
      </c>
      <c r="H15" s="33" t="s">
        <v>27</v>
      </c>
      <c r="I15" s="28">
        <v>0.37659999999999999</v>
      </c>
      <c r="J15" s="30">
        <v>0.56759999999999999</v>
      </c>
      <c r="K15" s="28">
        <v>0.37659999999999999</v>
      </c>
    </row>
    <row r="16" spans="1:12" x14ac:dyDescent="0.3">
      <c r="A16" s="44" t="s">
        <v>32</v>
      </c>
      <c r="B16" s="11" t="s">
        <v>26</v>
      </c>
      <c r="C16" s="28">
        <f>100%-C17</f>
        <v>0.62339999999999995</v>
      </c>
      <c r="D16" s="28">
        <f>100%-D17</f>
        <v>0.62339999999999995</v>
      </c>
      <c r="E16" s="33" t="s">
        <v>27</v>
      </c>
      <c r="F16" s="28">
        <f>100%-F17</f>
        <v>0.62339999999999995</v>
      </c>
      <c r="G16" s="33" t="s">
        <v>27</v>
      </c>
      <c r="H16" s="33" t="s">
        <v>27</v>
      </c>
      <c r="I16" s="28">
        <f>100%-I17</f>
        <v>0.62339999999999995</v>
      </c>
      <c r="J16" s="28">
        <f>100%-J17</f>
        <v>0.62339999999999995</v>
      </c>
      <c r="K16" s="28">
        <f>100%-K17</f>
        <v>0.62339999999999995</v>
      </c>
    </row>
    <row r="17" spans="1:13" ht="19.5" customHeight="1" x14ac:dyDescent="0.3">
      <c r="A17" s="45"/>
      <c r="B17" s="11" t="s">
        <v>28</v>
      </c>
      <c r="C17" s="28">
        <v>0.37659999999999999</v>
      </c>
      <c r="D17" s="28">
        <v>0.37659999999999999</v>
      </c>
      <c r="E17" s="33" t="s">
        <v>27</v>
      </c>
      <c r="F17" s="28">
        <v>0.37659999999999999</v>
      </c>
      <c r="G17" s="33" t="s">
        <v>27</v>
      </c>
      <c r="H17" s="33" t="s">
        <v>27</v>
      </c>
      <c r="I17" s="28">
        <v>0.37659999999999999</v>
      </c>
      <c r="J17" s="28">
        <v>0.37659999999999999</v>
      </c>
      <c r="K17" s="28">
        <v>0.37659999999999999</v>
      </c>
    </row>
    <row r="18" spans="1:13" ht="19.5" customHeight="1" x14ac:dyDescent="0.3">
      <c r="A18" s="44" t="s">
        <v>33</v>
      </c>
      <c r="B18" s="11" t="s">
        <v>26</v>
      </c>
      <c r="C18" s="29" t="s">
        <v>27</v>
      </c>
      <c r="D18" s="33" t="s">
        <v>27</v>
      </c>
      <c r="E18" s="28">
        <f>100%-E19</f>
        <v>0</v>
      </c>
      <c r="F18" s="33" t="s">
        <v>27</v>
      </c>
      <c r="G18" s="33" t="s">
        <v>27</v>
      </c>
      <c r="H18" s="33" t="s">
        <v>27</v>
      </c>
      <c r="I18" s="28">
        <f>100%-I19</f>
        <v>0.62339999999999995</v>
      </c>
      <c r="J18" s="30">
        <f>100%-J19</f>
        <v>0.34099999999999997</v>
      </c>
      <c r="K18" s="28">
        <f>100%-K19</f>
        <v>0.62339999999999995</v>
      </c>
    </row>
    <row r="19" spans="1:13" ht="19.5" customHeight="1" x14ac:dyDescent="0.3">
      <c r="A19" s="45"/>
      <c r="B19" s="11" t="s">
        <v>28</v>
      </c>
      <c r="C19" s="29" t="s">
        <v>27</v>
      </c>
      <c r="D19" s="33" t="s">
        <v>27</v>
      </c>
      <c r="E19" s="28">
        <v>1</v>
      </c>
      <c r="F19" s="33" t="s">
        <v>27</v>
      </c>
      <c r="G19" s="33" t="s">
        <v>27</v>
      </c>
      <c r="H19" s="33" t="s">
        <v>27</v>
      </c>
      <c r="I19" s="28">
        <v>0.37659999999999999</v>
      </c>
      <c r="J19" s="30">
        <v>0.65900000000000003</v>
      </c>
      <c r="K19" s="28">
        <v>0.37659999999999999</v>
      </c>
    </row>
    <row r="20" spans="1:13" ht="19.5" customHeight="1" x14ac:dyDescent="0.3">
      <c r="A20" s="44" t="s">
        <v>34</v>
      </c>
      <c r="B20" s="11" t="s">
        <v>26</v>
      </c>
      <c r="C20" s="28">
        <f>100%-C21</f>
        <v>0.90059999999999996</v>
      </c>
      <c r="D20" s="32">
        <f>100%-D21</f>
        <v>0.62339999999999995</v>
      </c>
      <c r="E20" s="28">
        <f>100%-E21</f>
        <v>1</v>
      </c>
      <c r="F20" s="30">
        <f>100%-F21</f>
        <v>0.62339999999999995</v>
      </c>
      <c r="G20" s="28">
        <f>100%-G21</f>
        <v>0</v>
      </c>
      <c r="H20" s="33" t="s">
        <v>27</v>
      </c>
      <c r="I20" s="28">
        <f>100%-I21</f>
        <v>0.62339999999999995</v>
      </c>
      <c r="J20" s="28">
        <f>100%-J21</f>
        <v>0.62339999999999995</v>
      </c>
      <c r="K20" s="28">
        <f>100%-K21</f>
        <v>0.62339999999999995</v>
      </c>
    </row>
    <row r="21" spans="1:13" ht="19.5" customHeight="1" x14ac:dyDescent="0.3">
      <c r="A21" s="45"/>
      <c r="B21" s="11" t="s">
        <v>28</v>
      </c>
      <c r="C21" s="28">
        <v>9.9400000000000002E-2</v>
      </c>
      <c r="D21" s="32">
        <v>0.37660000000000005</v>
      </c>
      <c r="E21" s="28">
        <v>0</v>
      </c>
      <c r="F21" s="30">
        <v>0.37659999999999999</v>
      </c>
      <c r="G21" s="28">
        <v>1</v>
      </c>
      <c r="H21" s="33" t="s">
        <v>27</v>
      </c>
      <c r="I21" s="28">
        <v>0.37659999999999999</v>
      </c>
      <c r="J21" s="28">
        <v>0.37659999999999999</v>
      </c>
      <c r="K21" s="28">
        <v>0.37659999999999999</v>
      </c>
    </row>
    <row r="22" spans="1:13" ht="20.100000000000001" customHeight="1" x14ac:dyDescent="0.3">
      <c r="A22" s="44" t="s">
        <v>35</v>
      </c>
      <c r="B22" s="11" t="s">
        <v>26</v>
      </c>
      <c r="C22" s="28">
        <f>100%-C23</f>
        <v>0.62339999999999995</v>
      </c>
      <c r="D22" s="28">
        <f>100%-D23</f>
        <v>0.62339999999999995</v>
      </c>
      <c r="E22" s="33" t="s">
        <v>27</v>
      </c>
      <c r="F22" s="28">
        <f>100%-F23</f>
        <v>0.62339999999999995</v>
      </c>
      <c r="G22" s="33" t="s">
        <v>27</v>
      </c>
      <c r="H22" s="28">
        <f>100%-H23</f>
        <v>0.62339999999999995</v>
      </c>
      <c r="I22" s="28">
        <f>100%-I23</f>
        <v>0.62339999999999995</v>
      </c>
      <c r="J22" s="28">
        <f>100%-J23</f>
        <v>0.62339999999999995</v>
      </c>
      <c r="K22" s="28">
        <f>100%-K23</f>
        <v>0.62339999999999995</v>
      </c>
    </row>
    <row r="23" spans="1:13" ht="20.100000000000001" customHeight="1" thickBot="1" x14ac:dyDescent="0.35">
      <c r="A23" s="45"/>
      <c r="B23" s="11" t="s">
        <v>28</v>
      </c>
      <c r="C23" s="31">
        <v>0.37659999999999999</v>
      </c>
      <c r="D23" s="31">
        <v>0.37659999999999999</v>
      </c>
      <c r="E23" s="34" t="s">
        <v>27</v>
      </c>
      <c r="F23" s="31">
        <v>0.37659999999999999</v>
      </c>
      <c r="G23" s="34" t="s">
        <v>27</v>
      </c>
      <c r="H23" s="31">
        <v>0.37659999999999999</v>
      </c>
      <c r="I23" s="31">
        <v>0.37659999999999999</v>
      </c>
      <c r="J23" s="31">
        <v>0.37659999999999999</v>
      </c>
      <c r="K23" s="31">
        <v>0.37659999999999999</v>
      </c>
    </row>
    <row r="24" spans="1:13" x14ac:dyDescent="0.3">
      <c r="C24" s="2"/>
      <c r="D24" s="2"/>
      <c r="E24" s="2"/>
      <c r="F24" s="2"/>
      <c r="G24" s="2"/>
      <c r="H24" s="2"/>
      <c r="I24" s="2"/>
      <c r="J24" s="2"/>
      <c r="K24" s="2"/>
    </row>
    <row r="25" spans="1:13" x14ac:dyDescent="0.3">
      <c r="A25" s="13" t="s">
        <v>36</v>
      </c>
      <c r="B25" s="13"/>
      <c r="C25" s="14">
        <f>100%-C26</f>
        <v>0.64232917312451998</v>
      </c>
      <c r="D25" s="14">
        <f t="shared" ref="D25:K25" si="0">100%-D26</f>
        <v>0.62338275900662965</v>
      </c>
      <c r="E25" s="14">
        <f t="shared" si="0"/>
        <v>0.92754713107105502</v>
      </c>
      <c r="F25" s="14">
        <f t="shared" si="0"/>
        <v>0.58067373267298938</v>
      </c>
      <c r="G25" s="14">
        <f t="shared" si="0"/>
        <v>0</v>
      </c>
      <c r="H25" s="14">
        <f t="shared" si="0"/>
        <v>0.62338236699586758</v>
      </c>
      <c r="I25" s="14">
        <f t="shared" si="0"/>
        <v>0.61546882181614149</v>
      </c>
      <c r="J25" s="14">
        <f t="shared" si="0"/>
        <v>0.52214405177897893</v>
      </c>
      <c r="K25" s="14">
        <f t="shared" si="0"/>
        <v>0.62488177316596549</v>
      </c>
      <c r="L25" s="2"/>
    </row>
    <row r="26" spans="1:13" x14ac:dyDescent="0.3">
      <c r="A26" t="s">
        <v>37</v>
      </c>
      <c r="C26" s="15">
        <f>C28/(C27+C28)</f>
        <v>0.35767082687547996</v>
      </c>
      <c r="D26" s="15">
        <f t="shared" ref="D26:K26" si="1">D28/(D27+D28)</f>
        <v>0.37661724099337029</v>
      </c>
      <c r="E26" s="15">
        <f t="shared" si="1"/>
        <v>7.2452868928945036E-2</v>
      </c>
      <c r="F26" s="15">
        <f t="shared" si="1"/>
        <v>0.41932626732701062</v>
      </c>
      <c r="G26" s="15">
        <f t="shared" si="1"/>
        <v>1</v>
      </c>
      <c r="H26" s="15">
        <f t="shared" si="1"/>
        <v>0.37661763300413242</v>
      </c>
      <c r="I26" s="15">
        <f>I28/(I27+I28)+0.01</f>
        <v>0.38453117818385857</v>
      </c>
      <c r="J26" s="15">
        <f t="shared" si="1"/>
        <v>0.47785594822102107</v>
      </c>
      <c r="K26" s="15">
        <f t="shared" si="1"/>
        <v>0.37511822683403451</v>
      </c>
    </row>
    <row r="27" spans="1:13" x14ac:dyDescent="0.3">
      <c r="A27" s="13" t="s">
        <v>38</v>
      </c>
      <c r="B27" s="13"/>
      <c r="C27" s="41">
        <v>6501592.0299999993</v>
      </c>
      <c r="D27" s="41">
        <v>18212909.549999997</v>
      </c>
      <c r="E27" s="41">
        <v>929158.03</v>
      </c>
      <c r="F27" s="41">
        <v>3008038.9999999995</v>
      </c>
      <c r="G27" s="41">
        <v>0</v>
      </c>
      <c r="H27" s="41">
        <v>8081371.7699999996</v>
      </c>
      <c r="I27" s="41">
        <v>4584170.9399999995</v>
      </c>
      <c r="J27" s="41">
        <v>8240659.6899999995</v>
      </c>
      <c r="K27" s="41">
        <v>15590274.289999999</v>
      </c>
      <c r="L27" s="2"/>
    </row>
    <row r="28" spans="1:13" x14ac:dyDescent="0.3">
      <c r="A28" t="s">
        <v>39</v>
      </c>
      <c r="C28" s="42">
        <v>3620308.55</v>
      </c>
      <c r="D28" s="42">
        <v>11003345.289999999</v>
      </c>
      <c r="E28" s="42">
        <v>72578.7</v>
      </c>
      <c r="F28" s="42">
        <v>2172217.71</v>
      </c>
      <c r="G28" s="42">
        <v>217820.96</v>
      </c>
      <c r="H28" s="42">
        <v>4882376</v>
      </c>
      <c r="I28" s="42">
        <v>2745004.8400000003</v>
      </c>
      <c r="J28" s="42">
        <v>7541689.3799999999</v>
      </c>
      <c r="K28" s="42">
        <v>9358884.0299999993</v>
      </c>
    </row>
    <row r="29" spans="1:13" x14ac:dyDescent="0.3"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x14ac:dyDescent="0.3">
      <c r="A30" s="2"/>
      <c r="B30" s="2"/>
      <c r="C30" s="2"/>
      <c r="D30" s="2"/>
      <c r="E30" s="2"/>
      <c r="F30" s="2"/>
      <c r="G30" s="2"/>
      <c r="H30" s="2"/>
    </row>
    <row r="31" spans="1:13" ht="15" thickBot="1" x14ac:dyDescent="0.35">
      <c r="A31" s="1" t="s">
        <v>5</v>
      </c>
      <c r="B31" s="7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3" ht="28.8" x14ac:dyDescent="0.3">
      <c r="B32" s="7"/>
      <c r="C32" s="8" t="s">
        <v>40</v>
      </c>
      <c r="D32" s="8" t="s">
        <v>41</v>
      </c>
      <c r="E32" s="8" t="s">
        <v>42</v>
      </c>
      <c r="F32" s="8" t="s">
        <v>43</v>
      </c>
      <c r="G32" s="8" t="s">
        <v>44</v>
      </c>
      <c r="H32" s="8" t="s">
        <v>45</v>
      </c>
      <c r="I32" s="9" t="s">
        <v>46</v>
      </c>
      <c r="J32" s="9" t="s">
        <v>47</v>
      </c>
      <c r="K32" s="9" t="s">
        <v>48</v>
      </c>
      <c r="L32" s="2"/>
    </row>
    <row r="33" spans="1:12" x14ac:dyDescent="0.3">
      <c r="A33" s="46" t="s">
        <v>15</v>
      </c>
      <c r="B33" s="47"/>
      <c r="C33" s="10" t="s">
        <v>49</v>
      </c>
      <c r="D33" s="10" t="s">
        <v>50</v>
      </c>
      <c r="E33" s="10" t="s">
        <v>51</v>
      </c>
      <c r="F33" s="10" t="s">
        <v>52</v>
      </c>
      <c r="G33" s="10" t="s">
        <v>53</v>
      </c>
      <c r="H33" s="10" t="s">
        <v>54</v>
      </c>
      <c r="I33" s="10" t="s">
        <v>55</v>
      </c>
      <c r="J33" s="10" t="s">
        <v>56</v>
      </c>
      <c r="K33" s="10" t="s">
        <v>57</v>
      </c>
      <c r="L33" s="2"/>
    </row>
    <row r="34" spans="1:12" x14ac:dyDescent="0.3">
      <c r="A34" s="44" t="s">
        <v>25</v>
      </c>
      <c r="B34" s="11" t="s">
        <v>26</v>
      </c>
      <c r="C34" s="28">
        <f>100%-C35</f>
        <v>0.62339999999999995</v>
      </c>
      <c r="D34" s="28">
        <f>100%-D35</f>
        <v>0.62339999999999995</v>
      </c>
      <c r="E34" s="28">
        <f>100%-E35</f>
        <v>0.62339999999999995</v>
      </c>
      <c r="F34" s="33" t="s">
        <v>27</v>
      </c>
      <c r="G34" s="33" t="s">
        <v>27</v>
      </c>
      <c r="H34" s="28">
        <f>100%-H35</f>
        <v>0.8014</v>
      </c>
      <c r="I34" s="28">
        <f>100%-I35</f>
        <v>0.8014</v>
      </c>
      <c r="J34" s="28">
        <f>100%-J35</f>
        <v>0.62339999999999995</v>
      </c>
      <c r="K34" s="28">
        <f>100%-K35</f>
        <v>0.62339999999999995</v>
      </c>
      <c r="L34" s="2"/>
    </row>
    <row r="35" spans="1:12" x14ac:dyDescent="0.3">
      <c r="A35" s="45"/>
      <c r="B35" s="11" t="s">
        <v>28</v>
      </c>
      <c r="C35" s="28">
        <v>0.37659999999999999</v>
      </c>
      <c r="D35" s="28">
        <v>0.37659999999999999</v>
      </c>
      <c r="E35" s="28">
        <v>0.37659999999999999</v>
      </c>
      <c r="F35" s="33" t="s">
        <v>27</v>
      </c>
      <c r="G35" s="33" t="s">
        <v>27</v>
      </c>
      <c r="H35" s="28">
        <v>0.1986</v>
      </c>
      <c r="I35" s="28">
        <v>0.1986</v>
      </c>
      <c r="J35" s="28">
        <v>0.37659999999999999</v>
      </c>
      <c r="K35" s="28">
        <v>0.37659999999999999</v>
      </c>
      <c r="L35" s="2"/>
    </row>
    <row r="36" spans="1:12" x14ac:dyDescent="0.3">
      <c r="A36" s="44" t="s">
        <v>29</v>
      </c>
      <c r="B36" s="11" t="s">
        <v>26</v>
      </c>
      <c r="C36" s="28">
        <f>100%-C37</f>
        <v>0.62339999999999995</v>
      </c>
      <c r="D36" s="28">
        <f>100%-D37</f>
        <v>0.62339999999999995</v>
      </c>
      <c r="E36" s="28">
        <f>100%-E37</f>
        <v>0.62339999999999995</v>
      </c>
      <c r="F36" s="33" t="s">
        <v>27</v>
      </c>
      <c r="G36" s="28">
        <f>100%-G37</f>
        <v>0.62339999999999995</v>
      </c>
      <c r="H36" s="33" t="s">
        <v>27</v>
      </c>
      <c r="I36" s="28">
        <f>100%-I37</f>
        <v>0.62339999999999995</v>
      </c>
      <c r="J36" s="33" t="s">
        <v>27</v>
      </c>
      <c r="K36" s="28">
        <f>100%-K37</f>
        <v>0.62339999999999995</v>
      </c>
      <c r="L36" s="2"/>
    </row>
    <row r="37" spans="1:12" x14ac:dyDescent="0.3">
      <c r="A37" s="45"/>
      <c r="B37" s="11" t="s">
        <v>28</v>
      </c>
      <c r="C37" s="28">
        <v>0.37659999999999999</v>
      </c>
      <c r="D37" s="28">
        <v>0.37659999999999999</v>
      </c>
      <c r="E37" s="28">
        <v>0.37659999999999999</v>
      </c>
      <c r="F37" s="33" t="s">
        <v>27</v>
      </c>
      <c r="G37" s="28">
        <v>0.37659999999999999</v>
      </c>
      <c r="H37" s="33" t="s">
        <v>27</v>
      </c>
      <c r="I37" s="28">
        <v>0.37659999999999999</v>
      </c>
      <c r="J37" s="33" t="s">
        <v>27</v>
      </c>
      <c r="K37" s="28">
        <v>0.37659999999999999</v>
      </c>
      <c r="L37" s="2"/>
    </row>
    <row r="38" spans="1:12" x14ac:dyDescent="0.3">
      <c r="A38" s="44" t="s">
        <v>30</v>
      </c>
      <c r="B38" s="11" t="s">
        <v>26</v>
      </c>
      <c r="C38" s="28">
        <f>100%-C39</f>
        <v>0.62339999999999995</v>
      </c>
      <c r="D38" s="28">
        <f>100%-D39</f>
        <v>0.62339999999999995</v>
      </c>
      <c r="E38" s="28">
        <f>100%-E39</f>
        <v>0.62339999999999995</v>
      </c>
      <c r="F38" s="28">
        <f>100%-F39</f>
        <v>0.62339999999999995</v>
      </c>
      <c r="G38" s="33" t="s">
        <v>27</v>
      </c>
      <c r="H38" s="28">
        <f>100%-H39</f>
        <v>0.8014</v>
      </c>
      <c r="I38" s="28">
        <f>100%-I39</f>
        <v>0.8014</v>
      </c>
      <c r="J38" s="28">
        <f>100%-J39</f>
        <v>0.62339999999999995</v>
      </c>
      <c r="K38" s="28">
        <f>100%-K39</f>
        <v>0.62339999999999995</v>
      </c>
      <c r="L38" s="2"/>
    </row>
    <row r="39" spans="1:12" x14ac:dyDescent="0.3">
      <c r="A39" s="45"/>
      <c r="B39" s="11" t="s">
        <v>28</v>
      </c>
      <c r="C39" s="28">
        <v>0.37659999999999999</v>
      </c>
      <c r="D39" s="28">
        <v>0.37659999999999999</v>
      </c>
      <c r="E39" s="28">
        <v>0.37659999999999999</v>
      </c>
      <c r="F39" s="28">
        <v>0.37659999999999999</v>
      </c>
      <c r="G39" s="33" t="s">
        <v>27</v>
      </c>
      <c r="H39" s="28">
        <v>0.1986</v>
      </c>
      <c r="I39" s="28">
        <v>0.1986</v>
      </c>
      <c r="J39" s="28">
        <v>0.37659999999999999</v>
      </c>
      <c r="K39" s="28">
        <v>0.37659999999999999</v>
      </c>
      <c r="L39" s="2"/>
    </row>
    <row r="40" spans="1:12" x14ac:dyDescent="0.3">
      <c r="A40" s="44" t="s">
        <v>31</v>
      </c>
      <c r="B40" s="11" t="s">
        <v>26</v>
      </c>
      <c r="C40" s="28">
        <f t="shared" ref="C40:K40" si="2">100%-C41</f>
        <v>0.62339999999999995</v>
      </c>
      <c r="D40" s="35">
        <f t="shared" si="2"/>
        <v>0.50600000000000001</v>
      </c>
      <c r="E40" s="37">
        <v>0.30880000000000002</v>
      </c>
      <c r="F40" s="36">
        <f t="shared" si="2"/>
        <v>0.62339999999999995</v>
      </c>
      <c r="G40" s="37">
        <v>0.45829999999999999</v>
      </c>
      <c r="H40" s="28">
        <f t="shared" si="2"/>
        <v>0.62339999999999995</v>
      </c>
      <c r="I40" s="30">
        <f t="shared" si="2"/>
        <v>0.45540000000000003</v>
      </c>
      <c r="J40" s="28">
        <f t="shared" si="2"/>
        <v>0.62339999999999995</v>
      </c>
      <c r="K40" s="30">
        <f t="shared" si="2"/>
        <v>0.22540000000000004</v>
      </c>
      <c r="L40" s="2"/>
    </row>
    <row r="41" spans="1:12" x14ac:dyDescent="0.3">
      <c r="A41" s="45"/>
      <c r="B41" s="11" t="s">
        <v>28</v>
      </c>
      <c r="C41" s="28">
        <v>0.37659999999999999</v>
      </c>
      <c r="D41" s="35">
        <v>0.49399999999999999</v>
      </c>
      <c r="E41" s="37">
        <v>0.69120000000000004</v>
      </c>
      <c r="F41" s="36">
        <v>0.37659999999999999</v>
      </c>
      <c r="G41" s="37">
        <v>0.54169999999999996</v>
      </c>
      <c r="H41" s="28">
        <v>0.37659999999999999</v>
      </c>
      <c r="I41" s="30">
        <v>0.54459999999999997</v>
      </c>
      <c r="J41" s="28">
        <v>0.37659999999999999</v>
      </c>
      <c r="K41" s="30">
        <v>0.77459999999999996</v>
      </c>
      <c r="L41" s="2"/>
    </row>
    <row r="42" spans="1:12" x14ac:dyDescent="0.3">
      <c r="A42" s="44" t="s">
        <v>32</v>
      </c>
      <c r="B42" s="11" t="s">
        <v>26</v>
      </c>
      <c r="C42" s="28">
        <f t="shared" ref="C42:K42" si="3">100%-C43</f>
        <v>0.62339999999999995</v>
      </c>
      <c r="D42" s="28">
        <f t="shared" si="3"/>
        <v>0.62339999999999995</v>
      </c>
      <c r="E42" s="28">
        <f t="shared" si="3"/>
        <v>0.62339999999999995</v>
      </c>
      <c r="F42" s="28">
        <f t="shared" si="3"/>
        <v>0.62339999999999995</v>
      </c>
      <c r="G42" s="28">
        <f t="shared" si="3"/>
        <v>0.62339999999999995</v>
      </c>
      <c r="H42" s="28">
        <f t="shared" si="3"/>
        <v>0.62339999999999995</v>
      </c>
      <c r="I42" s="28">
        <f t="shared" si="3"/>
        <v>0.62339999999999995</v>
      </c>
      <c r="J42" s="28">
        <f t="shared" si="3"/>
        <v>0.62339999999999995</v>
      </c>
      <c r="K42" s="30">
        <f t="shared" si="3"/>
        <v>0.40890000000000004</v>
      </c>
      <c r="L42" s="2"/>
    </row>
    <row r="43" spans="1:12" x14ac:dyDescent="0.3">
      <c r="A43" s="45"/>
      <c r="B43" s="11" t="s">
        <v>28</v>
      </c>
      <c r="C43" s="28">
        <v>0.37659999999999999</v>
      </c>
      <c r="D43" s="28">
        <v>0.37659999999999999</v>
      </c>
      <c r="E43" s="28">
        <v>0.37659999999999999</v>
      </c>
      <c r="F43" s="28">
        <v>0.37659999999999999</v>
      </c>
      <c r="G43" s="28">
        <v>0.37659999999999999</v>
      </c>
      <c r="H43" s="28">
        <v>0.37659999999999999</v>
      </c>
      <c r="I43" s="28">
        <v>0.37659999999999999</v>
      </c>
      <c r="J43" s="28">
        <v>0.37659999999999999</v>
      </c>
      <c r="K43" s="30">
        <v>0.59109999999999996</v>
      </c>
      <c r="L43" s="2"/>
    </row>
    <row r="44" spans="1:12" x14ac:dyDescent="0.3">
      <c r="A44" s="44" t="s">
        <v>33</v>
      </c>
      <c r="B44" s="11" t="s">
        <v>26</v>
      </c>
      <c r="C44" s="28">
        <f>100%-C45</f>
        <v>0.62339999999999995</v>
      </c>
      <c r="D44" s="28">
        <f>100%-D45</f>
        <v>0.62339999999999995</v>
      </c>
      <c r="E44" s="28">
        <f>100%-E45</f>
        <v>0.62339999999999995</v>
      </c>
      <c r="F44" s="33" t="s">
        <v>27</v>
      </c>
      <c r="G44" s="33" t="s">
        <v>27</v>
      </c>
      <c r="H44" s="28">
        <f>100%-H45</f>
        <v>0.8014</v>
      </c>
      <c r="I44" s="28">
        <f>100%-I45</f>
        <v>0.8014</v>
      </c>
      <c r="J44" s="33" t="s">
        <v>27</v>
      </c>
      <c r="K44" s="33" t="s">
        <v>27</v>
      </c>
      <c r="L44" s="2"/>
    </row>
    <row r="45" spans="1:12" x14ac:dyDescent="0.3">
      <c r="A45" s="45"/>
      <c r="B45" s="11" t="s">
        <v>28</v>
      </c>
      <c r="C45" s="28">
        <v>0.37659999999999999</v>
      </c>
      <c r="D45" s="28">
        <v>0.37659999999999999</v>
      </c>
      <c r="E45" s="28">
        <v>0.37659999999999999</v>
      </c>
      <c r="F45" s="33" t="s">
        <v>27</v>
      </c>
      <c r="G45" s="33" t="s">
        <v>27</v>
      </c>
      <c r="H45" s="28">
        <v>0.1986</v>
      </c>
      <c r="I45" s="28">
        <v>0.1986</v>
      </c>
      <c r="J45" s="33" t="s">
        <v>27</v>
      </c>
      <c r="K45" s="33" t="s">
        <v>27</v>
      </c>
      <c r="L45" s="2"/>
    </row>
    <row r="46" spans="1:12" x14ac:dyDescent="0.3">
      <c r="A46" s="44" t="s">
        <v>34</v>
      </c>
      <c r="B46" s="11" t="s">
        <v>26</v>
      </c>
      <c r="C46" s="28">
        <f>100%-C47</f>
        <v>0.62339999999999995</v>
      </c>
      <c r="D46" s="28">
        <f>100%-D47</f>
        <v>0.62339999999999995</v>
      </c>
      <c r="E46" s="28">
        <f>100%-E47</f>
        <v>0.62339999999999995</v>
      </c>
      <c r="F46" s="28">
        <f>100%-F47</f>
        <v>0.62339999999999995</v>
      </c>
      <c r="G46" s="33" t="s">
        <v>27</v>
      </c>
      <c r="H46" s="28">
        <f>100%-H47</f>
        <v>0.90059999999999996</v>
      </c>
      <c r="I46" s="28">
        <f>100%-I47</f>
        <v>0.90059999999999996</v>
      </c>
      <c r="J46" s="28">
        <f>100%-J47</f>
        <v>0.62339999999999995</v>
      </c>
      <c r="K46" s="30">
        <v>0.35199999999999998</v>
      </c>
      <c r="L46" s="2"/>
    </row>
    <row r="47" spans="1:12" x14ac:dyDescent="0.3">
      <c r="A47" s="45"/>
      <c r="B47" s="11" t="s">
        <v>28</v>
      </c>
      <c r="C47" s="28">
        <v>0.37659999999999999</v>
      </c>
      <c r="D47" s="28">
        <v>0.37659999999999999</v>
      </c>
      <c r="E47" s="28">
        <v>0.37659999999999999</v>
      </c>
      <c r="F47" s="28">
        <v>0.37659999999999999</v>
      </c>
      <c r="G47" s="33" t="s">
        <v>27</v>
      </c>
      <c r="H47" s="28">
        <v>9.9400000000000002E-2</v>
      </c>
      <c r="I47" s="28">
        <v>9.9400000000000002E-2</v>
      </c>
      <c r="J47" s="28">
        <v>0.37659999999999999</v>
      </c>
      <c r="K47" s="30">
        <v>0.64800000000000002</v>
      </c>
      <c r="L47" s="2"/>
    </row>
    <row r="48" spans="1:12" x14ac:dyDescent="0.3">
      <c r="A48" s="44" t="s">
        <v>35</v>
      </c>
      <c r="B48" s="11" t="s">
        <v>26</v>
      </c>
      <c r="C48" s="28">
        <f t="shared" ref="C48:K48" si="4">100%-C49</f>
        <v>0.62339999999999995</v>
      </c>
      <c r="D48" s="28">
        <f t="shared" si="4"/>
        <v>0.62339999999999995</v>
      </c>
      <c r="E48" s="28">
        <f t="shared" si="4"/>
        <v>0.62339999999999995</v>
      </c>
      <c r="F48" s="28">
        <f t="shared" si="4"/>
        <v>0.62339999999999995</v>
      </c>
      <c r="G48" s="28">
        <f t="shared" si="4"/>
        <v>0.62339999999999995</v>
      </c>
      <c r="H48" s="28">
        <f t="shared" si="4"/>
        <v>0.62339999999999995</v>
      </c>
      <c r="I48" s="28">
        <f t="shared" si="4"/>
        <v>0.62339999999999995</v>
      </c>
      <c r="J48" s="28">
        <f t="shared" si="4"/>
        <v>0.62339999999999995</v>
      </c>
      <c r="K48" s="28">
        <f t="shared" si="4"/>
        <v>0.62339999999999995</v>
      </c>
      <c r="L48" s="2"/>
    </row>
    <row r="49" spans="1:12" ht="15" thickBot="1" x14ac:dyDescent="0.35">
      <c r="A49" s="45"/>
      <c r="B49" s="11" t="s">
        <v>28</v>
      </c>
      <c r="C49" s="31">
        <v>0.37659999999999999</v>
      </c>
      <c r="D49" s="31">
        <v>0.37659999999999999</v>
      </c>
      <c r="E49" s="31">
        <v>0.37659999999999999</v>
      </c>
      <c r="F49" s="31">
        <v>0.37659999999999999</v>
      </c>
      <c r="G49" s="31">
        <v>0.37659999999999999</v>
      </c>
      <c r="H49" s="31">
        <v>0.37659999999999999</v>
      </c>
      <c r="I49" s="31">
        <v>0.37659999999999999</v>
      </c>
      <c r="J49" s="31">
        <v>0.37659999999999999</v>
      </c>
      <c r="K49" s="31">
        <v>0.37659999999999999</v>
      </c>
      <c r="L49" s="2"/>
    </row>
    <row r="50" spans="1:12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2" x14ac:dyDescent="0.3">
      <c r="A51" s="13" t="s">
        <v>36</v>
      </c>
      <c r="B51" s="13"/>
      <c r="C51" s="14">
        <f t="shared" ref="C51:K51" si="5">100%-C52</f>
        <v>0.6235362262611247</v>
      </c>
      <c r="D51" s="14">
        <f t="shared" si="5"/>
        <v>0.58785274731222747</v>
      </c>
      <c r="E51" s="14">
        <f t="shared" si="5"/>
        <v>0.53957338014679235</v>
      </c>
      <c r="F51" s="14">
        <f t="shared" si="5"/>
        <v>0.62357223814901142</v>
      </c>
      <c r="G51" s="14">
        <f t="shared" si="5"/>
        <v>0.57058409491449602</v>
      </c>
      <c r="H51" s="14">
        <f t="shared" si="5"/>
        <v>0.69653945577290544</v>
      </c>
      <c r="I51" s="14">
        <f t="shared" si="5"/>
        <v>0.69860234780902708</v>
      </c>
      <c r="J51" s="14">
        <f t="shared" si="5"/>
        <v>0.62369947841362627</v>
      </c>
      <c r="K51" s="14">
        <f t="shared" si="5"/>
        <v>0.36774553153073286</v>
      </c>
      <c r="L51" s="2"/>
    </row>
    <row r="52" spans="1:12" x14ac:dyDescent="0.3">
      <c r="A52" t="s">
        <v>37</v>
      </c>
      <c r="C52" s="15">
        <f>C54/(C53+C54)</f>
        <v>0.3764637737388753</v>
      </c>
      <c r="D52" s="15">
        <f t="shared" ref="D52:K52" si="6">D54/(D53+D54)</f>
        <v>0.41214725268777247</v>
      </c>
      <c r="E52" s="15">
        <f t="shared" si="6"/>
        <v>0.46042661985320765</v>
      </c>
      <c r="F52" s="15">
        <f t="shared" si="6"/>
        <v>0.37642776185098864</v>
      </c>
      <c r="G52" s="15">
        <f t="shared" si="6"/>
        <v>0.42941590508550403</v>
      </c>
      <c r="H52" s="15">
        <f t="shared" si="6"/>
        <v>0.30346054422709451</v>
      </c>
      <c r="I52" s="15">
        <f t="shared" si="6"/>
        <v>0.30139765219097298</v>
      </c>
      <c r="J52" s="15">
        <f t="shared" si="6"/>
        <v>0.37630052158637373</v>
      </c>
      <c r="K52" s="15">
        <f t="shared" si="6"/>
        <v>0.63225446846926714</v>
      </c>
      <c r="L52" s="2"/>
    </row>
    <row r="53" spans="1:12" x14ac:dyDescent="0.3">
      <c r="A53" s="13" t="s">
        <v>38</v>
      </c>
      <c r="B53" s="13"/>
      <c r="C53" s="41">
        <v>15653269.529999999</v>
      </c>
      <c r="D53" s="41">
        <v>7929767.5699999994</v>
      </c>
      <c r="E53" s="41">
        <v>14789200.979999999</v>
      </c>
      <c r="F53" s="41">
        <v>4856300.1000000006</v>
      </c>
      <c r="G53" s="41">
        <v>5800552.3399999999</v>
      </c>
      <c r="H53" s="41">
        <v>12862107.24</v>
      </c>
      <c r="I53" s="41">
        <v>16452373.15</v>
      </c>
      <c r="J53" s="41">
        <v>6541030.2300000004</v>
      </c>
      <c r="K53" s="41">
        <v>6843851.9000000004</v>
      </c>
      <c r="L53" s="2"/>
    </row>
    <row r="54" spans="1:12" x14ac:dyDescent="0.3">
      <c r="A54" t="s">
        <v>39</v>
      </c>
      <c r="C54" s="42">
        <v>9450756.3000000007</v>
      </c>
      <c r="D54" s="42">
        <v>5559609.8399999999</v>
      </c>
      <c r="E54" s="42">
        <v>12619862.410000002</v>
      </c>
      <c r="F54" s="42">
        <v>2931570.82</v>
      </c>
      <c r="G54" s="42">
        <v>4365437.9000000004</v>
      </c>
      <c r="H54" s="42">
        <v>5603619.4800000014</v>
      </c>
      <c r="I54" s="42">
        <v>7098038.8999999985</v>
      </c>
      <c r="J54" s="42">
        <v>3946440.83</v>
      </c>
      <c r="K54" s="42">
        <v>11766440.579999998</v>
      </c>
      <c r="L54" s="2"/>
    </row>
    <row r="55" spans="1:12" x14ac:dyDescent="0.3">
      <c r="C55" s="2"/>
      <c r="D55" s="2"/>
      <c r="E55" s="2"/>
      <c r="F55" s="2"/>
      <c r="G55" s="2"/>
      <c r="H55" s="2"/>
      <c r="I55" s="2"/>
      <c r="L55" s="2"/>
    </row>
    <row r="56" spans="1:12" ht="100.8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16" t="s">
        <v>58</v>
      </c>
    </row>
    <row r="57" spans="1:12" ht="15" thickBot="1" x14ac:dyDescent="0.35">
      <c r="A57" s="1" t="s">
        <v>5</v>
      </c>
      <c r="B57" s="7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ht="28.8" x14ac:dyDescent="0.3">
      <c r="B58" s="7"/>
      <c r="C58" s="9" t="s">
        <v>59</v>
      </c>
      <c r="D58" s="9" t="s">
        <v>60</v>
      </c>
      <c r="E58" s="9" t="s">
        <v>61</v>
      </c>
      <c r="F58" s="9" t="s">
        <v>62</v>
      </c>
      <c r="G58" s="9" t="s">
        <v>63</v>
      </c>
      <c r="H58" s="9" t="s">
        <v>64</v>
      </c>
      <c r="I58" s="9" t="s">
        <v>65</v>
      </c>
      <c r="J58" s="17" t="s">
        <v>66</v>
      </c>
      <c r="K58" s="17" t="s">
        <v>67</v>
      </c>
      <c r="L58" s="2"/>
    </row>
    <row r="59" spans="1:12" x14ac:dyDescent="0.3">
      <c r="A59" s="46" t="s">
        <v>15</v>
      </c>
      <c r="B59" s="47"/>
      <c r="C59" s="10" t="s">
        <v>68</v>
      </c>
      <c r="D59" s="10" t="s">
        <v>69</v>
      </c>
      <c r="E59" s="10" t="s">
        <v>70</v>
      </c>
      <c r="F59" s="10" t="s">
        <v>71</v>
      </c>
      <c r="G59" s="10" t="s">
        <v>72</v>
      </c>
      <c r="H59" s="10" t="s">
        <v>73</v>
      </c>
      <c r="I59" s="10" t="s">
        <v>74</v>
      </c>
      <c r="J59" s="18" t="s">
        <v>75</v>
      </c>
      <c r="K59" s="18" t="s">
        <v>76</v>
      </c>
      <c r="L59" s="2"/>
    </row>
    <row r="60" spans="1:12" x14ac:dyDescent="0.3">
      <c r="A60" s="44" t="s">
        <v>25</v>
      </c>
      <c r="B60" s="11" t="s">
        <v>26</v>
      </c>
      <c r="C60" s="40">
        <f>100%-C61</f>
        <v>0.62339999999999995</v>
      </c>
      <c r="D60" s="28">
        <f>100%-D61</f>
        <v>0.8014</v>
      </c>
      <c r="E60" s="33" t="s">
        <v>27</v>
      </c>
      <c r="F60" s="28">
        <f>100%-F61</f>
        <v>0.62339999999999995</v>
      </c>
      <c r="G60" s="28">
        <f>100%-G61</f>
        <v>0.8014</v>
      </c>
      <c r="H60" s="33" t="s">
        <v>27</v>
      </c>
      <c r="I60" s="28">
        <f>100%-I61</f>
        <v>0</v>
      </c>
      <c r="J60" s="32">
        <f>100%-J61</f>
        <v>0</v>
      </c>
      <c r="K60" s="33" t="s">
        <v>27</v>
      </c>
      <c r="L60" s="2"/>
    </row>
    <row r="61" spans="1:12" x14ac:dyDescent="0.3">
      <c r="A61" s="45"/>
      <c r="B61" s="11" t="s">
        <v>28</v>
      </c>
      <c r="C61" s="40">
        <v>0.37659999999999999</v>
      </c>
      <c r="D61" s="28">
        <v>0.1986</v>
      </c>
      <c r="E61" s="33" t="s">
        <v>27</v>
      </c>
      <c r="F61" s="28">
        <v>0.37659999999999999</v>
      </c>
      <c r="G61" s="28">
        <v>0.1986</v>
      </c>
      <c r="H61" s="33" t="s">
        <v>27</v>
      </c>
      <c r="I61" s="28">
        <v>1</v>
      </c>
      <c r="J61" s="32">
        <v>1</v>
      </c>
      <c r="K61" s="33" t="s">
        <v>27</v>
      </c>
      <c r="L61" s="2"/>
    </row>
    <row r="62" spans="1:12" x14ac:dyDescent="0.3">
      <c r="A62" s="44" t="s">
        <v>29</v>
      </c>
      <c r="B62" s="11" t="s">
        <v>26</v>
      </c>
      <c r="C62" s="30">
        <f>100%-C63</f>
        <v>0.43459999999999999</v>
      </c>
      <c r="D62" s="28">
        <f>100%-D63</f>
        <v>0.62339999999999995</v>
      </c>
      <c r="E62" s="28">
        <f t="shared" ref="E62:K62" si="7">100%-E63</f>
        <v>0.62339999999999995</v>
      </c>
      <c r="F62" s="30">
        <v>0.62229999999999996</v>
      </c>
      <c r="G62" s="28">
        <f t="shared" si="7"/>
        <v>0.62339999999999995</v>
      </c>
      <c r="H62" s="28">
        <f t="shared" si="7"/>
        <v>0.62339999999999995</v>
      </c>
      <c r="I62" s="28">
        <f t="shared" si="7"/>
        <v>0</v>
      </c>
      <c r="J62" s="32">
        <f t="shared" si="7"/>
        <v>0</v>
      </c>
      <c r="K62" s="32">
        <f t="shared" si="7"/>
        <v>0.62339999999999995</v>
      </c>
      <c r="L62" s="2"/>
    </row>
    <row r="63" spans="1:12" x14ac:dyDescent="0.3">
      <c r="A63" s="45"/>
      <c r="B63" s="11" t="s">
        <v>28</v>
      </c>
      <c r="C63" s="30">
        <v>0.56540000000000001</v>
      </c>
      <c r="D63" s="28">
        <v>0.37659999999999999</v>
      </c>
      <c r="E63" s="28">
        <v>0.37659999999999999</v>
      </c>
      <c r="F63" s="30">
        <v>0.37769999999999998</v>
      </c>
      <c r="G63" s="28">
        <v>0.37659999999999999</v>
      </c>
      <c r="H63" s="28">
        <v>0.37659999999999999</v>
      </c>
      <c r="I63" s="28">
        <v>1</v>
      </c>
      <c r="J63" s="32">
        <v>1</v>
      </c>
      <c r="K63" s="32">
        <v>0.37659999999999999</v>
      </c>
      <c r="L63" s="2"/>
    </row>
    <row r="64" spans="1:12" x14ac:dyDescent="0.3">
      <c r="A64" s="44" t="s">
        <v>30</v>
      </c>
      <c r="B64" s="11" t="s">
        <v>26</v>
      </c>
      <c r="C64" s="28">
        <f>100%-C65</f>
        <v>0.62339999999999995</v>
      </c>
      <c r="D64" s="28">
        <f>100%-D65</f>
        <v>0.8014</v>
      </c>
      <c r="E64" s="28">
        <f t="shared" ref="E64:J64" si="8">100%-E65</f>
        <v>0.62339999999999995</v>
      </c>
      <c r="F64" s="28">
        <f t="shared" si="8"/>
        <v>0.62339999999999995</v>
      </c>
      <c r="G64" s="28">
        <f t="shared" si="8"/>
        <v>0.8014</v>
      </c>
      <c r="H64" s="33" t="s">
        <v>27</v>
      </c>
      <c r="I64" s="28">
        <f t="shared" si="8"/>
        <v>0</v>
      </c>
      <c r="J64" s="32">
        <f t="shared" si="8"/>
        <v>0</v>
      </c>
      <c r="K64" s="33" t="s">
        <v>27</v>
      </c>
      <c r="L64" s="2"/>
    </row>
    <row r="65" spans="1:12" x14ac:dyDescent="0.3">
      <c r="A65" s="45"/>
      <c r="B65" s="11" t="s">
        <v>28</v>
      </c>
      <c r="C65" s="28">
        <v>0.37659999999999999</v>
      </c>
      <c r="D65" s="28">
        <v>0.1986</v>
      </c>
      <c r="E65" s="28">
        <v>0.37659999999999999</v>
      </c>
      <c r="F65" s="28">
        <v>0.37659999999999999</v>
      </c>
      <c r="G65" s="28">
        <v>0.1986</v>
      </c>
      <c r="H65" s="33" t="s">
        <v>27</v>
      </c>
      <c r="I65" s="28">
        <v>1</v>
      </c>
      <c r="J65" s="32">
        <v>1</v>
      </c>
      <c r="K65" s="33" t="s">
        <v>27</v>
      </c>
      <c r="L65" s="2"/>
    </row>
    <row r="66" spans="1:12" x14ac:dyDescent="0.3">
      <c r="A66" s="44" t="s">
        <v>31</v>
      </c>
      <c r="B66" s="11" t="s">
        <v>26</v>
      </c>
      <c r="C66" s="30">
        <f>100%-C67</f>
        <v>0.30689999999999995</v>
      </c>
      <c r="D66" s="30">
        <f>100%-D67</f>
        <v>0.52110000000000001</v>
      </c>
      <c r="E66" s="28">
        <f t="shared" ref="E66:J66" si="9">100%-E67</f>
        <v>0.62339999999999995</v>
      </c>
      <c r="F66" s="30">
        <f t="shared" si="9"/>
        <v>0.54410000000000003</v>
      </c>
      <c r="G66" s="30">
        <f t="shared" si="9"/>
        <v>0.50790000000000002</v>
      </c>
      <c r="H66" s="33" t="s">
        <v>27</v>
      </c>
      <c r="I66" s="28">
        <f t="shared" si="9"/>
        <v>0</v>
      </c>
      <c r="J66" s="32">
        <f t="shared" si="9"/>
        <v>0</v>
      </c>
      <c r="K66" s="33" t="s">
        <v>27</v>
      </c>
      <c r="L66" s="2"/>
    </row>
    <row r="67" spans="1:12" x14ac:dyDescent="0.3">
      <c r="A67" s="45"/>
      <c r="B67" s="11" t="s">
        <v>28</v>
      </c>
      <c r="C67" s="30">
        <v>0.69310000000000005</v>
      </c>
      <c r="D67" s="30">
        <v>0.47889999999999999</v>
      </c>
      <c r="E67" s="28">
        <v>0.37659999999999999</v>
      </c>
      <c r="F67" s="30">
        <v>0.45590000000000003</v>
      </c>
      <c r="G67" s="30">
        <v>0.49209999999999998</v>
      </c>
      <c r="H67" s="33" t="s">
        <v>27</v>
      </c>
      <c r="I67" s="28">
        <v>1</v>
      </c>
      <c r="J67" s="32">
        <v>1</v>
      </c>
      <c r="K67" s="33" t="s">
        <v>27</v>
      </c>
      <c r="L67" s="2"/>
    </row>
    <row r="68" spans="1:12" x14ac:dyDescent="0.3">
      <c r="A68" s="44" t="s">
        <v>32</v>
      </c>
      <c r="B68" s="11" t="s">
        <v>26</v>
      </c>
      <c r="C68" s="30">
        <f>100%-C69</f>
        <v>0.14900000000000002</v>
      </c>
      <c r="D68" s="28">
        <f>100%-D69</f>
        <v>0.62339999999999995</v>
      </c>
      <c r="E68" s="28">
        <f>100%-E69</f>
        <v>0.62339999999999995</v>
      </c>
      <c r="F68" s="28">
        <f>100%-F69</f>
        <v>0.62339999999999995</v>
      </c>
      <c r="G68" s="28">
        <f>100%-G69</f>
        <v>0.62339999999999995</v>
      </c>
      <c r="H68" s="33" t="s">
        <v>27</v>
      </c>
      <c r="I68" s="28">
        <f>100%-I69</f>
        <v>0</v>
      </c>
      <c r="J68" s="32">
        <f>100%-J69</f>
        <v>0</v>
      </c>
      <c r="K68" s="32">
        <f>100%-K69</f>
        <v>0.62339999999999995</v>
      </c>
      <c r="L68" s="2"/>
    </row>
    <row r="69" spans="1:12" x14ac:dyDescent="0.3">
      <c r="A69" s="45"/>
      <c r="B69" s="11" t="s">
        <v>28</v>
      </c>
      <c r="C69" s="30">
        <v>0.85099999999999998</v>
      </c>
      <c r="D69" s="28">
        <v>0.37659999999999999</v>
      </c>
      <c r="E69" s="28">
        <v>0.37659999999999999</v>
      </c>
      <c r="F69" s="28">
        <v>0.37659999999999999</v>
      </c>
      <c r="G69" s="28">
        <v>0.37659999999999999</v>
      </c>
      <c r="H69" s="33" t="s">
        <v>27</v>
      </c>
      <c r="I69" s="28">
        <v>1</v>
      </c>
      <c r="J69" s="32">
        <v>1</v>
      </c>
      <c r="K69" s="32">
        <v>0.37659999999999999</v>
      </c>
      <c r="L69" s="2"/>
    </row>
    <row r="70" spans="1:12" x14ac:dyDescent="0.3">
      <c r="A70" s="44" t="s">
        <v>33</v>
      </c>
      <c r="B70" s="11" t="s">
        <v>26</v>
      </c>
      <c r="C70" s="30">
        <f>100%-C71</f>
        <v>0.35750000000000004</v>
      </c>
      <c r="D70" s="28">
        <f>100%-D71</f>
        <v>0.8014</v>
      </c>
      <c r="E70" s="33" t="s">
        <v>27</v>
      </c>
      <c r="F70" s="33" t="s">
        <v>27</v>
      </c>
      <c r="G70" s="30">
        <f>100%-G71</f>
        <v>0.75109999999999999</v>
      </c>
      <c r="H70" s="33" t="s">
        <v>27</v>
      </c>
      <c r="I70" s="28">
        <f>100%-I71</f>
        <v>0</v>
      </c>
      <c r="J70" s="32">
        <f>100%-J71</f>
        <v>0</v>
      </c>
      <c r="K70" s="33" t="s">
        <v>27</v>
      </c>
      <c r="L70" s="2"/>
    </row>
    <row r="71" spans="1:12" x14ac:dyDescent="0.3">
      <c r="A71" s="45"/>
      <c r="B71" s="11" t="s">
        <v>28</v>
      </c>
      <c r="C71" s="30">
        <v>0.64249999999999996</v>
      </c>
      <c r="D71" s="28">
        <v>0.1986</v>
      </c>
      <c r="E71" s="33" t="s">
        <v>27</v>
      </c>
      <c r="F71" s="33" t="s">
        <v>27</v>
      </c>
      <c r="G71" s="30">
        <v>0.24890000000000001</v>
      </c>
      <c r="H71" s="33" t="s">
        <v>27</v>
      </c>
      <c r="I71" s="28">
        <v>1</v>
      </c>
      <c r="J71" s="32">
        <v>1</v>
      </c>
      <c r="K71" s="33" t="s">
        <v>27</v>
      </c>
      <c r="L71" s="2"/>
    </row>
    <row r="72" spans="1:12" x14ac:dyDescent="0.3">
      <c r="A72" s="44" t="s">
        <v>34</v>
      </c>
      <c r="B72" s="11" t="s">
        <v>26</v>
      </c>
      <c r="C72" s="30">
        <f>100%-C73</f>
        <v>0.2631</v>
      </c>
      <c r="D72" s="28">
        <f>100%-D73</f>
        <v>0.90059999999999996</v>
      </c>
      <c r="E72" s="28">
        <f t="shared" ref="E72:K72" si="10">100%-E73</f>
        <v>0.62339999999999995</v>
      </c>
      <c r="F72" s="37">
        <v>0.46889999999999998</v>
      </c>
      <c r="G72" s="28">
        <f t="shared" si="10"/>
        <v>0.90059999999999996</v>
      </c>
      <c r="H72" s="33" t="s">
        <v>27</v>
      </c>
      <c r="I72" s="28">
        <f t="shared" si="10"/>
        <v>0</v>
      </c>
      <c r="J72" s="32">
        <f t="shared" si="10"/>
        <v>0</v>
      </c>
      <c r="K72" s="32">
        <f t="shared" si="10"/>
        <v>0.62339999999999995</v>
      </c>
      <c r="L72" s="2"/>
    </row>
    <row r="73" spans="1:12" x14ac:dyDescent="0.3">
      <c r="A73" s="45"/>
      <c r="B73" s="11" t="s">
        <v>28</v>
      </c>
      <c r="C73" s="30">
        <v>0.7369</v>
      </c>
      <c r="D73" s="28">
        <v>9.9400000000000002E-2</v>
      </c>
      <c r="E73" s="28">
        <v>0.37659999999999999</v>
      </c>
      <c r="F73" s="37">
        <v>0.53110000000000002</v>
      </c>
      <c r="G73" s="28">
        <v>9.9400000000000002E-2</v>
      </c>
      <c r="H73" s="33" t="s">
        <v>27</v>
      </c>
      <c r="I73" s="28">
        <v>1</v>
      </c>
      <c r="J73" s="32">
        <v>1</v>
      </c>
      <c r="K73" s="32">
        <v>0.37659999999999999</v>
      </c>
      <c r="L73" s="2"/>
    </row>
    <row r="74" spans="1:12" x14ac:dyDescent="0.3">
      <c r="A74" s="44" t="s">
        <v>35</v>
      </c>
      <c r="B74" s="11" t="s">
        <v>26</v>
      </c>
      <c r="C74" s="28">
        <f>100%-C75</f>
        <v>0.62339999999999995</v>
      </c>
      <c r="D74" s="28">
        <f>100%-D75</f>
        <v>0.62339999999999995</v>
      </c>
      <c r="E74" s="28">
        <f t="shared" ref="E74:J74" si="11">100%-E75</f>
        <v>0.62339999999999995</v>
      </c>
      <c r="F74" s="28">
        <f t="shared" si="11"/>
        <v>0.62339999999999995</v>
      </c>
      <c r="G74" s="28">
        <f t="shared" si="11"/>
        <v>0.62339999999999995</v>
      </c>
      <c r="H74" s="33" t="s">
        <v>27</v>
      </c>
      <c r="I74" s="28">
        <f t="shared" si="11"/>
        <v>0</v>
      </c>
      <c r="J74" s="32">
        <f t="shared" si="11"/>
        <v>0</v>
      </c>
      <c r="K74" s="33" t="s">
        <v>27</v>
      </c>
      <c r="L74" s="2"/>
    </row>
    <row r="75" spans="1:12" ht="15" thickBot="1" x14ac:dyDescent="0.35">
      <c r="A75" s="45"/>
      <c r="B75" s="11" t="s">
        <v>28</v>
      </c>
      <c r="C75" s="31">
        <v>0.37659999999999999</v>
      </c>
      <c r="D75" s="31">
        <v>0.37659999999999999</v>
      </c>
      <c r="E75" s="31">
        <v>0.37659999999999999</v>
      </c>
      <c r="F75" s="31">
        <v>0.37659999999999999</v>
      </c>
      <c r="G75" s="31">
        <v>0.37659999999999999</v>
      </c>
      <c r="H75" s="34" t="s">
        <v>27</v>
      </c>
      <c r="I75" s="31">
        <v>1</v>
      </c>
      <c r="J75" s="38">
        <v>1</v>
      </c>
      <c r="K75" s="34" t="s">
        <v>27</v>
      </c>
      <c r="L75" s="2"/>
    </row>
    <row r="76" spans="1:12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2" x14ac:dyDescent="0.3">
      <c r="A77" s="13" t="s">
        <v>36</v>
      </c>
      <c r="B77" s="13"/>
      <c r="C77" s="14">
        <f>100%-C78</f>
        <v>0.31479756019958494</v>
      </c>
      <c r="D77" s="14">
        <f>100%-D78</f>
        <v>0.7090059729499294</v>
      </c>
      <c r="E77" s="14">
        <f>100%-E78</f>
        <v>0.62369347104452411</v>
      </c>
      <c r="F77" s="14">
        <f t="shared" ref="F77:K77" si="12">100%-F78</f>
        <v>0.58485534659413774</v>
      </c>
      <c r="G77" s="14">
        <f t="shared" si="12"/>
        <v>0.68327182731226943</v>
      </c>
      <c r="H77" s="14">
        <f t="shared" si="12"/>
        <v>0.62338275402736443</v>
      </c>
      <c r="I77" s="14">
        <f t="shared" si="12"/>
        <v>0</v>
      </c>
      <c r="J77" s="14"/>
      <c r="K77" s="14">
        <f t="shared" si="12"/>
        <v>0.62340778834266697</v>
      </c>
      <c r="L77" s="2"/>
    </row>
    <row r="78" spans="1:12" x14ac:dyDescent="0.3">
      <c r="A78" t="s">
        <v>37</v>
      </c>
      <c r="C78" s="15">
        <f>C80/(C79+C80)</f>
        <v>0.68520243980041506</v>
      </c>
      <c r="D78" s="15">
        <f t="shared" ref="D78:I78" si="13">D80/(D79+D80)</f>
        <v>0.29099402705007055</v>
      </c>
      <c r="E78" s="15">
        <f t="shared" si="13"/>
        <v>0.37630652895547595</v>
      </c>
      <c r="F78" s="15">
        <f t="shared" si="13"/>
        <v>0.41514465340586221</v>
      </c>
      <c r="G78" s="15">
        <f t="shared" si="13"/>
        <v>0.31672817268773057</v>
      </c>
      <c r="H78" s="15">
        <f t="shared" si="13"/>
        <v>0.37661724597263552</v>
      </c>
      <c r="I78" s="15">
        <f t="shared" si="13"/>
        <v>1</v>
      </c>
      <c r="J78" s="15"/>
      <c r="K78" s="15">
        <f>K80/(K79+K80)</f>
        <v>0.37659221165733303</v>
      </c>
      <c r="L78" s="2"/>
    </row>
    <row r="79" spans="1:12" x14ac:dyDescent="0.3">
      <c r="A79" s="13" t="s">
        <v>38</v>
      </c>
      <c r="B79" s="13"/>
      <c r="C79" s="41">
        <v>19412036.890000001</v>
      </c>
      <c r="D79" s="41">
        <v>11516443.879999999</v>
      </c>
      <c r="E79" s="41">
        <v>2199020.33</v>
      </c>
      <c r="F79" s="41">
        <v>9684835.8000000007</v>
      </c>
      <c r="G79" s="41">
        <v>20440051.309999999</v>
      </c>
      <c r="H79" s="41">
        <v>1005670.95</v>
      </c>
      <c r="I79" s="41">
        <v>0</v>
      </c>
      <c r="J79" s="41">
        <v>0</v>
      </c>
      <c r="K79" s="41">
        <v>9799320.5800000019</v>
      </c>
      <c r="L79" s="2"/>
    </row>
    <row r="80" spans="1:12" x14ac:dyDescent="0.3">
      <c r="A80" t="s">
        <v>39</v>
      </c>
      <c r="C80" s="42">
        <v>42253107.140000001</v>
      </c>
      <c r="D80" s="42">
        <v>4726640.55</v>
      </c>
      <c r="E80" s="42">
        <v>1326782.7</v>
      </c>
      <c r="F80" s="42">
        <v>6874533.7199999988</v>
      </c>
      <c r="G80" s="42">
        <v>9474911.5099999998</v>
      </c>
      <c r="H80" s="42">
        <v>607577</v>
      </c>
      <c r="I80" s="42">
        <v>13329709.52</v>
      </c>
      <c r="J80" s="42">
        <v>0</v>
      </c>
      <c r="K80" s="42">
        <v>5919637</v>
      </c>
      <c r="L80" s="2"/>
    </row>
    <row r="81" spans="1:13" x14ac:dyDescent="0.3">
      <c r="C81" s="2"/>
      <c r="D81" s="2"/>
      <c r="E81" s="2"/>
      <c r="F81" s="2"/>
      <c r="G81" s="2"/>
      <c r="H81" s="2"/>
      <c r="I81" s="2"/>
      <c r="L81" s="2"/>
    </row>
    <row r="82" spans="1:13" ht="115.2" x14ac:dyDescent="0.3">
      <c r="A82" s="2"/>
      <c r="B82" s="2"/>
      <c r="C82" s="16" t="s">
        <v>77</v>
      </c>
      <c r="D82" s="2"/>
      <c r="E82" s="2"/>
      <c r="F82" s="2"/>
      <c r="G82" s="2"/>
      <c r="H82" s="2"/>
      <c r="I82" s="2"/>
      <c r="J82" s="2"/>
      <c r="K82" s="2"/>
    </row>
    <row r="83" spans="1:13" ht="15" thickBot="1" x14ac:dyDescent="0.35">
      <c r="A83" s="1" t="s">
        <v>78</v>
      </c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3" ht="28.8" x14ac:dyDescent="0.3">
      <c r="B84" s="7"/>
      <c r="C84" s="17" t="s">
        <v>79</v>
      </c>
      <c r="D84" s="17" t="s">
        <v>80</v>
      </c>
      <c r="E84" s="17" t="s">
        <v>81</v>
      </c>
      <c r="F84" s="17" t="s">
        <v>82</v>
      </c>
      <c r="G84" s="9" t="s">
        <v>83</v>
      </c>
      <c r="H84" s="9" t="s">
        <v>84</v>
      </c>
      <c r="I84" s="9" t="s">
        <v>85</v>
      </c>
      <c r="J84" s="9" t="s">
        <v>86</v>
      </c>
      <c r="K84" s="9" t="s">
        <v>87</v>
      </c>
      <c r="M84" s="2"/>
    </row>
    <row r="85" spans="1:13" x14ac:dyDescent="0.3">
      <c r="A85" s="46" t="s">
        <v>15</v>
      </c>
      <c r="B85" s="47"/>
      <c r="C85" s="18" t="s">
        <v>88</v>
      </c>
      <c r="D85" s="18" t="s">
        <v>89</v>
      </c>
      <c r="E85" s="18" t="s">
        <v>90</v>
      </c>
      <c r="F85" s="18" t="s">
        <v>91</v>
      </c>
      <c r="G85" s="10" t="s">
        <v>92</v>
      </c>
      <c r="H85" s="10" t="s">
        <v>93</v>
      </c>
      <c r="I85" s="10" t="s">
        <v>94</v>
      </c>
      <c r="J85" s="10" t="s">
        <v>95</v>
      </c>
      <c r="K85" s="10" t="s">
        <v>96</v>
      </c>
      <c r="M85" s="2"/>
    </row>
    <row r="86" spans="1:13" ht="20.100000000000001" customHeight="1" x14ac:dyDescent="0.3">
      <c r="A86" s="44" t="s">
        <v>25</v>
      </c>
      <c r="B86" s="11" t="s">
        <v>26</v>
      </c>
      <c r="C86" s="32">
        <v>1</v>
      </c>
      <c r="D86" s="28">
        <f>100%-D87</f>
        <v>0.8014</v>
      </c>
      <c r="E86" s="33" t="s">
        <v>27</v>
      </c>
      <c r="F86" s="19" t="s">
        <v>27</v>
      </c>
      <c r="G86" s="32">
        <v>1</v>
      </c>
      <c r="H86" s="28">
        <f>100%-H87</f>
        <v>0.8014</v>
      </c>
      <c r="I86" s="12" t="s">
        <v>27</v>
      </c>
      <c r="J86" s="12" t="s">
        <v>27</v>
      </c>
      <c r="K86" s="28">
        <f>100%-K87</f>
        <v>0.8014</v>
      </c>
      <c r="M86" s="2"/>
    </row>
    <row r="87" spans="1:13" ht="20.100000000000001" customHeight="1" x14ac:dyDescent="0.3">
      <c r="A87" s="45"/>
      <c r="B87" s="11" t="s">
        <v>28</v>
      </c>
      <c r="C87" s="33" t="s">
        <v>27</v>
      </c>
      <c r="D87" s="28">
        <v>0.1986</v>
      </c>
      <c r="E87" s="33" t="s">
        <v>27</v>
      </c>
      <c r="F87" s="19" t="s">
        <v>27</v>
      </c>
      <c r="G87" s="33" t="s">
        <v>27</v>
      </c>
      <c r="H87" s="28">
        <v>0.1986</v>
      </c>
      <c r="I87" s="12" t="s">
        <v>27</v>
      </c>
      <c r="J87" s="12" t="s">
        <v>27</v>
      </c>
      <c r="K87" s="28">
        <v>0.1986</v>
      </c>
      <c r="M87" s="2"/>
    </row>
    <row r="88" spans="1:13" ht="20.100000000000001" customHeight="1" x14ac:dyDescent="0.3">
      <c r="A88" s="44" t="s">
        <v>30</v>
      </c>
      <c r="B88" s="11" t="s">
        <v>26</v>
      </c>
      <c r="C88" s="32">
        <v>1</v>
      </c>
      <c r="D88" s="28">
        <f>100%-D89</f>
        <v>0.8014</v>
      </c>
      <c r="E88" s="32">
        <v>0.57547000000000004</v>
      </c>
      <c r="F88" s="39">
        <v>0.41</v>
      </c>
      <c r="G88" s="32">
        <v>1</v>
      </c>
      <c r="H88" s="28">
        <f>100%-H89</f>
        <v>0.8014</v>
      </c>
      <c r="I88" s="28">
        <f>100%-I89</f>
        <v>0.8014</v>
      </c>
      <c r="J88" s="28">
        <f>100%-J89</f>
        <v>0.8014</v>
      </c>
      <c r="K88" s="37">
        <v>0.78600000000000003</v>
      </c>
      <c r="M88" s="2"/>
    </row>
    <row r="89" spans="1:13" ht="20.100000000000001" customHeight="1" x14ac:dyDescent="0.3">
      <c r="A89" s="45"/>
      <c r="B89" s="11" t="s">
        <v>28</v>
      </c>
      <c r="C89" s="33" t="s">
        <v>27</v>
      </c>
      <c r="D89" s="28">
        <v>0.1986</v>
      </c>
      <c r="E89" s="32">
        <v>0.42449999999999999</v>
      </c>
      <c r="F89" s="39">
        <v>0.59</v>
      </c>
      <c r="G89" s="33" t="s">
        <v>27</v>
      </c>
      <c r="H89" s="28">
        <v>0.1986</v>
      </c>
      <c r="I89" s="28">
        <v>0.1986</v>
      </c>
      <c r="J89" s="28">
        <v>0.1986</v>
      </c>
      <c r="K89" s="37">
        <v>0.214</v>
      </c>
      <c r="M89" s="2"/>
    </row>
    <row r="90" spans="1:13" ht="20.100000000000001" customHeight="1" x14ac:dyDescent="0.3">
      <c r="A90" s="44" t="s">
        <v>33</v>
      </c>
      <c r="B90" s="11" t="s">
        <v>26</v>
      </c>
      <c r="C90" s="32">
        <v>1</v>
      </c>
      <c r="D90" s="28">
        <f>100%-D91</f>
        <v>0.8014</v>
      </c>
      <c r="E90" s="32">
        <v>0.57547000000000004</v>
      </c>
      <c r="F90" s="39">
        <v>0.41</v>
      </c>
      <c r="G90" s="32">
        <v>1</v>
      </c>
      <c r="H90" s="28">
        <f>100%-H91</f>
        <v>0.8014</v>
      </c>
      <c r="I90" s="28">
        <f>100%-I91</f>
        <v>0.8014</v>
      </c>
      <c r="J90" s="28">
        <f>100%-J91</f>
        <v>0.8014</v>
      </c>
      <c r="K90" s="37">
        <v>0.75890000000000002</v>
      </c>
      <c r="M90" s="2"/>
    </row>
    <row r="91" spans="1:13" ht="20.100000000000001" customHeight="1" x14ac:dyDescent="0.3">
      <c r="A91" s="45"/>
      <c r="B91" s="11" t="s">
        <v>28</v>
      </c>
      <c r="C91" s="33" t="s">
        <v>27</v>
      </c>
      <c r="D91" s="28">
        <v>0.1986</v>
      </c>
      <c r="E91" s="32">
        <v>0.42449999999999999</v>
      </c>
      <c r="F91" s="39">
        <v>0.59</v>
      </c>
      <c r="G91" s="33" t="s">
        <v>27</v>
      </c>
      <c r="H91" s="28">
        <v>0.1986</v>
      </c>
      <c r="I91" s="28">
        <v>0.1986</v>
      </c>
      <c r="J91" s="28">
        <v>0.1986</v>
      </c>
      <c r="K91" s="37">
        <v>0.24110000000000001</v>
      </c>
      <c r="M91" s="2"/>
    </row>
    <row r="92" spans="1:13" ht="20.100000000000001" customHeight="1" x14ac:dyDescent="0.3">
      <c r="A92" s="44" t="s">
        <v>34</v>
      </c>
      <c r="B92" s="11" t="s">
        <v>26</v>
      </c>
      <c r="C92" s="32">
        <v>1</v>
      </c>
      <c r="D92" s="28">
        <f>100%-D93</f>
        <v>0.90059999999999996</v>
      </c>
      <c r="E92" s="32">
        <v>0.57547000000000004</v>
      </c>
      <c r="F92" s="19" t="s">
        <v>27</v>
      </c>
      <c r="G92" s="32">
        <v>1</v>
      </c>
      <c r="H92" s="28">
        <f>100%-H93</f>
        <v>0.90059999999999996</v>
      </c>
      <c r="I92" s="12" t="s">
        <v>27</v>
      </c>
      <c r="J92" s="12" t="s">
        <v>27</v>
      </c>
      <c r="K92" s="33" t="s">
        <v>27</v>
      </c>
      <c r="M92" s="2"/>
    </row>
    <row r="93" spans="1:13" ht="20.100000000000001" customHeight="1" x14ac:dyDescent="0.3">
      <c r="A93" s="45"/>
      <c r="B93" s="11" t="s">
        <v>28</v>
      </c>
      <c r="C93" s="33" t="s">
        <v>27</v>
      </c>
      <c r="D93" s="28">
        <v>9.9400000000000002E-2</v>
      </c>
      <c r="E93" s="32">
        <v>0.42449999999999999</v>
      </c>
      <c r="F93" s="19" t="s">
        <v>27</v>
      </c>
      <c r="G93" s="33" t="s">
        <v>27</v>
      </c>
      <c r="H93" s="28">
        <v>9.9400000000000002E-2</v>
      </c>
      <c r="I93" s="12" t="s">
        <v>27</v>
      </c>
      <c r="J93" s="12" t="s">
        <v>27</v>
      </c>
      <c r="K93" s="33" t="s">
        <v>27</v>
      </c>
      <c r="M93" s="2"/>
    </row>
    <row r="94" spans="1:13" x14ac:dyDescent="0.3">
      <c r="A94" s="2"/>
      <c r="B94" s="2"/>
      <c r="C94" s="20" t="s">
        <v>97</v>
      </c>
      <c r="D94" s="2"/>
      <c r="E94" s="2"/>
      <c r="F94" s="2"/>
      <c r="G94" s="20" t="s">
        <v>97</v>
      </c>
      <c r="H94" s="2"/>
      <c r="I94" s="2"/>
      <c r="J94" s="2"/>
      <c r="K94" s="2"/>
    </row>
    <row r="95" spans="1:13" x14ac:dyDescent="0.3"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3" x14ac:dyDescent="0.3">
      <c r="A96" s="13" t="s">
        <v>36</v>
      </c>
      <c r="B96" s="13"/>
      <c r="C96" s="14">
        <f>100%-C97</f>
        <v>1</v>
      </c>
      <c r="D96" s="14">
        <f t="shared" ref="D96:K96" si="14">100%-D97</f>
        <v>0.83211772011322727</v>
      </c>
      <c r="E96" s="14">
        <f t="shared" si="14"/>
        <v>0.57549897128239635</v>
      </c>
      <c r="F96" s="14">
        <f t="shared" si="14"/>
        <v>0.29125373697041679</v>
      </c>
      <c r="G96" s="14">
        <f t="shared" si="14"/>
        <v>1</v>
      </c>
      <c r="H96" s="14">
        <f t="shared" si="14"/>
        <v>0.81711451374118871</v>
      </c>
      <c r="I96" s="14">
        <f t="shared" si="14"/>
        <v>0.80167125693658958</v>
      </c>
      <c r="J96" s="14">
        <f t="shared" si="14"/>
        <v>0.80214463726653329</v>
      </c>
      <c r="K96" s="14">
        <f t="shared" si="14"/>
        <v>0.76808971223733469</v>
      </c>
      <c r="L96" s="2"/>
    </row>
    <row r="97" spans="1:12" x14ac:dyDescent="0.3">
      <c r="A97" t="s">
        <v>37</v>
      </c>
      <c r="C97" s="15">
        <f>C99/(C98+C99)</f>
        <v>0</v>
      </c>
      <c r="D97" s="15">
        <f t="shared" ref="D97:K97" si="15">D99/(D98+D99)</f>
        <v>0.16788227988677268</v>
      </c>
      <c r="E97" s="15">
        <f t="shared" si="15"/>
        <v>0.42450102871760365</v>
      </c>
      <c r="F97" s="15">
        <f t="shared" si="15"/>
        <v>0.70874626302958321</v>
      </c>
      <c r="G97" s="15">
        <f t="shared" si="15"/>
        <v>0</v>
      </c>
      <c r="H97" s="15">
        <f t="shared" si="15"/>
        <v>0.18288548625881126</v>
      </c>
      <c r="I97" s="15">
        <f t="shared" si="15"/>
        <v>0.19832874306341039</v>
      </c>
      <c r="J97" s="15">
        <f t="shared" si="15"/>
        <v>0.19785536273346674</v>
      </c>
      <c r="K97" s="15">
        <f t="shared" si="15"/>
        <v>0.23191028776266526</v>
      </c>
      <c r="L97" s="2"/>
    </row>
    <row r="98" spans="1:12" x14ac:dyDescent="0.3">
      <c r="A98" s="13" t="s">
        <v>38</v>
      </c>
      <c r="B98" s="13"/>
      <c r="C98" s="41">
        <v>20187124.949999999</v>
      </c>
      <c r="D98" s="41">
        <v>4513057.79</v>
      </c>
      <c r="E98" s="41">
        <v>22727384.060000002</v>
      </c>
      <c r="F98" s="41">
        <v>4303181.38</v>
      </c>
      <c r="G98" s="41">
        <v>8369410.4299999997</v>
      </c>
      <c r="H98" s="41">
        <v>13543819.77</v>
      </c>
      <c r="I98" s="41">
        <v>23248758.5</v>
      </c>
      <c r="J98" s="41">
        <v>19843628.07</v>
      </c>
      <c r="K98" s="41">
        <v>64153152.249999985</v>
      </c>
      <c r="L98" s="2"/>
    </row>
    <row r="99" spans="1:12" x14ac:dyDescent="0.3">
      <c r="A99" t="s">
        <v>39</v>
      </c>
      <c r="C99" s="42">
        <v>0</v>
      </c>
      <c r="D99" s="42">
        <v>910523.13</v>
      </c>
      <c r="E99" s="42">
        <v>16764231.380000001</v>
      </c>
      <c r="F99" s="42">
        <v>10471500.74</v>
      </c>
      <c r="G99" s="42">
        <v>0</v>
      </c>
      <c r="H99" s="42">
        <v>3031359.7699999996</v>
      </c>
      <c r="I99" s="42">
        <v>5751605.7999999998</v>
      </c>
      <c r="J99" s="42">
        <v>4894588.8899999987</v>
      </c>
      <c r="K99" s="42">
        <v>19369841.519999992</v>
      </c>
      <c r="L99" s="2"/>
    </row>
    <row r="100" spans="1:12" x14ac:dyDescent="0.3">
      <c r="C100" s="15"/>
      <c r="D100" s="15"/>
      <c r="E100" s="15"/>
      <c r="F100" s="15"/>
      <c r="G100" s="15"/>
      <c r="H100" s="15"/>
      <c r="I100" s="15"/>
      <c r="J100" s="15"/>
      <c r="K100" s="15"/>
      <c r="L100" s="2"/>
    </row>
    <row r="101" spans="1:12" x14ac:dyDescent="0.3">
      <c r="A101" s="1" t="s">
        <v>98</v>
      </c>
      <c r="C101" s="15"/>
      <c r="D101" s="15"/>
      <c r="E101" s="15"/>
      <c r="F101" s="15"/>
      <c r="G101" s="1" t="s">
        <v>99</v>
      </c>
      <c r="H101" s="15"/>
      <c r="I101" s="15"/>
      <c r="J101" s="15"/>
      <c r="K101" s="15"/>
      <c r="L101" s="2"/>
    </row>
    <row r="102" spans="1:12" x14ac:dyDescent="0.3">
      <c r="A102" s="1" t="s">
        <v>100</v>
      </c>
      <c r="C102" s="15"/>
      <c r="D102" s="15"/>
      <c r="E102" s="15"/>
      <c r="F102" s="15"/>
      <c r="G102" s="1" t="s">
        <v>100</v>
      </c>
      <c r="H102" s="15"/>
      <c r="I102" s="15"/>
      <c r="J102" s="15"/>
      <c r="K102" s="15"/>
      <c r="L102" s="2"/>
    </row>
    <row r="103" spans="1:12" x14ac:dyDescent="0.3">
      <c r="A103" t="s">
        <v>101</v>
      </c>
      <c r="C103" s="15"/>
      <c r="D103" s="15"/>
      <c r="E103" s="15"/>
      <c r="F103" s="15"/>
      <c r="G103" t="s">
        <v>102</v>
      </c>
      <c r="H103" s="15"/>
      <c r="I103" s="15"/>
      <c r="J103" s="15"/>
      <c r="K103" s="15"/>
      <c r="L103" s="2"/>
    </row>
    <row r="104" spans="1:12" x14ac:dyDescent="0.3">
      <c r="A104" t="s">
        <v>103</v>
      </c>
      <c r="C104" s="15"/>
      <c r="D104" s="15"/>
      <c r="E104" s="15"/>
      <c r="F104" s="15"/>
      <c r="G104" t="s">
        <v>104</v>
      </c>
      <c r="H104" s="15"/>
      <c r="I104" s="15"/>
      <c r="J104" s="15"/>
      <c r="K104" s="15"/>
      <c r="L104" s="2"/>
    </row>
    <row r="105" spans="1:12" x14ac:dyDescent="0.3">
      <c r="A105" t="s">
        <v>105</v>
      </c>
      <c r="C105" s="15"/>
      <c r="D105" s="15"/>
      <c r="E105" s="15"/>
      <c r="F105" s="15"/>
      <c r="G105" t="s">
        <v>106</v>
      </c>
      <c r="H105" s="15"/>
      <c r="I105" s="15"/>
      <c r="J105" s="15"/>
      <c r="K105" s="15"/>
      <c r="L105" s="2"/>
    </row>
    <row r="106" spans="1:12" x14ac:dyDescent="0.3">
      <c r="A106" t="s">
        <v>107</v>
      </c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3">
      <c r="A107" s="2"/>
      <c r="B107" s="2"/>
      <c r="C107" s="20"/>
      <c r="D107" s="2"/>
      <c r="E107" s="2"/>
      <c r="F107" s="2"/>
      <c r="G107" s="20"/>
      <c r="H107" s="2"/>
      <c r="I107" s="2"/>
      <c r="J107" s="2"/>
      <c r="K107" s="2"/>
    </row>
    <row r="108" spans="1:12" ht="15" thickBot="1" x14ac:dyDescent="0.35">
      <c r="A108" s="1" t="s">
        <v>78</v>
      </c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2" ht="43.2" x14ac:dyDescent="0.3">
      <c r="B109" s="7"/>
      <c r="C109" s="9" t="s">
        <v>108</v>
      </c>
      <c r="D109" s="9" t="s">
        <v>109</v>
      </c>
      <c r="E109" s="9" t="s">
        <v>110</v>
      </c>
      <c r="F109" s="9" t="s">
        <v>111</v>
      </c>
      <c r="G109" s="17" t="s">
        <v>112</v>
      </c>
    </row>
    <row r="110" spans="1:12" x14ac:dyDescent="0.3">
      <c r="A110" s="46" t="s">
        <v>15</v>
      </c>
      <c r="B110" s="47"/>
      <c r="C110" s="10" t="s">
        <v>113</v>
      </c>
      <c r="D110" s="10" t="s">
        <v>114</v>
      </c>
      <c r="E110" s="10" t="s">
        <v>115</v>
      </c>
      <c r="F110" s="10" t="s">
        <v>116</v>
      </c>
      <c r="G110" s="18" t="s">
        <v>117</v>
      </c>
    </row>
    <row r="111" spans="1:12" x14ac:dyDescent="0.3">
      <c r="A111" s="44" t="s">
        <v>25</v>
      </c>
      <c r="B111" s="11" t="s">
        <v>26</v>
      </c>
      <c r="C111" s="12" t="s">
        <v>27</v>
      </c>
      <c r="D111" s="33" t="s">
        <v>27</v>
      </c>
      <c r="E111" s="12" t="s">
        <v>27</v>
      </c>
      <c r="F111" s="12" t="s">
        <v>27</v>
      </c>
      <c r="G111" s="12" t="s">
        <v>27</v>
      </c>
    </row>
    <row r="112" spans="1:12" x14ac:dyDescent="0.3">
      <c r="A112" s="45"/>
      <c r="B112" s="11" t="s">
        <v>28</v>
      </c>
      <c r="C112" s="33" t="s">
        <v>27</v>
      </c>
      <c r="D112" s="33" t="s">
        <v>27</v>
      </c>
      <c r="E112" s="33" t="s">
        <v>27</v>
      </c>
      <c r="F112" s="33" t="s">
        <v>27</v>
      </c>
      <c r="G112" s="33" t="s">
        <v>27</v>
      </c>
    </row>
    <row r="113" spans="1:12" x14ac:dyDescent="0.3">
      <c r="A113" s="44" t="s">
        <v>30</v>
      </c>
      <c r="B113" s="11" t="s">
        <v>26</v>
      </c>
      <c r="C113" s="28">
        <v>1</v>
      </c>
      <c r="D113" s="28">
        <f>100%-D114</f>
        <v>0.8014</v>
      </c>
      <c r="E113" s="28">
        <f>100%-E114</f>
        <v>0.8014</v>
      </c>
      <c r="F113" s="33" t="s">
        <v>27</v>
      </c>
      <c r="G113" s="32">
        <v>1</v>
      </c>
    </row>
    <row r="114" spans="1:12" x14ac:dyDescent="0.3">
      <c r="A114" s="45"/>
      <c r="B114" s="11" t="s">
        <v>28</v>
      </c>
      <c r="C114" s="33" t="s">
        <v>27</v>
      </c>
      <c r="D114" s="28">
        <v>0.1986</v>
      </c>
      <c r="E114" s="28">
        <v>0.1986</v>
      </c>
      <c r="F114" s="28">
        <v>1</v>
      </c>
      <c r="G114" s="33" t="s">
        <v>27</v>
      </c>
    </row>
    <row r="115" spans="1:12" x14ac:dyDescent="0.3">
      <c r="A115" s="44" t="s">
        <v>33</v>
      </c>
      <c r="B115" s="11" t="s">
        <v>26</v>
      </c>
      <c r="C115" s="28">
        <v>1</v>
      </c>
      <c r="D115" s="28">
        <f>100%-D116</f>
        <v>0.8014</v>
      </c>
      <c r="E115" s="30">
        <f>100%-E116</f>
        <v>0.77229999999999999</v>
      </c>
      <c r="F115" s="33" t="s">
        <v>27</v>
      </c>
      <c r="G115" s="32">
        <v>1</v>
      </c>
      <c r="L115" s="2"/>
    </row>
    <row r="116" spans="1:12" x14ac:dyDescent="0.3">
      <c r="A116" s="45"/>
      <c r="B116" s="11" t="s">
        <v>28</v>
      </c>
      <c r="C116" s="33" t="s">
        <v>27</v>
      </c>
      <c r="D116" s="28">
        <v>0.1986</v>
      </c>
      <c r="E116" s="30">
        <v>0.22770000000000001</v>
      </c>
      <c r="F116" s="28">
        <v>1</v>
      </c>
      <c r="G116" s="33" t="s">
        <v>27</v>
      </c>
      <c r="L116" s="2"/>
    </row>
    <row r="117" spans="1:12" x14ac:dyDescent="0.3">
      <c r="A117" s="44" t="s">
        <v>34</v>
      </c>
      <c r="B117" s="11" t="s">
        <v>26</v>
      </c>
      <c r="C117" s="12" t="s">
        <v>27</v>
      </c>
      <c r="D117" s="33" t="s">
        <v>27</v>
      </c>
      <c r="E117" s="12" t="s">
        <v>27</v>
      </c>
      <c r="F117" s="12" t="s">
        <v>27</v>
      </c>
      <c r="G117" s="32">
        <v>1</v>
      </c>
      <c r="L117" s="2"/>
    </row>
    <row r="118" spans="1:12" x14ac:dyDescent="0.3">
      <c r="A118" s="45"/>
      <c r="B118" s="11" t="s">
        <v>28</v>
      </c>
      <c r="C118" s="12" t="s">
        <v>27</v>
      </c>
      <c r="D118" s="12" t="s">
        <v>27</v>
      </c>
      <c r="E118" s="12" t="s">
        <v>27</v>
      </c>
      <c r="F118" s="12" t="s">
        <v>27</v>
      </c>
      <c r="G118" s="12" t="s">
        <v>27</v>
      </c>
      <c r="K118" s="2"/>
      <c r="L118" s="2"/>
    </row>
    <row r="119" spans="1:12" x14ac:dyDescent="0.3">
      <c r="A119" s="21"/>
      <c r="B119" s="7"/>
      <c r="C119" s="22"/>
      <c r="D119" s="22"/>
      <c r="E119" s="22"/>
      <c r="F119" s="22"/>
      <c r="G119" s="22"/>
      <c r="K119" s="2"/>
      <c r="L119" s="2"/>
    </row>
    <row r="120" spans="1:12" x14ac:dyDescent="0.3">
      <c r="C120" s="2"/>
      <c r="D120" s="2"/>
      <c r="E120" s="2"/>
      <c r="F120" s="2"/>
      <c r="G120" s="2"/>
      <c r="I120" s="23" t="s">
        <v>118</v>
      </c>
      <c r="J120" s="24" t="s">
        <v>119</v>
      </c>
      <c r="K120" s="25" t="s">
        <v>120</v>
      </c>
    </row>
    <row r="121" spans="1:12" x14ac:dyDescent="0.3">
      <c r="A121" s="13" t="s">
        <v>36</v>
      </c>
      <c r="B121" s="13"/>
      <c r="C121" s="14">
        <f>100%-C122</f>
        <v>1</v>
      </c>
      <c r="D121" s="14">
        <f>100%-D122</f>
        <v>0.8024262480645119</v>
      </c>
      <c r="E121" s="14">
        <f>100%-E122</f>
        <v>0.77418142028960779</v>
      </c>
      <c r="F121" s="14">
        <f>100%-F122</f>
        <v>0</v>
      </c>
      <c r="G121" s="14">
        <f>100%-G122</f>
        <v>1</v>
      </c>
      <c r="I121" s="15"/>
      <c r="J121" s="15"/>
      <c r="K121" s="15"/>
    </row>
    <row r="122" spans="1:12" x14ac:dyDescent="0.3">
      <c r="A122" t="s">
        <v>37</v>
      </c>
      <c r="C122" s="15">
        <f>C124/(C123+C124)</f>
        <v>0</v>
      </c>
      <c r="D122" s="15">
        <f>D124/(D123+D124)</f>
        <v>0.19757375193548812</v>
      </c>
      <c r="E122" s="15">
        <f>E124/(E123+E124)</f>
        <v>0.22581857971039221</v>
      </c>
      <c r="F122" s="15">
        <f>F124/(F123+F124)</f>
        <v>1</v>
      </c>
      <c r="G122" s="15">
        <f>G124/(G123+G124)</f>
        <v>0</v>
      </c>
      <c r="I122" s="15"/>
      <c r="J122" s="15"/>
      <c r="K122" s="15"/>
    </row>
    <row r="123" spans="1:12" x14ac:dyDescent="0.3">
      <c r="A123" s="13" t="s">
        <v>38</v>
      </c>
      <c r="B123" s="13"/>
      <c r="C123" s="41">
        <v>31896666.969999999</v>
      </c>
      <c r="D123" s="41">
        <v>44490985.039999999</v>
      </c>
      <c r="E123" s="41">
        <v>32629567.080000002</v>
      </c>
      <c r="F123" s="41">
        <v>0</v>
      </c>
      <c r="G123" s="41">
        <v>43243.199999999997</v>
      </c>
      <c r="I123" s="43">
        <f>SUM(C123:G123)+SUM(C98:K98)+SUM(C79:K79)+SUM(C53:K53)+SUM(C27:K27)</f>
        <v>520883987.57000005</v>
      </c>
      <c r="J123" s="43">
        <v>520883987.56999999</v>
      </c>
      <c r="K123" s="26">
        <f>+I123-J123</f>
        <v>0</v>
      </c>
    </row>
    <row r="124" spans="1:12" x14ac:dyDescent="0.3">
      <c r="A124" t="s">
        <v>39</v>
      </c>
      <c r="C124" s="42">
        <v>0</v>
      </c>
      <c r="D124" s="42">
        <v>10954590.360000003</v>
      </c>
      <c r="E124" s="42">
        <v>9517617.3199999984</v>
      </c>
      <c r="F124" s="42">
        <v>65584146.970000014</v>
      </c>
      <c r="G124" s="42">
        <v>0</v>
      </c>
      <c r="I124" s="43">
        <f>SUM(C124:G124)+SUM(C99:K99)+SUM(C80:K80)+SUM(C54:K54)+SUM(C28:K28)</f>
        <v>336718907.53999996</v>
      </c>
      <c r="J124" s="43">
        <v>336718907.54000002</v>
      </c>
      <c r="K124" s="26">
        <f>+I124-J124</f>
        <v>0</v>
      </c>
    </row>
    <row r="125" spans="1:12" x14ac:dyDescent="0.3">
      <c r="C125" s="2"/>
      <c r="D125" s="2"/>
      <c r="E125" s="2"/>
      <c r="F125" s="2"/>
      <c r="G125" s="2"/>
      <c r="H125" s="2"/>
      <c r="I125" s="2"/>
      <c r="J125" s="2"/>
      <c r="K125" s="26"/>
    </row>
  </sheetData>
  <mergeCells count="37">
    <mergeCell ref="A117:A118"/>
    <mergeCell ref="A90:A91"/>
    <mergeCell ref="A92:A93"/>
    <mergeCell ref="A110:B110"/>
    <mergeCell ref="A111:A112"/>
    <mergeCell ref="A113:A114"/>
    <mergeCell ref="A115:A116"/>
    <mergeCell ref="A88:A89"/>
    <mergeCell ref="A59:B59"/>
    <mergeCell ref="A60:A61"/>
    <mergeCell ref="A62:A63"/>
    <mergeCell ref="A64:A65"/>
    <mergeCell ref="A66:A67"/>
    <mergeCell ref="A68:A69"/>
    <mergeCell ref="A70:A71"/>
    <mergeCell ref="A72:A73"/>
    <mergeCell ref="A74:A75"/>
    <mergeCell ref="A85:B85"/>
    <mergeCell ref="A86:A87"/>
    <mergeCell ref="A48:A49"/>
    <mergeCell ref="A18:A19"/>
    <mergeCell ref="A20:A21"/>
    <mergeCell ref="A22:A23"/>
    <mergeCell ref="A33:B33"/>
    <mergeCell ref="A34:A35"/>
    <mergeCell ref="A36:A37"/>
    <mergeCell ref="A38:A39"/>
    <mergeCell ref="A40:A41"/>
    <mergeCell ref="A42:A43"/>
    <mergeCell ref="A44:A45"/>
    <mergeCell ref="A46:A47"/>
    <mergeCell ref="A16:A17"/>
    <mergeCell ref="A7:B7"/>
    <mergeCell ref="A8:A9"/>
    <mergeCell ref="A10:A11"/>
    <mergeCell ref="A12:A13"/>
    <mergeCell ref="A14:A15"/>
  </mergeCells>
  <pageMargins left="0.70866141732283472" right="0.70866141732283472" top="0.74803149606299213" bottom="0.74803149606299213" header="0.31496062992125984" footer="0.31496062992125984"/>
  <pageSetup scale="72" orientation="landscape" r:id="rId1"/>
  <rowBreaks count="4" manualBreakCount="4">
    <brk id="28" max="16383" man="1"/>
    <brk id="56" max="16383" man="1"/>
    <brk id="82" max="16383" man="1"/>
    <brk id="10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 Summary</vt:lpstr>
      <vt:lpstr>'2015 Summary'!Print_Titles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2024-08-19T18:12:27Z</dcterms:created>
  <dcterms:modified xsi:type="dcterms:W3CDTF">2024-08-19T18:12:32Z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2024-08-19T18:12:31Z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7b9bcd64-2268-4a96-a7f7-b9f8b86670f5</vt:lpwstr>
  </property>
  <property fmtid="{D5CDD505-2E9C-101B-9397-08002B2CF9AE}" pid="8" name="MSIP_Label_b1a6f161-e42b-4c47-8f69-f6a81e023e2d_ContentBits">
    <vt:lpwstr>0</vt:lpwstr>
  </property>
</Properties>
</file>