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6046D9FC-0632-40C0-B069-5B2E628E59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 Summary" sheetId="33" r:id="rId1"/>
    <sheet name="2017Retires" sheetId="74" state="hidden" r:id="rId2"/>
    <sheet name="Addl Cost 100% NR" sheetId="31" state="hidden" r:id="rId3"/>
  </sheets>
  <definedNames>
    <definedName name="_xlnm.Print_Titles" localSheetId="0">'2018 Summary'!$1:$3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3" l="1"/>
  <c r="J10" i="33"/>
  <c r="J12" i="33"/>
  <c r="J14" i="33"/>
  <c r="J16" i="33"/>
  <c r="J18" i="33"/>
  <c r="J20" i="33"/>
  <c r="J22" i="33"/>
  <c r="J26" i="33"/>
  <c r="J25" i="33" s="1"/>
  <c r="J35" i="33"/>
  <c r="J39" i="33"/>
  <c r="J41" i="33"/>
  <c r="J43" i="33"/>
  <c r="J47" i="33"/>
  <c r="J49" i="33"/>
  <c r="J53" i="33"/>
  <c r="J52" i="33" s="1"/>
  <c r="J61" i="33"/>
  <c r="J63" i="33"/>
  <c r="J65" i="33"/>
  <c r="J67" i="33"/>
  <c r="J69" i="33"/>
  <c r="J71" i="33"/>
  <c r="J73" i="33"/>
  <c r="J75" i="33"/>
  <c r="J89" i="33"/>
  <c r="J91" i="33"/>
  <c r="J98" i="33"/>
  <c r="J97" i="33" s="1"/>
  <c r="K8" i="33"/>
  <c r="K12" i="33"/>
  <c r="K14" i="33"/>
  <c r="K16" i="33"/>
  <c r="K18" i="33"/>
  <c r="K20" i="33"/>
  <c r="K22" i="33"/>
  <c r="K26" i="33"/>
  <c r="K25" i="33" s="1"/>
  <c r="K35" i="33"/>
  <c r="K37" i="33"/>
  <c r="K39" i="33"/>
  <c r="K41" i="33"/>
  <c r="K43" i="33"/>
  <c r="K49" i="33"/>
  <c r="K53" i="33"/>
  <c r="K52" i="33" s="1"/>
  <c r="K63" i="33"/>
  <c r="K69" i="33"/>
  <c r="K73" i="33"/>
  <c r="K79" i="33"/>
  <c r="K78" i="33" s="1"/>
  <c r="K87" i="33"/>
  <c r="K91" i="33"/>
  <c r="K98" i="33"/>
  <c r="K97" i="33" s="1"/>
  <c r="G41" i="33" l="1"/>
  <c r="H125" i="33" l="1"/>
  <c r="H124" i="33" s="1"/>
  <c r="G22" i="33" l="1"/>
  <c r="G18" i="33"/>
  <c r="G16" i="33"/>
  <c r="G14" i="33"/>
  <c r="G12" i="33"/>
  <c r="G10" i="33"/>
  <c r="G8" i="33"/>
  <c r="C82" i="33" l="1"/>
  <c r="F53" i="33" l="1"/>
  <c r="F125" i="33" l="1"/>
  <c r="G125" i="33" l="1"/>
  <c r="G124" i="33" s="1"/>
  <c r="F73" i="33" l="1"/>
  <c r="E41" i="33"/>
  <c r="D41" i="33" l="1"/>
  <c r="I26" i="33" l="1"/>
  <c r="I128" i="33" l="1"/>
  <c r="J128" i="33" l="1"/>
  <c r="J130" i="33" s="1"/>
  <c r="C79" i="33" l="1"/>
  <c r="C78" i="33" s="1"/>
  <c r="E118" i="33" l="1"/>
  <c r="D118" i="33"/>
  <c r="E114" i="33"/>
  <c r="D114" i="33"/>
  <c r="H93" i="33"/>
  <c r="D93" i="33"/>
  <c r="I91" i="33"/>
  <c r="H91" i="33"/>
  <c r="D91" i="33"/>
  <c r="I89" i="33"/>
  <c r="H89" i="33"/>
  <c r="D89" i="33"/>
  <c r="H87" i="33"/>
  <c r="I75" i="33"/>
  <c r="G75" i="33"/>
  <c r="F75" i="33"/>
  <c r="E75" i="33"/>
  <c r="D75" i="33"/>
  <c r="C75" i="33"/>
  <c r="I73" i="33"/>
  <c r="G73" i="33"/>
  <c r="E73" i="33"/>
  <c r="D73" i="33"/>
  <c r="C73" i="33"/>
  <c r="I71" i="33"/>
  <c r="G71" i="33"/>
  <c r="D71" i="33"/>
  <c r="C71" i="33"/>
  <c r="I69" i="33"/>
  <c r="G69" i="33"/>
  <c r="F69" i="33"/>
  <c r="E69" i="33"/>
  <c r="D69" i="33"/>
  <c r="C69" i="33"/>
  <c r="I67" i="33"/>
  <c r="G67" i="33"/>
  <c r="F67" i="33"/>
  <c r="E67" i="33"/>
  <c r="D67" i="33"/>
  <c r="C67" i="33"/>
  <c r="I65" i="33"/>
  <c r="G65" i="33"/>
  <c r="F65" i="33"/>
  <c r="E65" i="33"/>
  <c r="D65" i="33"/>
  <c r="C65" i="33"/>
  <c r="I63" i="33"/>
  <c r="H63" i="33"/>
  <c r="G63" i="33"/>
  <c r="E63" i="33"/>
  <c r="D63" i="33"/>
  <c r="C63" i="33"/>
  <c r="I61" i="33"/>
  <c r="G61" i="33"/>
  <c r="F61" i="33"/>
  <c r="D61" i="33"/>
  <c r="C61" i="33"/>
  <c r="I49" i="33"/>
  <c r="H49" i="33"/>
  <c r="G49" i="33"/>
  <c r="F49" i="33"/>
  <c r="E49" i="33"/>
  <c r="D49" i="33"/>
  <c r="C49" i="33"/>
  <c r="I47" i="33"/>
  <c r="H47" i="33"/>
  <c r="F47" i="33"/>
  <c r="E47" i="33"/>
  <c r="D47" i="33"/>
  <c r="C47" i="33"/>
  <c r="I45" i="33"/>
  <c r="H45" i="33"/>
  <c r="E45" i="33"/>
  <c r="D45" i="33"/>
  <c r="C45" i="33"/>
  <c r="I43" i="33"/>
  <c r="H43" i="33"/>
  <c r="G43" i="33"/>
  <c r="F43" i="33"/>
  <c r="E43" i="33"/>
  <c r="D43" i="33"/>
  <c r="C43" i="33"/>
  <c r="I41" i="33"/>
  <c r="H41" i="33"/>
  <c r="F41" i="33"/>
  <c r="C41" i="33"/>
  <c r="I39" i="33"/>
  <c r="H39" i="33"/>
  <c r="F39" i="33"/>
  <c r="E39" i="33"/>
  <c r="D39" i="33"/>
  <c r="C39" i="33"/>
  <c r="I37" i="33"/>
  <c r="G37" i="33"/>
  <c r="E37" i="33"/>
  <c r="D37" i="33"/>
  <c r="C37" i="33"/>
  <c r="I35" i="33"/>
  <c r="H35" i="33"/>
  <c r="E35" i="33"/>
  <c r="D35" i="33"/>
  <c r="C35" i="33"/>
  <c r="I22" i="33"/>
  <c r="H22" i="33"/>
  <c r="F22" i="33"/>
  <c r="D22" i="33"/>
  <c r="C22" i="33"/>
  <c r="I20" i="33"/>
  <c r="G20" i="33"/>
  <c r="F20" i="33"/>
  <c r="E20" i="33"/>
  <c r="D20" i="33"/>
  <c r="C20" i="33"/>
  <c r="I18" i="33"/>
  <c r="E18" i="33"/>
  <c r="I16" i="33"/>
  <c r="F16" i="33"/>
  <c r="D16" i="33"/>
  <c r="C16" i="33"/>
  <c r="I14" i="33"/>
  <c r="F14" i="33"/>
  <c r="D14" i="33"/>
  <c r="C14" i="33"/>
  <c r="I12" i="33"/>
  <c r="E12" i="33"/>
  <c r="D12" i="33"/>
  <c r="I10" i="33"/>
  <c r="H10" i="33"/>
  <c r="F10" i="33"/>
  <c r="D10" i="33"/>
  <c r="C10" i="33"/>
  <c r="I8" i="33"/>
  <c r="D8" i="33"/>
  <c r="C8" i="33"/>
  <c r="E27" i="31"/>
  <c r="E16" i="31"/>
  <c r="E24" i="31"/>
  <c r="E125" i="33" l="1"/>
  <c r="E124" i="33" s="1"/>
  <c r="H53" i="33"/>
  <c r="H52" i="33" s="1"/>
  <c r="C98" i="33"/>
  <c r="C97" i="33" s="1"/>
  <c r="G79" i="33"/>
  <c r="G78" i="33" s="1"/>
  <c r="D98" i="33"/>
  <c r="D97" i="33" s="1"/>
  <c r="H98" i="33"/>
  <c r="H97" i="33" s="1"/>
  <c r="F26" i="33"/>
  <c r="F25" i="33" s="1"/>
  <c r="E53" i="33"/>
  <c r="E52" i="33" s="1"/>
  <c r="D125" i="33"/>
  <c r="D124" i="33" s="1"/>
  <c r="G26" i="33"/>
  <c r="G25" i="33" s="1"/>
  <c r="G53" i="33"/>
  <c r="G52" i="33" s="1"/>
  <c r="F79" i="33"/>
  <c r="F78" i="33" s="1"/>
  <c r="C125" i="33"/>
  <c r="C124" i="33" s="1"/>
  <c r="I53" i="33"/>
  <c r="I52" i="33" s="1"/>
  <c r="D53" i="33"/>
  <c r="D52" i="33" s="1"/>
  <c r="G98" i="33"/>
  <c r="G97" i="33" s="1"/>
  <c r="E79" i="33"/>
  <c r="E78" i="33" s="1"/>
  <c r="I79" i="33"/>
  <c r="I78" i="33" s="1"/>
  <c r="E98" i="33"/>
  <c r="E97" i="33" s="1"/>
  <c r="I98" i="33"/>
  <c r="I97" i="33" s="1"/>
  <c r="C26" i="33"/>
  <c r="C25" i="33" s="1"/>
  <c r="E26" i="33"/>
  <c r="E25" i="33" s="1"/>
  <c r="I25" i="33"/>
  <c r="C53" i="33"/>
  <c r="C52" i="33" s="1"/>
  <c r="D79" i="33"/>
  <c r="D78" i="33" s="1"/>
  <c r="H79" i="33"/>
  <c r="H78" i="33" s="1"/>
  <c r="D26" i="33"/>
  <c r="D25" i="33" s="1"/>
  <c r="H26" i="33"/>
  <c r="H25" i="33" s="1"/>
  <c r="F52" i="33"/>
  <c r="F124" i="33"/>
  <c r="F98" i="33"/>
  <c r="F97" i="33" s="1"/>
</calcChain>
</file>

<file path=xl/sharedStrings.xml><?xml version="1.0" encoding="utf-8"?>
<sst xmlns="http://schemas.openxmlformats.org/spreadsheetml/2006/main" count="759" uniqueCount="236">
  <si>
    <t>Regulated vs Unregulated Storage Assets Allocation</t>
  </si>
  <si>
    <t>updated from original split on separation due to 100% unregulated costs</t>
  </si>
  <si>
    <t>as at December 31, 2017</t>
  </si>
  <si>
    <t>revised percentages in 2018</t>
  </si>
  <si>
    <t>To be used for 2018 Maintenance Capital Projects</t>
  </si>
  <si>
    <t>Storage Pools</t>
  </si>
  <si>
    <t>Oil City</t>
  </si>
  <si>
    <t>Mandaumin</t>
  </si>
  <si>
    <t>Mandaumin (Sarnia Airport)</t>
  </si>
  <si>
    <t>Bluewater</t>
  </si>
  <si>
    <t>HTLP Custody Transfer</t>
  </si>
  <si>
    <t>Dow Moore</t>
  </si>
  <si>
    <t>Waubuno</t>
  </si>
  <si>
    <t>Payne</t>
  </si>
  <si>
    <t>Bickford</t>
  </si>
  <si>
    <t>Asset Class</t>
  </si>
  <si>
    <t>X139</t>
  </si>
  <si>
    <t>X140</t>
  </si>
  <si>
    <t>X140SA</t>
  </si>
  <si>
    <t>X145</t>
  </si>
  <si>
    <t>X148</t>
  </si>
  <si>
    <t>X151</t>
  </si>
  <si>
    <t>X152</t>
  </si>
  <si>
    <t>X153</t>
  </si>
  <si>
    <t>X154</t>
  </si>
  <si>
    <t>55000 - Land</t>
  </si>
  <si>
    <t>Reg</t>
  </si>
  <si>
    <t>N/A</t>
  </si>
  <si>
    <t>Nreg</t>
  </si>
  <si>
    <t>55100 - Land Rights</t>
  </si>
  <si>
    <t xml:space="preserve">55200 - Structures &amp; Improvements </t>
  </si>
  <si>
    <t xml:space="preserve">55300 - Storage Wells </t>
  </si>
  <si>
    <t>55500 - Field Lines</t>
  </si>
  <si>
    <t xml:space="preserve">55600 - Compressor Equipment </t>
  </si>
  <si>
    <t>Measuring &amp; Regulating  Equipment - 55700</t>
  </si>
  <si>
    <t>Base Pressure Gas -55800</t>
  </si>
  <si>
    <t>Total Regulated - %age</t>
  </si>
  <si>
    <t>Total Unregulated - %age</t>
  </si>
  <si>
    <t>Total Regulated - Asset Values</t>
  </si>
  <si>
    <t>Total Unregulated - Asset Values</t>
  </si>
  <si>
    <t>Note: 100% NR projects such as PMOP will affect the Reg/NR distribution on Plant Codes in this analysis</t>
  </si>
  <si>
    <t>Sombra</t>
  </si>
  <si>
    <t>Enniskillen</t>
  </si>
  <si>
    <t>Bentpath</t>
  </si>
  <si>
    <t>Terminus</t>
  </si>
  <si>
    <t>Rosedale</t>
  </si>
  <si>
    <t>Dawn 167</t>
  </si>
  <si>
    <t>Oil Springs East</t>
  </si>
  <si>
    <t>Dawn 
47 &amp; 49</t>
  </si>
  <si>
    <t>Dawn 
59 &amp; 85</t>
  </si>
  <si>
    <t>X155</t>
  </si>
  <si>
    <t>X156</t>
  </si>
  <si>
    <t>X157</t>
  </si>
  <si>
    <t>X158</t>
  </si>
  <si>
    <t>X159</t>
  </si>
  <si>
    <t>X160</t>
  </si>
  <si>
    <t>X162</t>
  </si>
  <si>
    <t>X163</t>
  </si>
  <si>
    <t>X164</t>
  </si>
  <si>
    <t>100% Un-reg Wells:
D273
D274
D275
D276
D277</t>
  </si>
  <si>
    <t>Dawn 
156</t>
  </si>
  <si>
    <t>Edys Mills</t>
  </si>
  <si>
    <t>Booth Creek</t>
  </si>
  <si>
    <t>Bentpath East</t>
  </si>
  <si>
    <t>Dow A Plant</t>
  </si>
  <si>
    <t>Black Creek</t>
  </si>
  <si>
    <t>Heritage Pool</t>
  </si>
  <si>
    <t>Jacob Pool</t>
  </si>
  <si>
    <t>Head Office</t>
  </si>
  <si>
    <t>X165</t>
  </si>
  <si>
    <t>X167</t>
  </si>
  <si>
    <t>X168</t>
  </si>
  <si>
    <t>X169</t>
  </si>
  <si>
    <t>X170</t>
  </si>
  <si>
    <t>X171</t>
  </si>
  <si>
    <t>X173</t>
  </si>
  <si>
    <t>X174</t>
  </si>
  <si>
    <t>X050</t>
  </si>
  <si>
    <t>100% Un-reg Wells:
D280
D281
D282
D283
D284
D285</t>
  </si>
  <si>
    <t>Dawn Plant</t>
  </si>
  <si>
    <t>Dawn Plant Trans Non Mainline</t>
  </si>
  <si>
    <t>Dawn Yard</t>
  </si>
  <si>
    <t>Dawn J</t>
  </si>
  <si>
    <t>Dawn Dehy Plant</t>
  </si>
  <si>
    <t>Dawn Plant Trans Mainline</t>
  </si>
  <si>
    <t>Dawn A Compressor</t>
  </si>
  <si>
    <t>Dawn B Compressor</t>
  </si>
  <si>
    <t>Dawn C Compressor</t>
  </si>
  <si>
    <t>Dawn D Compressor</t>
  </si>
  <si>
    <t>X184</t>
  </si>
  <si>
    <t>X186</t>
  </si>
  <si>
    <t>X187</t>
  </si>
  <si>
    <t>X188</t>
  </si>
  <si>
    <t>X189</t>
  </si>
  <si>
    <t>X190</t>
  </si>
  <si>
    <t>X191</t>
  </si>
  <si>
    <t>X192</t>
  </si>
  <si>
    <t>X193</t>
  </si>
  <si>
    <t xml:space="preserve">55000 - Land </t>
  </si>
  <si>
    <t>55700 - Measuring &amp; Regulating  Equipment</t>
  </si>
  <si>
    <t>*See note below</t>
  </si>
  <si>
    <t>Dawn Plant Trans Non-Mainline - Plant Code X 184</t>
  </si>
  <si>
    <t>Dawn Plant Trans Mainline - Plant Code X 189</t>
  </si>
  <si>
    <t>Includes the following assets:</t>
  </si>
  <si>
    <t>TCPL Measurement</t>
  </si>
  <si>
    <t>Dawn to Enniskillen 48" Tie-In</t>
  </si>
  <si>
    <t>Great Lakes Header</t>
  </si>
  <si>
    <t>Dawn 26", 34", 42" Meter Run</t>
  </si>
  <si>
    <t>Tecumseh Measurement</t>
  </si>
  <si>
    <t>Total Measurement</t>
  </si>
  <si>
    <t>Tecumseh (16" Sombra Line Tie-in)</t>
  </si>
  <si>
    <t>Dawn E Compressor</t>
  </si>
  <si>
    <t>Dawn F Compressor</t>
  </si>
  <si>
    <t>Dawn G Compressor</t>
  </si>
  <si>
    <t>Dawn H Compressor</t>
  </si>
  <si>
    <t>Dawn I Compressor</t>
  </si>
  <si>
    <t>Panhandle</t>
  </si>
  <si>
    <t>X194</t>
  </si>
  <si>
    <t>X195</t>
  </si>
  <si>
    <t>X196</t>
  </si>
  <si>
    <t>X197</t>
  </si>
  <si>
    <t>X198</t>
  </si>
  <si>
    <t>X202</t>
  </si>
  <si>
    <t>Total</t>
  </si>
  <si>
    <t>Revised GCOP</t>
  </si>
  <si>
    <t>Avg NR</t>
  </si>
  <si>
    <t>Description</t>
  </si>
  <si>
    <t>Station</t>
  </si>
  <si>
    <t>Reg/NR</t>
  </si>
  <si>
    <t>Reg/NR Asset Class</t>
  </si>
  <si>
    <t>Asset</t>
  </si>
  <si>
    <t>Sub</t>
  </si>
  <si>
    <t>Combined</t>
  </si>
  <si>
    <t>Cap. Date</t>
  </si>
  <si>
    <t>Deact Date</t>
  </si>
  <si>
    <t>Plnt</t>
  </si>
  <si>
    <t>Centr</t>
  </si>
  <si>
    <t>Reg $</t>
  </si>
  <si>
    <t>Non Reg $</t>
  </si>
  <si>
    <t>OIL CITY - STEEL - NPS 3    (88.9)</t>
  </si>
  <si>
    <t>11H-301</t>
  </si>
  <si>
    <t>Regulated</t>
  </si>
  <si>
    <t>45500</t>
  </si>
  <si>
    <t>X5500</t>
  </si>
  <si>
    <t>455003900300.1085</t>
  </si>
  <si>
    <t>000000</t>
  </si>
  <si>
    <t>OIL CITY COMPRESSOR - DEHYDRATION</t>
  </si>
  <si>
    <t>11H-201</t>
  </si>
  <si>
    <t>45600</t>
  </si>
  <si>
    <t>X5600</t>
  </si>
  <si>
    <t>456003900043.150</t>
  </si>
  <si>
    <t>OIL CITY COMPRESSOR</t>
  </si>
  <si>
    <t>456003900043.615</t>
  </si>
  <si>
    <t>OIL CITY COMPRESSOR - CASE</t>
  </si>
  <si>
    <t>456003900043.82</t>
  </si>
  <si>
    <t>Unregulated</t>
  </si>
  <si>
    <t>55500</t>
  </si>
  <si>
    <t>555003900300.1085</t>
  </si>
  <si>
    <t>U-20310</t>
  </si>
  <si>
    <t>55600</t>
  </si>
  <si>
    <t>556003900043.150</t>
  </si>
  <si>
    <t>556003900043.615</t>
  </si>
  <si>
    <t>556003900043.82</t>
  </si>
  <si>
    <t>WAUBUNO - WELL UW2 - ID 1984 - GROUNDBED #106</t>
  </si>
  <si>
    <t>11G-102</t>
  </si>
  <si>
    <t>55300</t>
  </si>
  <si>
    <t>X5300</t>
  </si>
  <si>
    <t>553005200002.270</t>
  </si>
  <si>
    <t>PAYNE - ENGINE Saturn ((T1402)</t>
  </si>
  <si>
    <t>12F-502</t>
  </si>
  <si>
    <t>456005300002.190</t>
  </si>
  <si>
    <t>PAYNE - TELEMETRY</t>
  </si>
  <si>
    <t>456005300002.780</t>
  </si>
  <si>
    <t>PAYNE - TURBINE</t>
  </si>
  <si>
    <t>456005300002.790</t>
  </si>
  <si>
    <t>PAYNE - AERO ASSEMBLY</t>
  </si>
  <si>
    <t>456005300002.80</t>
  </si>
  <si>
    <t>PAYNE - ELECTRICAL/CONTROLS</t>
  </si>
  <si>
    <t>456005300002.84</t>
  </si>
  <si>
    <t>556005300002.790</t>
  </si>
  <si>
    <t>556005300002.80</t>
  </si>
  <si>
    <t>556005300002.84</t>
  </si>
  <si>
    <t>BICKFORD - TELEMETRY</t>
  </si>
  <si>
    <t>10F-201</t>
  </si>
  <si>
    <t>456005400003.780</t>
  </si>
  <si>
    <t>556005400003.780</t>
  </si>
  <si>
    <t>DAWN 167  COMP - TELEMETRY</t>
  </si>
  <si>
    <t>11H-602</t>
  </si>
  <si>
    <t>456006000007.780</t>
  </si>
  <si>
    <t>556006000007.780</t>
  </si>
  <si>
    <t>EDYS MILLS - TELEMETRY</t>
  </si>
  <si>
    <t>11H-506</t>
  </si>
  <si>
    <t>456006700011.780</t>
  </si>
  <si>
    <t>556006700011.780</t>
  </si>
  <si>
    <t>DOW BLOCK A - TELEMETRY</t>
  </si>
  <si>
    <t>13F-602</t>
  </si>
  <si>
    <t>456007000012.780</t>
  </si>
  <si>
    <t>556007000012.780</t>
  </si>
  <si>
    <t>BLACK CREEK - BASE PRESSURE GAS</t>
  </si>
  <si>
    <t>45800</t>
  </si>
  <si>
    <t>X5800</t>
  </si>
  <si>
    <t>458007100002.1991</t>
  </si>
  <si>
    <t>BLACK CREEK  - BASE PRESSURE GAS</t>
  </si>
  <si>
    <t>55800</t>
  </si>
  <si>
    <t>558007100002.1991</t>
  </si>
  <si>
    <t>YARD-N TECUMSEH MEASUREMENT PIPING &amp; MISC</t>
  </si>
  <si>
    <t>10G-302</t>
  </si>
  <si>
    <t>45700</t>
  </si>
  <si>
    <t>X5700</t>
  </si>
  <si>
    <t>457009400025.615</t>
  </si>
  <si>
    <t>DAWN YARD - DAWN SECURITY CAMERA REPL</t>
  </si>
  <si>
    <t>45200</t>
  </si>
  <si>
    <t>X5200</t>
  </si>
  <si>
    <t>452008600226.779</t>
  </si>
  <si>
    <t>YARD-S 20" PANHANDLE - BUILDING</t>
  </si>
  <si>
    <t>10G-301</t>
  </si>
  <si>
    <t>452009300142.763</t>
  </si>
  <si>
    <t>55200</t>
  </si>
  <si>
    <t>552009300142.763</t>
  </si>
  <si>
    <t>DAWN PLANT A (SOUTH PLANT) - ELECTRIC - CASE</t>
  </si>
  <si>
    <t>456009000013.82</t>
  </si>
  <si>
    <t>DAWN PLANT A (SOUTH PLANT) - ELECTRIC - ELECT/CT</t>
  </si>
  <si>
    <t>456009000013.84</t>
  </si>
  <si>
    <t>DAWN PLANT A (SOUTH PLANT) - TLA10-1- ENGINE</t>
  </si>
  <si>
    <t>456009000019.190</t>
  </si>
  <si>
    <t>DAWN PLANT A (SOUTH PLANT) - TLA10-1- CASE</t>
  </si>
  <si>
    <t>456009000019.82</t>
  </si>
  <si>
    <t>556009000019.190</t>
  </si>
  <si>
    <t>556009000019.82</t>
  </si>
  <si>
    <t>DAWN F STORAGE TANK COMPL - Pipe,Valve,Misc</t>
  </si>
  <si>
    <t>457009500164.615</t>
  </si>
  <si>
    <t>55700</t>
  </si>
  <si>
    <t>557009500164.615</t>
  </si>
  <si>
    <t>Additional Costs 100% Non Reg</t>
  </si>
  <si>
    <t>553005600054</t>
  </si>
  <si>
    <t>557006900115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</si>
</sst>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#,##0.00;\(#,##0.00\)"/>
    <numFmt numFmtId="168" formatCode="_-* #,##0_-;\-* #,##0_-;_-* &quot;-&quot;??_-;_-@_-"/>
    <numFmt numFmtId="169" formatCode="#,##0;\(#,##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49" fontId="0" fillId="0" borderId="0" xfId="0" applyNumberFormat="1"/>
    <xf numFmtId="0" fontId="0" fillId="0" borderId="10" xfId="0" applyBorder="1"/>
    <xf numFmtId="43" fontId="0" fillId="0" borderId="0" xfId="1" applyFont="1"/>
    <xf numFmtId="0" fontId="16" fillId="0" borderId="0" xfId="0" applyFont="1"/>
    <xf numFmtId="43" fontId="0" fillId="0" borderId="0" xfId="0" applyNumberFormat="1"/>
    <xf numFmtId="43" fontId="0" fillId="0" borderId="11" xfId="1" applyFont="1" applyBorder="1"/>
    <xf numFmtId="165" fontId="0" fillId="0" borderId="0" xfId="43" applyFont="1" applyFill="1"/>
    <xf numFmtId="4" fontId="0" fillId="0" borderId="0" xfId="0" applyNumberFormat="1"/>
    <xf numFmtId="1" fontId="0" fillId="0" borderId="0" xfId="0" applyNumberFormat="1"/>
    <xf numFmtId="10" fontId="0" fillId="0" borderId="0" xfId="45" applyNumberFormat="1" applyFont="1"/>
    <xf numFmtId="43" fontId="0" fillId="0" borderId="11" xfId="0" applyNumberFormat="1" applyBorder="1"/>
    <xf numFmtId="43" fontId="0" fillId="0" borderId="10" xfId="1" applyFont="1" applyBorder="1"/>
    <xf numFmtId="10" fontId="0" fillId="0" borderId="0" xfId="45" applyNumberFormat="1" applyFont="1" applyFill="1"/>
    <xf numFmtId="10" fontId="0" fillId="33" borderId="0" xfId="45" applyNumberFormat="1" applyFont="1" applyFill="1"/>
    <xf numFmtId="0" fontId="0" fillId="34" borderId="0" xfId="0" applyFill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center"/>
    </xf>
    <xf numFmtId="10" fontId="0" fillId="0" borderId="12" xfId="45" applyNumberFormat="1" applyFont="1" applyBorder="1" applyAlignment="1">
      <alignment horizontal="center" vertical="center"/>
    </xf>
    <xf numFmtId="10" fontId="0" fillId="0" borderId="12" xfId="45" applyNumberFormat="1" applyFont="1" applyBorder="1" applyAlignment="1">
      <alignment horizontal="center" vertical="center" wrapText="1"/>
    </xf>
    <xf numFmtId="10" fontId="0" fillId="0" borderId="15" xfId="45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0" fontId="0" fillId="0" borderId="15" xfId="45" applyNumberFormat="1" applyFont="1" applyBorder="1" applyAlignment="1">
      <alignment horizontal="right" vertical="center"/>
    </xf>
    <xf numFmtId="0" fontId="0" fillId="35" borderId="0" xfId="0" applyFill="1"/>
    <xf numFmtId="9" fontId="0" fillId="35" borderId="0" xfId="45" applyFont="1" applyFill="1"/>
    <xf numFmtId="9" fontId="0" fillId="0" borderId="0" xfId="45" applyFont="1"/>
    <xf numFmtId="10" fontId="0" fillId="0" borderId="0" xfId="45" applyNumberFormat="1" applyFont="1" applyAlignment="1">
      <alignment wrapText="1"/>
    </xf>
    <xf numFmtId="10" fontId="0" fillId="0" borderId="12" xfId="45" applyNumberFormat="1" applyFont="1" applyFill="1" applyBorder="1" applyAlignment="1">
      <alignment horizontal="center" vertical="center" wrapText="1"/>
    </xf>
    <xf numFmtId="10" fontId="0" fillId="0" borderId="15" xfId="45" applyNumberFormat="1" applyFont="1" applyFill="1" applyBorder="1" applyAlignment="1">
      <alignment horizontal="center" vertical="center"/>
    </xf>
    <xf numFmtId="10" fontId="0" fillId="0" borderId="15" xfId="45" applyNumberFormat="1" applyFont="1" applyFill="1" applyBorder="1" applyAlignment="1">
      <alignment horizontal="right" vertical="center"/>
    </xf>
    <xf numFmtId="10" fontId="21" fillId="0" borderId="0" xfId="45" applyNumberFormat="1" applyFont="1"/>
    <xf numFmtId="0" fontId="0" fillId="0" borderId="0" xfId="0" applyAlignment="1">
      <alignment horizontal="left" vertical="center" wrapText="1"/>
    </xf>
    <xf numFmtId="10" fontId="0" fillId="0" borderId="0" xfId="45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10" fontId="16" fillId="0" borderId="0" xfId="45" applyNumberFormat="1" applyFont="1" applyAlignment="1">
      <alignment horizontal="center"/>
    </xf>
    <xf numFmtId="165" fontId="0" fillId="0" borderId="0" xfId="45" applyNumberFormat="1" applyFont="1"/>
    <xf numFmtId="10" fontId="0" fillId="36" borderId="0" xfId="45" applyNumberFormat="1" applyFont="1" applyFill="1"/>
    <xf numFmtId="4" fontId="0" fillId="0" borderId="11" xfId="0" applyNumberFormat="1" applyBorder="1"/>
    <xf numFmtId="166" fontId="0" fillId="0" borderId="15" xfId="45" applyNumberFormat="1" applyFont="1" applyBorder="1" applyAlignment="1">
      <alignment vertical="center"/>
    </xf>
    <xf numFmtId="166" fontId="0" fillId="33" borderId="15" xfId="45" applyNumberFormat="1" applyFont="1" applyFill="1" applyBorder="1" applyAlignment="1">
      <alignment vertical="center"/>
    </xf>
    <xf numFmtId="166" fontId="0" fillId="0" borderId="18" xfId="45" applyNumberFormat="1" applyFont="1" applyBorder="1" applyAlignment="1">
      <alignment vertical="center"/>
    </xf>
    <xf numFmtId="166" fontId="0" fillId="0" borderId="15" xfId="45" applyNumberFormat="1" applyFont="1" applyFill="1" applyBorder="1" applyAlignment="1">
      <alignment vertical="center"/>
    </xf>
    <xf numFmtId="166" fontId="0" fillId="0" borderId="15" xfId="45" applyNumberFormat="1" applyFont="1" applyBorder="1" applyAlignment="1">
      <alignment horizontal="right" vertical="center"/>
    </xf>
    <xf numFmtId="166" fontId="0" fillId="0" borderId="18" xfId="45" applyNumberFormat="1" applyFont="1" applyBorder="1" applyAlignment="1">
      <alignment horizontal="right" vertical="center"/>
    </xf>
    <xf numFmtId="166" fontId="0" fillId="0" borderId="20" xfId="45" applyNumberFormat="1" applyFont="1" applyBorder="1" applyAlignment="1">
      <alignment vertical="center"/>
    </xf>
    <xf numFmtId="166" fontId="0" fillId="0" borderId="18" xfId="45" applyNumberFormat="1" applyFont="1" applyFill="1" applyBorder="1" applyAlignment="1">
      <alignment vertical="center"/>
    </xf>
    <xf numFmtId="166" fontId="0" fillId="33" borderId="13" xfId="45" applyNumberFormat="1" applyFont="1" applyFill="1" applyBorder="1"/>
    <xf numFmtId="49" fontId="0" fillId="0" borderId="10" xfId="0" applyNumberFormat="1" applyBorder="1"/>
    <xf numFmtId="166" fontId="0" fillId="36" borderId="15" xfId="45" applyNumberFormat="1" applyFont="1" applyFill="1" applyBorder="1" applyAlignment="1">
      <alignment vertical="center"/>
    </xf>
    <xf numFmtId="10" fontId="0" fillId="36" borderId="15" xfId="45" applyNumberFormat="1" applyFont="1" applyFill="1" applyBorder="1" applyAlignment="1">
      <alignment horizontal="right" vertical="center"/>
    </xf>
    <xf numFmtId="166" fontId="0" fillId="36" borderId="15" xfId="45" applyNumberFormat="1" applyFont="1" applyFill="1" applyBorder="1" applyAlignment="1">
      <alignment horizontal="right" vertical="center"/>
    </xf>
    <xf numFmtId="166" fontId="0" fillId="0" borderId="15" xfId="45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1" fontId="0" fillId="34" borderId="0" xfId="0" applyNumberFormat="1" applyFill="1"/>
    <xf numFmtId="49" fontId="0" fillId="34" borderId="0" xfId="0" applyNumberFormat="1" applyFill="1" applyAlignment="1">
      <alignment horizontal="right"/>
    </xf>
    <xf numFmtId="0" fontId="18" fillId="0" borderId="0" xfId="0" applyFont="1"/>
    <xf numFmtId="166" fontId="0" fillId="33" borderId="19" xfId="45" applyNumberFormat="1" applyFont="1" applyFill="1" applyBorder="1" applyAlignment="1">
      <alignment vertical="center"/>
    </xf>
    <xf numFmtId="166" fontId="0" fillId="33" borderId="20" xfId="45" applyNumberFormat="1" applyFont="1" applyFill="1" applyBorder="1" applyAlignment="1">
      <alignment vertical="center"/>
    </xf>
    <xf numFmtId="166" fontId="0" fillId="36" borderId="13" xfId="45" applyNumberFormat="1" applyFont="1" applyFill="1" applyBorder="1"/>
    <xf numFmtId="167" fontId="0" fillId="0" borderId="0" xfId="0" applyNumberFormat="1"/>
    <xf numFmtId="0" fontId="22" fillId="35" borderId="0" xfId="0" applyFont="1" applyFill="1"/>
    <xf numFmtId="167" fontId="0" fillId="35" borderId="0" xfId="0" applyNumberFormat="1" applyFill="1"/>
    <xf numFmtId="167" fontId="0" fillId="0" borderId="11" xfId="0" applyNumberFormat="1" applyBorder="1"/>
    <xf numFmtId="10" fontId="0" fillId="0" borderId="0" xfId="45" applyNumberFormat="1" applyFont="1" applyAlignment="1">
      <alignment horizontal="right"/>
    </xf>
    <xf numFmtId="9" fontId="0" fillId="37" borderId="0" xfId="45" applyFont="1" applyFill="1"/>
    <xf numFmtId="0" fontId="0" fillId="37" borderId="0" xfId="0" applyFill="1"/>
    <xf numFmtId="10" fontId="0" fillId="35" borderId="0" xfId="45" applyNumberFormat="1" applyFont="1" applyFill="1"/>
    <xf numFmtId="10" fontId="16" fillId="0" borderId="0" xfId="45" applyNumberFormat="1" applyFont="1" applyBorder="1" applyAlignment="1">
      <alignment horizontal="center"/>
    </xf>
    <xf numFmtId="9" fontId="0" fillId="0" borderId="0" xfId="45" applyFont="1" applyBorder="1"/>
    <xf numFmtId="168" fontId="0" fillId="35" borderId="0" xfId="43" applyNumberFormat="1" applyFont="1" applyFill="1"/>
    <xf numFmtId="168" fontId="0" fillId="0" borderId="0" xfId="43" applyNumberFormat="1" applyFont="1" applyFill="1"/>
    <xf numFmtId="169" fontId="0" fillId="35" borderId="0" xfId="43" applyNumberFormat="1" applyFont="1" applyFill="1"/>
    <xf numFmtId="169" fontId="0" fillId="0" borderId="0" xfId="0" applyNumberFormat="1"/>
    <xf numFmtId="169" fontId="0" fillId="0" borderId="0" xfId="43" applyNumberFormat="1" applyFont="1" applyFill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6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Comma 2 2" xfId="48" xr:uid="{00000000-0005-0000-0000-00001D000000}"/>
    <cellStyle name="Comma 2 3" xfId="49" xr:uid="{00000000-0005-0000-0000-00001E000000}"/>
    <cellStyle name="Comma 2 4" xfId="47" xr:uid="{00000000-0005-0000-0000-00001F000000}"/>
    <cellStyle name="Comma 3" xfId="46" xr:uid="{00000000-0005-0000-0000-000020000000}"/>
    <cellStyle name="Comma 3 2" xfId="50" xr:uid="{00000000-0005-0000-0000-000021000000}"/>
    <cellStyle name="Comma 4" xfId="51" xr:uid="{00000000-0005-0000-0000-000022000000}"/>
    <cellStyle name="Currency 2" xfId="44" xr:uid="{00000000-0005-0000-0000-000023000000}"/>
    <cellStyle name="Currency 2 2" xfId="53" xr:uid="{00000000-0005-0000-0000-000024000000}"/>
    <cellStyle name="Currency 2 3" xfId="54" xr:uid="{00000000-0005-0000-0000-000025000000}"/>
    <cellStyle name="Currency 2 4" xfId="52" xr:uid="{00000000-0005-0000-0000-000026000000}"/>
    <cellStyle name="Currency 3" xfId="55" xr:uid="{00000000-0005-0000-0000-000027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6" xr:uid="{00000000-0005-0000-0000-000032000000}"/>
    <cellStyle name="Normal 2 2" xfId="57" xr:uid="{00000000-0005-0000-0000-000033000000}"/>
    <cellStyle name="Normal 3" xfId="58" xr:uid="{00000000-0005-0000-0000-000034000000}"/>
    <cellStyle name="Normal 3 2" xfId="59" xr:uid="{00000000-0005-0000-0000-000035000000}"/>
    <cellStyle name="Normal 4" xfId="60" xr:uid="{00000000-0005-0000-0000-000036000000}"/>
    <cellStyle name="Normal 5" xfId="61" xr:uid="{00000000-0005-0000-0000-000037000000}"/>
    <cellStyle name="Normal 6" xfId="62" xr:uid="{00000000-0005-0000-0000-000038000000}"/>
    <cellStyle name="Normal 7" xfId="63" xr:uid="{00000000-0005-0000-0000-000039000000}"/>
    <cellStyle name="Normal 8" xfId="64" xr:uid="{00000000-0005-0000-0000-00003A000000}"/>
    <cellStyle name="Normal 9" xfId="65" xr:uid="{00000000-0005-0000-0000-00003B000000}"/>
    <cellStyle name="Note" xfId="16" builtinId="10" customBuiltin="1"/>
    <cellStyle name="Output" xfId="11" builtinId="21" customBuiltin="1"/>
    <cellStyle name="Percent" xfId="45" builtinId="5"/>
    <cellStyle name="Percent 2" xfId="66" xr:uid="{00000000-0005-0000-0000-00003F000000}"/>
    <cellStyle name="Percent 2 2" xfId="67" xr:uid="{00000000-0005-0000-0000-000040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zoomScaleNormal="100" zoomScalePageLayoutView="83" workbookViewId="0">
      <selection activeCell="J130" sqref="J130"/>
    </sheetView>
  </sheetViews>
  <sheetFormatPr defaultColWidth="8.88671875" defaultRowHeight="14.4" x14ac:dyDescent="0.3"/>
  <cols>
    <col min="1" max="1" width="22.5546875" customWidth="1"/>
    <col min="2" max="2" width="7.5546875" customWidth="1"/>
    <col min="3" max="4" width="15.44140625" bestFit="1" customWidth="1"/>
    <col min="5" max="5" width="17" customWidth="1"/>
    <col min="6" max="6" width="15.109375" bestFit="1" customWidth="1"/>
    <col min="7" max="7" width="14.6640625" customWidth="1"/>
    <col min="8" max="8" width="15.44140625" bestFit="1" customWidth="1"/>
    <col min="9" max="9" width="21" customWidth="1"/>
    <col min="10" max="10" width="19.109375" customWidth="1"/>
    <col min="11" max="11" width="13.88671875" bestFit="1" customWidth="1"/>
    <col min="12" max="12" width="15" bestFit="1" customWidth="1"/>
    <col min="13" max="13" width="8.33203125" bestFit="1" customWidth="1"/>
  </cols>
  <sheetData>
    <row r="1" spans="1:12" ht="18" x14ac:dyDescent="0.35">
      <c r="A1" s="16" t="s">
        <v>0</v>
      </c>
      <c r="C1" s="10"/>
      <c r="D1" s="10"/>
      <c r="E1" s="14"/>
      <c r="F1" s="13" t="s">
        <v>1</v>
      </c>
      <c r="G1" s="13"/>
      <c r="H1" s="10"/>
      <c r="I1" s="10"/>
      <c r="J1" s="10"/>
      <c r="K1" s="10"/>
      <c r="L1" s="10"/>
    </row>
    <row r="2" spans="1:12" ht="15.6" x14ac:dyDescent="0.3">
      <c r="A2" s="17" t="s">
        <v>2</v>
      </c>
      <c r="C2" s="10"/>
      <c r="D2" s="10"/>
      <c r="E2" s="37"/>
      <c r="F2" s="13" t="s">
        <v>3</v>
      </c>
      <c r="G2" s="13"/>
      <c r="H2" s="10"/>
      <c r="I2" s="10"/>
      <c r="J2" s="10"/>
      <c r="K2" s="10"/>
      <c r="L2" s="10"/>
    </row>
    <row r="3" spans="1:12" ht="15.6" x14ac:dyDescent="0.3">
      <c r="A3" s="17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" thickBot="1" x14ac:dyDescent="0.35">
      <c r="A5" s="4" t="s">
        <v>5</v>
      </c>
      <c r="B5" s="18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8.8" x14ac:dyDescent="0.3">
      <c r="B6" s="18"/>
      <c r="C6" s="19" t="s">
        <v>6</v>
      </c>
      <c r="D6" s="19" t="s">
        <v>7</v>
      </c>
      <c r="E6" s="20" t="s">
        <v>8</v>
      </c>
      <c r="F6" s="19" t="s">
        <v>9</v>
      </c>
      <c r="G6" s="20" t="s">
        <v>10</v>
      </c>
      <c r="H6" s="19" t="s">
        <v>11</v>
      </c>
      <c r="I6" s="19" t="s">
        <v>12</v>
      </c>
      <c r="J6" s="19" t="s">
        <v>13</v>
      </c>
      <c r="K6" s="19" t="s">
        <v>14</v>
      </c>
    </row>
    <row r="7" spans="1:12" x14ac:dyDescent="0.3">
      <c r="A7" s="77" t="s">
        <v>15</v>
      </c>
      <c r="B7" s="78"/>
      <c r="C7" s="21" t="s">
        <v>16</v>
      </c>
      <c r="D7" s="21" t="s">
        <v>17</v>
      </c>
      <c r="E7" s="21" t="s">
        <v>18</v>
      </c>
      <c r="F7" s="21" t="s">
        <v>19</v>
      </c>
      <c r="G7" s="21" t="s">
        <v>20</v>
      </c>
      <c r="H7" s="21" t="s">
        <v>21</v>
      </c>
      <c r="I7" s="21" t="s">
        <v>22</v>
      </c>
      <c r="J7" s="21" t="s">
        <v>23</v>
      </c>
      <c r="K7" s="21" t="s">
        <v>24</v>
      </c>
    </row>
    <row r="8" spans="1:12" x14ac:dyDescent="0.3">
      <c r="A8" s="75" t="s">
        <v>25</v>
      </c>
      <c r="B8" s="22" t="s">
        <v>26</v>
      </c>
      <c r="C8" s="39">
        <f>100%-C9</f>
        <v>0.8014</v>
      </c>
      <c r="D8" s="39">
        <f>100%-D9</f>
        <v>0.62339999999999995</v>
      </c>
      <c r="E8" s="43" t="s">
        <v>27</v>
      </c>
      <c r="F8" s="43" t="s">
        <v>27</v>
      </c>
      <c r="G8" s="39">
        <f>100%-G9</f>
        <v>0</v>
      </c>
      <c r="H8" s="43" t="s">
        <v>27</v>
      </c>
      <c r="I8" s="39">
        <f>100%-I9</f>
        <v>0.62339999999999995</v>
      </c>
      <c r="J8" s="39">
        <f>100%-J9</f>
        <v>0.62339999999999995</v>
      </c>
      <c r="K8" s="39">
        <f>100%-K9</f>
        <v>0.62339999999999995</v>
      </c>
    </row>
    <row r="9" spans="1:12" x14ac:dyDescent="0.3">
      <c r="A9" s="76"/>
      <c r="B9" s="22" t="s">
        <v>28</v>
      </c>
      <c r="C9" s="39">
        <v>0.1986</v>
      </c>
      <c r="D9" s="39">
        <v>0.37659999999999999</v>
      </c>
      <c r="E9" s="43" t="s">
        <v>27</v>
      </c>
      <c r="F9" s="43" t="s">
        <v>27</v>
      </c>
      <c r="G9" s="39">
        <v>1</v>
      </c>
      <c r="H9" s="43" t="s">
        <v>27</v>
      </c>
      <c r="I9" s="39">
        <v>0.37659999999999999</v>
      </c>
      <c r="J9" s="39">
        <v>0.37659999999999999</v>
      </c>
      <c r="K9" s="39">
        <v>0.37659999999999999</v>
      </c>
    </row>
    <row r="10" spans="1:12" x14ac:dyDescent="0.3">
      <c r="A10" s="75" t="s">
        <v>29</v>
      </c>
      <c r="B10" s="22" t="s">
        <v>26</v>
      </c>
      <c r="C10" s="39">
        <f>100%-C11</f>
        <v>0.62339999999999995</v>
      </c>
      <c r="D10" s="39">
        <f>100%-D11</f>
        <v>0.62339999999999995</v>
      </c>
      <c r="E10" s="43" t="s">
        <v>27</v>
      </c>
      <c r="F10" s="39">
        <f>100%-F11</f>
        <v>0.62339999999999995</v>
      </c>
      <c r="G10" s="39">
        <f>100%-G11</f>
        <v>0</v>
      </c>
      <c r="H10" s="39">
        <f>100%-H11</f>
        <v>0.62339999999999995</v>
      </c>
      <c r="I10" s="39">
        <f>100%-I11</f>
        <v>0.62339999999999995</v>
      </c>
      <c r="J10" s="39">
        <f>100%-J11</f>
        <v>0.62339999999999995</v>
      </c>
      <c r="K10" s="43" t="s">
        <v>27</v>
      </c>
    </row>
    <row r="11" spans="1:12" x14ac:dyDescent="0.3">
      <c r="A11" s="76"/>
      <c r="B11" s="22" t="s">
        <v>28</v>
      </c>
      <c r="C11" s="39">
        <v>0.37659999999999999</v>
      </c>
      <c r="D11" s="39">
        <v>0.37659999999999999</v>
      </c>
      <c r="E11" s="43" t="s">
        <v>27</v>
      </c>
      <c r="F11" s="39">
        <v>0.37659999999999999</v>
      </c>
      <c r="G11" s="39">
        <v>1</v>
      </c>
      <c r="H11" s="39">
        <v>0.37659999999999999</v>
      </c>
      <c r="I11" s="39">
        <v>0.37659999999999999</v>
      </c>
      <c r="J11" s="39">
        <v>0.37659999999999999</v>
      </c>
      <c r="K11" s="43" t="s">
        <v>27</v>
      </c>
    </row>
    <row r="12" spans="1:12" x14ac:dyDescent="0.3">
      <c r="A12" s="75" t="s">
        <v>30</v>
      </c>
      <c r="B12" s="22" t="s">
        <v>26</v>
      </c>
      <c r="C12" s="52" t="s">
        <v>27</v>
      </c>
      <c r="D12" s="42">
        <f>100%-D13</f>
        <v>0.62339999999999995</v>
      </c>
      <c r="E12" s="39">
        <f>100%-E13</f>
        <v>0</v>
      </c>
      <c r="F12" s="43" t="s">
        <v>27</v>
      </c>
      <c r="G12" s="39">
        <f>100%-G13</f>
        <v>0</v>
      </c>
      <c r="H12" s="43" t="s">
        <v>27</v>
      </c>
      <c r="I12" s="39">
        <f>100%-I13</f>
        <v>0.62339999999999995</v>
      </c>
      <c r="J12" s="39">
        <f>100%-J13</f>
        <v>0.62339999999999995</v>
      </c>
      <c r="K12" s="39">
        <f>100%-K13</f>
        <v>0.62339999999999995</v>
      </c>
    </row>
    <row r="13" spans="1:12" x14ac:dyDescent="0.3">
      <c r="A13" s="76"/>
      <c r="B13" s="22" t="s">
        <v>28</v>
      </c>
      <c r="C13" s="52" t="s">
        <v>27</v>
      </c>
      <c r="D13" s="39">
        <v>0.37659999999999999</v>
      </c>
      <c r="E13" s="39">
        <v>1</v>
      </c>
      <c r="F13" s="43" t="s">
        <v>27</v>
      </c>
      <c r="G13" s="39">
        <v>1</v>
      </c>
      <c r="H13" s="43" t="s">
        <v>27</v>
      </c>
      <c r="I13" s="39">
        <v>0.37659999999999999</v>
      </c>
      <c r="J13" s="39">
        <v>0.37659999999999999</v>
      </c>
      <c r="K13" s="39">
        <v>0.37659999999999999</v>
      </c>
    </row>
    <row r="14" spans="1:12" x14ac:dyDescent="0.3">
      <c r="A14" s="75" t="s">
        <v>31</v>
      </c>
      <c r="B14" s="22" t="s">
        <v>26</v>
      </c>
      <c r="C14" s="42">
        <f>100%-C15</f>
        <v>0.47899999999999998</v>
      </c>
      <c r="D14" s="40">
        <f>100%-D15</f>
        <v>0.53800000000000003</v>
      </c>
      <c r="E14" s="43" t="s">
        <v>27</v>
      </c>
      <c r="F14" s="40">
        <f>100%-F15</f>
        <v>0.51059999999999994</v>
      </c>
      <c r="G14" s="39">
        <f>100%-G15</f>
        <v>0</v>
      </c>
      <c r="H14" s="43" t="s">
        <v>27</v>
      </c>
      <c r="I14" s="39">
        <f>100%-I15</f>
        <v>0.62339999999999995</v>
      </c>
      <c r="J14" s="40">
        <f>100%-J15</f>
        <v>0.44099999999999995</v>
      </c>
      <c r="K14" s="40">
        <f>100%-K15</f>
        <v>0.39700000000000002</v>
      </c>
    </row>
    <row r="15" spans="1:12" x14ac:dyDescent="0.3">
      <c r="A15" s="76"/>
      <c r="B15" s="22" t="s">
        <v>28</v>
      </c>
      <c r="C15" s="42">
        <v>0.52100000000000002</v>
      </c>
      <c r="D15" s="40">
        <v>0.46200000000000002</v>
      </c>
      <c r="E15" s="43" t="s">
        <v>27</v>
      </c>
      <c r="F15" s="40">
        <v>0.4894</v>
      </c>
      <c r="G15" s="39">
        <v>1</v>
      </c>
      <c r="H15" s="43" t="s">
        <v>27</v>
      </c>
      <c r="I15" s="39">
        <v>0.37659999999999999</v>
      </c>
      <c r="J15" s="40">
        <v>0.55900000000000005</v>
      </c>
      <c r="K15" s="40">
        <v>0.60299999999999998</v>
      </c>
    </row>
    <row r="16" spans="1:12" x14ac:dyDescent="0.3">
      <c r="A16" s="75" t="s">
        <v>32</v>
      </c>
      <c r="B16" s="22" t="s">
        <v>26</v>
      </c>
      <c r="C16" s="39">
        <f>100%-C17</f>
        <v>0.62339999999999995</v>
      </c>
      <c r="D16" s="40">
        <f>100%-D17</f>
        <v>0.622</v>
      </c>
      <c r="E16" s="43" t="s">
        <v>27</v>
      </c>
      <c r="F16" s="39">
        <f>100%-F17</f>
        <v>0.62339999999999995</v>
      </c>
      <c r="G16" s="39">
        <f>100%-G17</f>
        <v>0</v>
      </c>
      <c r="H16" s="43" t="s">
        <v>27</v>
      </c>
      <c r="I16" s="39">
        <f>100%-I17</f>
        <v>0.62339999999999995</v>
      </c>
      <c r="J16" s="39">
        <f>100%-J17</f>
        <v>0.62339999999999995</v>
      </c>
      <c r="K16" s="40">
        <f>100%-K17</f>
        <v>0.62</v>
      </c>
    </row>
    <row r="17" spans="1:13" ht="19.5" customHeight="1" x14ac:dyDescent="0.3">
      <c r="A17" s="76"/>
      <c r="B17" s="22" t="s">
        <v>28</v>
      </c>
      <c r="C17" s="39">
        <v>0.37659999999999999</v>
      </c>
      <c r="D17" s="40">
        <v>0.378</v>
      </c>
      <c r="E17" s="43" t="s">
        <v>27</v>
      </c>
      <c r="F17" s="39">
        <v>0.37659999999999999</v>
      </c>
      <c r="G17" s="39">
        <v>1</v>
      </c>
      <c r="H17" s="43" t="s">
        <v>27</v>
      </c>
      <c r="I17" s="39">
        <v>0.37659999999999999</v>
      </c>
      <c r="J17" s="39">
        <v>0.37659999999999999</v>
      </c>
      <c r="K17" s="40">
        <v>0.38</v>
      </c>
    </row>
    <row r="18" spans="1:13" ht="19.5" customHeight="1" x14ac:dyDescent="0.3">
      <c r="A18" s="75" t="s">
        <v>33</v>
      </c>
      <c r="B18" s="22" t="s">
        <v>26</v>
      </c>
      <c r="C18" s="52" t="s">
        <v>27</v>
      </c>
      <c r="D18" s="43" t="s">
        <v>27</v>
      </c>
      <c r="E18" s="39">
        <f>100%-E19</f>
        <v>0</v>
      </c>
      <c r="F18" s="43" t="s">
        <v>27</v>
      </c>
      <c r="G18" s="39">
        <f>100%-G19</f>
        <v>0</v>
      </c>
      <c r="H18" s="43" t="s">
        <v>27</v>
      </c>
      <c r="I18" s="39">
        <f>100%-I19</f>
        <v>0.62339999999999995</v>
      </c>
      <c r="J18" s="40">
        <f>100%-J19</f>
        <v>0.34099999999999997</v>
      </c>
      <c r="K18" s="39">
        <f>100%-K19</f>
        <v>0.62339999999999995</v>
      </c>
    </row>
    <row r="19" spans="1:13" ht="19.5" customHeight="1" x14ac:dyDescent="0.3">
      <c r="A19" s="76"/>
      <c r="B19" s="22" t="s">
        <v>28</v>
      </c>
      <c r="C19" s="52" t="s">
        <v>27</v>
      </c>
      <c r="D19" s="43" t="s">
        <v>27</v>
      </c>
      <c r="E19" s="39">
        <v>1</v>
      </c>
      <c r="F19" s="43" t="s">
        <v>27</v>
      </c>
      <c r="G19" s="39">
        <v>1</v>
      </c>
      <c r="H19" s="43" t="s">
        <v>27</v>
      </c>
      <c r="I19" s="39">
        <v>0.37659999999999999</v>
      </c>
      <c r="J19" s="40">
        <v>0.65900000000000003</v>
      </c>
      <c r="K19" s="39">
        <v>0.37659999999999999</v>
      </c>
    </row>
    <row r="20" spans="1:13" ht="19.5" customHeight="1" x14ac:dyDescent="0.3">
      <c r="A20" s="75" t="s">
        <v>34</v>
      </c>
      <c r="B20" s="22" t="s">
        <v>26</v>
      </c>
      <c r="C20" s="39">
        <f>100%-C21</f>
        <v>0.90059999999999996</v>
      </c>
      <c r="D20" s="40">
        <f>100%-D21</f>
        <v>0.60799999999999998</v>
      </c>
      <c r="E20" s="39">
        <f>100%-E21</f>
        <v>1</v>
      </c>
      <c r="F20" s="40">
        <f>100%-F21</f>
        <v>0.62339999999999995</v>
      </c>
      <c r="G20" s="39">
        <f>100%-G21</f>
        <v>0</v>
      </c>
      <c r="H20" s="43" t="s">
        <v>27</v>
      </c>
      <c r="I20" s="39">
        <f>100%-I21</f>
        <v>0.62339999999999995</v>
      </c>
      <c r="J20" s="39">
        <f>100%-J21</f>
        <v>0.62339999999999995</v>
      </c>
      <c r="K20" s="39">
        <f>100%-K21</f>
        <v>0.62339999999999995</v>
      </c>
    </row>
    <row r="21" spans="1:13" ht="19.5" customHeight="1" x14ac:dyDescent="0.3">
      <c r="A21" s="76"/>
      <c r="B21" s="22" t="s">
        <v>28</v>
      </c>
      <c r="C21" s="39">
        <v>9.9400000000000002E-2</v>
      </c>
      <c r="D21" s="40">
        <v>0.39200000000000002</v>
      </c>
      <c r="E21" s="39">
        <v>0</v>
      </c>
      <c r="F21" s="40">
        <v>0.37659999999999999</v>
      </c>
      <c r="G21" s="39">
        <v>1</v>
      </c>
      <c r="H21" s="43" t="s">
        <v>27</v>
      </c>
      <c r="I21" s="39">
        <v>0.37659999999999999</v>
      </c>
      <c r="J21" s="39">
        <v>0.37659999999999999</v>
      </c>
      <c r="K21" s="39">
        <v>0.37659999999999999</v>
      </c>
    </row>
    <row r="22" spans="1:13" ht="20.100000000000001" customHeight="1" x14ac:dyDescent="0.3">
      <c r="A22" s="75" t="s">
        <v>35</v>
      </c>
      <c r="B22" s="22" t="s">
        <v>26</v>
      </c>
      <c r="C22" s="39">
        <f>100%-C23</f>
        <v>0.62339999999999995</v>
      </c>
      <c r="D22" s="39">
        <f>100%-D23</f>
        <v>0.62339999999999995</v>
      </c>
      <c r="E22" s="43" t="s">
        <v>27</v>
      </c>
      <c r="F22" s="39">
        <f t="shared" ref="F22:K22" si="0">100%-F23</f>
        <v>0.62339999999999995</v>
      </c>
      <c r="G22" s="39">
        <f t="shared" si="0"/>
        <v>0</v>
      </c>
      <c r="H22" s="39">
        <f t="shared" si="0"/>
        <v>0.62339999999999995</v>
      </c>
      <c r="I22" s="39">
        <f t="shared" si="0"/>
        <v>0.62339999999999995</v>
      </c>
      <c r="J22" s="39">
        <f t="shared" si="0"/>
        <v>0.62339999999999995</v>
      </c>
      <c r="K22" s="39">
        <f t="shared" si="0"/>
        <v>0.62339999999999995</v>
      </c>
    </row>
    <row r="23" spans="1:13" ht="20.100000000000001" customHeight="1" thickBot="1" x14ac:dyDescent="0.35">
      <c r="A23" s="76"/>
      <c r="B23" s="22" t="s">
        <v>28</v>
      </c>
      <c r="C23" s="41">
        <v>0.37659999999999999</v>
      </c>
      <c r="D23" s="41">
        <v>0.37659999999999999</v>
      </c>
      <c r="E23" s="44" t="s">
        <v>27</v>
      </c>
      <c r="F23" s="41">
        <v>0.37659999999999999</v>
      </c>
      <c r="G23" s="41">
        <v>1</v>
      </c>
      <c r="H23" s="41">
        <v>0.37659999999999999</v>
      </c>
      <c r="I23" s="41">
        <v>0.37659999999999999</v>
      </c>
      <c r="J23" s="41">
        <v>0.37659999999999999</v>
      </c>
      <c r="K23" s="41">
        <v>0.37659999999999999</v>
      </c>
    </row>
    <row r="24" spans="1:13" x14ac:dyDescent="0.3"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3">
      <c r="A25" s="24" t="s">
        <v>36</v>
      </c>
      <c r="B25" s="24"/>
      <c r="C25" s="25">
        <f>100%-C26</f>
        <v>0.63042547352558842</v>
      </c>
      <c r="D25" s="25">
        <f t="shared" ref="D25:K25" si="1">100%-D26</f>
        <v>0.60216895343789445</v>
      </c>
      <c r="E25" s="25">
        <f t="shared" si="1"/>
        <v>0.93750908472141048</v>
      </c>
      <c r="F25" s="25">
        <f t="shared" si="1"/>
        <v>0.58075809188034899</v>
      </c>
      <c r="G25" s="25">
        <f t="shared" si="1"/>
        <v>0</v>
      </c>
      <c r="H25" s="25">
        <f t="shared" si="1"/>
        <v>0.62338236699586758</v>
      </c>
      <c r="I25" s="25">
        <f t="shared" si="1"/>
        <v>0.62513553613009121</v>
      </c>
      <c r="J25" s="25">
        <f>100%-J26</f>
        <v>0.53228926708275459</v>
      </c>
      <c r="K25" s="25">
        <f t="shared" si="1"/>
        <v>0.56786644486409998</v>
      </c>
      <c r="L25" s="10"/>
    </row>
    <row r="26" spans="1:13" x14ac:dyDescent="0.3">
      <c r="A26" t="s">
        <v>37</v>
      </c>
      <c r="C26" s="26">
        <f>C28/(C27+C28)</f>
        <v>0.36957452647441158</v>
      </c>
      <c r="D26" s="26">
        <f t="shared" ref="D26:H26" si="2">D28/(D27+D28)</f>
        <v>0.39783104656210561</v>
      </c>
      <c r="E26" s="26">
        <f t="shared" si="2"/>
        <v>6.2490915278589541E-2</v>
      </c>
      <c r="F26" s="26">
        <f t="shared" si="2"/>
        <v>0.41924190811965101</v>
      </c>
      <c r="G26" s="26">
        <f t="shared" si="2"/>
        <v>1</v>
      </c>
      <c r="H26" s="26">
        <f t="shared" si="2"/>
        <v>0.37661763300413242</v>
      </c>
      <c r="I26" s="26">
        <f>I28/(I27+I28)</f>
        <v>0.37486446386990874</v>
      </c>
      <c r="J26" s="26">
        <f>J28/(J27+J28)</f>
        <v>0.46771073291724546</v>
      </c>
      <c r="K26" s="26">
        <f>K28/(K27+K28)</f>
        <v>0.43213355513590007</v>
      </c>
    </row>
    <row r="27" spans="1:13" x14ac:dyDescent="0.3">
      <c r="A27" s="24" t="s">
        <v>38</v>
      </c>
      <c r="B27" s="24"/>
      <c r="C27" s="70">
        <v>6501592.0299999993</v>
      </c>
      <c r="D27" s="70">
        <v>18446780.57618</v>
      </c>
      <c r="E27" s="70">
        <v>1088849.32</v>
      </c>
      <c r="F27" s="70">
        <v>3014484.0899999994</v>
      </c>
      <c r="G27" s="70">
        <v>0</v>
      </c>
      <c r="H27" s="70">
        <v>8081371.7699999996</v>
      </c>
      <c r="I27" s="70">
        <v>5258375.3537699999</v>
      </c>
      <c r="J27" s="70">
        <v>9340329.3812300004</v>
      </c>
      <c r="K27" s="70">
        <v>15839475.71961</v>
      </c>
      <c r="L27" s="10"/>
    </row>
    <row r="28" spans="1:13" x14ac:dyDescent="0.3">
      <c r="A28" t="s">
        <v>39</v>
      </c>
      <c r="C28" s="71">
        <v>3811430.3699999992</v>
      </c>
      <c r="D28" s="71">
        <v>12187114.563820001</v>
      </c>
      <c r="E28" s="71">
        <v>72578.7</v>
      </c>
      <c r="F28" s="71">
        <v>2176117.87</v>
      </c>
      <c r="G28" s="71">
        <v>46335698.710000008</v>
      </c>
      <c r="H28" s="71">
        <v>4882376</v>
      </c>
      <c r="I28" s="71">
        <v>3153201.0962300007</v>
      </c>
      <c r="J28" s="71">
        <v>8207139.5587699991</v>
      </c>
      <c r="K28" s="71">
        <v>12053483.730389999</v>
      </c>
    </row>
    <row r="29" spans="1:13" x14ac:dyDescent="0.3">
      <c r="C29" s="7"/>
      <c r="D29" s="7"/>
      <c r="E29" s="7"/>
      <c r="F29" s="7"/>
      <c r="G29" s="7"/>
      <c r="H29" s="7"/>
      <c r="I29" s="7"/>
      <c r="J29" s="7"/>
      <c r="K29" s="7"/>
    </row>
    <row r="30" spans="1:13" x14ac:dyDescent="0.3">
      <c r="A30" s="56" t="s">
        <v>40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">
      <c r="A31" s="10"/>
      <c r="B31" s="10"/>
      <c r="C31" s="10"/>
      <c r="D31" s="10"/>
      <c r="E31" s="10"/>
      <c r="F31" s="10"/>
      <c r="G31" s="10"/>
      <c r="H31" s="10"/>
    </row>
    <row r="32" spans="1:13" ht="15" thickBot="1" x14ac:dyDescent="0.35">
      <c r="A32" s="4" t="s">
        <v>5</v>
      </c>
      <c r="B32" s="18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28.8" x14ac:dyDescent="0.3">
      <c r="B33" s="18"/>
      <c r="C33" s="19" t="s">
        <v>41</v>
      </c>
      <c r="D33" s="19" t="s">
        <v>42</v>
      </c>
      <c r="E33" s="19" t="s">
        <v>43</v>
      </c>
      <c r="F33" s="19" t="s">
        <v>44</v>
      </c>
      <c r="G33" s="19" t="s">
        <v>45</v>
      </c>
      <c r="H33" s="19" t="s">
        <v>46</v>
      </c>
      <c r="I33" s="20" t="s">
        <v>47</v>
      </c>
      <c r="J33" s="20" t="s">
        <v>48</v>
      </c>
      <c r="K33" s="20" t="s">
        <v>49</v>
      </c>
      <c r="L33" s="10"/>
    </row>
    <row r="34" spans="1:12" x14ac:dyDescent="0.3">
      <c r="A34" s="77" t="s">
        <v>15</v>
      </c>
      <c r="B34" s="78"/>
      <c r="C34" s="21" t="s">
        <v>50</v>
      </c>
      <c r="D34" s="21" t="s">
        <v>51</v>
      </c>
      <c r="E34" s="21" t="s">
        <v>52</v>
      </c>
      <c r="F34" s="21" t="s">
        <v>53</v>
      </c>
      <c r="G34" s="21" t="s">
        <v>54</v>
      </c>
      <c r="H34" s="21" t="s">
        <v>55</v>
      </c>
      <c r="I34" s="21" t="s">
        <v>56</v>
      </c>
      <c r="J34" s="21" t="s">
        <v>57</v>
      </c>
      <c r="K34" s="21" t="s">
        <v>58</v>
      </c>
      <c r="L34" s="10"/>
    </row>
    <row r="35" spans="1:12" x14ac:dyDescent="0.3">
      <c r="A35" s="75" t="s">
        <v>25</v>
      </c>
      <c r="B35" s="22" t="s">
        <v>26</v>
      </c>
      <c r="C35" s="39">
        <f>100%-C36</f>
        <v>0.62339999999999995</v>
      </c>
      <c r="D35" s="39">
        <f>100%-D36</f>
        <v>0.62339999999999995</v>
      </c>
      <c r="E35" s="39">
        <f>100%-E36</f>
        <v>0.62339999999999995</v>
      </c>
      <c r="F35" s="43" t="s">
        <v>27</v>
      </c>
      <c r="G35" s="43" t="s">
        <v>27</v>
      </c>
      <c r="H35" s="39">
        <f>100%-H36</f>
        <v>0.8014</v>
      </c>
      <c r="I35" s="39">
        <f>100%-I36</f>
        <v>0.8014</v>
      </c>
      <c r="J35" s="39">
        <f>100%-J36</f>
        <v>0.62339999999999995</v>
      </c>
      <c r="K35" s="39">
        <f>100%-K36</f>
        <v>0.62339999999999995</v>
      </c>
      <c r="L35" s="10"/>
    </row>
    <row r="36" spans="1:12" x14ac:dyDescent="0.3">
      <c r="A36" s="76"/>
      <c r="B36" s="22" t="s">
        <v>28</v>
      </c>
      <c r="C36" s="39">
        <v>0.37659999999999999</v>
      </c>
      <c r="D36" s="39">
        <v>0.37659999999999999</v>
      </c>
      <c r="E36" s="39">
        <v>0.37659999999999999</v>
      </c>
      <c r="F36" s="43" t="s">
        <v>27</v>
      </c>
      <c r="G36" s="43" t="s">
        <v>27</v>
      </c>
      <c r="H36" s="39">
        <v>0.1986</v>
      </c>
      <c r="I36" s="39">
        <v>0.1986</v>
      </c>
      <c r="J36" s="39">
        <v>0.37659999999999999</v>
      </c>
      <c r="K36" s="39">
        <v>0.37659999999999999</v>
      </c>
      <c r="L36" s="10"/>
    </row>
    <row r="37" spans="1:12" x14ac:dyDescent="0.3">
      <c r="A37" s="75" t="s">
        <v>29</v>
      </c>
      <c r="B37" s="22" t="s">
        <v>26</v>
      </c>
      <c r="C37" s="39">
        <f>100%-C38</f>
        <v>0.62339999999999995</v>
      </c>
      <c r="D37" s="39">
        <f>100%-D38</f>
        <v>0.62339999999999995</v>
      </c>
      <c r="E37" s="39">
        <f>100%-E38</f>
        <v>0.62339999999999995</v>
      </c>
      <c r="F37" s="43" t="s">
        <v>27</v>
      </c>
      <c r="G37" s="39">
        <f>100%-G38</f>
        <v>0.62339999999999995</v>
      </c>
      <c r="H37" s="43" t="s">
        <v>27</v>
      </c>
      <c r="I37" s="39">
        <f>100%-I38</f>
        <v>0.62339999999999995</v>
      </c>
      <c r="J37" s="43" t="s">
        <v>27</v>
      </c>
      <c r="K37" s="39">
        <f>100%-K38</f>
        <v>0.62339999999999995</v>
      </c>
      <c r="L37" s="10"/>
    </row>
    <row r="38" spans="1:12" x14ac:dyDescent="0.3">
      <c r="A38" s="76"/>
      <c r="B38" s="22" t="s">
        <v>28</v>
      </c>
      <c r="C38" s="39">
        <v>0.37659999999999999</v>
      </c>
      <c r="D38" s="39">
        <v>0.37659999999999999</v>
      </c>
      <c r="E38" s="39">
        <v>0.37659999999999999</v>
      </c>
      <c r="F38" s="43" t="s">
        <v>27</v>
      </c>
      <c r="G38" s="39">
        <v>0.37659999999999999</v>
      </c>
      <c r="H38" s="43" t="s">
        <v>27</v>
      </c>
      <c r="I38" s="39">
        <v>0.37659999999999999</v>
      </c>
      <c r="J38" s="43" t="s">
        <v>27</v>
      </c>
      <c r="K38" s="39">
        <v>0.37659999999999999</v>
      </c>
      <c r="L38" s="10"/>
    </row>
    <row r="39" spans="1:12" ht="14.4" customHeight="1" x14ac:dyDescent="0.3">
      <c r="A39" s="75" t="s">
        <v>30</v>
      </c>
      <c r="B39" s="22" t="s">
        <v>26</v>
      </c>
      <c r="C39" s="39">
        <f>100%-C40</f>
        <v>0.62339999999999995</v>
      </c>
      <c r="D39" s="39">
        <f>100%-D40</f>
        <v>0.62339999999999995</v>
      </c>
      <c r="E39" s="39">
        <f>100%-E40</f>
        <v>0.62339999999999995</v>
      </c>
      <c r="F39" s="39">
        <f>100%-F40</f>
        <v>0.62339999999999995</v>
      </c>
      <c r="G39" s="43" t="s">
        <v>27</v>
      </c>
      <c r="H39" s="39">
        <f>100%-H40</f>
        <v>0.8014</v>
      </c>
      <c r="I39" s="39">
        <f>100%-I40</f>
        <v>0.8014</v>
      </c>
      <c r="J39" s="39">
        <f>100%-J40</f>
        <v>0.62339999999999995</v>
      </c>
      <c r="K39" s="39">
        <f>100%-K40</f>
        <v>0.62339999999999995</v>
      </c>
      <c r="L39" s="10"/>
    </row>
    <row r="40" spans="1:12" x14ac:dyDescent="0.3">
      <c r="A40" s="76"/>
      <c r="B40" s="22" t="s">
        <v>28</v>
      </c>
      <c r="C40" s="39">
        <v>0.37659999999999999</v>
      </c>
      <c r="D40" s="39">
        <v>0.37659999999999999</v>
      </c>
      <c r="E40" s="39">
        <v>0.37659999999999999</v>
      </c>
      <c r="F40" s="39">
        <v>0.37659999999999999</v>
      </c>
      <c r="G40" s="43" t="s">
        <v>27</v>
      </c>
      <c r="H40" s="39">
        <v>0.1986</v>
      </c>
      <c r="I40" s="39">
        <v>0.1986</v>
      </c>
      <c r="J40" s="39">
        <v>0.37659999999999999</v>
      </c>
      <c r="K40" s="39">
        <v>0.37659999999999999</v>
      </c>
      <c r="L40" s="10"/>
    </row>
    <row r="41" spans="1:12" x14ac:dyDescent="0.3">
      <c r="A41" s="75" t="s">
        <v>31</v>
      </c>
      <c r="B41" s="22" t="s">
        <v>26</v>
      </c>
      <c r="C41" s="39">
        <f t="shared" ref="C41:K41" si="3">100%-C42</f>
        <v>0.62339999999999995</v>
      </c>
      <c r="D41" s="57">
        <f t="shared" si="3"/>
        <v>0.36399999999999999</v>
      </c>
      <c r="E41" s="57">
        <f t="shared" si="3"/>
        <v>0.27700000000000002</v>
      </c>
      <c r="F41" s="45">
        <f t="shared" si="3"/>
        <v>0.62339999999999995</v>
      </c>
      <c r="G41" s="58">
        <f t="shared" si="3"/>
        <v>0.45399999999999996</v>
      </c>
      <c r="H41" s="40">
        <f t="shared" si="3"/>
        <v>0.44299999999999995</v>
      </c>
      <c r="I41" s="40">
        <f t="shared" si="3"/>
        <v>0.36299999999999999</v>
      </c>
      <c r="J41" s="40">
        <f t="shared" si="3"/>
        <v>0.40900000000000003</v>
      </c>
      <c r="K41" s="40">
        <f t="shared" si="3"/>
        <v>0.18000000000000005</v>
      </c>
      <c r="L41" s="10"/>
    </row>
    <row r="42" spans="1:12" x14ac:dyDescent="0.3">
      <c r="A42" s="76"/>
      <c r="B42" s="22" t="s">
        <v>28</v>
      </c>
      <c r="C42" s="39">
        <v>0.37659999999999999</v>
      </c>
      <c r="D42" s="57">
        <v>0.63600000000000001</v>
      </c>
      <c r="E42" s="47">
        <v>0.72299999999999998</v>
      </c>
      <c r="F42" s="45">
        <v>0.37659999999999999</v>
      </c>
      <c r="G42" s="47">
        <v>0.54600000000000004</v>
      </c>
      <c r="H42" s="40">
        <v>0.55700000000000005</v>
      </c>
      <c r="I42" s="40">
        <v>0.63700000000000001</v>
      </c>
      <c r="J42" s="40">
        <v>0.59099999999999997</v>
      </c>
      <c r="K42" s="40">
        <v>0.82</v>
      </c>
      <c r="L42" s="10"/>
    </row>
    <row r="43" spans="1:12" x14ac:dyDescent="0.3">
      <c r="A43" s="75" t="s">
        <v>32</v>
      </c>
      <c r="B43" s="22" t="s">
        <v>26</v>
      </c>
      <c r="C43" s="39">
        <f t="shared" ref="C43:K43" si="4">100%-C44</f>
        <v>0.62339999999999995</v>
      </c>
      <c r="D43" s="39">
        <f t="shared" si="4"/>
        <v>0.62339999999999995</v>
      </c>
      <c r="E43" s="39">
        <f t="shared" si="4"/>
        <v>0.62339999999999995</v>
      </c>
      <c r="F43" s="39">
        <f t="shared" si="4"/>
        <v>0.62339999999999995</v>
      </c>
      <c r="G43" s="39">
        <f t="shared" si="4"/>
        <v>0.62339999999999995</v>
      </c>
      <c r="H43" s="39">
        <f t="shared" si="4"/>
        <v>0.62339999999999995</v>
      </c>
      <c r="I43" s="39">
        <f t="shared" si="4"/>
        <v>0.62339999999999995</v>
      </c>
      <c r="J43" s="39">
        <f t="shared" si="4"/>
        <v>0.62339999999999995</v>
      </c>
      <c r="K43" s="40">
        <f t="shared" si="4"/>
        <v>0.40890000000000004</v>
      </c>
      <c r="L43" s="10"/>
    </row>
    <row r="44" spans="1:12" x14ac:dyDescent="0.3">
      <c r="A44" s="76"/>
      <c r="B44" s="22" t="s">
        <v>28</v>
      </c>
      <c r="C44" s="39">
        <v>0.37659999999999999</v>
      </c>
      <c r="D44" s="39">
        <v>0.37659999999999999</v>
      </c>
      <c r="E44" s="39">
        <v>0.37659999999999999</v>
      </c>
      <c r="F44" s="39">
        <v>0.37659999999999999</v>
      </c>
      <c r="G44" s="39">
        <v>0.37659999999999999</v>
      </c>
      <c r="H44" s="39">
        <v>0.37659999999999999</v>
      </c>
      <c r="I44" s="39">
        <v>0.37659999999999999</v>
      </c>
      <c r="J44" s="39">
        <v>0.37659999999999999</v>
      </c>
      <c r="K44" s="40">
        <v>0.59109999999999996</v>
      </c>
      <c r="L44" s="10"/>
    </row>
    <row r="45" spans="1:12" ht="14.4" customHeight="1" x14ac:dyDescent="0.3">
      <c r="A45" s="75" t="s">
        <v>33</v>
      </c>
      <c r="B45" s="22" t="s">
        <v>26</v>
      </c>
      <c r="C45" s="39">
        <f>100%-C46</f>
        <v>0.62339999999999995</v>
      </c>
      <c r="D45" s="39">
        <f>100%-D46</f>
        <v>0.62339999999999995</v>
      </c>
      <c r="E45" s="39">
        <f>100%-E46</f>
        <v>0.62339999999999995</v>
      </c>
      <c r="F45" s="43" t="s">
        <v>27</v>
      </c>
      <c r="G45" s="43" t="s">
        <v>27</v>
      </c>
      <c r="H45" s="39">
        <f>100%-H46</f>
        <v>0.8014</v>
      </c>
      <c r="I45" s="39">
        <f>100%-I46</f>
        <v>0.8014</v>
      </c>
      <c r="J45" s="43" t="s">
        <v>27</v>
      </c>
      <c r="K45" s="43" t="s">
        <v>27</v>
      </c>
      <c r="L45" s="10"/>
    </row>
    <row r="46" spans="1:12" x14ac:dyDescent="0.3">
      <c r="A46" s="76"/>
      <c r="B46" s="22" t="s">
        <v>28</v>
      </c>
      <c r="C46" s="39">
        <v>0.37659999999999999</v>
      </c>
      <c r="D46" s="39">
        <v>0.37659999999999999</v>
      </c>
      <c r="E46" s="39">
        <v>0.37659999999999999</v>
      </c>
      <c r="F46" s="43" t="s">
        <v>27</v>
      </c>
      <c r="G46" s="43" t="s">
        <v>27</v>
      </c>
      <c r="H46" s="39">
        <v>0.1986</v>
      </c>
      <c r="I46" s="39">
        <v>0.1986</v>
      </c>
      <c r="J46" s="43" t="s">
        <v>27</v>
      </c>
      <c r="K46" s="43" t="s">
        <v>27</v>
      </c>
      <c r="L46" s="10"/>
    </row>
    <row r="47" spans="1:12" ht="14.4" customHeight="1" x14ac:dyDescent="0.3">
      <c r="A47" s="75" t="s">
        <v>34</v>
      </c>
      <c r="B47" s="22" t="s">
        <v>26</v>
      </c>
      <c r="C47" s="39">
        <f>100%-C48</f>
        <v>0.62339999999999995</v>
      </c>
      <c r="D47" s="39">
        <f>100%-D48</f>
        <v>0.62339999999999995</v>
      </c>
      <c r="E47" s="39">
        <f>100%-E48</f>
        <v>0.62339999999999995</v>
      </c>
      <c r="F47" s="39">
        <f>100%-F48</f>
        <v>0.62339999999999995</v>
      </c>
      <c r="G47" s="43" t="s">
        <v>27</v>
      </c>
      <c r="H47" s="39">
        <f>100%-H48</f>
        <v>0.90059999999999996</v>
      </c>
      <c r="I47" s="39">
        <f>100%-I48</f>
        <v>0.90059999999999996</v>
      </c>
      <c r="J47" s="39">
        <f>100%-J48</f>
        <v>0.62339999999999995</v>
      </c>
      <c r="K47" s="40">
        <v>0.35199999999999998</v>
      </c>
      <c r="L47" s="10"/>
    </row>
    <row r="48" spans="1:12" x14ac:dyDescent="0.3">
      <c r="A48" s="76"/>
      <c r="B48" s="22" t="s">
        <v>28</v>
      </c>
      <c r="C48" s="39">
        <v>0.37659999999999999</v>
      </c>
      <c r="D48" s="39">
        <v>0.37659999999999999</v>
      </c>
      <c r="E48" s="39">
        <v>0.37659999999999999</v>
      </c>
      <c r="F48" s="39">
        <v>0.37659999999999999</v>
      </c>
      <c r="G48" s="43" t="s">
        <v>27</v>
      </c>
      <c r="H48" s="39">
        <v>9.9400000000000002E-2</v>
      </c>
      <c r="I48" s="39">
        <v>9.9400000000000002E-2</v>
      </c>
      <c r="J48" s="39">
        <v>0.37659999999999999</v>
      </c>
      <c r="K48" s="40">
        <v>0.64800000000000002</v>
      </c>
      <c r="L48" s="10"/>
    </row>
    <row r="49" spans="1:12" x14ac:dyDescent="0.3">
      <c r="A49" s="75" t="s">
        <v>35</v>
      </c>
      <c r="B49" s="22" t="s">
        <v>26</v>
      </c>
      <c r="C49" s="39">
        <f t="shared" ref="C49:K49" si="5">100%-C50</f>
        <v>0.62339999999999995</v>
      </c>
      <c r="D49" s="39">
        <f t="shared" si="5"/>
        <v>0.62339999999999995</v>
      </c>
      <c r="E49" s="39">
        <f t="shared" si="5"/>
        <v>0.62339999999999995</v>
      </c>
      <c r="F49" s="39">
        <f t="shared" si="5"/>
        <v>0.62339999999999995</v>
      </c>
      <c r="G49" s="39">
        <f t="shared" si="5"/>
        <v>0.62339999999999995</v>
      </c>
      <c r="H49" s="39">
        <f t="shared" si="5"/>
        <v>0.62339999999999995</v>
      </c>
      <c r="I49" s="39">
        <f t="shared" si="5"/>
        <v>0.62339999999999995</v>
      </c>
      <c r="J49" s="39">
        <f t="shared" si="5"/>
        <v>0.62339999999999995</v>
      </c>
      <c r="K49" s="39">
        <f t="shared" si="5"/>
        <v>0.62339999999999995</v>
      </c>
      <c r="L49" s="10"/>
    </row>
    <row r="50" spans="1:12" ht="15" thickBot="1" x14ac:dyDescent="0.35">
      <c r="A50" s="76"/>
      <c r="B50" s="22" t="s">
        <v>28</v>
      </c>
      <c r="C50" s="41">
        <v>0.37659999999999999</v>
      </c>
      <c r="D50" s="41">
        <v>0.37659999999999999</v>
      </c>
      <c r="E50" s="41">
        <v>0.37659999999999999</v>
      </c>
      <c r="F50" s="41">
        <v>0.37659999999999999</v>
      </c>
      <c r="G50" s="41">
        <v>0.37659999999999999</v>
      </c>
      <c r="H50" s="41">
        <v>0.37659999999999999</v>
      </c>
      <c r="I50" s="41">
        <v>0.37659999999999999</v>
      </c>
      <c r="J50" s="41">
        <v>0.37659999999999999</v>
      </c>
      <c r="K50" s="41">
        <v>0.37659999999999999</v>
      </c>
      <c r="L50" s="10"/>
    </row>
    <row r="51" spans="1:12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2" x14ac:dyDescent="0.3">
      <c r="A52" s="24" t="s">
        <v>36</v>
      </c>
      <c r="B52" s="24"/>
      <c r="C52" s="25">
        <f t="shared" ref="C52:K52" si="6">100%-C53</f>
        <v>0.6235152823036314</v>
      </c>
      <c r="D52" s="25">
        <f t="shared" si="6"/>
        <v>0.52967494287359829</v>
      </c>
      <c r="E52" s="25">
        <f t="shared" si="6"/>
        <v>0.51989325139116072</v>
      </c>
      <c r="F52" s="25">
        <f t="shared" si="6"/>
        <v>0.62347991071165143</v>
      </c>
      <c r="G52" s="25">
        <f t="shared" si="6"/>
        <v>0.56879394187982268</v>
      </c>
      <c r="H52" s="25">
        <f t="shared" si="6"/>
        <v>0.63241464425415839</v>
      </c>
      <c r="I52" s="25">
        <f t="shared" si="6"/>
        <v>0.66961090589958228</v>
      </c>
      <c r="J52" s="25">
        <f t="shared" si="6"/>
        <v>0.50311470325552254</v>
      </c>
      <c r="K52" s="25">
        <f t="shared" si="6"/>
        <v>0.33759452055054928</v>
      </c>
      <c r="L52" s="10"/>
    </row>
    <row r="53" spans="1:12" x14ac:dyDescent="0.3">
      <c r="A53" t="s">
        <v>37</v>
      </c>
      <c r="C53" s="26">
        <f>C55/(C54+C55)</f>
        <v>0.37648471769636865</v>
      </c>
      <c r="D53" s="26">
        <f t="shared" ref="D53:K53" si="7">D55/(D54+D55)</f>
        <v>0.47032505712640177</v>
      </c>
      <c r="E53" s="26">
        <f t="shared" si="7"/>
        <v>0.48010674860883934</v>
      </c>
      <c r="F53" s="26">
        <f>F55/(F54+F55)</f>
        <v>0.37652008928834857</v>
      </c>
      <c r="G53" s="26">
        <f t="shared" si="7"/>
        <v>0.43120605812017726</v>
      </c>
      <c r="H53" s="26">
        <f t="shared" si="7"/>
        <v>0.36758535574584161</v>
      </c>
      <c r="I53" s="26">
        <f t="shared" si="7"/>
        <v>0.33038909410041778</v>
      </c>
      <c r="J53" s="26">
        <f t="shared" si="7"/>
        <v>0.49688529674447746</v>
      </c>
      <c r="K53" s="26">
        <f t="shared" si="7"/>
        <v>0.66240547944945072</v>
      </c>
      <c r="L53" s="10"/>
    </row>
    <row r="54" spans="1:12" x14ac:dyDescent="0.3">
      <c r="A54" s="24" t="s">
        <v>38</v>
      </c>
      <c r="B54" s="24"/>
      <c r="C54" s="70">
        <v>16316990.56952</v>
      </c>
      <c r="D54" s="70">
        <v>8341213.6882300004</v>
      </c>
      <c r="E54" s="70">
        <v>14956302.453670001</v>
      </c>
      <c r="F54" s="70">
        <v>5362305.7155999998</v>
      </c>
      <c r="G54" s="70">
        <v>5789686.9400000004</v>
      </c>
      <c r="H54" s="70">
        <v>13284491.443229999</v>
      </c>
      <c r="I54" s="70">
        <v>16598354.870150002</v>
      </c>
      <c r="J54" s="70">
        <v>6541566.5500000007</v>
      </c>
      <c r="K54" s="70">
        <v>6890114.2000000002</v>
      </c>
      <c r="L54" s="10"/>
    </row>
    <row r="55" spans="1:12" x14ac:dyDescent="0.3">
      <c r="A55" t="s">
        <v>39</v>
      </c>
      <c r="C55" s="71">
        <v>9852360.9004800003</v>
      </c>
      <c r="D55" s="71">
        <v>7406583.7117700027</v>
      </c>
      <c r="E55" s="71">
        <v>13811723.316330003</v>
      </c>
      <c r="F55" s="71">
        <v>3238301.3343999996</v>
      </c>
      <c r="G55" s="71">
        <v>4389195.9799999995</v>
      </c>
      <c r="H55" s="71">
        <v>7721491.8367700018</v>
      </c>
      <c r="I55" s="71">
        <v>8189704.4698500009</v>
      </c>
      <c r="J55" s="71">
        <v>6460570.9499999983</v>
      </c>
      <c r="K55" s="71">
        <v>13519323.100000005</v>
      </c>
      <c r="L55" s="10"/>
    </row>
    <row r="56" spans="1:12" x14ac:dyDescent="0.3">
      <c r="C56" s="10"/>
      <c r="D56" s="10"/>
      <c r="E56" s="10"/>
      <c r="F56" s="10"/>
      <c r="G56" s="10"/>
      <c r="H56" s="10"/>
      <c r="I56" s="10"/>
      <c r="L56" s="10"/>
    </row>
    <row r="57" spans="1:12" ht="100.8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27" t="s">
        <v>59</v>
      </c>
    </row>
    <row r="58" spans="1:12" ht="15" thickBot="1" x14ac:dyDescent="0.35">
      <c r="A58" s="4" t="s">
        <v>5</v>
      </c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ht="28.8" x14ac:dyDescent="0.3">
      <c r="B59" s="18"/>
      <c r="C59" s="20" t="s">
        <v>60</v>
      </c>
      <c r="D59" s="20" t="s">
        <v>61</v>
      </c>
      <c r="E59" s="20" t="s">
        <v>62</v>
      </c>
      <c r="F59" s="20" t="s">
        <v>63</v>
      </c>
      <c r="G59" s="20" t="s">
        <v>64</v>
      </c>
      <c r="H59" s="20" t="s">
        <v>65</v>
      </c>
      <c r="I59" s="20" t="s">
        <v>66</v>
      </c>
      <c r="J59" s="28" t="s">
        <v>67</v>
      </c>
      <c r="K59" s="28" t="s">
        <v>68</v>
      </c>
      <c r="L59" s="10"/>
    </row>
    <row r="60" spans="1:12" x14ac:dyDescent="0.3">
      <c r="A60" s="77" t="s">
        <v>15</v>
      </c>
      <c r="B60" s="78"/>
      <c r="C60" s="21" t="s">
        <v>69</v>
      </c>
      <c r="D60" s="21" t="s">
        <v>70</v>
      </c>
      <c r="E60" s="21" t="s">
        <v>71</v>
      </c>
      <c r="F60" s="21" t="s">
        <v>72</v>
      </c>
      <c r="G60" s="21" t="s">
        <v>73</v>
      </c>
      <c r="H60" s="21" t="s">
        <v>74</v>
      </c>
      <c r="I60" s="21" t="s">
        <v>75</v>
      </c>
      <c r="J60" s="29" t="s">
        <v>76</v>
      </c>
      <c r="K60" s="29" t="s">
        <v>77</v>
      </c>
      <c r="L60" s="10"/>
    </row>
    <row r="61" spans="1:12" x14ac:dyDescent="0.3">
      <c r="A61" s="75" t="s">
        <v>25</v>
      </c>
      <c r="B61" s="22" t="s">
        <v>26</v>
      </c>
      <c r="C61" s="39">
        <f>100%-C62</f>
        <v>0.62339999999999995</v>
      </c>
      <c r="D61" s="39">
        <f>100%-D62</f>
        <v>0.8014</v>
      </c>
      <c r="E61" s="43" t="s">
        <v>27</v>
      </c>
      <c r="F61" s="39">
        <f>100%-F62</f>
        <v>0.62339999999999995</v>
      </c>
      <c r="G61" s="39">
        <f>100%-G62</f>
        <v>0.8014</v>
      </c>
      <c r="H61" s="43" t="s">
        <v>27</v>
      </c>
      <c r="I61" s="39">
        <f>100%-I62</f>
        <v>0</v>
      </c>
      <c r="J61" s="42">
        <f>100%-J62</f>
        <v>0</v>
      </c>
      <c r="K61" s="43" t="s">
        <v>27</v>
      </c>
      <c r="L61" s="10"/>
    </row>
    <row r="62" spans="1:12" x14ac:dyDescent="0.3">
      <c r="A62" s="76"/>
      <c r="B62" s="22" t="s">
        <v>28</v>
      </c>
      <c r="C62" s="39">
        <v>0.37659999999999999</v>
      </c>
      <c r="D62" s="39">
        <v>0.1986</v>
      </c>
      <c r="E62" s="43" t="s">
        <v>27</v>
      </c>
      <c r="F62" s="39">
        <v>0.37659999999999999</v>
      </c>
      <c r="G62" s="39">
        <v>0.1986</v>
      </c>
      <c r="H62" s="43" t="s">
        <v>27</v>
      </c>
      <c r="I62" s="39">
        <v>1</v>
      </c>
      <c r="J62" s="42">
        <v>1</v>
      </c>
      <c r="K62" s="43" t="s">
        <v>27</v>
      </c>
      <c r="L62" s="10"/>
    </row>
    <row r="63" spans="1:12" x14ac:dyDescent="0.3">
      <c r="A63" s="75" t="s">
        <v>29</v>
      </c>
      <c r="B63" s="22" t="s">
        <v>26</v>
      </c>
      <c r="C63" s="40">
        <f>100%-C64</f>
        <v>0.43459999999999999</v>
      </c>
      <c r="D63" s="39">
        <f>100%-D64</f>
        <v>0.62339999999999995</v>
      </c>
      <c r="E63" s="39">
        <f t="shared" ref="E63:K63" si="8">100%-E64</f>
        <v>0.62339999999999995</v>
      </c>
      <c r="F63" s="40">
        <v>0.62229999999999996</v>
      </c>
      <c r="G63" s="39">
        <f t="shared" si="8"/>
        <v>0.62339999999999995</v>
      </c>
      <c r="H63" s="39">
        <f t="shared" si="8"/>
        <v>0.62339999999999995</v>
      </c>
      <c r="I63" s="39">
        <f t="shared" si="8"/>
        <v>0</v>
      </c>
      <c r="J63" s="42">
        <f t="shared" si="8"/>
        <v>0</v>
      </c>
      <c r="K63" s="42">
        <f t="shared" si="8"/>
        <v>0.62339999999999995</v>
      </c>
      <c r="L63" s="10"/>
    </row>
    <row r="64" spans="1:12" x14ac:dyDescent="0.3">
      <c r="A64" s="76"/>
      <c r="B64" s="22" t="s">
        <v>28</v>
      </c>
      <c r="C64" s="40">
        <v>0.56540000000000001</v>
      </c>
      <c r="D64" s="39">
        <v>0.37659999999999999</v>
      </c>
      <c r="E64" s="39">
        <v>0.37659999999999999</v>
      </c>
      <c r="F64" s="40">
        <v>0.37769999999999998</v>
      </c>
      <c r="G64" s="39">
        <v>0.37659999999999999</v>
      </c>
      <c r="H64" s="39">
        <v>0.37659999999999999</v>
      </c>
      <c r="I64" s="39">
        <v>1</v>
      </c>
      <c r="J64" s="42">
        <v>1</v>
      </c>
      <c r="K64" s="42">
        <v>0.37659999999999999</v>
      </c>
      <c r="L64" s="10"/>
    </row>
    <row r="65" spans="1:12" ht="14.4" customHeight="1" x14ac:dyDescent="0.3">
      <c r="A65" s="75" t="s">
        <v>30</v>
      </c>
      <c r="B65" s="22" t="s">
        <v>26</v>
      </c>
      <c r="C65" s="39">
        <f>100%-C66</f>
        <v>0.62339999999999995</v>
      </c>
      <c r="D65" s="39">
        <f>100%-D66</f>
        <v>0.8014</v>
      </c>
      <c r="E65" s="39">
        <f t="shared" ref="E65:J65" si="9">100%-E66</f>
        <v>0.62339999999999995</v>
      </c>
      <c r="F65" s="39">
        <f t="shared" si="9"/>
        <v>0.62339999999999995</v>
      </c>
      <c r="G65" s="39">
        <f t="shared" si="9"/>
        <v>0.8014</v>
      </c>
      <c r="H65" s="43" t="s">
        <v>27</v>
      </c>
      <c r="I65" s="39">
        <f t="shared" si="9"/>
        <v>0</v>
      </c>
      <c r="J65" s="42">
        <f t="shared" si="9"/>
        <v>0</v>
      </c>
      <c r="K65" s="43" t="s">
        <v>27</v>
      </c>
      <c r="L65" s="10"/>
    </row>
    <row r="66" spans="1:12" x14ac:dyDescent="0.3">
      <c r="A66" s="76"/>
      <c r="B66" s="22" t="s">
        <v>28</v>
      </c>
      <c r="C66" s="39">
        <v>0.37659999999999999</v>
      </c>
      <c r="D66" s="39">
        <v>0.1986</v>
      </c>
      <c r="E66" s="39">
        <v>0.37659999999999999</v>
      </c>
      <c r="F66" s="39">
        <v>0.37659999999999999</v>
      </c>
      <c r="G66" s="39">
        <v>0.1986</v>
      </c>
      <c r="H66" s="43" t="s">
        <v>27</v>
      </c>
      <c r="I66" s="39">
        <v>1</v>
      </c>
      <c r="J66" s="42">
        <v>1</v>
      </c>
      <c r="K66" s="43" t="s">
        <v>27</v>
      </c>
      <c r="L66" s="10"/>
    </row>
    <row r="67" spans="1:12" x14ac:dyDescent="0.3">
      <c r="A67" s="75" t="s">
        <v>31</v>
      </c>
      <c r="B67" s="22" t="s">
        <v>26</v>
      </c>
      <c r="C67" s="40">
        <f>100%-C68</f>
        <v>0.22299999999999998</v>
      </c>
      <c r="D67" s="40">
        <f>100%-D68</f>
        <v>0.52110000000000001</v>
      </c>
      <c r="E67" s="40">
        <f t="shared" ref="E67:J67" si="10">100%-E68</f>
        <v>0.36499999999999999</v>
      </c>
      <c r="F67" s="40">
        <f t="shared" si="10"/>
        <v>0.43700000000000006</v>
      </c>
      <c r="G67" s="40">
        <f t="shared" si="10"/>
        <v>0.50790000000000002</v>
      </c>
      <c r="H67" s="43" t="s">
        <v>27</v>
      </c>
      <c r="I67" s="39">
        <f t="shared" si="10"/>
        <v>0</v>
      </c>
      <c r="J67" s="42">
        <f t="shared" si="10"/>
        <v>0</v>
      </c>
      <c r="K67" s="43" t="s">
        <v>27</v>
      </c>
      <c r="L67" s="10"/>
    </row>
    <row r="68" spans="1:12" x14ac:dyDescent="0.3">
      <c r="A68" s="76"/>
      <c r="B68" s="22" t="s">
        <v>28</v>
      </c>
      <c r="C68" s="40">
        <v>0.77700000000000002</v>
      </c>
      <c r="D68" s="40">
        <v>0.47889999999999999</v>
      </c>
      <c r="E68" s="40">
        <v>0.63500000000000001</v>
      </c>
      <c r="F68" s="40">
        <v>0.56299999999999994</v>
      </c>
      <c r="G68" s="40">
        <v>0.49209999999999998</v>
      </c>
      <c r="H68" s="43" t="s">
        <v>27</v>
      </c>
      <c r="I68" s="39">
        <v>1</v>
      </c>
      <c r="J68" s="42">
        <v>1</v>
      </c>
      <c r="K68" s="43" t="s">
        <v>27</v>
      </c>
      <c r="L68" s="10"/>
    </row>
    <row r="69" spans="1:12" x14ac:dyDescent="0.3">
      <c r="A69" s="75" t="s">
        <v>32</v>
      </c>
      <c r="B69" s="22" t="s">
        <v>26</v>
      </c>
      <c r="C69" s="40">
        <f>100%-C70</f>
        <v>0.13600000000000001</v>
      </c>
      <c r="D69" s="39">
        <f>100%-D70</f>
        <v>0.62339999999999995</v>
      </c>
      <c r="E69" s="39">
        <f>100%-E70</f>
        <v>0.62339999999999995</v>
      </c>
      <c r="F69" s="40">
        <f>100%-F70</f>
        <v>0.56200000000000006</v>
      </c>
      <c r="G69" s="39">
        <f>100%-G70</f>
        <v>0.62339999999999995</v>
      </c>
      <c r="H69" s="43" t="s">
        <v>27</v>
      </c>
      <c r="I69" s="39">
        <f>100%-I70</f>
        <v>0</v>
      </c>
      <c r="J69" s="42">
        <f>100%-J70</f>
        <v>0</v>
      </c>
      <c r="K69" s="42">
        <f>100%-K70</f>
        <v>0.62339999999999995</v>
      </c>
      <c r="L69" s="10"/>
    </row>
    <row r="70" spans="1:12" x14ac:dyDescent="0.3">
      <c r="A70" s="76"/>
      <c r="B70" s="22" t="s">
        <v>28</v>
      </c>
      <c r="C70" s="40">
        <v>0.86399999999999999</v>
      </c>
      <c r="D70" s="39">
        <v>0.37659999999999999</v>
      </c>
      <c r="E70" s="39">
        <v>0.37659999999999999</v>
      </c>
      <c r="F70" s="40">
        <v>0.438</v>
      </c>
      <c r="G70" s="39">
        <v>0.37659999999999999</v>
      </c>
      <c r="H70" s="43" t="s">
        <v>27</v>
      </c>
      <c r="I70" s="39">
        <v>1</v>
      </c>
      <c r="J70" s="42">
        <v>1</v>
      </c>
      <c r="K70" s="42">
        <v>0.37659999999999999</v>
      </c>
      <c r="L70" s="10"/>
    </row>
    <row r="71" spans="1:12" ht="14.4" customHeight="1" x14ac:dyDescent="0.3">
      <c r="A71" s="75" t="s">
        <v>33</v>
      </c>
      <c r="B71" s="22" t="s">
        <v>26</v>
      </c>
      <c r="C71" s="40">
        <f>100%-C72</f>
        <v>0.35799999999999998</v>
      </c>
      <c r="D71" s="39">
        <f>100%-D72</f>
        <v>0.8014</v>
      </c>
      <c r="E71" s="43" t="s">
        <v>27</v>
      </c>
      <c r="F71" s="43" t="s">
        <v>27</v>
      </c>
      <c r="G71" s="40">
        <f>100%-G72</f>
        <v>0.75109999999999999</v>
      </c>
      <c r="H71" s="43" t="s">
        <v>27</v>
      </c>
      <c r="I71" s="39">
        <f>100%-I72</f>
        <v>0</v>
      </c>
      <c r="J71" s="42">
        <f>100%-J72</f>
        <v>0</v>
      </c>
      <c r="K71" s="43" t="s">
        <v>27</v>
      </c>
      <c r="L71" s="10"/>
    </row>
    <row r="72" spans="1:12" x14ac:dyDescent="0.3">
      <c r="A72" s="76"/>
      <c r="B72" s="22" t="s">
        <v>28</v>
      </c>
      <c r="C72" s="40">
        <v>0.64200000000000002</v>
      </c>
      <c r="D72" s="39">
        <v>0.1986</v>
      </c>
      <c r="E72" s="43" t="s">
        <v>27</v>
      </c>
      <c r="F72" s="43" t="s">
        <v>27</v>
      </c>
      <c r="G72" s="40">
        <v>0.24890000000000001</v>
      </c>
      <c r="H72" s="43" t="s">
        <v>27</v>
      </c>
      <c r="I72" s="39">
        <v>1</v>
      </c>
      <c r="J72" s="42">
        <v>1</v>
      </c>
      <c r="K72" s="43" t="s">
        <v>27</v>
      </c>
      <c r="L72" s="10"/>
    </row>
    <row r="73" spans="1:12" ht="14.4" customHeight="1" x14ac:dyDescent="0.3">
      <c r="A73" s="75" t="s">
        <v>34</v>
      </c>
      <c r="B73" s="22" t="s">
        <v>26</v>
      </c>
      <c r="C73" s="40">
        <f>100%-C74</f>
        <v>0.2631</v>
      </c>
      <c r="D73" s="39">
        <f>100%-D74</f>
        <v>0.90059999999999996</v>
      </c>
      <c r="E73" s="39">
        <f t="shared" ref="E73:K73" si="11">100%-E74</f>
        <v>0.62339999999999995</v>
      </c>
      <c r="F73" s="40">
        <f t="shared" si="11"/>
        <v>0.46799999999999997</v>
      </c>
      <c r="G73" s="39">
        <f t="shared" si="11"/>
        <v>0.90059999999999996</v>
      </c>
      <c r="H73" s="43" t="s">
        <v>27</v>
      </c>
      <c r="I73" s="39">
        <f t="shared" si="11"/>
        <v>0</v>
      </c>
      <c r="J73" s="42">
        <f t="shared" si="11"/>
        <v>0</v>
      </c>
      <c r="K73" s="42">
        <f t="shared" si="11"/>
        <v>0.62339999999999995</v>
      </c>
      <c r="L73" s="10"/>
    </row>
    <row r="74" spans="1:12" x14ac:dyDescent="0.3">
      <c r="A74" s="76"/>
      <c r="B74" s="22" t="s">
        <v>28</v>
      </c>
      <c r="C74" s="40">
        <v>0.7369</v>
      </c>
      <c r="D74" s="39">
        <v>9.9400000000000002E-2</v>
      </c>
      <c r="E74" s="39">
        <v>0.37659999999999999</v>
      </c>
      <c r="F74" s="47">
        <v>0.53200000000000003</v>
      </c>
      <c r="G74" s="39">
        <v>9.9400000000000002E-2</v>
      </c>
      <c r="H74" s="43" t="s">
        <v>27</v>
      </c>
      <c r="I74" s="39">
        <v>1</v>
      </c>
      <c r="J74" s="42">
        <v>1</v>
      </c>
      <c r="K74" s="42">
        <v>0.37659999999999999</v>
      </c>
      <c r="L74" s="10"/>
    </row>
    <row r="75" spans="1:12" x14ac:dyDescent="0.3">
      <c r="A75" s="75" t="s">
        <v>35</v>
      </c>
      <c r="B75" s="22" t="s">
        <v>26</v>
      </c>
      <c r="C75" s="39">
        <f>100%-C76</f>
        <v>0.62339999999999995</v>
      </c>
      <c r="D75" s="39">
        <f>100%-D76</f>
        <v>0.62339999999999995</v>
      </c>
      <c r="E75" s="39">
        <f t="shared" ref="E75:J75" si="12">100%-E76</f>
        <v>0.62339999999999995</v>
      </c>
      <c r="F75" s="39">
        <f t="shared" si="12"/>
        <v>0.62339999999999995</v>
      </c>
      <c r="G75" s="39">
        <f t="shared" si="12"/>
        <v>0.62339999999999995</v>
      </c>
      <c r="H75" s="43" t="s">
        <v>27</v>
      </c>
      <c r="I75" s="39">
        <f t="shared" si="12"/>
        <v>0</v>
      </c>
      <c r="J75" s="42">
        <f t="shared" si="12"/>
        <v>0</v>
      </c>
      <c r="K75" s="43" t="s">
        <v>27</v>
      </c>
      <c r="L75" s="10"/>
    </row>
    <row r="76" spans="1:12" ht="15" thickBot="1" x14ac:dyDescent="0.35">
      <c r="A76" s="76"/>
      <c r="B76" s="22" t="s">
        <v>28</v>
      </c>
      <c r="C76" s="41">
        <v>0.37659999999999999</v>
      </c>
      <c r="D76" s="41">
        <v>0.37659999999999999</v>
      </c>
      <c r="E76" s="41">
        <v>0.37659999999999999</v>
      </c>
      <c r="F76" s="41">
        <v>0.37659999999999999</v>
      </c>
      <c r="G76" s="41">
        <v>0.37659999999999999</v>
      </c>
      <c r="H76" s="44" t="s">
        <v>27</v>
      </c>
      <c r="I76" s="41">
        <v>1</v>
      </c>
      <c r="J76" s="46">
        <v>1</v>
      </c>
      <c r="K76" s="44" t="s">
        <v>27</v>
      </c>
      <c r="L76" s="10"/>
    </row>
    <row r="77" spans="1:12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2" x14ac:dyDescent="0.3">
      <c r="A78" s="24" t="s">
        <v>36</v>
      </c>
      <c r="B78" s="24"/>
      <c r="C78" s="67">
        <f>100%-C79</f>
        <v>0.28789185140319329</v>
      </c>
      <c r="D78" s="25">
        <f>100%-D79</f>
        <v>0.70949399851194783</v>
      </c>
      <c r="E78" s="25">
        <f>100%-E79</f>
        <v>0.52112607408047285</v>
      </c>
      <c r="F78" s="25">
        <f t="shared" ref="F78:K78" si="13">100%-F79</f>
        <v>0.54506266977132922</v>
      </c>
      <c r="G78" s="25">
        <f t="shared" si="13"/>
        <v>0.68551624570958736</v>
      </c>
      <c r="H78" s="25">
        <f t="shared" si="13"/>
        <v>0.62338275402736443</v>
      </c>
      <c r="I78" s="25">
        <f t="shared" si="13"/>
        <v>0</v>
      </c>
      <c r="J78" s="25"/>
      <c r="K78" s="25">
        <f t="shared" si="13"/>
        <v>0.62340778834266697</v>
      </c>
      <c r="L78" s="10"/>
    </row>
    <row r="79" spans="1:12" x14ac:dyDescent="0.3">
      <c r="A79" t="s">
        <v>37</v>
      </c>
      <c r="C79" s="26">
        <f>C81/(C80+C81)</f>
        <v>0.71210814859680671</v>
      </c>
      <c r="D79" s="26">
        <f t="shared" ref="D79:I79" si="14">D81/(D80+D81)</f>
        <v>0.29050600148805217</v>
      </c>
      <c r="E79" s="26">
        <f t="shared" si="14"/>
        <v>0.4788739259195271</v>
      </c>
      <c r="F79" s="26">
        <f t="shared" si="14"/>
        <v>0.45493733022867072</v>
      </c>
      <c r="G79" s="26">
        <f t="shared" si="14"/>
        <v>0.31448375429041264</v>
      </c>
      <c r="H79" s="26">
        <f t="shared" si="14"/>
        <v>0.37661724597263552</v>
      </c>
      <c r="I79" s="26">
        <f t="shared" si="14"/>
        <v>1</v>
      </c>
      <c r="J79" s="26"/>
      <c r="K79" s="26">
        <f>K81/(K80+K81)</f>
        <v>0.37659221165733303</v>
      </c>
      <c r="L79" s="10"/>
    </row>
    <row r="80" spans="1:12" x14ac:dyDescent="0.3">
      <c r="A80" s="24" t="s">
        <v>38</v>
      </c>
      <c r="B80" s="24"/>
      <c r="C80" s="70">
        <v>20973635.810019996</v>
      </c>
      <c r="D80" s="70">
        <v>11628599.639999999</v>
      </c>
      <c r="E80" s="70">
        <v>2129398.0099999998</v>
      </c>
      <c r="F80" s="70">
        <v>9695047.3400000017</v>
      </c>
      <c r="G80" s="70">
        <v>21060049.488359999</v>
      </c>
      <c r="H80" s="70">
        <v>1005670.95</v>
      </c>
      <c r="I80" s="70">
        <v>0</v>
      </c>
      <c r="J80" s="70">
        <v>0</v>
      </c>
      <c r="K80" s="70">
        <v>9799320.5800000019</v>
      </c>
      <c r="L80" s="10"/>
    </row>
    <row r="81" spans="1:13" x14ac:dyDescent="0.3">
      <c r="A81" t="s">
        <v>39</v>
      </c>
      <c r="C81" s="71">
        <v>51878845.799980007</v>
      </c>
      <c r="D81" s="71">
        <v>4761390.5</v>
      </c>
      <c r="E81" s="71">
        <v>1956749.5</v>
      </c>
      <c r="F81" s="71">
        <v>8091985.0099999998</v>
      </c>
      <c r="G81" s="71">
        <v>9661395.2916399986</v>
      </c>
      <c r="H81" s="71">
        <v>607577</v>
      </c>
      <c r="I81" s="71">
        <v>14695750.73</v>
      </c>
      <c r="J81" s="71">
        <v>0</v>
      </c>
      <c r="K81" s="71">
        <v>5919637</v>
      </c>
      <c r="L81" s="10"/>
    </row>
    <row r="82" spans="1:13" x14ac:dyDescent="0.3">
      <c r="C82" s="10">
        <f>C80/(C80+C81)</f>
        <v>0.28789185140319334</v>
      </c>
      <c r="D82" s="10"/>
      <c r="E82" s="10"/>
      <c r="F82" s="10"/>
      <c r="G82" s="10"/>
      <c r="H82" s="10"/>
      <c r="I82" s="10"/>
      <c r="L82" s="10"/>
    </row>
    <row r="83" spans="1:13" ht="115.2" x14ac:dyDescent="0.3">
      <c r="A83" s="10"/>
      <c r="B83" s="10"/>
      <c r="C83" s="27" t="s">
        <v>78</v>
      </c>
      <c r="D83" s="10"/>
      <c r="E83" s="10"/>
      <c r="F83" s="10"/>
      <c r="G83" s="10"/>
      <c r="H83" s="10"/>
      <c r="I83" s="10"/>
      <c r="J83" s="10"/>
      <c r="K83" s="10"/>
    </row>
    <row r="84" spans="1:13" ht="15" thickBot="1" x14ac:dyDescent="0.35">
      <c r="A84" s="4" t="s">
        <v>79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3" ht="28.8" x14ac:dyDescent="0.3">
      <c r="B85" s="18"/>
      <c r="C85" s="28" t="s">
        <v>80</v>
      </c>
      <c r="D85" s="28" t="s">
        <v>81</v>
      </c>
      <c r="E85" s="28" t="s">
        <v>82</v>
      </c>
      <c r="F85" s="28" t="s">
        <v>83</v>
      </c>
      <c r="G85" s="20" t="s">
        <v>84</v>
      </c>
      <c r="H85" s="20" t="s">
        <v>85</v>
      </c>
      <c r="I85" s="20" t="s">
        <v>86</v>
      </c>
      <c r="J85" s="20" t="s">
        <v>87</v>
      </c>
      <c r="K85" s="20" t="s">
        <v>88</v>
      </c>
      <c r="M85" s="10"/>
    </row>
    <row r="86" spans="1:13" x14ac:dyDescent="0.3">
      <c r="A86" s="77" t="s">
        <v>15</v>
      </c>
      <c r="B86" s="78"/>
      <c r="C86" s="29" t="s">
        <v>89</v>
      </c>
      <c r="D86" s="29" t="s">
        <v>90</v>
      </c>
      <c r="E86" s="29" t="s">
        <v>91</v>
      </c>
      <c r="F86" s="29" t="s">
        <v>92</v>
      </c>
      <c r="G86" s="21" t="s">
        <v>93</v>
      </c>
      <c r="H86" s="21" t="s">
        <v>94</v>
      </c>
      <c r="I86" s="21" t="s">
        <v>95</v>
      </c>
      <c r="J86" s="21" t="s">
        <v>96</v>
      </c>
      <c r="K86" s="21" t="s">
        <v>97</v>
      </c>
      <c r="M86" s="10"/>
    </row>
    <row r="87" spans="1:13" ht="20.100000000000001" customHeight="1" x14ac:dyDescent="0.3">
      <c r="A87" s="75" t="s">
        <v>98</v>
      </c>
      <c r="B87" s="22" t="s">
        <v>26</v>
      </c>
      <c r="C87" s="43" t="s">
        <v>27</v>
      </c>
      <c r="D87" s="43" t="s">
        <v>27</v>
      </c>
      <c r="E87" s="43" t="s">
        <v>27</v>
      </c>
      <c r="F87" s="30" t="s">
        <v>27</v>
      </c>
      <c r="G87" s="43" t="s">
        <v>27</v>
      </c>
      <c r="H87" s="39">
        <f>100%-H88</f>
        <v>0.8014</v>
      </c>
      <c r="I87" s="23" t="s">
        <v>27</v>
      </c>
      <c r="J87" s="23" t="s">
        <v>27</v>
      </c>
      <c r="K87" s="39">
        <f>100%-K88</f>
        <v>0.8014</v>
      </c>
      <c r="M87" s="10"/>
    </row>
    <row r="88" spans="1:13" ht="20.100000000000001" customHeight="1" x14ac:dyDescent="0.3">
      <c r="A88" s="76"/>
      <c r="B88" s="22" t="s">
        <v>28</v>
      </c>
      <c r="C88" s="43" t="s">
        <v>27</v>
      </c>
      <c r="D88" s="43" t="s">
        <v>27</v>
      </c>
      <c r="E88" s="43" t="s">
        <v>27</v>
      </c>
      <c r="F88" s="30" t="s">
        <v>27</v>
      </c>
      <c r="G88" s="43" t="s">
        <v>27</v>
      </c>
      <c r="H88" s="39">
        <v>0.1986</v>
      </c>
      <c r="I88" s="23" t="s">
        <v>27</v>
      </c>
      <c r="J88" s="23" t="s">
        <v>27</v>
      </c>
      <c r="K88" s="39">
        <v>0.1986</v>
      </c>
      <c r="M88" s="10"/>
    </row>
    <row r="89" spans="1:13" ht="20.100000000000001" customHeight="1" x14ac:dyDescent="0.3">
      <c r="A89" s="75" t="s">
        <v>30</v>
      </c>
      <c r="B89" s="22" t="s">
        <v>26</v>
      </c>
      <c r="C89" s="42">
        <v>1</v>
      </c>
      <c r="D89" s="39">
        <f>100%-D90</f>
        <v>0.8014</v>
      </c>
      <c r="E89" s="42">
        <v>0.57547000000000004</v>
      </c>
      <c r="F89" s="47">
        <v>0.41</v>
      </c>
      <c r="G89" s="42">
        <v>1</v>
      </c>
      <c r="H89" s="39">
        <f>100%-H90</f>
        <v>0.8014</v>
      </c>
      <c r="I89" s="39">
        <f>100%-I90</f>
        <v>0.8014</v>
      </c>
      <c r="J89" s="39">
        <f>100%-J90</f>
        <v>0.8014</v>
      </c>
      <c r="K89" s="47">
        <v>0.78600000000000003</v>
      </c>
      <c r="M89" s="10"/>
    </row>
    <row r="90" spans="1:13" ht="20.100000000000001" customHeight="1" x14ac:dyDescent="0.3">
      <c r="A90" s="76"/>
      <c r="B90" s="22" t="s">
        <v>28</v>
      </c>
      <c r="C90" s="43" t="s">
        <v>27</v>
      </c>
      <c r="D90" s="39">
        <v>0.1986</v>
      </c>
      <c r="E90" s="42">
        <v>0.42449999999999999</v>
      </c>
      <c r="F90" s="47">
        <v>0.59</v>
      </c>
      <c r="G90" s="43" t="s">
        <v>27</v>
      </c>
      <c r="H90" s="39">
        <v>0.1986</v>
      </c>
      <c r="I90" s="39">
        <v>0.1986</v>
      </c>
      <c r="J90" s="39">
        <v>0.1986</v>
      </c>
      <c r="K90" s="47">
        <v>0.214</v>
      </c>
      <c r="M90" s="10"/>
    </row>
    <row r="91" spans="1:13" ht="20.100000000000001" customHeight="1" x14ac:dyDescent="0.3">
      <c r="A91" s="75" t="s">
        <v>33</v>
      </c>
      <c r="B91" s="22" t="s">
        <v>26</v>
      </c>
      <c r="C91" s="42">
        <v>1</v>
      </c>
      <c r="D91" s="39">
        <f>100%-D92</f>
        <v>0.8014</v>
      </c>
      <c r="E91" s="42">
        <v>0.57547000000000004</v>
      </c>
      <c r="F91" s="47">
        <v>0.41</v>
      </c>
      <c r="G91" s="42">
        <v>1</v>
      </c>
      <c r="H91" s="39">
        <f>100%-H92</f>
        <v>0.8014</v>
      </c>
      <c r="I91" s="39">
        <f>100%-I92</f>
        <v>0.8014</v>
      </c>
      <c r="J91" s="39">
        <f>100%-J92</f>
        <v>0.8014</v>
      </c>
      <c r="K91" s="40">
        <f>100%-K92</f>
        <v>0.75800000000000001</v>
      </c>
      <c r="M91" s="10"/>
    </row>
    <row r="92" spans="1:13" ht="20.100000000000001" customHeight="1" x14ac:dyDescent="0.3">
      <c r="A92" s="76"/>
      <c r="B92" s="22" t="s">
        <v>28</v>
      </c>
      <c r="C92" s="43" t="s">
        <v>27</v>
      </c>
      <c r="D92" s="39">
        <v>0.1986</v>
      </c>
      <c r="E92" s="42">
        <v>0.42449999999999999</v>
      </c>
      <c r="F92" s="47">
        <v>0.59</v>
      </c>
      <c r="G92" s="43" t="s">
        <v>27</v>
      </c>
      <c r="H92" s="39">
        <v>0.1986</v>
      </c>
      <c r="I92" s="39">
        <v>0.1986</v>
      </c>
      <c r="J92" s="39">
        <v>0.1986</v>
      </c>
      <c r="K92" s="47">
        <v>0.24199999999999999</v>
      </c>
      <c r="M92" s="10"/>
    </row>
    <row r="93" spans="1:13" ht="20.100000000000001" customHeight="1" x14ac:dyDescent="0.3">
      <c r="A93" s="75" t="s">
        <v>99</v>
      </c>
      <c r="B93" s="22" t="s">
        <v>26</v>
      </c>
      <c r="C93" s="42">
        <v>1</v>
      </c>
      <c r="D93" s="39">
        <f>100%-D94</f>
        <v>0.90059999999999996</v>
      </c>
      <c r="E93" s="43" t="s">
        <v>27</v>
      </c>
      <c r="F93" s="59">
        <v>0.41</v>
      </c>
      <c r="G93" s="42">
        <v>1</v>
      </c>
      <c r="H93" s="39">
        <f>100%-H94</f>
        <v>0.90059999999999996</v>
      </c>
      <c r="I93" s="23" t="s">
        <v>27</v>
      </c>
      <c r="J93" s="23" t="s">
        <v>27</v>
      </c>
      <c r="K93" s="43" t="s">
        <v>27</v>
      </c>
      <c r="M93" s="10"/>
    </row>
    <row r="94" spans="1:13" ht="20.100000000000001" customHeight="1" x14ac:dyDescent="0.3">
      <c r="A94" s="76"/>
      <c r="B94" s="22" t="s">
        <v>28</v>
      </c>
      <c r="C94" s="43" t="s">
        <v>27</v>
      </c>
      <c r="D94" s="39">
        <v>9.9400000000000002E-2</v>
      </c>
      <c r="E94" s="43" t="s">
        <v>27</v>
      </c>
      <c r="F94" s="59">
        <v>0.59</v>
      </c>
      <c r="G94" s="43" t="s">
        <v>27</v>
      </c>
      <c r="H94" s="39">
        <v>9.9400000000000002E-2</v>
      </c>
      <c r="I94" s="23" t="s">
        <v>27</v>
      </c>
      <c r="J94" s="23" t="s">
        <v>27</v>
      </c>
      <c r="K94" s="42">
        <v>1</v>
      </c>
      <c r="M94" s="10"/>
    </row>
    <row r="95" spans="1:13" x14ac:dyDescent="0.3">
      <c r="A95" s="10"/>
      <c r="B95" s="10"/>
      <c r="C95" s="31" t="s">
        <v>100</v>
      </c>
      <c r="D95" s="10"/>
      <c r="E95" s="10"/>
      <c r="F95" s="10"/>
      <c r="G95" s="31" t="s">
        <v>100</v>
      </c>
      <c r="H95" s="10"/>
      <c r="I95" s="10"/>
      <c r="J95" s="10"/>
      <c r="K95" s="10"/>
    </row>
    <row r="96" spans="1:13" x14ac:dyDescent="0.3"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x14ac:dyDescent="0.3">
      <c r="A97" s="24" t="s">
        <v>36</v>
      </c>
      <c r="B97" s="24"/>
      <c r="C97" s="25">
        <f>100%-C98</f>
        <v>1</v>
      </c>
      <c r="D97" s="25">
        <f t="shared" ref="D97:K97" si="15">100%-D98</f>
        <v>0.83935542799793861</v>
      </c>
      <c r="E97" s="25">
        <f t="shared" si="15"/>
        <v>0.57549034343739736</v>
      </c>
      <c r="F97" s="25">
        <f t="shared" si="15"/>
        <v>0.41025095463242056</v>
      </c>
      <c r="G97" s="25">
        <f t="shared" si="15"/>
        <v>1</v>
      </c>
      <c r="H97" s="25">
        <f t="shared" si="15"/>
        <v>0.81709711512451932</v>
      </c>
      <c r="I97" s="25">
        <f t="shared" si="15"/>
        <v>0.80167088788863494</v>
      </c>
      <c r="J97" s="25">
        <f t="shared" si="15"/>
        <v>0.80161869957259979</v>
      </c>
      <c r="K97" s="25">
        <f t="shared" si="15"/>
        <v>0.76762529291869253</v>
      </c>
      <c r="L97" s="10"/>
    </row>
    <row r="98" spans="1:12" x14ac:dyDescent="0.3">
      <c r="A98" t="s">
        <v>37</v>
      </c>
      <c r="C98" s="26">
        <f>C100/(C99+C100)</f>
        <v>0</v>
      </c>
      <c r="D98" s="26">
        <f t="shared" ref="D98:K98" si="16">D100/(D99+D100)</f>
        <v>0.16064457200206136</v>
      </c>
      <c r="E98" s="26">
        <f t="shared" si="16"/>
        <v>0.42450965656260264</v>
      </c>
      <c r="F98" s="26">
        <f t="shared" si="16"/>
        <v>0.58974904536757944</v>
      </c>
      <c r="G98" s="26">
        <f t="shared" si="16"/>
        <v>0</v>
      </c>
      <c r="H98" s="26">
        <f t="shared" si="16"/>
        <v>0.18290288487548065</v>
      </c>
      <c r="I98" s="26">
        <f t="shared" si="16"/>
        <v>0.19832911211136503</v>
      </c>
      <c r="J98" s="26">
        <f t="shared" si="16"/>
        <v>0.19838130042740026</v>
      </c>
      <c r="K98" s="26">
        <f t="shared" si="16"/>
        <v>0.23237470708130745</v>
      </c>
      <c r="L98" s="10"/>
    </row>
    <row r="99" spans="1:12" x14ac:dyDescent="0.3">
      <c r="A99" s="24" t="s">
        <v>38</v>
      </c>
      <c r="B99" s="24"/>
      <c r="C99" s="70">
        <v>20755101.16</v>
      </c>
      <c r="D99" s="70">
        <v>6910848.4528900003</v>
      </c>
      <c r="E99" s="70">
        <v>23126912.410000004</v>
      </c>
      <c r="F99" s="70">
        <v>5213501.8777000001</v>
      </c>
      <c r="G99" s="70">
        <v>6114380.3200000003</v>
      </c>
      <c r="H99" s="70">
        <v>13558170.080000002</v>
      </c>
      <c r="I99" s="70">
        <v>23261540.140000001</v>
      </c>
      <c r="J99" s="70">
        <v>20495459.729999997</v>
      </c>
      <c r="K99" s="70">
        <v>65269628.75999999</v>
      </c>
      <c r="L99" s="10"/>
    </row>
    <row r="100" spans="1:12" x14ac:dyDescent="0.3">
      <c r="A100" t="s">
        <v>39</v>
      </c>
      <c r="C100" s="71">
        <v>0</v>
      </c>
      <c r="D100" s="71">
        <v>1322670.0571099999</v>
      </c>
      <c r="E100" s="71">
        <v>17059534.98</v>
      </c>
      <c r="F100" s="71">
        <v>7494577.9423000002</v>
      </c>
      <c r="G100" s="71">
        <v>0</v>
      </c>
      <c r="H100" s="71">
        <v>3034924.95</v>
      </c>
      <c r="I100" s="71">
        <v>5754781.2599999998</v>
      </c>
      <c r="J100" s="71">
        <v>5072132.1199999992</v>
      </c>
      <c r="K100" s="71">
        <v>19758352.159999996</v>
      </c>
      <c r="L100" s="10"/>
    </row>
    <row r="101" spans="1:12" x14ac:dyDescent="0.3">
      <c r="C101" s="26"/>
      <c r="D101" s="26"/>
      <c r="E101" s="26"/>
      <c r="F101" s="36"/>
      <c r="G101" s="26"/>
      <c r="H101" s="26"/>
      <c r="I101" s="26"/>
      <c r="J101" s="26"/>
      <c r="K101" s="26"/>
      <c r="L101" s="10"/>
    </row>
    <row r="102" spans="1:12" x14ac:dyDescent="0.3">
      <c r="A102" s="4" t="s">
        <v>101</v>
      </c>
      <c r="C102" s="26"/>
      <c r="D102" s="26"/>
      <c r="E102" s="26"/>
      <c r="F102" s="26"/>
      <c r="G102" s="4" t="s">
        <v>102</v>
      </c>
      <c r="H102" s="26"/>
      <c r="I102" s="26"/>
      <c r="J102" s="26"/>
      <c r="K102" s="26"/>
      <c r="L102" s="10"/>
    </row>
    <row r="103" spans="1:12" x14ac:dyDescent="0.3">
      <c r="A103" s="4" t="s">
        <v>103</v>
      </c>
      <c r="C103" s="26"/>
      <c r="D103" s="26"/>
      <c r="E103" s="26"/>
      <c r="F103" s="26"/>
      <c r="G103" s="4" t="s">
        <v>103</v>
      </c>
      <c r="H103" s="26"/>
      <c r="I103" s="26"/>
      <c r="J103" s="26"/>
      <c r="K103" s="26"/>
      <c r="L103" s="10"/>
    </row>
    <row r="104" spans="1:12" x14ac:dyDescent="0.3">
      <c r="A104" t="s">
        <v>104</v>
      </c>
      <c r="C104" s="26"/>
      <c r="D104" s="26"/>
      <c r="E104" s="26"/>
      <c r="F104" s="26"/>
      <c r="G104" t="s">
        <v>105</v>
      </c>
      <c r="H104" s="26"/>
      <c r="I104" s="26"/>
      <c r="J104" s="26"/>
      <c r="K104" s="26"/>
      <c r="L104" s="10"/>
    </row>
    <row r="105" spans="1:12" x14ac:dyDescent="0.3">
      <c r="A105" t="s">
        <v>106</v>
      </c>
      <c r="C105" s="26"/>
      <c r="D105" s="26"/>
      <c r="E105" s="26"/>
      <c r="F105" s="26"/>
      <c r="G105" t="s">
        <v>107</v>
      </c>
      <c r="H105" s="26"/>
      <c r="I105" s="26"/>
      <c r="J105" s="26"/>
      <c r="K105" s="26"/>
      <c r="L105" s="10"/>
    </row>
    <row r="106" spans="1:12" x14ac:dyDescent="0.3">
      <c r="A106" t="s">
        <v>108</v>
      </c>
      <c r="C106" s="26"/>
      <c r="D106" s="26"/>
      <c r="E106" s="26"/>
      <c r="F106" s="26"/>
      <c r="G106" t="s">
        <v>109</v>
      </c>
      <c r="H106" s="26"/>
      <c r="I106" s="26"/>
      <c r="J106" s="26"/>
      <c r="K106" s="26"/>
      <c r="L106" s="10"/>
    </row>
    <row r="107" spans="1:12" x14ac:dyDescent="0.3">
      <c r="A107" t="s">
        <v>110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x14ac:dyDescent="0.3">
      <c r="A108" s="10"/>
      <c r="B108" s="10"/>
      <c r="C108" s="31"/>
      <c r="D108" s="10"/>
      <c r="E108" s="10"/>
      <c r="F108" s="10"/>
      <c r="G108" s="31"/>
      <c r="H108" s="10"/>
      <c r="I108" s="10"/>
      <c r="J108" s="10"/>
      <c r="K108" s="10"/>
    </row>
    <row r="109" spans="1:12" ht="15" thickBot="1" x14ac:dyDescent="0.35">
      <c r="A109" s="4" t="s">
        <v>79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2" ht="28.8" x14ac:dyDescent="0.3">
      <c r="B110" s="18"/>
      <c r="C110" s="20" t="s">
        <v>111</v>
      </c>
      <c r="D110" s="20" t="s">
        <v>112</v>
      </c>
      <c r="E110" s="20" t="s">
        <v>113</v>
      </c>
      <c r="F110" s="28" t="s">
        <v>114</v>
      </c>
      <c r="G110" s="20" t="s">
        <v>115</v>
      </c>
      <c r="H110" s="28" t="s">
        <v>116</v>
      </c>
    </row>
    <row r="111" spans="1:12" x14ac:dyDescent="0.3">
      <c r="A111" s="77" t="s">
        <v>15</v>
      </c>
      <c r="B111" s="78"/>
      <c r="C111" s="21" t="s">
        <v>117</v>
      </c>
      <c r="D111" s="21" t="s">
        <v>118</v>
      </c>
      <c r="E111" s="21" t="s">
        <v>119</v>
      </c>
      <c r="F111" s="29" t="s">
        <v>120</v>
      </c>
      <c r="G111" s="21" t="s">
        <v>121</v>
      </c>
      <c r="H111" s="29" t="s">
        <v>122</v>
      </c>
    </row>
    <row r="112" spans="1:12" x14ac:dyDescent="0.3">
      <c r="A112" s="75" t="s">
        <v>98</v>
      </c>
      <c r="B112" s="22" t="s">
        <v>26</v>
      </c>
      <c r="C112" s="23" t="s">
        <v>27</v>
      </c>
      <c r="D112" s="43" t="s">
        <v>27</v>
      </c>
      <c r="E112" s="23" t="s">
        <v>27</v>
      </c>
      <c r="F112" s="30" t="s">
        <v>27</v>
      </c>
      <c r="G112" s="23" t="s">
        <v>27</v>
      </c>
      <c r="H112" s="23" t="s">
        <v>27</v>
      </c>
    </row>
    <row r="113" spans="1:13" x14ac:dyDescent="0.3">
      <c r="A113" s="76"/>
      <c r="B113" s="22" t="s">
        <v>28</v>
      </c>
      <c r="C113" s="43" t="s">
        <v>27</v>
      </c>
      <c r="D113" s="43" t="s">
        <v>27</v>
      </c>
      <c r="E113" s="43" t="s">
        <v>27</v>
      </c>
      <c r="F113" s="52" t="s">
        <v>27</v>
      </c>
      <c r="G113" s="43" t="s">
        <v>27</v>
      </c>
      <c r="H113" s="43" t="s">
        <v>27</v>
      </c>
    </row>
    <row r="114" spans="1:13" ht="14.4" customHeight="1" x14ac:dyDescent="0.3">
      <c r="A114" s="75" t="s">
        <v>30</v>
      </c>
      <c r="B114" s="22" t="s">
        <v>26</v>
      </c>
      <c r="C114" s="39">
        <v>1</v>
      </c>
      <c r="D114" s="39">
        <f>100%-D115</f>
        <v>0.8014</v>
      </c>
      <c r="E114" s="39">
        <f>100%-E115</f>
        <v>0.8014</v>
      </c>
      <c r="F114" s="49">
        <v>1</v>
      </c>
      <c r="G114" s="43" t="s">
        <v>27</v>
      </c>
      <c r="H114" s="43" t="s">
        <v>27</v>
      </c>
    </row>
    <row r="115" spans="1:13" x14ac:dyDescent="0.3">
      <c r="A115" s="76"/>
      <c r="B115" s="22" t="s">
        <v>28</v>
      </c>
      <c r="C115" s="43" t="s">
        <v>27</v>
      </c>
      <c r="D115" s="39">
        <v>0.1986</v>
      </c>
      <c r="E115" s="39">
        <v>0.1986</v>
      </c>
      <c r="F115" s="51" t="s">
        <v>27</v>
      </c>
      <c r="G115" s="39">
        <v>1</v>
      </c>
      <c r="H115" s="43" t="s">
        <v>27</v>
      </c>
    </row>
    <row r="116" spans="1:13" x14ac:dyDescent="0.3">
      <c r="A116" s="75" t="s">
        <v>32</v>
      </c>
      <c r="B116" s="22" t="s">
        <v>26</v>
      </c>
      <c r="C116" s="23" t="s">
        <v>27</v>
      </c>
      <c r="D116" s="43" t="s">
        <v>27</v>
      </c>
      <c r="E116" s="23" t="s">
        <v>27</v>
      </c>
      <c r="F116" s="23" t="s">
        <v>27</v>
      </c>
      <c r="G116" s="23" t="s">
        <v>27</v>
      </c>
      <c r="H116" s="49">
        <v>1</v>
      </c>
    </row>
    <row r="117" spans="1:13" x14ac:dyDescent="0.3">
      <c r="A117" s="76"/>
      <c r="B117" s="22" t="s">
        <v>28</v>
      </c>
      <c r="C117" s="43" t="s">
        <v>27</v>
      </c>
      <c r="D117" s="43" t="s">
        <v>27</v>
      </c>
      <c r="E117" s="43" t="s">
        <v>27</v>
      </c>
      <c r="F117" s="43" t="s">
        <v>27</v>
      </c>
      <c r="G117" s="43" t="s">
        <v>27</v>
      </c>
      <c r="H117" s="50" t="s">
        <v>27</v>
      </c>
    </row>
    <row r="118" spans="1:13" ht="14.4" customHeight="1" x14ac:dyDescent="0.3">
      <c r="A118" s="75" t="s">
        <v>33</v>
      </c>
      <c r="B118" s="22" t="s">
        <v>26</v>
      </c>
      <c r="C118" s="39">
        <v>1</v>
      </c>
      <c r="D118" s="39">
        <f>100%-D119</f>
        <v>0.8014</v>
      </c>
      <c r="E118" s="40">
        <f>100%-E119</f>
        <v>0.77229999999999999</v>
      </c>
      <c r="F118" s="42">
        <v>1</v>
      </c>
      <c r="G118" s="43" t="s">
        <v>27</v>
      </c>
      <c r="H118" s="43" t="s">
        <v>27</v>
      </c>
      <c r="L118" s="10"/>
    </row>
    <row r="119" spans="1:13" x14ac:dyDescent="0.3">
      <c r="A119" s="76"/>
      <c r="B119" s="22" t="s">
        <v>28</v>
      </c>
      <c r="C119" s="43" t="s">
        <v>27</v>
      </c>
      <c r="D119" s="39">
        <v>0.1986</v>
      </c>
      <c r="E119" s="40">
        <v>0.22770000000000001</v>
      </c>
      <c r="F119" s="52" t="s">
        <v>27</v>
      </c>
      <c r="G119" s="39">
        <v>1</v>
      </c>
      <c r="H119" s="43" t="s">
        <v>27</v>
      </c>
      <c r="L119" s="10"/>
    </row>
    <row r="120" spans="1:13" ht="14.4" customHeight="1" x14ac:dyDescent="0.3">
      <c r="A120" s="75" t="s">
        <v>99</v>
      </c>
      <c r="B120" s="22" t="s">
        <v>26</v>
      </c>
      <c r="C120" s="42">
        <v>1</v>
      </c>
      <c r="D120" s="23" t="s">
        <v>27</v>
      </c>
      <c r="E120" s="23" t="s">
        <v>27</v>
      </c>
      <c r="F120" s="30" t="s">
        <v>27</v>
      </c>
      <c r="G120" s="23" t="s">
        <v>27</v>
      </c>
      <c r="H120" s="49">
        <v>1</v>
      </c>
      <c r="L120" s="10"/>
    </row>
    <row r="121" spans="1:13" x14ac:dyDescent="0.3">
      <c r="A121" s="76"/>
      <c r="B121" s="22" t="s">
        <v>28</v>
      </c>
      <c r="C121" s="30" t="s">
        <v>27</v>
      </c>
      <c r="D121" s="23" t="s">
        <v>27</v>
      </c>
      <c r="E121" s="23" t="s">
        <v>27</v>
      </c>
      <c r="F121" s="30" t="s">
        <v>27</v>
      </c>
      <c r="G121" s="23" t="s">
        <v>27</v>
      </c>
      <c r="H121" s="50" t="s">
        <v>27</v>
      </c>
      <c r="K121" s="10"/>
      <c r="L121" s="10"/>
    </row>
    <row r="122" spans="1:13" x14ac:dyDescent="0.3">
      <c r="A122" s="32"/>
      <c r="B122" s="18"/>
      <c r="C122" s="33"/>
      <c r="D122" s="33"/>
      <c r="E122" s="33"/>
      <c r="F122" s="33"/>
      <c r="G122" s="33"/>
      <c r="H122" s="33"/>
      <c r="K122" s="10"/>
      <c r="L122" s="10"/>
    </row>
    <row r="123" spans="1:13" x14ac:dyDescent="0.3">
      <c r="C123" s="10"/>
      <c r="D123" s="10"/>
      <c r="E123" s="10"/>
      <c r="F123" s="10"/>
      <c r="G123" s="10"/>
      <c r="H123" s="10"/>
      <c r="I123" s="34" t="s">
        <v>123</v>
      </c>
      <c r="J123" s="35" t="s">
        <v>124</v>
      </c>
      <c r="K123" s="68"/>
      <c r="M123" s="68"/>
    </row>
    <row r="124" spans="1:13" x14ac:dyDescent="0.3">
      <c r="A124" s="24" t="s">
        <v>36</v>
      </c>
      <c r="B124" s="24"/>
      <c r="C124" s="25">
        <f t="shared" ref="C124:H124" si="17">100%-C125</f>
        <v>1</v>
      </c>
      <c r="D124" s="25">
        <f t="shared" si="17"/>
        <v>0.80237817790577348</v>
      </c>
      <c r="E124" s="25">
        <f t="shared" si="17"/>
        <v>0.77409759213232521</v>
      </c>
      <c r="F124" s="25">
        <f t="shared" si="17"/>
        <v>1</v>
      </c>
      <c r="G124" s="25">
        <f t="shared" si="17"/>
        <v>0</v>
      </c>
      <c r="H124" s="25">
        <f t="shared" si="17"/>
        <v>1</v>
      </c>
      <c r="I124" s="26"/>
      <c r="J124" s="26"/>
      <c r="K124" s="69"/>
      <c r="M124" s="69"/>
    </row>
    <row r="125" spans="1:13" x14ac:dyDescent="0.3">
      <c r="A125" t="s">
        <v>37</v>
      </c>
      <c r="C125" s="26">
        <f t="shared" ref="C125:H125" si="18">C127/(C126+C127)</f>
        <v>0</v>
      </c>
      <c r="D125" s="26">
        <f t="shared" si="18"/>
        <v>0.19762182209422652</v>
      </c>
      <c r="E125" s="26">
        <f t="shared" si="18"/>
        <v>0.22590240786767482</v>
      </c>
      <c r="F125" s="26">
        <f t="shared" si="18"/>
        <v>0</v>
      </c>
      <c r="G125" s="26">
        <f t="shared" si="18"/>
        <v>1</v>
      </c>
      <c r="H125" s="26">
        <f t="shared" si="18"/>
        <v>0</v>
      </c>
      <c r="I125" s="26"/>
      <c r="J125" s="26"/>
      <c r="K125" s="69"/>
      <c r="M125" s="69"/>
    </row>
    <row r="126" spans="1:13" x14ac:dyDescent="0.3">
      <c r="A126" s="24" t="s">
        <v>38</v>
      </c>
      <c r="B126" s="24"/>
      <c r="C126" s="72">
        <v>33676335.579999998</v>
      </c>
      <c r="D126" s="72">
        <v>46040052.199999996</v>
      </c>
      <c r="E126" s="72">
        <v>33929902.0132</v>
      </c>
      <c r="F126" s="72">
        <v>236650038.06</v>
      </c>
      <c r="G126" s="72">
        <v>0</v>
      </c>
      <c r="H126" s="72">
        <v>20437840.679999996</v>
      </c>
      <c r="I126" s="73">
        <v>793383717.95336008</v>
      </c>
      <c r="J126" s="73">
        <v>793383717.95335996</v>
      </c>
      <c r="K126" s="60"/>
      <c r="M126" s="60"/>
    </row>
    <row r="127" spans="1:13" x14ac:dyDescent="0.3">
      <c r="A127" t="s">
        <v>39</v>
      </c>
      <c r="C127" s="74">
        <v>0</v>
      </c>
      <c r="D127" s="74">
        <v>11339439.750000004</v>
      </c>
      <c r="E127" s="74">
        <v>9901654.0567999985</v>
      </c>
      <c r="F127" s="74">
        <v>0</v>
      </c>
      <c r="G127" s="74">
        <v>65599481.490000017</v>
      </c>
      <c r="H127" s="74">
        <v>0</v>
      </c>
      <c r="I127" s="73">
        <v>415666084.97664005</v>
      </c>
      <c r="J127" s="73">
        <v>415666084.97664005</v>
      </c>
      <c r="K127" s="60"/>
      <c r="M127" s="60"/>
    </row>
    <row r="128" spans="1:13" x14ac:dyDescent="0.3">
      <c r="A128" s="61"/>
      <c r="B128" s="24"/>
      <c r="C128" s="62"/>
      <c r="D128" s="62"/>
      <c r="E128" s="62"/>
      <c r="F128" s="62"/>
      <c r="G128" s="62"/>
      <c r="H128" s="62"/>
      <c r="I128" s="63">
        <f>SUM(I126:I127)</f>
        <v>1209049802.9300001</v>
      </c>
      <c r="J128" s="63">
        <f>SUM(J126:J127)</f>
        <v>1209049802.9300001</v>
      </c>
      <c r="K128" s="60"/>
      <c r="M128" s="60"/>
    </row>
    <row r="129" spans="3:11" x14ac:dyDescent="0.3">
      <c r="C129" s="10"/>
      <c r="D129" s="10"/>
      <c r="E129" s="10"/>
      <c r="F129" s="10"/>
      <c r="G129" s="64"/>
      <c r="H129" s="60"/>
      <c r="I129" s="60"/>
      <c r="J129" s="10"/>
      <c r="K129" s="36"/>
    </row>
    <row r="130" spans="3:11" x14ac:dyDescent="0.3">
      <c r="J130" s="65">
        <f>J127/J128</f>
        <v>0.34379566827546615</v>
      </c>
      <c r="K130" s="66" t="s">
        <v>125</v>
      </c>
    </row>
  </sheetData>
  <mergeCells count="38">
    <mergeCell ref="A16:A17"/>
    <mergeCell ref="A7:B7"/>
    <mergeCell ref="A8:A9"/>
    <mergeCell ref="A10:A11"/>
    <mergeCell ref="A12:A13"/>
    <mergeCell ref="A14:A15"/>
    <mergeCell ref="A49:A50"/>
    <mergeCell ref="A18:A19"/>
    <mergeCell ref="A20:A21"/>
    <mergeCell ref="A22:A23"/>
    <mergeCell ref="A34:B34"/>
    <mergeCell ref="A35:A36"/>
    <mergeCell ref="A37:A38"/>
    <mergeCell ref="A39:A40"/>
    <mergeCell ref="A41:A42"/>
    <mergeCell ref="A43:A44"/>
    <mergeCell ref="A45:A46"/>
    <mergeCell ref="A47:A48"/>
    <mergeCell ref="A89:A90"/>
    <mergeCell ref="A60:B60"/>
    <mergeCell ref="A61:A62"/>
    <mergeCell ref="A63:A64"/>
    <mergeCell ref="A65:A66"/>
    <mergeCell ref="A67:A68"/>
    <mergeCell ref="A69:A70"/>
    <mergeCell ref="A71:A72"/>
    <mergeCell ref="A73:A74"/>
    <mergeCell ref="A75:A76"/>
    <mergeCell ref="A86:B86"/>
    <mergeCell ref="A87:A88"/>
    <mergeCell ref="A120:A121"/>
    <mergeCell ref="A91:A92"/>
    <mergeCell ref="A93:A94"/>
    <mergeCell ref="A111:B111"/>
    <mergeCell ref="A112:A113"/>
    <mergeCell ref="A114:A115"/>
    <mergeCell ref="A118:A119"/>
    <mergeCell ref="A116:A117"/>
  </mergeCells>
  <pageMargins left="0.70866141732283472" right="0.70866141732283472" top="0.74803149606299213" bottom="0.74803149606299213" header="0.31496062992125984" footer="0.31496062992125984"/>
  <pageSetup paperSize="5" scale="84" orientation="landscape" r:id="rId1"/>
  <headerFooter>
    <oddFooter>&amp;L&amp;9&amp;Z&amp;F\&amp;A</oddFooter>
  </headerFooter>
  <rowBreaks count="4" manualBreakCount="4">
    <brk id="30" max="16383" man="1"/>
    <brk id="57" max="16383" man="1"/>
    <brk id="83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workbookViewId="0">
      <pane ySplit="1" topLeftCell="A12" activePane="bottomLeft" state="frozen"/>
      <selection activeCell="G3755" sqref="G3755"/>
      <selection pane="bottomLeft" activeCell="G44" sqref="G44"/>
    </sheetView>
  </sheetViews>
  <sheetFormatPr defaultRowHeight="14.4" x14ac:dyDescent="0.3"/>
  <cols>
    <col min="1" max="1" width="12" customWidth="1"/>
    <col min="3" max="3" width="27" customWidth="1"/>
    <col min="6" max="6" width="13.109375" bestFit="1" customWidth="1"/>
    <col min="8" max="8" width="17.6640625" bestFit="1" customWidth="1"/>
  </cols>
  <sheetData>
    <row r="1" spans="1:14" x14ac:dyDescent="0.3">
      <c r="A1" s="48" t="s">
        <v>126</v>
      </c>
      <c r="B1" s="48" t="s">
        <v>127</v>
      </c>
      <c r="C1" s="2" t="s">
        <v>128</v>
      </c>
      <c r="D1" s="2" t="s">
        <v>129</v>
      </c>
      <c r="E1" s="2" t="s">
        <v>15</v>
      </c>
      <c r="F1" s="48" t="s">
        <v>130</v>
      </c>
      <c r="G1" s="2" t="s">
        <v>131</v>
      </c>
      <c r="H1" s="2" t="s">
        <v>132</v>
      </c>
      <c r="I1" s="2" t="s">
        <v>133</v>
      </c>
      <c r="J1" s="48" t="s">
        <v>134</v>
      </c>
      <c r="K1" s="48" t="s">
        <v>135</v>
      </c>
      <c r="L1" s="48" t="s">
        <v>136</v>
      </c>
      <c r="M1" s="12" t="s">
        <v>137</v>
      </c>
      <c r="N1" s="48" t="s">
        <v>138</v>
      </c>
    </row>
    <row r="2" spans="1:14" x14ac:dyDescent="0.3">
      <c r="A2" s="15" t="s">
        <v>139</v>
      </c>
      <c r="B2" s="15" t="s">
        <v>140</v>
      </c>
      <c r="C2" s="15" t="s">
        <v>141</v>
      </c>
      <c r="D2" s="15" t="s">
        <v>142</v>
      </c>
      <c r="E2" s="15" t="s">
        <v>143</v>
      </c>
      <c r="F2" s="54">
        <v>455003900300</v>
      </c>
      <c r="G2" s="15">
        <v>1085</v>
      </c>
      <c r="H2" s="15" t="s">
        <v>144</v>
      </c>
      <c r="I2" s="15">
        <v>198409</v>
      </c>
      <c r="J2" s="55" t="s">
        <v>145</v>
      </c>
      <c r="K2" s="15" t="s">
        <v>16</v>
      </c>
      <c r="L2" s="15">
        <v>20310</v>
      </c>
      <c r="M2" s="15">
        <v>0</v>
      </c>
      <c r="N2" s="15"/>
    </row>
    <row r="3" spans="1:14" x14ac:dyDescent="0.3">
      <c r="A3" s="15" t="s">
        <v>146</v>
      </c>
      <c r="B3" s="15" t="s">
        <v>147</v>
      </c>
      <c r="C3" s="15" t="s">
        <v>141</v>
      </c>
      <c r="D3" s="15" t="s">
        <v>148</v>
      </c>
      <c r="E3" s="15" t="s">
        <v>149</v>
      </c>
      <c r="F3" s="54">
        <v>456003900043</v>
      </c>
      <c r="G3" s="15">
        <v>150</v>
      </c>
      <c r="H3" s="15" t="s">
        <v>150</v>
      </c>
      <c r="I3" s="15">
        <v>198609</v>
      </c>
      <c r="J3" s="55" t="s">
        <v>145</v>
      </c>
      <c r="K3" s="15" t="s">
        <v>16</v>
      </c>
      <c r="L3" s="15">
        <v>20310</v>
      </c>
      <c r="M3" s="15">
        <v>0</v>
      </c>
      <c r="N3" s="15"/>
    </row>
    <row r="4" spans="1:14" x14ac:dyDescent="0.3">
      <c r="A4" s="15" t="s">
        <v>151</v>
      </c>
      <c r="B4" s="15" t="s">
        <v>147</v>
      </c>
      <c r="C4" s="15" t="s">
        <v>141</v>
      </c>
      <c r="D4" s="15" t="s">
        <v>148</v>
      </c>
      <c r="E4" s="15" t="s">
        <v>149</v>
      </c>
      <c r="F4" s="54">
        <v>456003900043</v>
      </c>
      <c r="G4" s="15">
        <v>615</v>
      </c>
      <c r="H4" s="15" t="s">
        <v>152</v>
      </c>
      <c r="I4" s="15">
        <v>198609</v>
      </c>
      <c r="J4" s="55" t="s">
        <v>145</v>
      </c>
      <c r="K4" s="15" t="s">
        <v>16</v>
      </c>
      <c r="L4" s="15">
        <v>20310</v>
      </c>
      <c r="M4" s="15">
        <v>0</v>
      </c>
      <c r="N4" s="15"/>
    </row>
    <row r="5" spans="1:14" x14ac:dyDescent="0.3">
      <c r="A5" s="15" t="s">
        <v>153</v>
      </c>
      <c r="B5" s="15" t="s">
        <v>147</v>
      </c>
      <c r="C5" s="15" t="s">
        <v>141</v>
      </c>
      <c r="D5" s="15" t="s">
        <v>148</v>
      </c>
      <c r="E5" s="15" t="s">
        <v>149</v>
      </c>
      <c r="F5" s="54">
        <v>456003900043</v>
      </c>
      <c r="G5" s="15">
        <v>82</v>
      </c>
      <c r="H5" s="15" t="s">
        <v>154</v>
      </c>
      <c r="I5" s="15">
        <v>198609</v>
      </c>
      <c r="J5" s="55" t="s">
        <v>145</v>
      </c>
      <c r="K5" s="15" t="s">
        <v>16</v>
      </c>
      <c r="L5" s="15">
        <v>20310</v>
      </c>
      <c r="M5" s="15">
        <v>0</v>
      </c>
      <c r="N5" s="15"/>
    </row>
    <row r="6" spans="1:14" x14ac:dyDescent="0.3">
      <c r="A6" s="15" t="s">
        <v>139</v>
      </c>
      <c r="B6" s="15" t="s">
        <v>140</v>
      </c>
      <c r="C6" s="15" t="s">
        <v>155</v>
      </c>
      <c r="D6" s="15" t="s">
        <v>156</v>
      </c>
      <c r="E6" s="15" t="s">
        <v>143</v>
      </c>
      <c r="F6" s="54">
        <v>555003900300</v>
      </c>
      <c r="G6" s="15">
        <v>1085</v>
      </c>
      <c r="H6" s="15" t="s">
        <v>157</v>
      </c>
      <c r="I6" s="15">
        <v>198409</v>
      </c>
      <c r="J6" s="55" t="s">
        <v>145</v>
      </c>
      <c r="K6" s="15" t="s">
        <v>16</v>
      </c>
      <c r="L6" s="15" t="s">
        <v>158</v>
      </c>
      <c r="M6" s="15"/>
      <c r="N6" s="15">
        <v>0</v>
      </c>
    </row>
    <row r="7" spans="1:14" x14ac:dyDescent="0.3">
      <c r="A7" s="15" t="s">
        <v>146</v>
      </c>
      <c r="B7" s="15" t="s">
        <v>147</v>
      </c>
      <c r="C7" s="15" t="s">
        <v>155</v>
      </c>
      <c r="D7" s="15" t="s">
        <v>159</v>
      </c>
      <c r="E7" s="15" t="s">
        <v>149</v>
      </c>
      <c r="F7" s="54">
        <v>556003900043</v>
      </c>
      <c r="G7" s="15">
        <v>150</v>
      </c>
      <c r="H7" s="15" t="s">
        <v>160</v>
      </c>
      <c r="I7" s="15">
        <v>198609</v>
      </c>
      <c r="J7" s="55" t="s">
        <v>145</v>
      </c>
      <c r="K7" s="15" t="s">
        <v>16</v>
      </c>
      <c r="L7" s="15" t="s">
        <v>158</v>
      </c>
      <c r="M7" s="15"/>
      <c r="N7" s="15">
        <v>0</v>
      </c>
    </row>
    <row r="8" spans="1:14" x14ac:dyDescent="0.3">
      <c r="A8" s="15" t="s">
        <v>151</v>
      </c>
      <c r="B8" s="15" t="s">
        <v>147</v>
      </c>
      <c r="C8" s="15" t="s">
        <v>155</v>
      </c>
      <c r="D8" s="15" t="s">
        <v>159</v>
      </c>
      <c r="E8" s="15" t="s">
        <v>149</v>
      </c>
      <c r="F8" s="54">
        <v>556003900043</v>
      </c>
      <c r="G8" s="15">
        <v>615</v>
      </c>
      <c r="H8" s="15" t="s">
        <v>161</v>
      </c>
      <c r="I8" s="15">
        <v>198609</v>
      </c>
      <c r="J8" s="55" t="s">
        <v>145</v>
      </c>
      <c r="K8" s="15" t="s">
        <v>16</v>
      </c>
      <c r="L8" s="15" t="s">
        <v>158</v>
      </c>
      <c r="M8" s="15"/>
      <c r="N8" s="15">
        <v>0</v>
      </c>
    </row>
    <row r="9" spans="1:14" x14ac:dyDescent="0.3">
      <c r="A9" s="15" t="s">
        <v>153</v>
      </c>
      <c r="B9" s="15" t="s">
        <v>147</v>
      </c>
      <c r="C9" s="15" t="s">
        <v>155</v>
      </c>
      <c r="D9" s="15" t="s">
        <v>159</v>
      </c>
      <c r="E9" s="15" t="s">
        <v>149</v>
      </c>
      <c r="F9" s="54">
        <v>556003900043</v>
      </c>
      <c r="G9" s="15">
        <v>82</v>
      </c>
      <c r="H9" s="15" t="s">
        <v>162</v>
      </c>
      <c r="I9" s="15">
        <v>198609</v>
      </c>
      <c r="J9" s="55" t="s">
        <v>145</v>
      </c>
      <c r="K9" s="15" t="s">
        <v>16</v>
      </c>
      <c r="L9" s="15" t="s">
        <v>158</v>
      </c>
      <c r="M9" s="15"/>
      <c r="N9" s="15">
        <v>0</v>
      </c>
    </row>
    <row r="10" spans="1:14" x14ac:dyDescent="0.3">
      <c r="A10" t="s">
        <v>163</v>
      </c>
      <c r="B10" t="s">
        <v>164</v>
      </c>
      <c r="C10" t="s">
        <v>155</v>
      </c>
      <c r="D10" t="s">
        <v>165</v>
      </c>
      <c r="E10" t="s">
        <v>166</v>
      </c>
      <c r="F10" s="9">
        <v>553005200002</v>
      </c>
      <c r="G10">
        <v>270</v>
      </c>
      <c r="H10" t="s">
        <v>167</v>
      </c>
      <c r="I10">
        <v>199006</v>
      </c>
      <c r="J10" s="53" t="s">
        <v>145</v>
      </c>
      <c r="K10" t="s">
        <v>22</v>
      </c>
      <c r="L10" t="s">
        <v>158</v>
      </c>
      <c r="N10">
        <v>0</v>
      </c>
    </row>
    <row r="11" spans="1:14" x14ac:dyDescent="0.3">
      <c r="A11" s="15" t="s">
        <v>168</v>
      </c>
      <c r="B11" s="15" t="s">
        <v>169</v>
      </c>
      <c r="C11" s="15" t="s">
        <v>141</v>
      </c>
      <c r="D11" s="15" t="s">
        <v>148</v>
      </c>
      <c r="E11" s="15" t="s">
        <v>149</v>
      </c>
      <c r="F11" s="54">
        <v>456005300002</v>
      </c>
      <c r="G11" s="15">
        <v>190</v>
      </c>
      <c r="H11" s="15" t="s">
        <v>170</v>
      </c>
      <c r="I11" s="15">
        <v>197609</v>
      </c>
      <c r="J11" s="55" t="s">
        <v>145</v>
      </c>
      <c r="K11" s="15" t="s">
        <v>23</v>
      </c>
      <c r="L11" s="15">
        <v>20310</v>
      </c>
      <c r="M11" s="15">
        <v>0</v>
      </c>
      <c r="N11" s="15"/>
    </row>
    <row r="12" spans="1:14" x14ac:dyDescent="0.3">
      <c r="A12" s="15" t="s">
        <v>171</v>
      </c>
      <c r="B12" s="15" t="s">
        <v>169</v>
      </c>
      <c r="C12" s="15" t="s">
        <v>141</v>
      </c>
      <c r="D12" s="15" t="s">
        <v>148</v>
      </c>
      <c r="E12" s="15" t="s">
        <v>149</v>
      </c>
      <c r="F12" s="54">
        <v>456005300002</v>
      </c>
      <c r="G12" s="15">
        <v>780</v>
      </c>
      <c r="H12" s="15" t="s">
        <v>172</v>
      </c>
      <c r="I12" s="15">
        <v>197609</v>
      </c>
      <c r="J12" s="55" t="s">
        <v>145</v>
      </c>
      <c r="K12" s="15" t="s">
        <v>23</v>
      </c>
      <c r="L12" s="15">
        <v>20310</v>
      </c>
      <c r="M12" s="15">
        <v>0</v>
      </c>
      <c r="N12" s="15"/>
    </row>
    <row r="13" spans="1:14" x14ac:dyDescent="0.3">
      <c r="A13" s="15" t="s">
        <v>173</v>
      </c>
      <c r="B13" s="15" t="s">
        <v>169</v>
      </c>
      <c r="C13" s="15" t="s">
        <v>141</v>
      </c>
      <c r="D13" s="15" t="s">
        <v>148</v>
      </c>
      <c r="E13" s="15" t="s">
        <v>149</v>
      </c>
      <c r="F13" s="54">
        <v>456005300002</v>
      </c>
      <c r="G13" s="15">
        <v>790</v>
      </c>
      <c r="H13" s="15" t="s">
        <v>174</v>
      </c>
      <c r="I13" s="15">
        <v>197609</v>
      </c>
      <c r="J13" s="55" t="s">
        <v>145</v>
      </c>
      <c r="K13" s="15" t="s">
        <v>23</v>
      </c>
      <c r="L13" s="15">
        <v>20310</v>
      </c>
      <c r="M13" s="15">
        <v>0</v>
      </c>
      <c r="N13" s="15"/>
    </row>
    <row r="14" spans="1:14" x14ac:dyDescent="0.3">
      <c r="A14" s="15" t="s">
        <v>175</v>
      </c>
      <c r="B14" s="15" t="s">
        <v>169</v>
      </c>
      <c r="C14" s="15" t="s">
        <v>141</v>
      </c>
      <c r="D14" s="15" t="s">
        <v>148</v>
      </c>
      <c r="E14" s="15" t="s">
        <v>149</v>
      </c>
      <c r="F14" s="54">
        <v>456005300002</v>
      </c>
      <c r="G14" s="15">
        <v>80</v>
      </c>
      <c r="H14" s="15" t="s">
        <v>176</v>
      </c>
      <c r="I14" s="15">
        <v>197609</v>
      </c>
      <c r="J14" s="55" t="s">
        <v>145</v>
      </c>
      <c r="K14" s="15" t="s">
        <v>23</v>
      </c>
      <c r="L14" s="15">
        <v>20310</v>
      </c>
      <c r="M14" s="15">
        <v>0</v>
      </c>
      <c r="N14" s="15"/>
    </row>
    <row r="15" spans="1:14" x14ac:dyDescent="0.3">
      <c r="A15" s="15" t="s">
        <v>177</v>
      </c>
      <c r="B15" s="15" t="s">
        <v>169</v>
      </c>
      <c r="C15" s="15" t="s">
        <v>141</v>
      </c>
      <c r="D15" s="15" t="s">
        <v>148</v>
      </c>
      <c r="E15" s="15" t="s">
        <v>149</v>
      </c>
      <c r="F15" s="54">
        <v>456005300002</v>
      </c>
      <c r="G15" s="15">
        <v>84</v>
      </c>
      <c r="H15" s="15" t="s">
        <v>178</v>
      </c>
      <c r="I15" s="15">
        <v>197609</v>
      </c>
      <c r="J15" s="55" t="s">
        <v>145</v>
      </c>
      <c r="K15" s="15" t="s">
        <v>23</v>
      </c>
      <c r="L15" s="15">
        <v>20310</v>
      </c>
      <c r="M15" s="15">
        <v>0</v>
      </c>
      <c r="N15" s="15"/>
    </row>
    <row r="16" spans="1:14" x14ac:dyDescent="0.3">
      <c r="A16" s="15" t="s">
        <v>173</v>
      </c>
      <c r="B16" s="15" t="s">
        <v>169</v>
      </c>
      <c r="C16" s="15" t="s">
        <v>155</v>
      </c>
      <c r="D16" s="15" t="s">
        <v>159</v>
      </c>
      <c r="E16" s="15" t="s">
        <v>149</v>
      </c>
      <c r="F16" s="54">
        <v>556005300002</v>
      </c>
      <c r="G16" s="15">
        <v>790</v>
      </c>
      <c r="H16" s="15" t="s">
        <v>179</v>
      </c>
      <c r="I16" s="15">
        <v>197609</v>
      </c>
      <c r="J16" s="55" t="s">
        <v>145</v>
      </c>
      <c r="K16" s="15" t="s">
        <v>23</v>
      </c>
      <c r="L16" s="15" t="s">
        <v>158</v>
      </c>
      <c r="M16" s="15"/>
      <c r="N16" s="15">
        <v>0</v>
      </c>
    </row>
    <row r="17" spans="1:14" x14ac:dyDescent="0.3">
      <c r="A17" s="15" t="s">
        <v>175</v>
      </c>
      <c r="B17" s="15" t="s">
        <v>169</v>
      </c>
      <c r="C17" s="15" t="s">
        <v>155</v>
      </c>
      <c r="D17" s="15" t="s">
        <v>159</v>
      </c>
      <c r="E17" s="15" t="s">
        <v>149</v>
      </c>
      <c r="F17" s="54">
        <v>556005300002</v>
      </c>
      <c r="G17" s="15">
        <v>80</v>
      </c>
      <c r="H17" s="15" t="s">
        <v>180</v>
      </c>
      <c r="I17" s="15">
        <v>197609</v>
      </c>
      <c r="J17" s="55" t="s">
        <v>145</v>
      </c>
      <c r="K17" s="15" t="s">
        <v>23</v>
      </c>
      <c r="L17" s="15" t="s">
        <v>158</v>
      </c>
      <c r="M17" s="15"/>
      <c r="N17" s="15">
        <v>0</v>
      </c>
    </row>
    <row r="18" spans="1:14" x14ac:dyDescent="0.3">
      <c r="A18" s="15" t="s">
        <v>177</v>
      </c>
      <c r="B18" s="15" t="s">
        <v>169</v>
      </c>
      <c r="C18" s="15" t="s">
        <v>155</v>
      </c>
      <c r="D18" s="15" t="s">
        <v>159</v>
      </c>
      <c r="E18" s="15" t="s">
        <v>149</v>
      </c>
      <c r="F18" s="54">
        <v>556005300002</v>
      </c>
      <c r="G18" s="15">
        <v>84</v>
      </c>
      <c r="H18" s="15" t="s">
        <v>181</v>
      </c>
      <c r="I18" s="15">
        <v>197609</v>
      </c>
      <c r="J18" s="55" t="s">
        <v>145</v>
      </c>
      <c r="K18" s="15" t="s">
        <v>23</v>
      </c>
      <c r="L18" s="15" t="s">
        <v>158</v>
      </c>
      <c r="M18" s="15"/>
      <c r="N18" s="15">
        <v>0</v>
      </c>
    </row>
    <row r="19" spans="1:14" x14ac:dyDescent="0.3">
      <c r="A19" t="s">
        <v>182</v>
      </c>
      <c r="B19" t="s">
        <v>183</v>
      </c>
      <c r="C19" t="s">
        <v>141</v>
      </c>
      <c r="D19" t="s">
        <v>148</v>
      </c>
      <c r="E19" t="s">
        <v>149</v>
      </c>
      <c r="F19" s="9">
        <v>456005400003</v>
      </c>
      <c r="G19">
        <v>780</v>
      </c>
      <c r="H19" t="s">
        <v>184</v>
      </c>
      <c r="I19">
        <v>199808</v>
      </c>
      <c r="J19" s="53" t="s">
        <v>145</v>
      </c>
      <c r="K19" t="s">
        <v>24</v>
      </c>
      <c r="L19">
        <v>20310</v>
      </c>
      <c r="M19">
        <v>0</v>
      </c>
    </row>
    <row r="20" spans="1:14" x14ac:dyDescent="0.3">
      <c r="A20" t="s">
        <v>182</v>
      </c>
      <c r="B20" t="s">
        <v>183</v>
      </c>
      <c r="C20" t="s">
        <v>155</v>
      </c>
      <c r="D20" t="s">
        <v>159</v>
      </c>
      <c r="E20" t="s">
        <v>149</v>
      </c>
      <c r="F20" s="9">
        <v>556005400003</v>
      </c>
      <c r="G20">
        <v>780</v>
      </c>
      <c r="H20" t="s">
        <v>185</v>
      </c>
      <c r="I20">
        <v>199808</v>
      </c>
      <c r="J20" s="53" t="s">
        <v>145</v>
      </c>
      <c r="K20" t="s">
        <v>24</v>
      </c>
      <c r="L20" t="s">
        <v>158</v>
      </c>
      <c r="N20">
        <v>0</v>
      </c>
    </row>
    <row r="21" spans="1:14" x14ac:dyDescent="0.3">
      <c r="A21" s="15" t="s">
        <v>186</v>
      </c>
      <c r="B21" s="15" t="s">
        <v>187</v>
      </c>
      <c r="C21" s="15" t="s">
        <v>141</v>
      </c>
      <c r="D21" s="15" t="s">
        <v>148</v>
      </c>
      <c r="E21" s="15" t="s">
        <v>149</v>
      </c>
      <c r="F21" s="54">
        <v>456006000007</v>
      </c>
      <c r="G21" s="15">
        <v>780</v>
      </c>
      <c r="H21" s="15" t="s">
        <v>188</v>
      </c>
      <c r="I21" s="15">
        <v>198809</v>
      </c>
      <c r="J21" s="55" t="s">
        <v>145</v>
      </c>
      <c r="K21" s="15" t="s">
        <v>55</v>
      </c>
      <c r="L21" s="15">
        <v>20310</v>
      </c>
      <c r="M21" s="15">
        <v>0</v>
      </c>
      <c r="N21" s="15"/>
    </row>
    <row r="22" spans="1:14" x14ac:dyDescent="0.3">
      <c r="A22" s="15" t="s">
        <v>186</v>
      </c>
      <c r="B22" s="15" t="s">
        <v>187</v>
      </c>
      <c r="C22" s="15" t="s">
        <v>155</v>
      </c>
      <c r="D22" s="15" t="s">
        <v>159</v>
      </c>
      <c r="E22" s="15" t="s">
        <v>149</v>
      </c>
      <c r="F22" s="54">
        <v>556006000007</v>
      </c>
      <c r="G22" s="15">
        <v>780</v>
      </c>
      <c r="H22" s="15" t="s">
        <v>189</v>
      </c>
      <c r="I22" s="15">
        <v>198809</v>
      </c>
      <c r="J22" s="55" t="s">
        <v>145</v>
      </c>
      <c r="K22" s="15" t="s">
        <v>55</v>
      </c>
      <c r="L22" s="15" t="s">
        <v>158</v>
      </c>
      <c r="M22" s="15"/>
      <c r="N22" s="15">
        <v>0</v>
      </c>
    </row>
    <row r="23" spans="1:14" x14ac:dyDescent="0.3">
      <c r="A23" t="s">
        <v>190</v>
      </c>
      <c r="B23" t="s">
        <v>191</v>
      </c>
      <c r="C23" t="s">
        <v>141</v>
      </c>
      <c r="D23" t="s">
        <v>148</v>
      </c>
      <c r="E23" t="s">
        <v>149</v>
      </c>
      <c r="F23" s="9">
        <v>456006700011</v>
      </c>
      <c r="G23">
        <v>780</v>
      </c>
      <c r="H23" t="s">
        <v>192</v>
      </c>
      <c r="I23">
        <v>199309</v>
      </c>
      <c r="J23" s="53" t="s">
        <v>145</v>
      </c>
      <c r="K23" t="s">
        <v>70</v>
      </c>
      <c r="L23">
        <v>20310</v>
      </c>
      <c r="M23">
        <v>0</v>
      </c>
    </row>
    <row r="24" spans="1:14" x14ac:dyDescent="0.3">
      <c r="A24" t="s">
        <v>190</v>
      </c>
      <c r="B24" t="s">
        <v>191</v>
      </c>
      <c r="C24" t="s">
        <v>155</v>
      </c>
      <c r="D24" t="s">
        <v>159</v>
      </c>
      <c r="E24" t="s">
        <v>149</v>
      </c>
      <c r="F24" s="9">
        <v>556006700011</v>
      </c>
      <c r="G24">
        <v>780</v>
      </c>
      <c r="H24" t="s">
        <v>193</v>
      </c>
      <c r="I24">
        <v>199309</v>
      </c>
      <c r="J24" s="53" t="s">
        <v>145</v>
      </c>
      <c r="K24" t="s">
        <v>70</v>
      </c>
      <c r="L24" t="s">
        <v>158</v>
      </c>
      <c r="N24">
        <v>0</v>
      </c>
    </row>
    <row r="25" spans="1:14" x14ac:dyDescent="0.3">
      <c r="A25" s="15" t="s">
        <v>194</v>
      </c>
      <c r="B25" s="15" t="s">
        <v>195</v>
      </c>
      <c r="C25" s="15" t="s">
        <v>141</v>
      </c>
      <c r="D25" s="15" t="s">
        <v>148</v>
      </c>
      <c r="E25" s="15" t="s">
        <v>149</v>
      </c>
      <c r="F25" s="54">
        <v>456007000012</v>
      </c>
      <c r="G25" s="15">
        <v>780</v>
      </c>
      <c r="H25" s="15" t="s">
        <v>196</v>
      </c>
      <c r="I25" s="15">
        <v>199209</v>
      </c>
      <c r="J25" s="55" t="s">
        <v>145</v>
      </c>
      <c r="K25" s="15" t="s">
        <v>73</v>
      </c>
      <c r="L25" s="15">
        <v>20310</v>
      </c>
      <c r="M25" s="15">
        <v>0</v>
      </c>
      <c r="N25" s="15"/>
    </row>
    <row r="26" spans="1:14" x14ac:dyDescent="0.3">
      <c r="A26" s="15" t="s">
        <v>194</v>
      </c>
      <c r="B26" s="15" t="s">
        <v>195</v>
      </c>
      <c r="C26" s="15" t="s">
        <v>155</v>
      </c>
      <c r="D26" s="15" t="s">
        <v>159</v>
      </c>
      <c r="E26" s="15" t="s">
        <v>149</v>
      </c>
      <c r="F26" s="54">
        <v>556007000012</v>
      </c>
      <c r="G26" s="15">
        <v>780</v>
      </c>
      <c r="H26" s="15" t="s">
        <v>197</v>
      </c>
      <c r="I26" s="15">
        <v>199209</v>
      </c>
      <c r="J26" s="55" t="s">
        <v>145</v>
      </c>
      <c r="K26" s="15" t="s">
        <v>73</v>
      </c>
      <c r="L26" s="15" t="s">
        <v>158</v>
      </c>
      <c r="M26" s="15"/>
      <c r="N26" s="15">
        <v>0</v>
      </c>
    </row>
    <row r="27" spans="1:14" x14ac:dyDescent="0.3">
      <c r="A27" t="s">
        <v>198</v>
      </c>
      <c r="C27" t="s">
        <v>141</v>
      </c>
      <c r="D27" t="s">
        <v>199</v>
      </c>
      <c r="E27" t="s">
        <v>200</v>
      </c>
      <c r="F27" s="9">
        <v>458007100002</v>
      </c>
      <c r="G27">
        <v>1991</v>
      </c>
      <c r="H27" t="s">
        <v>201</v>
      </c>
      <c r="I27">
        <v>199112</v>
      </c>
      <c r="J27" s="53" t="s">
        <v>145</v>
      </c>
      <c r="K27" t="s">
        <v>74</v>
      </c>
      <c r="L27">
        <v>20310</v>
      </c>
      <c r="M27">
        <v>0</v>
      </c>
    </row>
    <row r="28" spans="1:14" x14ac:dyDescent="0.3">
      <c r="A28" t="s">
        <v>202</v>
      </c>
      <c r="C28" t="s">
        <v>155</v>
      </c>
      <c r="D28" t="s">
        <v>203</v>
      </c>
      <c r="E28" t="s">
        <v>200</v>
      </c>
      <c r="F28" s="9">
        <v>558007100002</v>
      </c>
      <c r="G28">
        <v>1991</v>
      </c>
      <c r="H28" t="s">
        <v>204</v>
      </c>
      <c r="I28">
        <v>199112</v>
      </c>
      <c r="J28" s="53" t="s">
        <v>145</v>
      </c>
      <c r="K28" t="s">
        <v>74</v>
      </c>
      <c r="L28" t="s">
        <v>158</v>
      </c>
      <c r="N28">
        <v>0</v>
      </c>
    </row>
    <row r="29" spans="1:14" x14ac:dyDescent="0.3">
      <c r="A29" s="15" t="s">
        <v>205</v>
      </c>
      <c r="B29" s="15" t="s">
        <v>206</v>
      </c>
      <c r="C29" s="15" t="s">
        <v>141</v>
      </c>
      <c r="D29" s="15" t="s">
        <v>207</v>
      </c>
      <c r="E29" s="15" t="s">
        <v>208</v>
      </c>
      <c r="F29" s="54">
        <v>457009400025</v>
      </c>
      <c r="G29" s="15">
        <v>615</v>
      </c>
      <c r="H29" s="15" t="s">
        <v>209</v>
      </c>
      <c r="I29" s="15">
        <v>197309</v>
      </c>
      <c r="J29" s="55" t="s">
        <v>145</v>
      </c>
      <c r="K29" s="15" t="s">
        <v>89</v>
      </c>
      <c r="L29" s="15">
        <v>20310</v>
      </c>
      <c r="M29" s="15">
        <v>0</v>
      </c>
      <c r="N29" s="15"/>
    </row>
    <row r="30" spans="1:14" x14ac:dyDescent="0.3">
      <c r="A30" t="s">
        <v>210</v>
      </c>
      <c r="C30" t="s">
        <v>141</v>
      </c>
      <c r="D30" t="s">
        <v>211</v>
      </c>
      <c r="E30" t="s">
        <v>212</v>
      </c>
      <c r="F30" s="9">
        <v>452008600226</v>
      </c>
      <c r="G30">
        <v>779</v>
      </c>
      <c r="H30" t="s">
        <v>213</v>
      </c>
      <c r="I30">
        <v>201312</v>
      </c>
      <c r="J30" s="53" t="s">
        <v>145</v>
      </c>
      <c r="K30" t="s">
        <v>90</v>
      </c>
      <c r="L30">
        <v>20310</v>
      </c>
      <c r="M30">
        <v>0</v>
      </c>
    </row>
    <row r="31" spans="1:14" x14ac:dyDescent="0.3">
      <c r="A31" t="s">
        <v>214</v>
      </c>
      <c r="B31" t="s">
        <v>215</v>
      </c>
      <c r="C31" t="s">
        <v>141</v>
      </c>
      <c r="D31" t="s">
        <v>211</v>
      </c>
      <c r="E31" t="s">
        <v>212</v>
      </c>
      <c r="F31" s="9">
        <v>452009300142</v>
      </c>
      <c r="G31">
        <v>763</v>
      </c>
      <c r="H31" t="s">
        <v>216</v>
      </c>
      <c r="I31">
        <v>200703</v>
      </c>
      <c r="J31" s="53" t="s">
        <v>145</v>
      </c>
      <c r="K31" t="s">
        <v>90</v>
      </c>
      <c r="L31">
        <v>20310</v>
      </c>
      <c r="M31">
        <v>0</v>
      </c>
    </row>
    <row r="32" spans="1:14" x14ac:dyDescent="0.3">
      <c r="A32" t="s">
        <v>214</v>
      </c>
      <c r="B32" t="s">
        <v>215</v>
      </c>
      <c r="C32" t="s">
        <v>155</v>
      </c>
      <c r="D32" t="s">
        <v>217</v>
      </c>
      <c r="E32" t="s">
        <v>212</v>
      </c>
      <c r="F32" s="9">
        <v>552009300142</v>
      </c>
      <c r="G32">
        <v>763</v>
      </c>
      <c r="H32" t="s">
        <v>218</v>
      </c>
      <c r="I32">
        <v>200703</v>
      </c>
      <c r="J32" s="53" t="s">
        <v>145</v>
      </c>
      <c r="K32" t="s">
        <v>90</v>
      </c>
      <c r="L32" t="s">
        <v>158</v>
      </c>
      <c r="N32">
        <v>0</v>
      </c>
    </row>
    <row r="33" spans="1:14" x14ac:dyDescent="0.3">
      <c r="A33" s="15" t="s">
        <v>219</v>
      </c>
      <c r="B33" s="15" t="s">
        <v>206</v>
      </c>
      <c r="C33" s="15" t="s">
        <v>141</v>
      </c>
      <c r="D33" s="15" t="s">
        <v>148</v>
      </c>
      <c r="E33" s="15" t="s">
        <v>149</v>
      </c>
      <c r="F33" s="54">
        <v>456009000013</v>
      </c>
      <c r="G33" s="15">
        <v>82</v>
      </c>
      <c r="H33" s="15" t="s">
        <v>220</v>
      </c>
      <c r="I33" s="15">
        <v>198609</v>
      </c>
      <c r="J33" s="55" t="s">
        <v>145</v>
      </c>
      <c r="K33" s="15" t="s">
        <v>94</v>
      </c>
      <c r="L33" s="15">
        <v>20310</v>
      </c>
      <c r="M33" s="15">
        <v>0</v>
      </c>
      <c r="N33" s="15"/>
    </row>
    <row r="34" spans="1:14" x14ac:dyDescent="0.3">
      <c r="A34" s="15" t="s">
        <v>221</v>
      </c>
      <c r="B34" s="15" t="s">
        <v>206</v>
      </c>
      <c r="C34" s="15" t="s">
        <v>141</v>
      </c>
      <c r="D34" s="15" t="s">
        <v>148</v>
      </c>
      <c r="E34" s="15" t="s">
        <v>149</v>
      </c>
      <c r="F34" s="54">
        <v>456009000013</v>
      </c>
      <c r="G34" s="15">
        <v>84</v>
      </c>
      <c r="H34" s="15" t="s">
        <v>222</v>
      </c>
      <c r="I34" s="15">
        <v>198609</v>
      </c>
      <c r="J34" s="55" t="s">
        <v>145</v>
      </c>
      <c r="K34" s="15" t="s">
        <v>94</v>
      </c>
      <c r="L34" s="15">
        <v>20310</v>
      </c>
      <c r="M34" s="15">
        <v>0</v>
      </c>
      <c r="N34" s="15"/>
    </row>
    <row r="35" spans="1:14" x14ac:dyDescent="0.3">
      <c r="A35" s="15" t="s">
        <v>223</v>
      </c>
      <c r="B35" s="15" t="s">
        <v>206</v>
      </c>
      <c r="C35" s="15" t="s">
        <v>141</v>
      </c>
      <c r="D35" s="15" t="s">
        <v>148</v>
      </c>
      <c r="E35" s="15" t="s">
        <v>149</v>
      </c>
      <c r="F35" s="54">
        <v>456009000019</v>
      </c>
      <c r="G35" s="15">
        <v>190</v>
      </c>
      <c r="H35" s="15" t="s">
        <v>224</v>
      </c>
      <c r="I35" s="15">
        <v>196409</v>
      </c>
      <c r="J35" s="55" t="s">
        <v>145</v>
      </c>
      <c r="K35" s="15" t="s">
        <v>94</v>
      </c>
      <c r="L35" s="15">
        <v>20310</v>
      </c>
      <c r="M35" s="15">
        <v>0</v>
      </c>
      <c r="N35" s="15"/>
    </row>
    <row r="36" spans="1:14" x14ac:dyDescent="0.3">
      <c r="A36" s="15" t="s">
        <v>225</v>
      </c>
      <c r="B36" s="15" t="s">
        <v>206</v>
      </c>
      <c r="C36" s="15" t="s">
        <v>141</v>
      </c>
      <c r="D36" s="15" t="s">
        <v>148</v>
      </c>
      <c r="E36" s="15" t="s">
        <v>149</v>
      </c>
      <c r="F36" s="54">
        <v>456009000019</v>
      </c>
      <c r="G36" s="15">
        <v>82</v>
      </c>
      <c r="H36" s="15" t="s">
        <v>226</v>
      </c>
      <c r="I36" s="15">
        <v>199609</v>
      </c>
      <c r="J36" s="55" t="s">
        <v>145</v>
      </c>
      <c r="K36" s="15" t="s">
        <v>94</v>
      </c>
      <c r="L36" s="15">
        <v>20310</v>
      </c>
      <c r="M36" s="15">
        <v>0</v>
      </c>
      <c r="N36" s="15"/>
    </row>
    <row r="37" spans="1:14" x14ac:dyDescent="0.3">
      <c r="A37" s="15" t="s">
        <v>223</v>
      </c>
      <c r="B37" s="15" t="s">
        <v>206</v>
      </c>
      <c r="C37" s="15" t="s">
        <v>155</v>
      </c>
      <c r="D37" s="15" t="s">
        <v>159</v>
      </c>
      <c r="E37" s="15" t="s">
        <v>149</v>
      </c>
      <c r="F37" s="54">
        <v>556009000019</v>
      </c>
      <c r="G37" s="15">
        <v>190</v>
      </c>
      <c r="H37" s="15" t="s">
        <v>227</v>
      </c>
      <c r="I37" s="15">
        <v>196409</v>
      </c>
      <c r="J37" s="55" t="s">
        <v>145</v>
      </c>
      <c r="K37" s="15" t="s">
        <v>94</v>
      </c>
      <c r="L37" s="15" t="s">
        <v>158</v>
      </c>
      <c r="M37" s="15"/>
      <c r="N37" s="15">
        <v>0</v>
      </c>
    </row>
    <row r="38" spans="1:14" x14ac:dyDescent="0.3">
      <c r="A38" s="15" t="s">
        <v>225</v>
      </c>
      <c r="B38" s="15" t="s">
        <v>206</v>
      </c>
      <c r="C38" s="15" t="s">
        <v>155</v>
      </c>
      <c r="D38" s="15" t="s">
        <v>159</v>
      </c>
      <c r="E38" s="15" t="s">
        <v>149</v>
      </c>
      <c r="F38" s="54">
        <v>556009000019</v>
      </c>
      <c r="G38" s="15">
        <v>82</v>
      </c>
      <c r="H38" s="15" t="s">
        <v>228</v>
      </c>
      <c r="I38" s="15">
        <v>199609</v>
      </c>
      <c r="J38" s="55" t="s">
        <v>145</v>
      </c>
      <c r="K38" s="15" t="s">
        <v>94</v>
      </c>
      <c r="L38" s="15" t="s">
        <v>158</v>
      </c>
      <c r="M38" s="15"/>
      <c r="N38" s="15">
        <v>0</v>
      </c>
    </row>
    <row r="39" spans="1:14" x14ac:dyDescent="0.3">
      <c r="A39" t="s">
        <v>229</v>
      </c>
      <c r="B39">
        <v>88888888</v>
      </c>
      <c r="C39" t="s">
        <v>141</v>
      </c>
      <c r="D39" t="s">
        <v>207</v>
      </c>
      <c r="E39" t="s">
        <v>208</v>
      </c>
      <c r="F39" s="9">
        <v>457009500164</v>
      </c>
      <c r="G39">
        <v>615</v>
      </c>
      <c r="H39" t="s">
        <v>230</v>
      </c>
      <c r="I39">
        <v>201605</v>
      </c>
      <c r="J39" s="53" t="s">
        <v>145</v>
      </c>
      <c r="K39" t="s">
        <v>118</v>
      </c>
      <c r="L39">
        <v>20310</v>
      </c>
      <c r="M39">
        <v>0</v>
      </c>
    </row>
    <row r="40" spans="1:14" x14ac:dyDescent="0.3">
      <c r="A40" t="s">
        <v>229</v>
      </c>
      <c r="B40">
        <v>88888888</v>
      </c>
      <c r="C40" t="s">
        <v>155</v>
      </c>
      <c r="D40" t="s">
        <v>231</v>
      </c>
      <c r="E40" t="s">
        <v>208</v>
      </c>
      <c r="F40" s="9">
        <v>557009500164</v>
      </c>
      <c r="G40">
        <v>615</v>
      </c>
      <c r="H40" t="s">
        <v>232</v>
      </c>
      <c r="I40">
        <v>201605</v>
      </c>
      <c r="J40" s="53" t="s">
        <v>145</v>
      </c>
      <c r="K40" t="s">
        <v>118</v>
      </c>
      <c r="L40" t="s">
        <v>158</v>
      </c>
      <c r="N40">
        <v>0</v>
      </c>
    </row>
  </sheetData>
  <sortState xmlns:xlrd2="http://schemas.microsoft.com/office/spreadsheetml/2017/richdata2" ref="A2:N40">
    <sortCondition ref="K2:K40"/>
  </sortState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27"/>
  <sheetViews>
    <sheetView workbookViewId="0">
      <selection activeCell="E27" sqref="E27"/>
    </sheetView>
  </sheetViews>
  <sheetFormatPr defaultRowHeight="14.4" x14ac:dyDescent="0.3"/>
  <cols>
    <col min="1" max="1" width="13.33203125" customWidth="1"/>
    <col min="4" max="4" width="10.88671875" customWidth="1"/>
    <col min="5" max="5" width="11.109375" bestFit="1" customWidth="1"/>
  </cols>
  <sheetData>
    <row r="1" spans="1:5" x14ac:dyDescent="0.3">
      <c r="A1" s="4" t="s">
        <v>233</v>
      </c>
    </row>
    <row r="3" spans="1:5" x14ac:dyDescent="0.3">
      <c r="A3" s="1" t="s">
        <v>234</v>
      </c>
      <c r="B3">
        <v>2008</v>
      </c>
      <c r="C3" t="s">
        <v>51</v>
      </c>
      <c r="D3" s="6">
        <v>-3111.48</v>
      </c>
    </row>
    <row r="4" spans="1:5" x14ac:dyDescent="0.3">
      <c r="A4" s="1"/>
      <c r="D4" s="3"/>
    </row>
    <row r="5" spans="1:5" x14ac:dyDescent="0.3">
      <c r="A5" s="9">
        <v>553005700350</v>
      </c>
      <c r="B5">
        <v>910</v>
      </c>
      <c r="C5" t="s">
        <v>52</v>
      </c>
      <c r="D5" s="5">
        <v>808.66000000000349</v>
      </c>
    </row>
    <row r="6" spans="1:5" x14ac:dyDescent="0.3">
      <c r="A6" s="9">
        <v>553005700351</v>
      </c>
      <c r="B6">
        <v>910</v>
      </c>
      <c r="C6" t="s">
        <v>52</v>
      </c>
      <c r="D6" s="5">
        <v>808.66000000000349</v>
      </c>
    </row>
    <row r="7" spans="1:5" x14ac:dyDescent="0.3">
      <c r="A7" s="9">
        <v>553005700352</v>
      </c>
      <c r="B7">
        <v>910</v>
      </c>
      <c r="C7" t="s">
        <v>52</v>
      </c>
      <c r="D7" s="5">
        <v>808.66000000000349</v>
      </c>
    </row>
    <row r="8" spans="1:5" x14ac:dyDescent="0.3">
      <c r="A8" s="9">
        <v>553005700353</v>
      </c>
      <c r="B8">
        <v>910</v>
      </c>
      <c r="C8" t="s">
        <v>52</v>
      </c>
      <c r="D8" s="5">
        <v>808.66000000000349</v>
      </c>
    </row>
    <row r="9" spans="1:5" x14ac:dyDescent="0.3">
      <c r="A9" s="9">
        <v>553005700354</v>
      </c>
      <c r="B9">
        <v>910</v>
      </c>
      <c r="C9" t="s">
        <v>52</v>
      </c>
      <c r="D9" s="5">
        <v>808.66000000000349</v>
      </c>
    </row>
    <row r="10" spans="1:5" x14ac:dyDescent="0.3">
      <c r="A10" s="9">
        <v>553005700355</v>
      </c>
      <c r="B10">
        <v>910</v>
      </c>
      <c r="C10" t="s">
        <v>52</v>
      </c>
      <c r="D10" s="5">
        <v>808.66000000000349</v>
      </c>
    </row>
    <row r="11" spans="1:5" x14ac:dyDescent="0.3">
      <c r="A11" s="9">
        <v>553005700356</v>
      </c>
      <c r="B11">
        <v>910</v>
      </c>
      <c r="C11" t="s">
        <v>52</v>
      </c>
      <c r="D11" s="5">
        <v>808.66000000000349</v>
      </c>
    </row>
    <row r="12" spans="1:5" x14ac:dyDescent="0.3">
      <c r="A12" s="9">
        <v>553005700357</v>
      </c>
      <c r="B12">
        <v>910</v>
      </c>
      <c r="C12" t="s">
        <v>52</v>
      </c>
      <c r="D12" s="5">
        <v>808.66000000000349</v>
      </c>
    </row>
    <row r="13" spans="1:5" x14ac:dyDescent="0.3">
      <c r="A13" s="9">
        <v>553005700358</v>
      </c>
      <c r="B13">
        <v>910</v>
      </c>
      <c r="C13" t="s">
        <v>52</v>
      </c>
      <c r="D13" s="5">
        <v>808.66000000000349</v>
      </c>
    </row>
    <row r="14" spans="1:5" x14ac:dyDescent="0.3">
      <c r="A14" s="9">
        <v>553005700359</v>
      </c>
      <c r="B14">
        <v>910</v>
      </c>
      <c r="C14" t="s">
        <v>52</v>
      </c>
      <c r="D14" s="5">
        <v>808.66000000000349</v>
      </c>
    </row>
    <row r="15" spans="1:5" x14ac:dyDescent="0.3">
      <c r="A15" s="9">
        <v>553005700360</v>
      </c>
      <c r="B15">
        <v>910</v>
      </c>
      <c r="C15" t="s">
        <v>52</v>
      </c>
      <c r="D15" s="5">
        <v>898.60999999998603</v>
      </c>
    </row>
    <row r="16" spans="1:5" x14ac:dyDescent="0.3">
      <c r="A16" s="9">
        <v>553005700368</v>
      </c>
      <c r="B16">
        <v>910</v>
      </c>
      <c r="C16" t="s">
        <v>52</v>
      </c>
      <c r="D16" s="5">
        <v>160370.95999999996</v>
      </c>
      <c r="E16" s="11">
        <f>SUM(D5:D16)</f>
        <v>169356.16999999998</v>
      </c>
    </row>
    <row r="17" spans="1:5" x14ac:dyDescent="0.3">
      <c r="A17" s="9"/>
      <c r="D17" s="5"/>
      <c r="E17" s="5"/>
    </row>
    <row r="18" spans="1:5" x14ac:dyDescent="0.3">
      <c r="A18" s="9">
        <v>553005900361</v>
      </c>
      <c r="B18">
        <v>910</v>
      </c>
      <c r="C18" t="s">
        <v>54</v>
      </c>
      <c r="D18" s="8">
        <v>570.47999999999593</v>
      </c>
    </row>
    <row r="19" spans="1:5" x14ac:dyDescent="0.3">
      <c r="A19" s="9">
        <v>553005900362</v>
      </c>
      <c r="B19">
        <v>910</v>
      </c>
      <c r="C19" t="s">
        <v>54</v>
      </c>
      <c r="D19" s="8">
        <v>570.47999999999593</v>
      </c>
    </row>
    <row r="20" spans="1:5" x14ac:dyDescent="0.3">
      <c r="A20" s="9">
        <v>553005900363</v>
      </c>
      <c r="B20">
        <v>910</v>
      </c>
      <c r="C20" t="s">
        <v>54</v>
      </c>
      <c r="D20" s="8">
        <v>570.47999999999593</v>
      </c>
    </row>
    <row r="21" spans="1:5" x14ac:dyDescent="0.3">
      <c r="A21" s="9">
        <v>553005900364</v>
      </c>
      <c r="B21">
        <v>910</v>
      </c>
      <c r="C21" t="s">
        <v>54</v>
      </c>
      <c r="D21" s="8">
        <v>570.47999999999593</v>
      </c>
    </row>
    <row r="22" spans="1:5" x14ac:dyDescent="0.3">
      <c r="A22" s="9">
        <v>553005900365</v>
      </c>
      <c r="B22">
        <v>910</v>
      </c>
      <c r="C22" t="s">
        <v>54</v>
      </c>
      <c r="D22" s="8">
        <v>570.47999999999593</v>
      </c>
    </row>
    <row r="23" spans="1:5" x14ac:dyDescent="0.3">
      <c r="A23" s="9">
        <v>553005900366</v>
      </c>
      <c r="B23">
        <v>910</v>
      </c>
      <c r="C23" t="s">
        <v>54</v>
      </c>
      <c r="D23" s="8">
        <v>570.47999999999593</v>
      </c>
    </row>
    <row r="24" spans="1:5" x14ac:dyDescent="0.3">
      <c r="A24" s="9">
        <v>553005900367</v>
      </c>
      <c r="B24">
        <v>910</v>
      </c>
      <c r="C24" t="s">
        <v>54</v>
      </c>
      <c r="D24" s="8">
        <v>566.59999999999127</v>
      </c>
      <c r="E24" s="38">
        <f>SUM(D18:D24)</f>
        <v>3989.4799999999668</v>
      </c>
    </row>
    <row r="25" spans="1:5" x14ac:dyDescent="0.3">
      <c r="A25" s="9"/>
      <c r="D25" s="8"/>
      <c r="E25" s="8"/>
    </row>
    <row r="26" spans="1:5" x14ac:dyDescent="0.3">
      <c r="A26" s="1" t="s">
        <v>235</v>
      </c>
      <c r="B26">
        <v>615</v>
      </c>
      <c r="C26" t="s">
        <v>72</v>
      </c>
      <c r="D26" s="8">
        <v>35567.969999999972</v>
      </c>
    </row>
    <row r="27" spans="1:5" x14ac:dyDescent="0.3">
      <c r="A27" s="1" t="s">
        <v>235</v>
      </c>
      <c r="B27">
        <v>840</v>
      </c>
      <c r="C27" t="s">
        <v>72</v>
      </c>
      <c r="D27" s="8">
        <v>470.5600000000004</v>
      </c>
      <c r="E27" s="38">
        <f>SUM(D26:D27)</f>
        <v>36038.52999999997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2018 Summary</vt:lpstr>
      <vt:lpstr>2017Retires</vt:lpstr>
      <vt:lpstr>Addl Cost 100% NR</vt:lpstr>
      <vt:lpstr>'2018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2024-08-19T18:13:43Z</dcterms:created>
  <dcterms:modified xsi:type="dcterms:W3CDTF">2024-08-19T18:13:48Z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2024-08-19T18:13:47Z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0d8a7c16-54d6-4889-aa6c-ab1a0883b3a0</vt:lpwstr>
  </property>
  <property fmtid="{D5CDD505-2E9C-101B-9397-08002B2CF9AE}" pid="8" name="MSIP_Label_b1a6f161-e42b-4c47-8f69-f6a81e023e2d_ContentBits">
    <vt:lpwstr>0</vt:lpwstr>
  </property>
</Properties>
</file>