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2" documentId="8_{5C55B8B8-ED94-4CF6-9DB7-3F9A8FE11DA4}" xr6:coauthVersionLast="47" xr6:coauthVersionMax="47" xr10:uidLastSave="{96ED7BBD-3B8C-4BF3-8D7F-56834610FFCA}"/>
  <bookViews>
    <workbookView xWindow="6670" yWindow="1300" windowWidth="14400" windowHeight="7360" tabRatio="509" xr2:uid="{BB2E3595-3EB6-4E54-9316-B565ED8C6FFE}"/>
  </bookViews>
  <sheets>
    <sheet name="Example Calculations" sheetId="16" r:id="rId1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6" l="1"/>
  <c r="M22" i="16" s="1"/>
  <c r="H22" i="16"/>
  <c r="N22" i="16" s="1"/>
  <c r="I22" i="16"/>
  <c r="O22" i="16"/>
  <c r="G23" i="16"/>
  <c r="M23" i="16" s="1"/>
  <c r="H23" i="16"/>
  <c r="N23" i="16" s="1"/>
  <c r="I23" i="16"/>
  <c r="O23" i="16"/>
  <c r="G24" i="16"/>
  <c r="H24" i="16"/>
  <c r="N24" i="16" s="1"/>
  <c r="I24" i="16"/>
  <c r="O24" i="16" s="1"/>
  <c r="M24" i="16"/>
  <c r="G25" i="16"/>
  <c r="M25" i="16" s="1"/>
  <c r="H25" i="16"/>
  <c r="N25" i="16" s="1"/>
  <c r="I25" i="16"/>
  <c r="O25" i="16"/>
  <c r="G26" i="16"/>
  <c r="M26" i="16" s="1"/>
  <c r="H26" i="16"/>
  <c r="N26" i="16" s="1"/>
  <c r="I26" i="16"/>
  <c r="O26" i="16" s="1"/>
  <c r="G27" i="16"/>
  <c r="H27" i="16"/>
  <c r="N27" i="16" s="1"/>
  <c r="I27" i="16"/>
  <c r="O27" i="16" s="1"/>
  <c r="M27" i="16"/>
  <c r="G28" i="16"/>
  <c r="H28" i="16"/>
  <c r="N28" i="16" s="1"/>
  <c r="I28" i="16"/>
  <c r="O28" i="16" s="1"/>
  <c r="M28" i="16"/>
  <c r="G29" i="16"/>
  <c r="M29" i="16" s="1"/>
  <c r="H29" i="16"/>
  <c r="N29" i="16" s="1"/>
  <c r="I29" i="16"/>
  <c r="O29" i="16" s="1"/>
  <c r="R22" i="16" l="1"/>
  <c r="Q22" i="16"/>
  <c r="P22" i="16"/>
  <c r="I15" i="16"/>
  <c r="O15" i="16" s="1"/>
  <c r="H15" i="16"/>
  <c r="N15" i="16" s="1"/>
  <c r="G15" i="16"/>
  <c r="M15" i="16" s="1"/>
  <c r="I14" i="16"/>
  <c r="O14" i="16" s="1"/>
  <c r="H14" i="16"/>
  <c r="N14" i="16" s="1"/>
  <c r="G14" i="16"/>
  <c r="M14" i="16" s="1"/>
  <c r="I13" i="16"/>
  <c r="O13" i="16" s="1"/>
  <c r="H13" i="16"/>
  <c r="N13" i="16" s="1"/>
  <c r="G13" i="16"/>
  <c r="M13" i="16" s="1"/>
  <c r="I12" i="16"/>
  <c r="O12" i="16" s="1"/>
  <c r="H12" i="16"/>
  <c r="N12" i="16" s="1"/>
  <c r="G12" i="16"/>
  <c r="M12" i="16" s="1"/>
  <c r="I11" i="16"/>
  <c r="O11" i="16" s="1"/>
  <c r="H11" i="16"/>
  <c r="N11" i="16" s="1"/>
  <c r="G11" i="16"/>
  <c r="M11" i="16" s="1"/>
  <c r="I10" i="16"/>
  <c r="O10" i="16" s="1"/>
  <c r="H10" i="16"/>
  <c r="N10" i="16" s="1"/>
  <c r="G10" i="16"/>
  <c r="M10" i="16" s="1"/>
  <c r="I9" i="16"/>
  <c r="O9" i="16" s="1"/>
  <c r="H9" i="16"/>
  <c r="N9" i="16" s="1"/>
  <c r="G9" i="16"/>
  <c r="M9" i="16" s="1"/>
  <c r="I8" i="16"/>
  <c r="O8" i="16" s="1"/>
  <c r="H8" i="16"/>
  <c r="N8" i="16" s="1"/>
  <c r="G8" i="16" l="1"/>
  <c r="M8" i="16" s="1"/>
  <c r="P8" i="16" s="1"/>
  <c r="R8" i="16"/>
  <c r="Q8" i="16"/>
</calcChain>
</file>

<file path=xl/sharedStrings.xml><?xml version="1.0" encoding="utf-8"?>
<sst xmlns="http://schemas.openxmlformats.org/spreadsheetml/2006/main" count="89" uniqueCount="26">
  <si>
    <t>Threat</t>
  </si>
  <si>
    <t>Outcome</t>
  </si>
  <si>
    <t>Upper Limit</t>
  </si>
  <si>
    <t>Best Estimate</t>
  </si>
  <si>
    <t>Lower Limit</t>
  </si>
  <si>
    <t>Pipeline Level</t>
  </si>
  <si>
    <t xml:space="preserve"> (/km.yr)</t>
  </si>
  <si>
    <t>(/km.yr)</t>
  </si>
  <si>
    <t>Corrosion</t>
  </si>
  <si>
    <t>Small Leak</t>
  </si>
  <si>
    <t>TPD</t>
  </si>
  <si>
    <t>Large Leak</t>
  </si>
  <si>
    <t>Rupture</t>
  </si>
  <si>
    <t>SSWC</t>
  </si>
  <si>
    <t>Manufacturing</t>
  </si>
  <si>
    <t>Latent Damage</t>
  </si>
  <si>
    <t>Fabrication</t>
  </si>
  <si>
    <t>Interaction of Threats</t>
  </si>
  <si>
    <t>OD Conditional P</t>
  </si>
  <si>
    <t>OD Consequences</t>
  </si>
  <si>
    <t>Before Repair</t>
  </si>
  <si>
    <t>After Repair</t>
  </si>
  <si>
    <t>Example of Operation Distruption Risk Calculations and Mapping</t>
  </si>
  <si>
    <t>Conditional Probability of OD</t>
  </si>
  <si>
    <t>Frequency of OD</t>
  </si>
  <si>
    <t>Total OD Frequencies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</si>
</sst>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 Bold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545454"/>
      </top>
      <bottom/>
      <diagonal/>
    </border>
    <border>
      <left/>
      <right/>
      <top/>
      <bottom style="medium">
        <color rgb="FF54545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1" fontId="0" fillId="0" borderId="0" xfId="0" applyNumberFormat="1"/>
    <xf numFmtId="11" fontId="2" fillId="0" borderId="2" xfId="0" applyNumberFormat="1" applyFont="1" applyBorder="1" applyAlignment="1">
      <alignment horizontal="center" vertical="center" wrapText="1"/>
    </xf>
    <xf numFmtId="164" fontId="0" fillId="2" borderId="0" xfId="0" applyNumberFormat="1" applyFill="1"/>
    <xf numFmtId="11" fontId="0" fillId="4" borderId="0" xfId="0" applyNumberFormat="1" applyFill="1"/>
    <xf numFmtId="0" fontId="1" fillId="0" borderId="3" xfId="0" applyFont="1" applyBorder="1" applyAlignment="1">
      <alignment horizontal="center" vertical="center" wrapText="1"/>
    </xf>
    <xf numFmtId="164" fontId="0" fillId="2" borderId="4" xfId="0" applyNumberFormat="1" applyFill="1" applyBorder="1"/>
    <xf numFmtId="164" fontId="0" fillId="2" borderId="5" xfId="0" applyNumberFormat="1" applyFill="1" applyBorder="1"/>
    <xf numFmtId="11" fontId="0" fillId="4" borderId="4" xfId="0" applyNumberFormat="1" applyFill="1" applyBorder="1"/>
    <xf numFmtId="11" fontId="0" fillId="4" borderId="5" xfId="0" applyNumberFormat="1" applyFill="1" applyBorder="1"/>
    <xf numFmtId="11" fontId="0" fillId="5" borderId="0" xfId="0" applyNumberFormat="1" applyFill="1"/>
    <xf numFmtId="11" fontId="0" fillId="5" borderId="5" xfId="0" applyNumberFormat="1" applyFill="1" applyBorder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1" fontId="0" fillId="0" borderId="0" xfId="0" applyNumberFormat="1" applyFill="1"/>
    <xf numFmtId="0" fontId="3" fillId="0" borderId="0" xfId="0" applyFont="1"/>
    <xf numFmtId="0" fontId="3" fillId="0" borderId="0" xfId="0" applyFont="1" applyAlignment="1">
      <alignment vertical="center"/>
    </xf>
    <xf numFmtId="0" fontId="0" fillId="3" borderId="0" xfId="0" applyNumberFormat="1" applyFill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0" xfId="0" applyNumberFormat="1" applyFill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/>
    </xf>
    <xf numFmtId="1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BD43-0FF7-4FDB-B0B8-DA8332EEA26B}">
  <sheetPr>
    <tabColor theme="2" tint="-0.499984740745262"/>
    <pageSetUpPr fitToPage="1"/>
  </sheetPr>
  <dimension ref="B2:R47"/>
  <sheetViews>
    <sheetView tabSelected="1" zoomScaleNormal="100" workbookViewId="0">
      <selection activeCell="D25" sqref="D25"/>
    </sheetView>
  </sheetViews>
  <sheetFormatPr defaultRowHeight="14.5" x14ac:dyDescent="0.35"/>
  <cols>
    <col min="2" max="2" width="14.453125" customWidth="1"/>
    <col min="17" max="17" width="10" bestFit="1" customWidth="1"/>
  </cols>
  <sheetData>
    <row r="2" spans="2:18" ht="23.25" customHeight="1" x14ac:dyDescent="0.35">
      <c r="B2" s="21" t="s">
        <v>22</v>
      </c>
    </row>
    <row r="4" spans="2:18" x14ac:dyDescent="0.35">
      <c r="B4" s="20" t="s">
        <v>20</v>
      </c>
    </row>
    <row r="5" spans="2:18" ht="15" thickBot="1" x14ac:dyDescent="0.4"/>
    <row r="6" spans="2:18" ht="23.5" thickBot="1" x14ac:dyDescent="0.4">
      <c r="B6" s="33" t="s">
        <v>0</v>
      </c>
      <c r="C6" s="33" t="s">
        <v>1</v>
      </c>
      <c r="D6" s="16" t="s">
        <v>2</v>
      </c>
      <c r="E6" s="16" t="s">
        <v>3</v>
      </c>
      <c r="F6" s="16" t="s">
        <v>4</v>
      </c>
      <c r="G6" s="30" t="s">
        <v>5</v>
      </c>
      <c r="H6" s="30"/>
      <c r="I6" s="30"/>
      <c r="J6" s="30" t="s">
        <v>23</v>
      </c>
      <c r="K6" s="30"/>
      <c r="L6" s="30"/>
      <c r="M6" s="30" t="s">
        <v>24</v>
      </c>
      <c r="N6" s="30"/>
      <c r="O6" s="30"/>
      <c r="P6" s="30" t="s">
        <v>25</v>
      </c>
      <c r="Q6" s="30"/>
      <c r="R6" s="30"/>
    </row>
    <row r="7" spans="2:18" ht="23.5" thickBot="1" x14ac:dyDescent="0.4">
      <c r="B7" s="34"/>
      <c r="C7" s="34"/>
      <c r="D7" s="17" t="s">
        <v>6</v>
      </c>
      <c r="E7" s="17" t="s">
        <v>7</v>
      </c>
      <c r="F7" s="17" t="s">
        <v>7</v>
      </c>
      <c r="G7" s="16" t="s">
        <v>2</v>
      </c>
      <c r="H7" s="5" t="s">
        <v>3</v>
      </c>
      <c r="I7" s="16" t="s">
        <v>4</v>
      </c>
      <c r="J7" s="16" t="s">
        <v>2</v>
      </c>
      <c r="K7" s="5" t="s">
        <v>3</v>
      </c>
      <c r="L7" s="16" t="s">
        <v>4</v>
      </c>
      <c r="M7" s="16" t="s">
        <v>2</v>
      </c>
      <c r="N7" s="5" t="s">
        <v>3</v>
      </c>
      <c r="O7" s="16" t="s">
        <v>4</v>
      </c>
      <c r="P7" s="16" t="s">
        <v>2</v>
      </c>
      <c r="Q7" s="5" t="s">
        <v>3</v>
      </c>
      <c r="R7" s="16" t="s">
        <v>4</v>
      </c>
    </row>
    <row r="8" spans="2:18" ht="23.5" thickBot="1" x14ac:dyDescent="0.4">
      <c r="B8" s="18" t="s">
        <v>8</v>
      </c>
      <c r="C8" s="18" t="s">
        <v>9</v>
      </c>
      <c r="D8" s="27">
        <v>0.55626604582774297</v>
      </c>
      <c r="E8" s="27">
        <v>0.37476522096918352</v>
      </c>
      <c r="F8" s="27">
        <v>7.3336223698319755E-2</v>
      </c>
      <c r="G8" s="3">
        <f>D8*11.2</f>
        <v>6.2301797132707213</v>
      </c>
      <c r="H8" s="6">
        <f t="shared" ref="H8:I15" si="0">E8*11.2</f>
        <v>4.1973704748548553</v>
      </c>
      <c r="I8" s="3">
        <f t="shared" si="0"/>
        <v>0.82136570542118126</v>
      </c>
      <c r="J8" s="22">
        <v>0.01</v>
      </c>
      <c r="K8" s="23">
        <v>0.01</v>
      </c>
      <c r="L8" s="22">
        <v>0.01</v>
      </c>
      <c r="M8" s="4">
        <f>G8*J8</f>
        <v>6.2301797132707212E-2</v>
      </c>
      <c r="N8" s="8">
        <f>H8*K8</f>
        <v>4.197370474854855E-2</v>
      </c>
      <c r="O8" s="4">
        <f>I8*L8</f>
        <v>8.2136570542118131E-3</v>
      </c>
      <c r="P8" s="10">
        <f>SUM(M8:M15)</f>
        <v>9.508989700332203E-2</v>
      </c>
      <c r="Q8" s="11">
        <f>SUM(N8:N15)</f>
        <v>7.1300595642576015E-2</v>
      </c>
      <c r="R8" s="10">
        <f>SUM(O8:O15)</f>
        <v>2.8478011624007777E-2</v>
      </c>
    </row>
    <row r="9" spans="2:18" ht="23.5" thickBot="1" x14ac:dyDescent="0.4">
      <c r="B9" s="31" t="s">
        <v>10</v>
      </c>
      <c r="C9" s="18" t="s">
        <v>11</v>
      </c>
      <c r="D9" s="27">
        <v>1.7985380496917385E-3</v>
      </c>
      <c r="E9" s="27">
        <v>3.2526569318433217E-3</v>
      </c>
      <c r="F9" s="27">
        <v>2.2527529262518897E-3</v>
      </c>
      <c r="G9" s="3">
        <f t="shared" ref="G9:G15" si="1">D9*11.2</f>
        <v>2.0143626156547471E-2</v>
      </c>
      <c r="H9" s="6">
        <f t="shared" si="0"/>
        <v>3.6429757636645202E-2</v>
      </c>
      <c r="I9" s="3">
        <f t="shared" si="0"/>
        <v>2.5230832774021161E-2</v>
      </c>
      <c r="J9" s="24">
        <v>0.8</v>
      </c>
      <c r="K9" s="25">
        <v>0.8</v>
      </c>
      <c r="L9" s="24">
        <v>0.8</v>
      </c>
      <c r="M9" s="4">
        <f t="shared" ref="M9:O15" si="2">G9*J9</f>
        <v>1.6114900925237978E-2</v>
      </c>
      <c r="N9" s="8">
        <f t="shared" si="2"/>
        <v>2.9143806109316162E-2</v>
      </c>
      <c r="O9" s="4">
        <f t="shared" si="2"/>
        <v>2.018466621921693E-2</v>
      </c>
      <c r="P9" s="19"/>
      <c r="R9" s="19"/>
    </row>
    <row r="10" spans="2:18" ht="15" thickBot="1" x14ac:dyDescent="0.4">
      <c r="B10" s="32"/>
      <c r="C10" s="18" t="s">
        <v>12</v>
      </c>
      <c r="D10" s="27">
        <v>1.4541188821515845E-3</v>
      </c>
      <c r="E10" s="28">
        <v>0</v>
      </c>
      <c r="F10" s="28">
        <v>0</v>
      </c>
      <c r="G10" s="3">
        <f t="shared" si="1"/>
        <v>1.6286131480097745E-2</v>
      </c>
      <c r="H10" s="6">
        <f t="shared" si="0"/>
        <v>0</v>
      </c>
      <c r="I10" s="3">
        <f t="shared" si="0"/>
        <v>0</v>
      </c>
      <c r="J10" s="22">
        <v>1</v>
      </c>
      <c r="K10" s="23">
        <v>1</v>
      </c>
      <c r="L10" s="22">
        <v>1</v>
      </c>
      <c r="M10" s="4">
        <f t="shared" si="2"/>
        <v>1.6286131480097745E-2</v>
      </c>
      <c r="N10" s="8">
        <f t="shared" si="2"/>
        <v>0</v>
      </c>
      <c r="O10" s="4">
        <f t="shared" si="2"/>
        <v>0</v>
      </c>
      <c r="P10" s="30" t="s">
        <v>19</v>
      </c>
      <c r="Q10" s="30"/>
      <c r="R10" s="30"/>
    </row>
    <row r="11" spans="2:18" ht="23.5" thickBot="1" x14ac:dyDescent="0.4">
      <c r="B11" s="18" t="s">
        <v>13</v>
      </c>
      <c r="C11" s="18" t="s">
        <v>12</v>
      </c>
      <c r="D11" s="27">
        <v>2.4020449958973191E-6</v>
      </c>
      <c r="E11" s="27">
        <v>1.1021426791250609E-6</v>
      </c>
      <c r="F11" s="27">
        <v>4.0468351286812473E-7</v>
      </c>
      <c r="G11" s="3">
        <f t="shared" si="1"/>
        <v>2.6902903954049971E-5</v>
      </c>
      <c r="H11" s="6">
        <f t="shared" si="0"/>
        <v>1.2343998006200681E-5</v>
      </c>
      <c r="I11" s="3">
        <f t="shared" si="0"/>
        <v>4.5324553441229968E-6</v>
      </c>
      <c r="J11" s="22">
        <v>1</v>
      </c>
      <c r="K11" s="23">
        <v>1</v>
      </c>
      <c r="L11" s="22">
        <v>1</v>
      </c>
      <c r="M11" s="4">
        <f t="shared" si="2"/>
        <v>2.6902903954049971E-5</v>
      </c>
      <c r="N11" s="8">
        <f t="shared" si="2"/>
        <v>1.2343998006200681E-5</v>
      </c>
      <c r="O11" s="4">
        <f t="shared" si="2"/>
        <v>4.5324553441229968E-6</v>
      </c>
      <c r="P11" s="16" t="s">
        <v>2</v>
      </c>
      <c r="Q11" s="5" t="s">
        <v>3</v>
      </c>
      <c r="R11" s="16" t="s">
        <v>4</v>
      </c>
    </row>
    <row r="12" spans="2:18" ht="15" thickBot="1" x14ac:dyDescent="0.4">
      <c r="B12" s="18" t="s">
        <v>14</v>
      </c>
      <c r="C12" s="18" t="s">
        <v>12</v>
      </c>
      <c r="D12" s="27">
        <v>1.752543195685817E-5</v>
      </c>
      <c r="E12" s="27">
        <v>9.1817886785161367E-6</v>
      </c>
      <c r="F12" s="27">
        <v>4.3015444968443647E-6</v>
      </c>
      <c r="G12" s="3">
        <f t="shared" si="1"/>
        <v>1.962848379168115E-4</v>
      </c>
      <c r="H12" s="6">
        <f t="shared" si="0"/>
        <v>1.0283603319938072E-4</v>
      </c>
      <c r="I12" s="3">
        <f t="shared" si="0"/>
        <v>4.8177298364656884E-5</v>
      </c>
      <c r="J12" s="22">
        <v>1</v>
      </c>
      <c r="K12" s="23">
        <v>1</v>
      </c>
      <c r="L12" s="22">
        <v>1</v>
      </c>
      <c r="M12" s="4">
        <f t="shared" si="2"/>
        <v>1.962848379168115E-4</v>
      </c>
      <c r="N12" s="8">
        <f t="shared" si="2"/>
        <v>1.0283603319938072E-4</v>
      </c>
      <c r="O12" s="4">
        <f t="shared" si="2"/>
        <v>4.8177298364656884E-5</v>
      </c>
      <c r="P12" s="12">
        <v>7.5</v>
      </c>
      <c r="Q12" s="13">
        <v>6.5</v>
      </c>
      <c r="R12" s="12">
        <v>4.5</v>
      </c>
    </row>
    <row r="13" spans="2:18" ht="15" thickBot="1" x14ac:dyDescent="0.4">
      <c r="B13" s="18" t="s">
        <v>15</v>
      </c>
      <c r="C13" s="18" t="s">
        <v>12</v>
      </c>
      <c r="D13" s="27">
        <v>1.0585283032767851E-5</v>
      </c>
      <c r="E13" s="27">
        <v>3.501285926223215E-6</v>
      </c>
      <c r="F13" s="27">
        <v>7.2468476147410754E-7</v>
      </c>
      <c r="G13" s="3">
        <f t="shared" si="1"/>
        <v>1.1855516996699993E-4</v>
      </c>
      <c r="H13" s="6">
        <f t="shared" si="0"/>
        <v>3.9214402373700007E-5</v>
      </c>
      <c r="I13" s="3">
        <f t="shared" si="0"/>
        <v>8.1164693285100035E-6</v>
      </c>
      <c r="J13" s="22">
        <v>1</v>
      </c>
      <c r="K13" s="23">
        <v>1</v>
      </c>
      <c r="L13" s="22">
        <v>1</v>
      </c>
      <c r="M13" s="4">
        <f t="shared" si="2"/>
        <v>1.1855516996699993E-4</v>
      </c>
      <c r="N13" s="8">
        <f t="shared" si="2"/>
        <v>3.9214402373700007E-5</v>
      </c>
      <c r="O13" s="4">
        <f t="shared" si="2"/>
        <v>8.1164693285100035E-6</v>
      </c>
      <c r="P13" s="14"/>
      <c r="Q13" s="14"/>
      <c r="R13" s="14"/>
    </row>
    <row r="14" spans="2:18" ht="15" thickBot="1" x14ac:dyDescent="0.4">
      <c r="B14" s="18" t="s">
        <v>16</v>
      </c>
      <c r="C14" s="18" t="s">
        <v>12</v>
      </c>
      <c r="D14" s="27">
        <v>9.2824789671964391E-7</v>
      </c>
      <c r="E14" s="27">
        <v>2.573038029503574E-7</v>
      </c>
      <c r="F14" s="27">
        <v>3.1185872319616108E-8</v>
      </c>
      <c r="G14" s="3">
        <f t="shared" si="1"/>
        <v>1.0396376443260011E-5</v>
      </c>
      <c r="H14" s="6">
        <f t="shared" si="0"/>
        <v>2.8818025930440026E-6</v>
      </c>
      <c r="I14" s="3">
        <f t="shared" si="0"/>
        <v>3.4928176997970041E-7</v>
      </c>
      <c r="J14" s="22">
        <v>1</v>
      </c>
      <c r="K14" s="23">
        <v>1</v>
      </c>
      <c r="L14" s="22">
        <v>1</v>
      </c>
      <c r="M14" s="4">
        <f t="shared" si="2"/>
        <v>1.0396376443260011E-5</v>
      </c>
      <c r="N14" s="8">
        <f t="shared" si="2"/>
        <v>2.8818025930440026E-6</v>
      </c>
      <c r="O14" s="4">
        <f t="shared" si="2"/>
        <v>3.4928176997970041E-7</v>
      </c>
      <c r="P14" s="1"/>
      <c r="Q14" s="15"/>
      <c r="R14" s="1"/>
    </row>
    <row r="15" spans="2:18" ht="23.5" thickBot="1" x14ac:dyDescent="0.4">
      <c r="B15" s="18" t="s">
        <v>17</v>
      </c>
      <c r="C15" s="18" t="s">
        <v>12</v>
      </c>
      <c r="D15" s="27">
        <v>3.1185872319616099E-6</v>
      </c>
      <c r="E15" s="27">
        <v>2.3043346909794686E-6</v>
      </c>
      <c r="F15" s="27">
        <v>1.6529326581937522E-6</v>
      </c>
      <c r="G15" s="3">
        <f t="shared" si="1"/>
        <v>3.4928176997970027E-5</v>
      </c>
      <c r="H15" s="7">
        <f t="shared" si="0"/>
        <v>2.5808548538970046E-5</v>
      </c>
      <c r="I15" s="3">
        <f t="shared" si="0"/>
        <v>1.8512845771770024E-5</v>
      </c>
      <c r="J15" s="22">
        <v>1</v>
      </c>
      <c r="K15" s="26">
        <v>1</v>
      </c>
      <c r="L15" s="22">
        <v>1</v>
      </c>
      <c r="M15" s="4">
        <f t="shared" si="2"/>
        <v>3.4928176997970027E-5</v>
      </c>
      <c r="N15" s="9">
        <f t="shared" si="2"/>
        <v>2.5808548538970046E-5</v>
      </c>
      <c r="O15" s="4">
        <f t="shared" si="2"/>
        <v>1.8512845771770024E-5</v>
      </c>
      <c r="P15" s="19"/>
      <c r="R15" s="19"/>
    </row>
    <row r="18" spans="2:18" x14ac:dyDescent="0.35">
      <c r="B18" s="20" t="s">
        <v>21</v>
      </c>
    </row>
    <row r="19" spans="2:18" ht="15" thickBot="1" x14ac:dyDescent="0.4"/>
    <row r="20" spans="2:18" ht="23.5" thickBot="1" x14ac:dyDescent="0.4">
      <c r="B20" s="33" t="s">
        <v>0</v>
      </c>
      <c r="C20" s="33" t="s">
        <v>1</v>
      </c>
      <c r="D20" s="16" t="s">
        <v>2</v>
      </c>
      <c r="E20" s="16" t="s">
        <v>3</v>
      </c>
      <c r="F20" s="16" t="s">
        <v>4</v>
      </c>
      <c r="G20" s="30" t="s">
        <v>5</v>
      </c>
      <c r="H20" s="30"/>
      <c r="I20" s="30"/>
      <c r="J20" s="30" t="s">
        <v>18</v>
      </c>
      <c r="K20" s="30"/>
      <c r="L20" s="30"/>
      <c r="M20" s="30" t="s">
        <v>24</v>
      </c>
      <c r="N20" s="30"/>
      <c r="O20" s="30"/>
      <c r="P20" s="30" t="s">
        <v>25</v>
      </c>
      <c r="Q20" s="30"/>
      <c r="R20" s="30"/>
    </row>
    <row r="21" spans="2:18" ht="23.5" thickBot="1" x14ac:dyDescent="0.4">
      <c r="B21" s="34"/>
      <c r="C21" s="34"/>
      <c r="D21" s="17" t="s">
        <v>6</v>
      </c>
      <c r="E21" s="17" t="s">
        <v>7</v>
      </c>
      <c r="F21" s="17" t="s">
        <v>7</v>
      </c>
      <c r="G21" s="16" t="s">
        <v>2</v>
      </c>
      <c r="H21" s="5" t="s">
        <v>3</v>
      </c>
      <c r="I21" s="16" t="s">
        <v>4</v>
      </c>
      <c r="J21" s="16" t="s">
        <v>2</v>
      </c>
      <c r="K21" s="5" t="s">
        <v>3</v>
      </c>
      <c r="L21" s="16" t="s">
        <v>4</v>
      </c>
      <c r="M21" s="16" t="s">
        <v>2</v>
      </c>
      <c r="N21" s="5" t="s">
        <v>3</v>
      </c>
      <c r="O21" s="16" t="s">
        <v>4</v>
      </c>
      <c r="P21" s="16" t="s">
        <v>2</v>
      </c>
      <c r="Q21" s="5" t="s">
        <v>3</v>
      </c>
      <c r="R21" s="16" t="s">
        <v>4</v>
      </c>
    </row>
    <row r="22" spans="2:18" ht="23.5" thickBot="1" x14ac:dyDescent="0.4">
      <c r="B22" s="18" t="s">
        <v>8</v>
      </c>
      <c r="C22" s="18" t="s">
        <v>9</v>
      </c>
      <c r="D22" s="2">
        <v>0.4</v>
      </c>
      <c r="E22" s="2">
        <v>0.24</v>
      </c>
      <c r="F22" s="2">
        <v>4.2999999999999997E-2</v>
      </c>
      <c r="G22" s="3">
        <f t="shared" ref="G22:I29" si="3">D22*11.2</f>
        <v>4.4799999999999995</v>
      </c>
      <c r="H22" s="6">
        <f t="shared" si="3"/>
        <v>2.6879999999999997</v>
      </c>
      <c r="I22" s="3">
        <f t="shared" si="3"/>
        <v>0.48159999999999992</v>
      </c>
      <c r="J22" s="22">
        <v>0.01</v>
      </c>
      <c r="K22" s="23">
        <v>0.01</v>
      </c>
      <c r="L22" s="22">
        <v>0.01</v>
      </c>
      <c r="M22" s="4">
        <f t="shared" ref="M22:O29" si="4">G22*J22</f>
        <v>4.48E-2</v>
      </c>
      <c r="N22" s="8">
        <f t="shared" si="4"/>
        <v>2.6879999999999998E-2</v>
      </c>
      <c r="O22" s="4">
        <f t="shared" si="4"/>
        <v>4.8159999999999991E-3</v>
      </c>
      <c r="P22" s="10">
        <f>SUM(M22:M29)</f>
        <v>7.6083951999999996E-2</v>
      </c>
      <c r="Q22" s="11">
        <f>SUM(N22:N29)</f>
        <v>5.4834863999999997E-2</v>
      </c>
      <c r="R22" s="10">
        <f>SUM(O22:O29)</f>
        <v>2.4605728000000004E-2</v>
      </c>
    </row>
    <row r="23" spans="2:18" ht="23.5" thickBot="1" x14ac:dyDescent="0.4">
      <c r="B23" s="31" t="s">
        <v>10</v>
      </c>
      <c r="C23" s="18" t="s">
        <v>11</v>
      </c>
      <c r="D23" s="2">
        <v>1.6999999999999999E-3</v>
      </c>
      <c r="E23" s="2">
        <v>3.0999999999999999E-3</v>
      </c>
      <c r="F23" s="2">
        <v>2.2000000000000001E-3</v>
      </c>
      <c r="G23" s="3">
        <f t="shared" si="3"/>
        <v>1.9039999999999998E-2</v>
      </c>
      <c r="H23" s="6">
        <f t="shared" si="3"/>
        <v>3.4719999999999994E-2</v>
      </c>
      <c r="I23" s="3">
        <f t="shared" si="3"/>
        <v>2.4639999999999999E-2</v>
      </c>
      <c r="J23" s="24">
        <v>0.8</v>
      </c>
      <c r="K23" s="25">
        <v>0.8</v>
      </c>
      <c r="L23" s="24">
        <v>0.8</v>
      </c>
      <c r="M23" s="4">
        <f t="shared" si="4"/>
        <v>1.5231999999999999E-2</v>
      </c>
      <c r="N23" s="8">
        <f t="shared" si="4"/>
        <v>2.7775999999999995E-2</v>
      </c>
      <c r="O23" s="4">
        <f t="shared" si="4"/>
        <v>1.9712E-2</v>
      </c>
      <c r="P23" s="19"/>
      <c r="R23" s="19"/>
    </row>
    <row r="24" spans="2:18" ht="15" thickBot="1" x14ac:dyDescent="0.4">
      <c r="B24" s="32"/>
      <c r="C24" s="18" t="s">
        <v>12</v>
      </c>
      <c r="D24" s="2">
        <v>1.4E-3</v>
      </c>
      <c r="E24" s="18">
        <v>0</v>
      </c>
      <c r="F24" s="18">
        <v>0</v>
      </c>
      <c r="G24" s="3">
        <f t="shared" si="3"/>
        <v>1.5679999999999999E-2</v>
      </c>
      <c r="H24" s="6">
        <f t="shared" si="3"/>
        <v>0</v>
      </c>
      <c r="I24" s="3">
        <f t="shared" si="3"/>
        <v>0</v>
      </c>
      <c r="J24" s="22">
        <v>1</v>
      </c>
      <c r="K24" s="23">
        <v>1</v>
      </c>
      <c r="L24" s="22">
        <v>1</v>
      </c>
      <c r="M24" s="4">
        <f t="shared" si="4"/>
        <v>1.5679999999999999E-2</v>
      </c>
      <c r="N24" s="8">
        <f t="shared" si="4"/>
        <v>0</v>
      </c>
      <c r="O24" s="4">
        <f t="shared" si="4"/>
        <v>0</v>
      </c>
      <c r="P24" s="30" t="s">
        <v>19</v>
      </c>
      <c r="Q24" s="30"/>
      <c r="R24" s="30"/>
    </row>
    <row r="25" spans="2:18" ht="23.5" thickBot="1" x14ac:dyDescent="0.4">
      <c r="B25" s="18" t="s">
        <v>13</v>
      </c>
      <c r="C25" s="18" t="s">
        <v>12</v>
      </c>
      <c r="D25" s="2">
        <v>2.3E-6</v>
      </c>
      <c r="E25" s="2">
        <v>1.0699999999999999E-6</v>
      </c>
      <c r="F25" s="2">
        <v>3.9999999999999998E-7</v>
      </c>
      <c r="G25" s="3">
        <f t="shared" si="3"/>
        <v>2.5759999999999997E-5</v>
      </c>
      <c r="H25" s="6">
        <f t="shared" si="3"/>
        <v>1.1983999999999999E-5</v>
      </c>
      <c r="I25" s="3">
        <f t="shared" si="3"/>
        <v>4.4799999999999995E-6</v>
      </c>
      <c r="J25" s="22">
        <v>1</v>
      </c>
      <c r="K25" s="23">
        <v>1</v>
      </c>
      <c r="L25" s="22">
        <v>1</v>
      </c>
      <c r="M25" s="4">
        <f t="shared" si="4"/>
        <v>2.5759999999999997E-5</v>
      </c>
      <c r="N25" s="8">
        <f t="shared" si="4"/>
        <v>1.1983999999999999E-5</v>
      </c>
      <c r="O25" s="4">
        <f t="shared" si="4"/>
        <v>4.4799999999999995E-6</v>
      </c>
      <c r="P25" s="16" t="s">
        <v>2</v>
      </c>
      <c r="Q25" s="5" t="s">
        <v>3</v>
      </c>
      <c r="R25" s="16" t="s">
        <v>4</v>
      </c>
    </row>
    <row r="26" spans="2:18" ht="15" thickBot="1" x14ac:dyDescent="0.4">
      <c r="B26" s="18" t="s">
        <v>14</v>
      </c>
      <c r="C26" s="18" t="s">
        <v>12</v>
      </c>
      <c r="D26" s="2">
        <v>1.7E-5</v>
      </c>
      <c r="E26" s="2">
        <v>9.0000000000000002E-6</v>
      </c>
      <c r="F26" s="2">
        <v>4.1999999999999996E-6</v>
      </c>
      <c r="G26" s="3">
        <f t="shared" si="3"/>
        <v>1.9039999999999999E-4</v>
      </c>
      <c r="H26" s="6">
        <f t="shared" si="3"/>
        <v>1.008E-4</v>
      </c>
      <c r="I26" s="3">
        <f t="shared" si="3"/>
        <v>4.703999999999999E-5</v>
      </c>
      <c r="J26" s="22">
        <v>1</v>
      </c>
      <c r="K26" s="23">
        <v>1</v>
      </c>
      <c r="L26" s="22">
        <v>1</v>
      </c>
      <c r="M26" s="4">
        <f t="shared" si="4"/>
        <v>1.9039999999999999E-4</v>
      </c>
      <c r="N26" s="8">
        <f t="shared" si="4"/>
        <v>1.008E-4</v>
      </c>
      <c r="O26" s="4">
        <f t="shared" si="4"/>
        <v>4.703999999999999E-5</v>
      </c>
      <c r="P26" s="12">
        <v>7.5</v>
      </c>
      <c r="Q26" s="13">
        <v>6.5</v>
      </c>
      <c r="R26" s="12">
        <v>4.5</v>
      </c>
    </row>
    <row r="27" spans="2:18" ht="15" thickBot="1" x14ac:dyDescent="0.4">
      <c r="B27" s="18" t="s">
        <v>15</v>
      </c>
      <c r="C27" s="18" t="s">
        <v>12</v>
      </c>
      <c r="D27" s="2">
        <v>1.0000000000000001E-5</v>
      </c>
      <c r="E27" s="2">
        <v>3.4000000000000001E-6</v>
      </c>
      <c r="F27" s="2">
        <v>7.0999999999999998E-7</v>
      </c>
      <c r="G27" s="3">
        <f t="shared" si="3"/>
        <v>1.12E-4</v>
      </c>
      <c r="H27" s="6">
        <f t="shared" si="3"/>
        <v>3.8080000000000001E-5</v>
      </c>
      <c r="I27" s="3">
        <f t="shared" si="3"/>
        <v>7.9519999999999994E-6</v>
      </c>
      <c r="J27" s="22">
        <v>1</v>
      </c>
      <c r="K27" s="23">
        <v>1</v>
      </c>
      <c r="L27" s="22">
        <v>1</v>
      </c>
      <c r="M27" s="4">
        <f t="shared" si="4"/>
        <v>1.12E-4</v>
      </c>
      <c r="N27" s="8">
        <f t="shared" si="4"/>
        <v>3.8080000000000001E-5</v>
      </c>
      <c r="O27" s="4">
        <f t="shared" si="4"/>
        <v>7.9519999999999994E-6</v>
      </c>
      <c r="P27" s="14"/>
      <c r="Q27" s="14"/>
      <c r="R27" s="14"/>
    </row>
    <row r="28" spans="2:18" ht="15" thickBot="1" x14ac:dyDescent="0.4">
      <c r="B28" s="18" t="s">
        <v>16</v>
      </c>
      <c r="C28" s="18" t="s">
        <v>12</v>
      </c>
      <c r="D28" s="2">
        <v>9.0999999999999997E-7</v>
      </c>
      <c r="E28" s="2">
        <v>2.4999999999999999E-7</v>
      </c>
      <c r="F28" s="2">
        <v>2.9999999999999997E-8</v>
      </c>
      <c r="G28" s="3">
        <f t="shared" si="3"/>
        <v>1.0191999999999998E-5</v>
      </c>
      <c r="H28" s="6">
        <f t="shared" si="3"/>
        <v>2.7999999999999999E-6</v>
      </c>
      <c r="I28" s="3">
        <f t="shared" si="3"/>
        <v>3.3599999999999994E-7</v>
      </c>
      <c r="J28" s="22">
        <v>1</v>
      </c>
      <c r="K28" s="23">
        <v>1</v>
      </c>
      <c r="L28" s="22">
        <v>1</v>
      </c>
      <c r="M28" s="4">
        <f t="shared" si="4"/>
        <v>1.0191999999999998E-5</v>
      </c>
      <c r="N28" s="8">
        <f t="shared" si="4"/>
        <v>2.7999999999999999E-6</v>
      </c>
      <c r="O28" s="4">
        <f t="shared" si="4"/>
        <v>3.3599999999999994E-7</v>
      </c>
      <c r="P28" s="1"/>
      <c r="Q28" s="15"/>
      <c r="R28" s="1"/>
    </row>
    <row r="29" spans="2:18" ht="23.5" thickBot="1" x14ac:dyDescent="0.4">
      <c r="B29" s="18" t="s">
        <v>17</v>
      </c>
      <c r="C29" s="18" t="s">
        <v>12</v>
      </c>
      <c r="D29" s="2">
        <v>3.0000000000000001E-6</v>
      </c>
      <c r="E29" s="2">
        <v>2.2500000000000001E-6</v>
      </c>
      <c r="F29" s="2">
        <v>1.5999999999999999E-6</v>
      </c>
      <c r="G29" s="3">
        <f t="shared" si="3"/>
        <v>3.3599999999999997E-5</v>
      </c>
      <c r="H29" s="7">
        <f t="shared" si="3"/>
        <v>2.5199999999999999E-5</v>
      </c>
      <c r="I29" s="3">
        <f t="shared" si="3"/>
        <v>1.7919999999999998E-5</v>
      </c>
      <c r="J29" s="22">
        <v>1</v>
      </c>
      <c r="K29" s="26">
        <v>1</v>
      </c>
      <c r="L29" s="22">
        <v>1</v>
      </c>
      <c r="M29" s="4">
        <f t="shared" si="4"/>
        <v>3.3599999999999997E-5</v>
      </c>
      <c r="N29" s="9">
        <f t="shared" si="4"/>
        <v>2.5199999999999999E-5</v>
      </c>
      <c r="O29" s="4">
        <f t="shared" si="4"/>
        <v>1.7919999999999998E-5</v>
      </c>
      <c r="P29" s="19"/>
      <c r="R29" s="19"/>
    </row>
    <row r="46" spans="4:6" x14ac:dyDescent="0.35">
      <c r="D46" s="29"/>
      <c r="E46" s="29"/>
      <c r="F46" s="29"/>
    </row>
    <row r="47" spans="4:6" x14ac:dyDescent="0.35">
      <c r="D47" s="29"/>
      <c r="E47" s="29"/>
      <c r="F47" s="29"/>
    </row>
  </sheetData>
  <mergeCells count="16">
    <mergeCell ref="P6:R6"/>
    <mergeCell ref="B23:B24"/>
    <mergeCell ref="P24:R24"/>
    <mergeCell ref="B9:B10"/>
    <mergeCell ref="P10:R10"/>
    <mergeCell ref="B20:B21"/>
    <mergeCell ref="C20:C21"/>
    <mergeCell ref="G20:I20"/>
    <mergeCell ref="J20:L20"/>
    <mergeCell ref="M20:O20"/>
    <mergeCell ref="P20:R20"/>
    <mergeCell ref="B6:B7"/>
    <mergeCell ref="C6:C7"/>
    <mergeCell ref="G6:I6"/>
    <mergeCell ref="J6:L6"/>
    <mergeCell ref="M6:O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2024-09-27T19:07:22Z</dcterms:created>
  <dcterms:modified xsi:type="dcterms:W3CDTF">2024-09-27T19:07:41Z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2024-09-27T19:07:41Z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9a664f72-c359-4d5b-bbfe-382cda63c6d5</vt:lpwstr>
  </property>
  <property fmtid="{D5CDD505-2E9C-101B-9397-08002B2CF9AE}" pid="8" name="MSIP_Label_b1a6f161-e42b-4c47-8f69-f6a81e023e2d_ContentBits">
    <vt:lpwstr>0</vt:lpwstr>
  </property>
</Properties>
</file>