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ube\Dropbox\Boxifier\Active Files\SEC\EB-2024-0063 Cost of Capital Generic Hearing\Hearing\Final Compendiums\"/>
    </mc:Choice>
  </mc:AlternateContent>
  <xr:revisionPtr revIDLastSave="0" documentId="8_{8A16395F-F3C3-4524-836B-C9FF2BDBCE00}" xr6:coauthVersionLast="47" xr6:coauthVersionMax="47" xr10:uidLastSave="{00000000-0000-0000-0000-000000000000}"/>
  <bookViews>
    <workbookView xWindow="-120" yWindow="-120" windowWidth="29040" windowHeight="15720" activeTab="2" xr2:uid="{52A5E858-4ED4-4DA7-8C47-3C6641545542}"/>
  </bookViews>
  <sheets>
    <sheet name="SEC Analysis (All Nexus Adj)" sheetId="6" r:id="rId1"/>
    <sheet name="SEC Analysis (Nexus Adj ex IL) " sheetId="4" r:id="rId2"/>
    <sheet name="EDA_Nexus_usSNL" sheetId="1" r:id="rId3"/>
  </sheets>
  <definedNames>
    <definedName name="_xlnm._FilterDatabase" localSheetId="2" hidden="1">EDA_Nexus_usSNL!$A$1:$AA$1962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6" l="1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S6" i="6"/>
  <c r="R6" i="6"/>
  <c r="Q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O6" i="6"/>
  <c r="N6" i="6"/>
  <c r="M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J6" i="6"/>
  <c r="J22" i="6" s="1"/>
  <c r="I6" i="6"/>
  <c r="I22" i="6" s="1"/>
  <c r="K22" i="6" s="1"/>
  <c r="H6" i="6"/>
  <c r="H22" i="6" s="1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F21" i="6" s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E6" i="6"/>
  <c r="E22" i="6" s="1"/>
  <c r="D6" i="6"/>
  <c r="D22" i="6" s="1"/>
  <c r="F22" i="6" s="1"/>
  <c r="C6" i="6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O6" i="4"/>
  <c r="N6" i="4"/>
  <c r="M6" i="4"/>
  <c r="H6" i="4"/>
  <c r="H22" i="4" s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S6" i="4"/>
  <c r="R6" i="4"/>
  <c r="Q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J6" i="4"/>
  <c r="J22" i="4" s="1"/>
  <c r="I6" i="4"/>
  <c r="I22" i="4" s="1"/>
  <c r="K22" i="4" s="1"/>
  <c r="C6" i="4"/>
  <c r="C22" i="4" s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E6" i="4"/>
  <c r="E22" i="4" s="1"/>
  <c r="D6" i="4"/>
  <c r="D22" i="4" s="1"/>
  <c r="F22" i="4" s="1"/>
  <c r="F14" i="6" l="1"/>
  <c r="C22" i="6"/>
  <c r="F12" i="4"/>
  <c r="K14" i="6"/>
  <c r="F13" i="6"/>
  <c r="K20" i="6"/>
  <c r="K12" i="6"/>
  <c r="F11" i="4"/>
  <c r="K13" i="6"/>
  <c r="K21" i="4"/>
  <c r="K18" i="6"/>
  <c r="K17" i="6"/>
  <c r="K16" i="6"/>
  <c r="K9" i="6"/>
  <c r="K8" i="6"/>
  <c r="K21" i="6"/>
  <c r="K11" i="6"/>
  <c r="K15" i="6"/>
  <c r="K7" i="6"/>
  <c r="K10" i="6"/>
  <c r="K19" i="6"/>
  <c r="K6" i="6"/>
  <c r="F7" i="6"/>
  <c r="F19" i="6"/>
  <c r="F18" i="6"/>
  <c r="F17" i="6"/>
  <c r="F20" i="6"/>
  <c r="F15" i="6"/>
  <c r="F12" i="6"/>
  <c r="F11" i="6"/>
  <c r="F10" i="6"/>
  <c r="F16" i="6"/>
  <c r="F8" i="6"/>
  <c r="F9" i="6"/>
  <c r="F6" i="6"/>
  <c r="K14" i="4"/>
  <c r="K15" i="4"/>
  <c r="K12" i="4"/>
  <c r="K18" i="4"/>
  <c r="K20" i="4"/>
  <c r="K6" i="4"/>
  <c r="K8" i="4"/>
  <c r="K10" i="4"/>
  <c r="K19" i="4"/>
  <c r="K17" i="4"/>
  <c r="K7" i="4"/>
  <c r="K9" i="4"/>
  <c r="K16" i="4"/>
  <c r="F13" i="4"/>
  <c r="K11" i="4"/>
  <c r="K13" i="4"/>
  <c r="F7" i="4"/>
  <c r="F10" i="4"/>
  <c r="F9" i="4"/>
  <c r="F8" i="4"/>
  <c r="F20" i="4"/>
  <c r="F17" i="4"/>
  <c r="F15" i="4"/>
  <c r="F19" i="4"/>
  <c r="F18" i="4"/>
  <c r="F16" i="4"/>
  <c r="F14" i="4"/>
  <c r="F21" i="4"/>
  <c r="F6" i="4"/>
</calcChain>
</file>

<file path=xl/sharedStrings.xml><?xml version="1.0" encoding="utf-8"?>
<sst xmlns="http://schemas.openxmlformats.org/spreadsheetml/2006/main" count="19860" uniqueCount="2332">
  <si>
    <t>state</t>
  </si>
  <si>
    <t>company</t>
  </si>
  <si>
    <t>caseid</t>
  </si>
  <si>
    <t>service</t>
  </si>
  <si>
    <t>fileDate</t>
  </si>
  <si>
    <t>rateChange</t>
  </si>
  <si>
    <t>reqRORB</t>
  </si>
  <si>
    <t>reqROE</t>
  </si>
  <si>
    <t>ReqEqRatio</t>
  </si>
  <si>
    <t>reqRB</t>
  </si>
  <si>
    <t>AuthDate</t>
  </si>
  <si>
    <t>RateChange</t>
  </si>
  <si>
    <t>AuthRORB</t>
  </si>
  <si>
    <t>AuthROE</t>
  </si>
  <si>
    <t>AuthERatio</t>
  </si>
  <si>
    <t>TestYrEnd</t>
  </si>
  <si>
    <t>RB2</t>
  </si>
  <si>
    <t>RBValMethod</t>
  </si>
  <si>
    <t>Lag</t>
  </si>
  <si>
    <t>CaseType</t>
  </si>
  <si>
    <t>DecisionType</t>
  </si>
  <si>
    <t>Phase</t>
  </si>
  <si>
    <t>Interim</t>
  </si>
  <si>
    <t>stateName</t>
  </si>
  <si>
    <t>yrFiled</t>
  </si>
  <si>
    <t>yrAuth</t>
  </si>
  <si>
    <t>uscitr</t>
  </si>
  <si>
    <t>AK</t>
  </si>
  <si>
    <t>Alaska Electric Light and Power Company</t>
  </si>
  <si>
    <t>D-U-10-029</t>
  </si>
  <si>
    <t>Electric</t>
  </si>
  <si>
    <t>Average</t>
  </si>
  <si>
    <t>Vertically Integrated</t>
  </si>
  <si>
    <t>Fully Litigated</t>
  </si>
  <si>
    <t>No</t>
  </si>
  <si>
    <t>Alaska</t>
  </si>
  <si>
    <t>ENSTAR Natural Gas Company</t>
  </si>
  <si>
    <t>D-U-09-070</t>
  </si>
  <si>
    <t>Natural Gas</t>
  </si>
  <si>
    <t>Distribution</t>
  </si>
  <si>
    <t>Settled</t>
  </si>
  <si>
    <t>Yes</t>
  </si>
  <si>
    <t>D-U-14-111</t>
  </si>
  <si>
    <t>NA</t>
  </si>
  <si>
    <t>D-U-16-066</t>
  </si>
  <si>
    <t>D-U-16-086</t>
  </si>
  <si>
    <t>D-U-22-078</t>
  </si>
  <si>
    <t>D-U-22-081</t>
  </si>
  <si>
    <t>AR</t>
  </si>
  <si>
    <t>Oklahoma Gas and Electric Company</t>
  </si>
  <si>
    <t>D-08-103-U</t>
  </si>
  <si>
    <t>Year-end</t>
  </si>
  <si>
    <t>Arkansas</t>
  </si>
  <si>
    <t>Southwestern Electric Power Company</t>
  </si>
  <si>
    <t>D-09-008-U</t>
  </si>
  <si>
    <t>Entergy Arkansas, LLC</t>
  </si>
  <si>
    <t>D-09-084-U</t>
  </si>
  <si>
    <t>D-10-067-U</t>
  </si>
  <si>
    <t>D-13-028-U</t>
  </si>
  <si>
    <t>Black Hills Energy Arkansas, Inc.</t>
  </si>
  <si>
    <t>D-13-079-U</t>
  </si>
  <si>
    <t>Arkansas Oklahoma Gas Corp.</t>
  </si>
  <si>
    <t>D-13-078-U</t>
  </si>
  <si>
    <t>D-15-015-U</t>
  </si>
  <si>
    <t>D-15-011-U</t>
  </si>
  <si>
    <t>CenterPoint Energy Resources Corp.</t>
  </si>
  <si>
    <t>D-15-098-U</t>
  </si>
  <si>
    <t>D-16-036-FR</t>
  </si>
  <si>
    <t>D-16-052-U</t>
  </si>
  <si>
    <t>D-17-010-FR</t>
  </si>
  <si>
    <t>D-16-036-FR (2017 Review)</t>
  </si>
  <si>
    <t>D-17-071-U</t>
  </si>
  <si>
    <t>D-17-010-FR (2018 filing)</t>
  </si>
  <si>
    <t>16-036-FR (2018 Review)</t>
  </si>
  <si>
    <t>D-18-046-FR</t>
  </si>
  <si>
    <t>D-19-008-U</t>
  </si>
  <si>
    <t>D-17-010-FR (2019 filing)</t>
  </si>
  <si>
    <t>D-16-036-FR (2019 review)</t>
  </si>
  <si>
    <t>D-18-046-FR (2019 update)</t>
  </si>
  <si>
    <t>D-17-010-FR (2020 filing)</t>
  </si>
  <si>
    <t>D-16-036-FR (2020 review)</t>
  </si>
  <si>
    <t>D-18-046-FR (2020 update)</t>
  </si>
  <si>
    <t>D-21-070-U</t>
  </si>
  <si>
    <t>D-17-010-FR (2021 filing)</t>
  </si>
  <si>
    <t>D-16-036-FR (2021 review)</t>
  </si>
  <si>
    <t>D-18-046-FR (2021 update)</t>
  </si>
  <si>
    <t>D-21-097-U</t>
  </si>
  <si>
    <t>D-16-036-FR (2022 review)</t>
  </si>
  <si>
    <t>D-18-046-FR (2022 update)</t>
  </si>
  <si>
    <t>The Empire District Electric Company</t>
  </si>
  <si>
    <t>D-22-085-U</t>
  </si>
  <si>
    <t>D-16-036-FR (2023 review)</t>
  </si>
  <si>
    <t>D-18-046-FR (2023 update)</t>
  </si>
  <si>
    <t>AZ</t>
  </si>
  <si>
    <t>UNS Electric, Inc.</t>
  </si>
  <si>
    <t>D-E-04204A-06-0783</t>
  </si>
  <si>
    <t>Arizona</t>
  </si>
  <si>
    <t>Tucson Electric Power Company</t>
  </si>
  <si>
    <t>D-E-01933A-07-0402</t>
  </si>
  <si>
    <t>Southwest Gas Corporation</t>
  </si>
  <si>
    <t>D-G-01551A-07-0504</t>
  </si>
  <si>
    <t>Arizona Public Service Company</t>
  </si>
  <si>
    <t>D-E-01345A-08-0172</t>
  </si>
  <si>
    <t>UNS Gas, Inc.</t>
  </si>
  <si>
    <t>D-G-04204A-08-0571</t>
  </si>
  <si>
    <t>D-E-04204A-09-0206</t>
  </si>
  <si>
    <t>D-G-01551A-10-0458</t>
  </si>
  <si>
    <t>D-G-04204A-11-0158</t>
  </si>
  <si>
    <t>D-E-01345A-11-0224</t>
  </si>
  <si>
    <t>D-E-01933A-12-0291</t>
  </si>
  <si>
    <t>D-E-04204A-12-0504</t>
  </si>
  <si>
    <t>D-E-01345A-11-0224 (Four Cnrs)</t>
  </si>
  <si>
    <t>Limited-Issue Rider</t>
  </si>
  <si>
    <t>D-E-04204A-15-0142</t>
  </si>
  <si>
    <t>D-E-01933A-15-0322</t>
  </si>
  <si>
    <t>D-G-01551A-16-0107</t>
  </si>
  <si>
    <t>D-E-01345A-16-0036</t>
  </si>
  <si>
    <t>D-E-01933A-19-0028</t>
  </si>
  <si>
    <t>D-G-01551A-19-0055</t>
  </si>
  <si>
    <t>D-E-01345A-19-0236</t>
  </si>
  <si>
    <t>D-G-01551A-21-0368</t>
  </si>
  <si>
    <t>D-E-01345A-22-0144</t>
  </si>
  <si>
    <t>D-E-01933A-22-0107</t>
  </si>
  <si>
    <t>D-E-04204A-22-0251</t>
  </si>
  <si>
    <t>CA</t>
  </si>
  <si>
    <t>Southern California Gas Company</t>
  </si>
  <si>
    <t>AP-06-12-010</t>
  </si>
  <si>
    <t>California</t>
  </si>
  <si>
    <t>San Diego Gas &amp; Electric Company</t>
  </si>
  <si>
    <t>Ap-06-12-009 (elec)</t>
  </si>
  <si>
    <t>AP-06-12-009 (gas)</t>
  </si>
  <si>
    <t>Southern California Edison Company</t>
  </si>
  <si>
    <t>Ap-07-11-011</t>
  </si>
  <si>
    <t>A-07-12-022 (SoCalDiv)</t>
  </si>
  <si>
    <t>A-07-12-022 (NoCalDiv)</t>
  </si>
  <si>
    <t>A-07-12-022 (LkTah)</t>
  </si>
  <si>
    <t>Pacific Gas and Electric Company</t>
  </si>
  <si>
    <t>AP-09-12-020 (elec)</t>
  </si>
  <si>
    <t>AP-09-12-020 (gas)</t>
  </si>
  <si>
    <t>Sierra Pacific Power Company</t>
  </si>
  <si>
    <t>AP-08-08-004</t>
  </si>
  <si>
    <t>AP-10-11-015</t>
  </si>
  <si>
    <t>AP-10-12-006</t>
  </si>
  <si>
    <t>AP-10-12-005 (elec)</t>
  </si>
  <si>
    <t>AP-10-12-005 (gas)</t>
  </si>
  <si>
    <t>PacifiCorp</t>
  </si>
  <si>
    <t>A-09-11-015</t>
  </si>
  <si>
    <t>Liberty Utilities (CalPeco Electric) LLC</t>
  </si>
  <si>
    <t>A-12-02-014</t>
  </si>
  <si>
    <t>Ap-12-04-018 (Elec)</t>
  </si>
  <si>
    <t>Ap-12-04-018 (Gas)</t>
  </si>
  <si>
    <t>Ap-12-04-015</t>
  </si>
  <si>
    <t>Ap-12-04-017</t>
  </si>
  <si>
    <t>Ap-12-04-016 (Elec)</t>
  </si>
  <si>
    <t>Ap-12-04-016 (Gas)</t>
  </si>
  <si>
    <t>AP-12-11-009 (Elec)</t>
  </si>
  <si>
    <t>AP-12-11-009 (Gas)</t>
  </si>
  <si>
    <t>A-12-12-024 (SoCal)</t>
  </si>
  <si>
    <t>A-12-12-024 (NoCal)</t>
  </si>
  <si>
    <t>A-12-12-024 (LkTah)</t>
  </si>
  <si>
    <t>A-13-11-003</t>
  </si>
  <si>
    <t>A-13-12-012 (GT&amp;S)</t>
  </si>
  <si>
    <t>Transmission</t>
  </si>
  <si>
    <t>A-14-11-004</t>
  </si>
  <si>
    <t>A-14-11-003 (Elec)</t>
  </si>
  <si>
    <t>A-14-11-003 (Gas)</t>
  </si>
  <si>
    <t>A-15-05-008</t>
  </si>
  <si>
    <t>A-15-09-001 (Gas)</t>
  </si>
  <si>
    <t>A-15-09-001 (Elec)</t>
  </si>
  <si>
    <t>A-16-09-001</t>
  </si>
  <si>
    <t>A-17-10-008</t>
  </si>
  <si>
    <t>Advice No. 5192</t>
  </si>
  <si>
    <t>Advice No. 3665-E</t>
  </si>
  <si>
    <t>Advice No. 3120-E</t>
  </si>
  <si>
    <t>Advice No. 2611-G</t>
  </si>
  <si>
    <t>A-17-10-007 (Elec)</t>
  </si>
  <si>
    <t>A-17-10-007 (Gas)</t>
  </si>
  <si>
    <t>Advise No. 3887-G/5148-E</t>
  </si>
  <si>
    <t>A-17-11-009 (GT&amp;S)</t>
  </si>
  <si>
    <t>A-18-12-009 (Elec)</t>
  </si>
  <si>
    <t>A-18-12-009 (Gas)</t>
  </si>
  <si>
    <t>A-19-04-015</t>
  </si>
  <si>
    <t>A-19-04-014</t>
  </si>
  <si>
    <t>A-19-04-017 (Elec)</t>
  </si>
  <si>
    <t>A-19-04-017 (Gas)</t>
  </si>
  <si>
    <t>A-19-04-018</t>
  </si>
  <si>
    <t>A-18-12-001</t>
  </si>
  <si>
    <t>A-19-08-013 (Track 1)</t>
  </si>
  <si>
    <t>A-19-08-015 (SoCal)</t>
  </si>
  <si>
    <t>A-19-08-015 (NoCal)</t>
  </si>
  <si>
    <t>A-19-08-015 (LkTah)</t>
  </si>
  <si>
    <t>A-18-04-002</t>
  </si>
  <si>
    <t>A-19-08-013 (Track 2)</t>
  </si>
  <si>
    <t>A-19-08-013 (Track 3)</t>
  </si>
  <si>
    <t>A-21-06-021 (Elec)</t>
  </si>
  <si>
    <t>A-21-06-021 (Gas)</t>
  </si>
  <si>
    <t>A-21-05-017</t>
  </si>
  <si>
    <t>A-21-08-015</t>
  </si>
  <si>
    <t>A-21-08-013</t>
  </si>
  <si>
    <t>A-21-08-014 (Elec)</t>
  </si>
  <si>
    <t>A-21-08-014 (Gas)</t>
  </si>
  <si>
    <t>A-21-06-021 (Track 2)</t>
  </si>
  <si>
    <t>A-22-04-008</t>
  </si>
  <si>
    <t>A-22-04-009</t>
  </si>
  <si>
    <t>A-22-04-012</t>
  </si>
  <si>
    <t>A-22-04-011</t>
  </si>
  <si>
    <t>A-19-08-013 (Track 4)</t>
  </si>
  <si>
    <t>A-22-05-006</t>
  </si>
  <si>
    <t>A-22-12-009</t>
  </si>
  <si>
    <t>Advice 4813-G/7046-E</t>
  </si>
  <si>
    <t>Advice Letter 4300-E / 3239-G</t>
  </si>
  <si>
    <t>Advice Letter No. 6207-G</t>
  </si>
  <si>
    <t>Advice Letter 5120-E (U 338-E)</t>
  </si>
  <si>
    <t>CO</t>
  </si>
  <si>
    <t>Black Hills Gas Distribution LLC</t>
  </si>
  <si>
    <t>D-08S-108G</t>
  </si>
  <si>
    <t>Colorado</t>
  </si>
  <si>
    <t>Public Service Company of Colorado</t>
  </si>
  <si>
    <t>D-08S-520E</t>
  </si>
  <si>
    <t>D-09AL-299E</t>
  </si>
  <si>
    <t>Black Hills Colorado Electric, Inc.</t>
  </si>
  <si>
    <t>D-10AL-008E</t>
  </si>
  <si>
    <t>D-10AL-455G</t>
  </si>
  <si>
    <t>D-10AL-963G</t>
  </si>
  <si>
    <t>D-11AL-387E</t>
  </si>
  <si>
    <t>D-11AL-947E</t>
  </si>
  <si>
    <t>D-12AL-1268G</t>
  </si>
  <si>
    <t>Atmos Energy Corporation</t>
  </si>
  <si>
    <t>D-13AL-0496G</t>
  </si>
  <si>
    <t>D-14AL-0393E</t>
  </si>
  <si>
    <t>D-14AL-0660E</t>
  </si>
  <si>
    <t>D-15AL-0135G</t>
  </si>
  <si>
    <t>D-16AL-0326E</t>
  </si>
  <si>
    <t>D-17AL-0363G</t>
  </si>
  <si>
    <t>D-17AL-0649E</t>
  </si>
  <si>
    <t>Black Hills Colorado Gas, Inc.</t>
  </si>
  <si>
    <t>D-19AL-0075G</t>
  </si>
  <si>
    <t>D-19AL-0268E</t>
  </si>
  <si>
    <t>D-20AL-0049G</t>
  </si>
  <si>
    <t>D-20AL-0380G</t>
  </si>
  <si>
    <t>D-21AL-0236G</t>
  </si>
  <si>
    <t>D-21AL-0317E</t>
  </si>
  <si>
    <t>D-22AL-0046G</t>
  </si>
  <si>
    <t>D-22AL-0530E</t>
  </si>
  <si>
    <t>D-22AL-0348G</t>
  </si>
  <si>
    <t>D-23AL-0231G</t>
  </si>
  <si>
    <t>CT</t>
  </si>
  <si>
    <t>The Connecticut Light and Power Company</t>
  </si>
  <si>
    <t>D-07-07-01</t>
  </si>
  <si>
    <t>Connecticut</t>
  </si>
  <si>
    <t>The United Illuminating Company</t>
  </si>
  <si>
    <t>D-08-07-04</t>
  </si>
  <si>
    <t>The Southern Connecticut Gas Company</t>
  </si>
  <si>
    <t>D-08-12-07</t>
  </si>
  <si>
    <t>Date Certain</t>
  </si>
  <si>
    <t>Connecticut Natural Gas Corporation</t>
  </si>
  <si>
    <t>D-08-12-06</t>
  </si>
  <si>
    <t>D-09-12-05</t>
  </si>
  <si>
    <t>Yankee Gas Services Company</t>
  </si>
  <si>
    <t>D-10-12-02</t>
  </si>
  <si>
    <t>D-13-01-19</t>
  </si>
  <si>
    <t>D-13-06-08</t>
  </si>
  <si>
    <t>D-14-05-06</t>
  </si>
  <si>
    <t>D-16-06-04</t>
  </si>
  <si>
    <t>D-17-05-42</t>
  </si>
  <si>
    <t>D-17-10-46</t>
  </si>
  <si>
    <t>D-18-05-10</t>
  </si>
  <si>
    <t>D-18-05-16</t>
  </si>
  <si>
    <t>D-22-08-08</t>
  </si>
  <si>
    <t>DC</t>
  </si>
  <si>
    <t>Potomac Electric Power Company</t>
  </si>
  <si>
    <t>FC-1053</t>
  </si>
  <si>
    <t>F.C. 1076</t>
  </si>
  <si>
    <t>FC-1087</t>
  </si>
  <si>
    <t>Washington Gas Light Company</t>
  </si>
  <si>
    <t>FC-1093</t>
  </si>
  <si>
    <t>FC-1103-2013-E</t>
  </si>
  <si>
    <t>FC-1116</t>
  </si>
  <si>
    <t>FC-1137</t>
  </si>
  <si>
    <t>FC-1139</t>
  </si>
  <si>
    <t>FC-1150</t>
  </si>
  <si>
    <t>FC-1156</t>
  </si>
  <si>
    <t>FC-1162</t>
  </si>
  <si>
    <t>FC-1169</t>
  </si>
  <si>
    <t>DE</t>
  </si>
  <si>
    <t>Chesapeake Utilities Corporation</t>
  </si>
  <si>
    <t>D-07-186</t>
  </si>
  <si>
    <t>Delaware</t>
  </si>
  <si>
    <t>Delmarva Power &amp; Light Company</t>
  </si>
  <si>
    <t>D-09-414</t>
  </si>
  <si>
    <t>D-10-237</t>
  </si>
  <si>
    <t>D-11-528</t>
  </si>
  <si>
    <t>D-12-546</t>
  </si>
  <si>
    <t>D-13-115</t>
  </si>
  <si>
    <t>D-16-0649</t>
  </si>
  <si>
    <t>D-16-0650</t>
  </si>
  <si>
    <t>D-15-1734</t>
  </si>
  <si>
    <t>D-17-0977</t>
  </si>
  <si>
    <t>D-17-0978</t>
  </si>
  <si>
    <t>D-18-0934</t>
  </si>
  <si>
    <t>D-20-0149</t>
  </si>
  <si>
    <t>D-20-0150</t>
  </si>
  <si>
    <t>D-22-0002</t>
  </si>
  <si>
    <t>D-22-0897</t>
  </si>
  <si>
    <t>FL</t>
  </si>
  <si>
    <t>Tampa Electric Company</t>
  </si>
  <si>
    <t>D-080317-EI</t>
  </si>
  <si>
    <t>Florida</t>
  </si>
  <si>
    <t>Peoples Gas System</t>
  </si>
  <si>
    <t>D-080318-GU</t>
  </si>
  <si>
    <t>Florida Power &amp; Light Company</t>
  </si>
  <si>
    <t>D-080677-EI</t>
  </si>
  <si>
    <t>Duke Energy Florida, LLC</t>
  </si>
  <si>
    <t>D-090079-EI</t>
  </si>
  <si>
    <t>Florida Public Utilities Company</t>
  </si>
  <si>
    <t>D-080366-GU</t>
  </si>
  <si>
    <t>D-070304-EI</t>
  </si>
  <si>
    <t>Gulf Power Company</t>
  </si>
  <si>
    <t>D-110138-EI</t>
  </si>
  <si>
    <t>D-120015-EI</t>
  </si>
  <si>
    <t>D-120022-EI</t>
  </si>
  <si>
    <t>D-130040-EI</t>
  </si>
  <si>
    <t>D-130140-EI</t>
  </si>
  <si>
    <t>D-140025-EI</t>
  </si>
  <si>
    <t>D-160021-EI</t>
  </si>
  <si>
    <t>D-160186-EI</t>
  </si>
  <si>
    <t>D-20170183-EI</t>
  </si>
  <si>
    <t>D-20170210-EI</t>
  </si>
  <si>
    <t>Pivotal Utility Holdings, Inc.</t>
  </si>
  <si>
    <t>20170179-GU</t>
  </si>
  <si>
    <t>D-20180084-EI</t>
  </si>
  <si>
    <t>D-20180149</t>
  </si>
  <si>
    <t>D-20200051-GU</t>
  </si>
  <si>
    <t>D-20210015-EI</t>
  </si>
  <si>
    <t>D-20210016-EI</t>
  </si>
  <si>
    <t>D-20210034-EI</t>
  </si>
  <si>
    <t>D-20220067-GU</t>
  </si>
  <si>
    <t>20220069-GU</t>
  </si>
  <si>
    <t>D-20220122-EI</t>
  </si>
  <si>
    <t>D-20220143-EI</t>
  </si>
  <si>
    <t>D-20220148</t>
  </si>
  <si>
    <t>20210015 - ROE trigger</t>
  </si>
  <si>
    <t>D-20230023-GU</t>
  </si>
  <si>
    <t>GA</t>
  </si>
  <si>
    <t>D-27163-U</t>
  </si>
  <si>
    <t>Georgia</t>
  </si>
  <si>
    <t>D-30442</t>
  </si>
  <si>
    <t>Atlanta Gas Light Company</t>
  </si>
  <si>
    <t>D-31647</t>
  </si>
  <si>
    <t>Georgia Power Company</t>
  </si>
  <si>
    <t>D-31958</t>
  </si>
  <si>
    <t>D-32539</t>
  </si>
  <si>
    <t>D-32539 (2012 Update)</t>
  </si>
  <si>
    <t>D-32539 (2013 Update)</t>
  </si>
  <si>
    <t>D-36989</t>
  </si>
  <si>
    <t>D-32539 (2014 Update)</t>
  </si>
  <si>
    <t>D-32539 (2015 Update)</t>
  </si>
  <si>
    <t>D-32539 (2016 Update)</t>
  </si>
  <si>
    <t>D-32539 (2017 Update)</t>
  </si>
  <si>
    <t>D-40828</t>
  </si>
  <si>
    <t>D-40828 (2018 Review)</t>
  </si>
  <si>
    <t>D-32539 (2018 Update)</t>
  </si>
  <si>
    <t>D-42315</t>
  </si>
  <si>
    <t>D-42516</t>
  </si>
  <si>
    <t>D-42315 (2020 review)</t>
  </si>
  <si>
    <t>D-43838</t>
  </si>
  <si>
    <t>D-42315 (2021 review)</t>
  </si>
  <si>
    <t>D-44280</t>
  </si>
  <si>
    <t>HI</t>
  </si>
  <si>
    <t>Hawaii Electric Light Company, Inc.</t>
  </si>
  <si>
    <t>D-2005-0315</t>
  </si>
  <si>
    <t>Hawaii</t>
  </si>
  <si>
    <t>Hawaiian Electric Company, Inc.</t>
  </si>
  <si>
    <t>D-04-0113</t>
  </si>
  <si>
    <t>D-2006-0386</t>
  </si>
  <si>
    <t>Maui Electric Company, Ltd.</t>
  </si>
  <si>
    <t>D-2006-0387</t>
  </si>
  <si>
    <t>D-2008-0083</t>
  </si>
  <si>
    <t>D-2009-0163</t>
  </si>
  <si>
    <t>D-2009-0164</t>
  </si>
  <si>
    <t>D-2010-0080</t>
  </si>
  <si>
    <t>D-2011-0092</t>
  </si>
  <si>
    <t>D-2012-0099</t>
  </si>
  <si>
    <t>D-2013-0373</t>
  </si>
  <si>
    <t>D-2014-0318</t>
  </si>
  <si>
    <t>D-2015-0170</t>
  </si>
  <si>
    <t>D-2016-0328</t>
  </si>
  <si>
    <t>D-2017-0150</t>
  </si>
  <si>
    <t>D-2018-0368</t>
  </si>
  <si>
    <t>D-2019-0085</t>
  </si>
  <si>
    <t>IA</t>
  </si>
  <si>
    <t>Black Hills Iowa Gas Utility Company, LLC</t>
  </si>
  <si>
    <t>D-RPU-08-3</t>
  </si>
  <si>
    <t>Iowa</t>
  </si>
  <si>
    <t>Interstate Power and Light Company</t>
  </si>
  <si>
    <t>D-RPU-2009-0002</t>
  </si>
  <si>
    <t>D-RPU-2010-0001</t>
  </si>
  <si>
    <t>D-RPU-2010-0002</t>
  </si>
  <si>
    <t>D-RPU-2012-0002</t>
  </si>
  <si>
    <t>MidAmerican Energy Company</t>
  </si>
  <si>
    <t>D-RPU-2013-0004</t>
  </si>
  <si>
    <t>D-RPU-2017-0001</t>
  </si>
  <si>
    <t>D-RPU-2018-0002</t>
  </si>
  <si>
    <t>D-RPU-2019-0001</t>
  </si>
  <si>
    <t>D-RPU-2019-0002</t>
  </si>
  <si>
    <t>D-RPU-2021-0002</t>
  </si>
  <si>
    <t>D-RPU-2023-0001</t>
  </si>
  <si>
    <t>ID</t>
  </si>
  <si>
    <t>Idaho Power Company</t>
  </si>
  <si>
    <t>C-IPC-E-07-08</t>
  </si>
  <si>
    <t>Idaho</t>
  </si>
  <si>
    <t>IPC-E-08-01</t>
  </si>
  <si>
    <t>Avista Corporation</t>
  </si>
  <si>
    <t>C-AVU-E-08-01</t>
  </si>
  <si>
    <t>C-AVU-G-08-01</t>
  </si>
  <si>
    <t>C-IPC-E-08-10</t>
  </si>
  <si>
    <t>C-PAC-E-08-07</t>
  </si>
  <si>
    <t>C-AVU-E-09-01</t>
  </si>
  <si>
    <t>C-AVU-G-09-01</t>
  </si>
  <si>
    <t>C-IPC-E-09-07</t>
  </si>
  <si>
    <t>C-AVU-E-10-01</t>
  </si>
  <si>
    <t>C-AVU-G-10-01</t>
  </si>
  <si>
    <t>C-PAC-E-10-07</t>
  </si>
  <si>
    <t>C-IPC-E-11-08</t>
  </si>
  <si>
    <t>C-PAC-E-11-12</t>
  </si>
  <si>
    <t>C-AVU-E-11-01</t>
  </si>
  <si>
    <t>C-AVU-G-11-01</t>
  </si>
  <si>
    <t>C-IPC-E-12-14</t>
  </si>
  <si>
    <t>C-AVU-E-12-08</t>
  </si>
  <si>
    <t>C-AVU-G-12-07</t>
  </si>
  <si>
    <t>C-PAC-E-13-04</t>
  </si>
  <si>
    <t>C-AVU-E-14-05</t>
  </si>
  <si>
    <t>C-AVU-G-14-01</t>
  </si>
  <si>
    <t>C-AVU-E-15-05</t>
  </si>
  <si>
    <t>C-AVU-G-15-01</t>
  </si>
  <si>
    <t>C-PAC-E-15-09</t>
  </si>
  <si>
    <t>C-AVU-E-16-03</t>
  </si>
  <si>
    <t>Intermountain Gas Company</t>
  </si>
  <si>
    <t>C-INT-G-16-2</t>
  </si>
  <si>
    <t>C-IPC-E-16-24</t>
  </si>
  <si>
    <t>C-AVU-E-17-01</t>
  </si>
  <si>
    <t>C-AVU-G-17-01</t>
  </si>
  <si>
    <t>C-AVU-E-19-04</t>
  </si>
  <si>
    <t>C-AVU-E-21-01</t>
  </si>
  <si>
    <t>C-AVU-G-21-01</t>
  </si>
  <si>
    <t>C-PAC-E-21-07</t>
  </si>
  <si>
    <t>C-IPC-E-21-17</t>
  </si>
  <si>
    <t>C-INT-G-22-07</t>
  </si>
  <si>
    <t>C-AVU-E-23-01</t>
  </si>
  <si>
    <t>C-AVU-G-23-01</t>
  </si>
  <si>
    <t>C-IPC-E-23-11</t>
  </si>
  <si>
    <t>IL</t>
  </si>
  <si>
    <t>The Peoples Gas Light and Coke Company</t>
  </si>
  <si>
    <t>D-07-0242</t>
  </si>
  <si>
    <t>Illinois</t>
  </si>
  <si>
    <t>North Shore Gas Company</t>
  </si>
  <si>
    <t>D-07-0241</t>
  </si>
  <si>
    <t>Commonwealth Edison Company</t>
  </si>
  <si>
    <t>D-07-0566</t>
  </si>
  <si>
    <t>Ameren Illinois Company</t>
  </si>
  <si>
    <t>D-07-0585 (CILCO)</t>
  </si>
  <si>
    <t>D-07-0588 (CILCO)</t>
  </si>
  <si>
    <t>D-07-0586 (CIPS)</t>
  </si>
  <si>
    <t>D-07-0589 (CIPS)</t>
  </si>
  <si>
    <t>D-07-0587 (IP)</t>
  </si>
  <si>
    <t>D-07-0590 (IP)</t>
  </si>
  <si>
    <t>Northern Illinois Gas Company</t>
  </si>
  <si>
    <t>D-08-0363</t>
  </si>
  <si>
    <t>D-09-0167</t>
  </si>
  <si>
    <t>D-09-0166</t>
  </si>
  <si>
    <t>D-09-0306 (CILCO)</t>
  </si>
  <si>
    <t>D-09-0309 (CILCO)</t>
  </si>
  <si>
    <t>D-09-0307 (CIPS)</t>
  </si>
  <si>
    <t>D-09-0310 (CIPS)</t>
  </si>
  <si>
    <t>D-09-0308 (IP)</t>
  </si>
  <si>
    <t>D-09-0311 (IP)</t>
  </si>
  <si>
    <t>D-09-0312</t>
  </si>
  <si>
    <t>D-10-0467</t>
  </si>
  <si>
    <t>D-11-0280</t>
  </si>
  <si>
    <t>D-11-0281</t>
  </si>
  <si>
    <t>D-11-0279 (elec)</t>
  </si>
  <si>
    <t>D-11-0282 (gas)</t>
  </si>
  <si>
    <t>D-12-0001</t>
  </si>
  <si>
    <t>D-11-0721</t>
  </si>
  <si>
    <t>D-12-0293</t>
  </si>
  <si>
    <t>D-12-0321</t>
  </si>
  <si>
    <t>D-12-0511</t>
  </si>
  <si>
    <t>D-12-0512</t>
  </si>
  <si>
    <t>D-13-0192</t>
  </si>
  <si>
    <t>D-13-0301</t>
  </si>
  <si>
    <t>D-13-0318</t>
  </si>
  <si>
    <t>D-14-0066</t>
  </si>
  <si>
    <t>D-14-0225</t>
  </si>
  <si>
    <t>D-14-0224</t>
  </si>
  <si>
    <t>D-14-0312</t>
  </si>
  <si>
    <t>D-14-0317</t>
  </si>
  <si>
    <t>D-15-0142</t>
  </si>
  <si>
    <t>D-15-0287</t>
  </si>
  <si>
    <t>D-15-0305</t>
  </si>
  <si>
    <t>D-16-0259</t>
  </si>
  <si>
    <t>D-16-0262</t>
  </si>
  <si>
    <t>D-17-0124</t>
  </si>
  <si>
    <t>D-17-0196</t>
  </si>
  <si>
    <t>D-17-0197</t>
  </si>
  <si>
    <t>D-18-0463</t>
  </si>
  <si>
    <t>D-18-0807</t>
  </si>
  <si>
    <t>D-18-0808</t>
  </si>
  <si>
    <t>D-18-1775</t>
  </si>
  <si>
    <t>D-19-0436</t>
  </si>
  <si>
    <t>D-19-0387</t>
  </si>
  <si>
    <t>D-20-0308</t>
  </si>
  <si>
    <t>D-20-0381</t>
  </si>
  <si>
    <t>D-20-0393</t>
  </si>
  <si>
    <t>D-21-0098</t>
  </si>
  <si>
    <t>D-20-0810</t>
  </si>
  <si>
    <t>D-21-0365</t>
  </si>
  <si>
    <t>D-21-0367</t>
  </si>
  <si>
    <t>D-22-0297</t>
  </si>
  <si>
    <t>D-22-0302</t>
  </si>
  <si>
    <t>D-23-0067</t>
  </si>
  <si>
    <t>D-23-0069</t>
  </si>
  <si>
    <t>D-23-0068</t>
  </si>
  <si>
    <t>D-23-0066</t>
  </si>
  <si>
    <t>D-23-0055</t>
  </si>
  <si>
    <t>D-23-0082</t>
  </si>
  <si>
    <t>IN</t>
  </si>
  <si>
    <t>Indiana Gas Company, Inc.</t>
  </si>
  <si>
    <t>Ca-43298</t>
  </si>
  <si>
    <t>Indiana</t>
  </si>
  <si>
    <t>Indiana Michigan Power Company</t>
  </si>
  <si>
    <t>Ca-43306</t>
  </si>
  <si>
    <t>Northern Indiana Public Service Company, LLC</t>
  </si>
  <si>
    <t>Ca-43526</t>
  </si>
  <si>
    <t>Southern Indiana Gas and Electric Company</t>
  </si>
  <si>
    <t>Ca-43839</t>
  </si>
  <si>
    <t>Ca-43894</t>
  </si>
  <si>
    <t>Ca-43969</t>
  </si>
  <si>
    <t>Ca-44075</t>
  </si>
  <si>
    <t>Ca-44403-TDSIC-1</t>
  </si>
  <si>
    <t>Ca-44429-TDSIC-1</t>
  </si>
  <si>
    <t>Ca-44430-TDSIC-1</t>
  </si>
  <si>
    <t>AES Indiana</t>
  </si>
  <si>
    <t>Ca-44576</t>
  </si>
  <si>
    <t>Ca-44371-TDSIC-1</t>
  </si>
  <si>
    <t>Ca-44371-TDSIC-2</t>
  </si>
  <si>
    <t>Ca-44429-TDSIC-2</t>
  </si>
  <si>
    <t>Ca-44430-TDSIC-2</t>
  </si>
  <si>
    <t>Ca-44688</t>
  </si>
  <si>
    <t>Ca-44429-TDSIC-3</t>
  </si>
  <si>
    <t>Ca-44430-TDSIC-3</t>
  </si>
  <si>
    <t>Ca-44403-TDSIC-3</t>
  </si>
  <si>
    <t>Ca-44403-TDSIC-4</t>
  </si>
  <si>
    <t>Ca-44430-TDSIC-4</t>
  </si>
  <si>
    <t>Ca-44429-TDSIC-4</t>
  </si>
  <si>
    <t>Ca-44733-TDSIC-1</t>
  </si>
  <si>
    <t>Ca-44403-TDSIC-5</t>
  </si>
  <si>
    <t>Ca-44893</t>
  </si>
  <si>
    <t>Ca-44967</t>
  </si>
  <si>
    <t>Ca-44910-TDSIC-1</t>
  </si>
  <si>
    <t>Ca-44403-TDSIC-6</t>
  </si>
  <si>
    <t>Ca-44733-TDSIC-2</t>
  </si>
  <si>
    <t>Ca-44988</t>
  </si>
  <si>
    <t>Ca-44429-TDSIC-5</t>
  </si>
  <si>
    <t>Ca-44429-TDSIC-6</t>
  </si>
  <si>
    <t>Ca-44429-TDSIC-7</t>
  </si>
  <si>
    <t>Ca-44430-TDSIC-5</t>
  </si>
  <si>
    <t>Ca-44430-TDSIC-6</t>
  </si>
  <si>
    <t>Ca-44430-TDSIC-7</t>
  </si>
  <si>
    <t>Ca-44403-TDSIC-7</t>
  </si>
  <si>
    <t>Ca-45029</t>
  </si>
  <si>
    <t>Ca-44403-TDSIC-8</t>
  </si>
  <si>
    <t>Duke Energy Indiana, LLC</t>
  </si>
  <si>
    <t>Ca-44720-TDSIC-1</t>
  </si>
  <si>
    <t>Ca-44720-TDSIC-2</t>
  </si>
  <si>
    <t>Ca-44910-TDSIC-2</t>
  </si>
  <si>
    <t>Ca-44429-TDSIC-8</t>
  </si>
  <si>
    <t>Ca-44430-TDSIC-8</t>
  </si>
  <si>
    <t>Ca-44720-TDSIC-4</t>
  </si>
  <si>
    <t>Ca-44733-TDSIC-3</t>
  </si>
  <si>
    <t>Ca-44910-TDSIC-3</t>
  </si>
  <si>
    <t>Ca-45159</t>
  </si>
  <si>
    <t>Ca-44733-TDSIC-4</t>
  </si>
  <si>
    <t>Ca-44429-TDSIC-9</t>
  </si>
  <si>
    <t>Ca-44430-TDSIC-9</t>
  </si>
  <si>
    <t>Ca-44403-TDSIC-9</t>
  </si>
  <si>
    <t>Ca-44733-TDSIC-5</t>
  </si>
  <si>
    <t>Ca-44910-TDSIC-4</t>
  </si>
  <si>
    <t>Ca-45235</t>
  </si>
  <si>
    <t>Ca-44720-TDSIC-6</t>
  </si>
  <si>
    <t>Ca-45253</t>
  </si>
  <si>
    <t>Ca-44430-TDSIC-10</t>
  </si>
  <si>
    <t>Ca-44429-TDSIC-10</t>
  </si>
  <si>
    <t>Ca-44910-TDSIC-5</t>
  </si>
  <si>
    <t>Ca-44403-TDSIC-10</t>
  </si>
  <si>
    <t>Ca-44733-TDSIC-6</t>
  </si>
  <si>
    <t>Ca-44430-TDSIC-11</t>
  </si>
  <si>
    <t>Ca-44429-TDSIC-11</t>
  </si>
  <si>
    <t>Ca-44910-TDSIC-6</t>
  </si>
  <si>
    <t>Ca-44403-TDSIC-11</t>
  </si>
  <si>
    <t>Ca-44430-TDSIC-12</t>
  </si>
  <si>
    <t>Ca-44429-TDSIC-12</t>
  </si>
  <si>
    <t>Ca-44910-TDSIC-7</t>
  </si>
  <si>
    <t>Ca-45264-TDSIC-1</t>
  </si>
  <si>
    <t>Ca-45447</t>
  </si>
  <si>
    <t>Ca-45330-TDSIC-1</t>
  </si>
  <si>
    <t>Ca-44429-TDSIC-13</t>
  </si>
  <si>
    <t>Ca-44430-TDSIC-13</t>
  </si>
  <si>
    <t>Ca-44733-TDSIC-7</t>
  </si>
  <si>
    <t>Ca-45468</t>
  </si>
  <si>
    <t>Ca-44720-TDSIC-9</t>
  </si>
  <si>
    <t>Ca-45330-TDSIC-2</t>
  </si>
  <si>
    <t>Ca-45576</t>
  </si>
  <si>
    <t>Ca-44430-TDSIC-14</t>
  </si>
  <si>
    <t>Ca-44429-TDSIC-14</t>
  </si>
  <si>
    <t>Ca-44733-TDSIC-8</t>
  </si>
  <si>
    <t>Ca-45264-TDSIC-3</t>
  </si>
  <si>
    <t>Ca-44910-TDSIC-8</t>
  </si>
  <si>
    <t>Ca-44910-TDSIC-9</t>
  </si>
  <si>
    <t>Ca-45621</t>
  </si>
  <si>
    <t>Ca-45330-TDSIC-3</t>
  </si>
  <si>
    <t>Ca-44733-TDSIC-9</t>
  </si>
  <si>
    <t>Ca-44910-TDSIC-10</t>
  </si>
  <si>
    <t>Ca-45557-TDSIC-1</t>
  </si>
  <si>
    <t>Ca-45330-TDSIC-4</t>
  </si>
  <si>
    <t>Ca-44720-TDSIC-11</t>
  </si>
  <si>
    <t>Ca-44910-TDSIC-11</t>
  </si>
  <si>
    <t>Ca-45264-TDSIC-5</t>
  </si>
  <si>
    <t>Ca-45772</t>
  </si>
  <si>
    <t>Ca-45611-TDSIC-1</t>
  </si>
  <si>
    <t>Ca-45612-TDSIC-1</t>
  </si>
  <si>
    <t>Ca-45557-TDSIC-2</t>
  </si>
  <si>
    <t>Ca-44910-TDSIC-12</t>
  </si>
  <si>
    <t>Ca-45611-TDSIC-2</t>
  </si>
  <si>
    <t>Ca-45612-TDSIC-2</t>
  </si>
  <si>
    <t>Ca-45911</t>
  </si>
  <si>
    <t>Ca-45264-TDSIC-7</t>
  </si>
  <si>
    <t>Ca-45557-TDSIC-3</t>
  </si>
  <si>
    <t>Ca-45330-TDSIC-6</t>
  </si>
  <si>
    <t>Ca-44720-TDSIC-12</t>
  </si>
  <si>
    <t>Ca-44910-TDSIC-13</t>
  </si>
  <si>
    <t>Ca-45612-TDSIC-3</t>
  </si>
  <si>
    <t>Ca-45611-TDSIC-3</t>
  </si>
  <si>
    <t>Ca-45330-TDSIC-7</t>
  </si>
  <si>
    <t>KS</t>
  </si>
  <si>
    <t>D-08-ATMG-280-RTS</t>
  </si>
  <si>
    <t>Kansas</t>
  </si>
  <si>
    <t>Evergy Kansas Central, Inc.</t>
  </si>
  <si>
    <t>D-08-WSEE-1041-RTS (WR)</t>
  </si>
  <si>
    <t>Evergy Kansas South, Inc.</t>
  </si>
  <si>
    <t>D-08-WSEE-1041-RTS (KG&amp;E)</t>
  </si>
  <si>
    <t>Evergy Metro, Inc.</t>
  </si>
  <si>
    <t>D-09-KCPE-246-RTS</t>
  </si>
  <si>
    <t>D-09-WSEE-925-RTS (WR)</t>
  </si>
  <si>
    <t>D-09-WSEE-925-RTS (KG&amp;E)</t>
  </si>
  <si>
    <t>D-10-EPDE-314-RTS</t>
  </si>
  <si>
    <t>D-10-KCPE-415-RTS</t>
  </si>
  <si>
    <t>D-10-ATMG-495-RTS</t>
  </si>
  <si>
    <t>D-12-WSEE-112-RTS</t>
  </si>
  <si>
    <t>D-12-ATMG-564-RTS</t>
  </si>
  <si>
    <t>D-12-KCPE-764-RTS</t>
  </si>
  <si>
    <t>Kansas Gas Service Company, Inc.</t>
  </si>
  <si>
    <t>D-12-KGSG-835-RTS</t>
  </si>
  <si>
    <t>D-13-WSEE-629-RTS</t>
  </si>
  <si>
    <t>D-14-KCPE-272-RTS</t>
  </si>
  <si>
    <t>D-14-ATMG-320-RTS</t>
  </si>
  <si>
    <t>D-14-KGSG-111-TAR (GSRS)</t>
  </si>
  <si>
    <t>D-14-ATMG-221-TAR (GSRS)</t>
  </si>
  <si>
    <t>Black Hills Kansas Gas Utility Company, LLC</t>
  </si>
  <si>
    <t>D-13-BHCG-404-TAR (GSRS)</t>
  </si>
  <si>
    <t>D-14-BHCG-502-RTS</t>
  </si>
  <si>
    <t>D-15-KGSG-088-TAR (GSRS)</t>
  </si>
  <si>
    <t>D-14-BHCG-593-TAR (GSRS)</t>
  </si>
  <si>
    <t>D-15-KCPE-116-RTS</t>
  </si>
  <si>
    <t>D-15-ATMG-202-TAR (GSRS)</t>
  </si>
  <si>
    <t>D-15-WSEE-115-RTS</t>
  </si>
  <si>
    <t>D-16-ATMG-079-RTS</t>
  </si>
  <si>
    <t>D-16-KGSG-104-TAR (GSRS)</t>
  </si>
  <si>
    <t>D-16-BHCG-277-TAR (GSRS)</t>
  </si>
  <si>
    <t>D-16-KGSG-491-RTS</t>
  </si>
  <si>
    <t>D-17-EPDE-101-RTS</t>
  </si>
  <si>
    <t>D-17-WSEE-147-RTS</t>
  </si>
  <si>
    <t>D-17-KCPE-201-RTS</t>
  </si>
  <si>
    <t>D-17-ATMG-141-TAR (GSRS)</t>
  </si>
  <si>
    <t>D-17-BHCG-389-TAR (GSRS)</t>
  </si>
  <si>
    <t>D-18-KGSG-093-TAR (GSRS)</t>
  </si>
  <si>
    <t>18-ATMG-218-TAR (GSRS)</t>
  </si>
  <si>
    <t>D-18-WSEE-328-RTS</t>
  </si>
  <si>
    <t>D-18-KCPE-480-RTS</t>
  </si>
  <si>
    <t>D-18-BHCG-423-TAR (GSRS)</t>
  </si>
  <si>
    <t>D-18-KGSG-560-RTS</t>
  </si>
  <si>
    <t>D-19-KGSG-088-TAR (GSRS)</t>
  </si>
  <si>
    <t>D-19-EPDE-223-RTS</t>
  </si>
  <si>
    <t>D-19-ATMG-307-TAR (GSRS)</t>
  </si>
  <si>
    <t>D-19-ATMG-525-RTS</t>
  </si>
  <si>
    <t>D-20-KGSG-090-TAR (GSRS)</t>
  </si>
  <si>
    <t>D-20-BHCG-389-TAR (GSRS)</t>
  </si>
  <si>
    <t>D-19-BHCG-400-TAR (GSRS)</t>
  </si>
  <si>
    <t>D-21-KGSG-094-TAR (GSRS)</t>
  </si>
  <si>
    <t>D-21-ATMG-180-TAR (GSRS)</t>
  </si>
  <si>
    <t>D-21-BHCG-418-RTS</t>
  </si>
  <si>
    <t>D-21-BHCG-434-TAR (GSRS)</t>
  </si>
  <si>
    <t>D-21-EPDE-444-RTS</t>
  </si>
  <si>
    <t>D-22-KGSG-112-TAR (GSRS)</t>
  </si>
  <si>
    <t>D-22-ATMG-203-TAR (GSRS)</t>
  </si>
  <si>
    <t>D-22-ATMG-299-TAR (SIP)</t>
  </si>
  <si>
    <t>D-22-BHCG-503-TAR (GSRS)</t>
  </si>
  <si>
    <t>D-23-KGSG-281-TAR (GSRS)</t>
  </si>
  <si>
    <t>D-23-ATMG-359-RTS</t>
  </si>
  <si>
    <t>D-23-ATMG-581-TAR (SIP)</t>
  </si>
  <si>
    <t>D-23-EKCE-775-RTS (EKC/EKS)</t>
  </si>
  <si>
    <t>D-23-EKCE-775-RTS (EM)</t>
  </si>
  <si>
    <t>D-23-BHCG-800-TAR (GSRS)</t>
  </si>
  <si>
    <t>D-24-ATMG-132-TAR (GSRS)</t>
  </si>
  <si>
    <t>D-24-KGSG-215-TAR (GSRS)</t>
  </si>
  <si>
    <t>D-24-ATMG-500-TAR (SIP)</t>
  </si>
  <si>
    <t>KY</t>
  </si>
  <si>
    <t>Louisville Gas and Electric Company</t>
  </si>
  <si>
    <t>C-2008-00252 (elec.)</t>
  </si>
  <si>
    <t>Kentucky</t>
  </si>
  <si>
    <t>C-2008-00252 (gas)</t>
  </si>
  <si>
    <t>Kentucky Utilities Company</t>
  </si>
  <si>
    <t>C-2008-00251</t>
  </si>
  <si>
    <t>Columbia Gas of Kentucky, Incorporated</t>
  </si>
  <si>
    <t>C-2009-00141</t>
  </si>
  <si>
    <t>Duke Energy Kentucky, Inc.</t>
  </si>
  <si>
    <t>C-2009-00202</t>
  </si>
  <si>
    <t>C-2009-00354</t>
  </si>
  <si>
    <t>Kentucky Power Company</t>
  </si>
  <si>
    <t>C-2009-00459</t>
  </si>
  <si>
    <t>C-2009-00549 (elec.)</t>
  </si>
  <si>
    <t>C-2009-00549 (gas)</t>
  </si>
  <si>
    <t>C-2009-00548</t>
  </si>
  <si>
    <t>Delta Natural Gas Company, Inc.</t>
  </si>
  <si>
    <t>C-2010-00116</t>
  </si>
  <si>
    <t>C-2012-00222 (elec.)</t>
  </si>
  <si>
    <t>C-2012-00222 (gas)</t>
  </si>
  <si>
    <t>C-2012-00221</t>
  </si>
  <si>
    <t>C-2013-00148</t>
  </si>
  <si>
    <t>C-2013-00167</t>
  </si>
  <si>
    <t>C-2013-00197</t>
  </si>
  <si>
    <t>C-2013-00304 (PRP)</t>
  </si>
  <si>
    <t>C-2014-00072 (PRP)</t>
  </si>
  <si>
    <t>C-2013-00087 (AMRP)</t>
  </si>
  <si>
    <t>C-2014-00274 (PRP)</t>
  </si>
  <si>
    <t>C-2014-00372 (elec.)</t>
  </si>
  <si>
    <t>C-2014-00372 (gas)</t>
  </si>
  <si>
    <t>C-2014-00371</t>
  </si>
  <si>
    <t>C-2014-00396</t>
  </si>
  <si>
    <t>C-2015-00272 (PRP)</t>
  </si>
  <si>
    <t>C-2015-00066 (PRP)</t>
  </si>
  <si>
    <t>C-2015-00343</t>
  </si>
  <si>
    <t>C-2016-00162</t>
  </si>
  <si>
    <t>C-2016-00262 (PRP)</t>
  </si>
  <si>
    <t>C-2016-00110 (PRP)</t>
  </si>
  <si>
    <t>C-2016-00370</t>
  </si>
  <si>
    <t>C-2016-00371 (elec.)</t>
  </si>
  <si>
    <t>C-2016-00371 (gas)</t>
  </si>
  <si>
    <t>C-2017-00111 (PRP)</t>
  </si>
  <si>
    <t>C-2017-00179</t>
  </si>
  <si>
    <t>C-2017-00321</t>
  </si>
  <si>
    <t>C-2017-00308 (PRP)</t>
  </si>
  <si>
    <t>C-2017-00413 (AMRP)</t>
  </si>
  <si>
    <t>C-2017-00349</t>
  </si>
  <si>
    <t>C-2018-00086 (PRP)</t>
  </si>
  <si>
    <t>C-2018-00261</t>
  </si>
  <si>
    <t>C-2018-00281</t>
  </si>
  <si>
    <t>C-2018-00295 (elec.)</t>
  </si>
  <si>
    <t>C-2018-00295 (gas)</t>
  </si>
  <si>
    <t>C-2018-00294</t>
  </si>
  <si>
    <t>C-2018-00341 (AMRP)</t>
  </si>
  <si>
    <t>C-2019-00074 (PRP)</t>
  </si>
  <si>
    <t>C-2019-00253 (PRP)</t>
  </si>
  <si>
    <t>C-2019-00271</t>
  </si>
  <si>
    <t>C-2019-00383 (AMRP)</t>
  </si>
  <si>
    <t>C-2020-00059 (PRP)</t>
  </si>
  <si>
    <t>C-2020-00174</t>
  </si>
  <si>
    <t>C-2020-00229 (PRP)</t>
  </si>
  <si>
    <t>C-2020-00349</t>
  </si>
  <si>
    <t>C-2020-00350 (elec.)</t>
  </si>
  <si>
    <t>C-2020-00350 (gas)</t>
  </si>
  <si>
    <t>C-2021-00098 (PRP)</t>
  </si>
  <si>
    <t>C-2021-00190</t>
  </si>
  <si>
    <t>C-2021-00183</t>
  </si>
  <si>
    <t>C-2021-00185</t>
  </si>
  <si>
    <t>C-2021-00214</t>
  </si>
  <si>
    <t>C-2021-00304 (PRP)</t>
  </si>
  <si>
    <t>C-2022-00222 (PRP)</t>
  </si>
  <si>
    <t>C-2022-00372</t>
  </si>
  <si>
    <t>C-2023-00159</t>
  </si>
  <si>
    <t>C-2023-00231 (PRP)</t>
  </si>
  <si>
    <t>LA</t>
  </si>
  <si>
    <t>Cleco Power LLC</t>
  </si>
  <si>
    <t>D-U-30689</t>
  </si>
  <si>
    <t>Louisiana</t>
  </si>
  <si>
    <t>Entergy New Orleans, LLC</t>
  </si>
  <si>
    <t>D-UD-08-03 (elec.)</t>
  </si>
  <si>
    <t>D-UD-08-03 (gas)</t>
  </si>
  <si>
    <t>D-U-32220</t>
  </si>
  <si>
    <t>Entergy Louisiana, LLC</t>
  </si>
  <si>
    <t>D-U-32708</t>
  </si>
  <si>
    <t>Entergy Gulf States Louisiana, L.L.C.</t>
  </si>
  <si>
    <t>D-U-32707</t>
  </si>
  <si>
    <t>D-UD-13-01</t>
  </si>
  <si>
    <t>D-UD-18-07 (elec.)</t>
  </si>
  <si>
    <t>D-UD-18-07 (gas)</t>
  </si>
  <si>
    <t>D-U-35299</t>
  </si>
  <si>
    <t>D-U-35441</t>
  </si>
  <si>
    <t>MA</t>
  </si>
  <si>
    <t>Fitchburg Gas and Electric Light Company, Inc.</t>
  </si>
  <si>
    <t>DPU-07-71</t>
  </si>
  <si>
    <t>Massachusetts</t>
  </si>
  <si>
    <t>Liberty Utilities (New England Natural Gas Company) Corp.</t>
  </si>
  <si>
    <t>DPU 08-35</t>
  </si>
  <si>
    <t>Eversource Gas Company of Massachusetts</t>
  </si>
  <si>
    <t>DPU 09-30</t>
  </si>
  <si>
    <t>Massachusetts Electric Company</t>
  </si>
  <si>
    <t>DPU 09-39</t>
  </si>
  <si>
    <t>Boston Gas Company</t>
  </si>
  <si>
    <t>D.P.U. 10-55 (BG)</t>
  </si>
  <si>
    <t>Colonial Gas Company</t>
  </si>
  <si>
    <t>D.P.U. 10-55 (CG)</t>
  </si>
  <si>
    <t>Western Massachusetts Electric Company</t>
  </si>
  <si>
    <t>DPU 10-70</t>
  </si>
  <si>
    <t>DPU 10-114</t>
  </si>
  <si>
    <t>DPU 11-01</t>
  </si>
  <si>
    <t>DPU 11-02</t>
  </si>
  <si>
    <t>DPU 12-25</t>
  </si>
  <si>
    <t>DPU 13-75</t>
  </si>
  <si>
    <t>DPU 13-90</t>
  </si>
  <si>
    <t>NSTAR Gas Company</t>
  </si>
  <si>
    <t>DPU 14-150</t>
  </si>
  <si>
    <t>DPU 15-50</t>
  </si>
  <si>
    <t>DPU 15-75</t>
  </si>
  <si>
    <t>DPU 15-81</t>
  </si>
  <si>
    <t>DPU 15-80</t>
  </si>
  <si>
    <t>DPU-15-155</t>
  </si>
  <si>
    <t>NSTAR Electric Company</t>
  </si>
  <si>
    <t>DPU 17-05 (NSTAR)</t>
  </si>
  <si>
    <t>DPU 17-05 (WMECO)</t>
  </si>
  <si>
    <t>DPU-17-170 (Boston Gas)</t>
  </si>
  <si>
    <t>DPU-17-170 (Colonial Gas)</t>
  </si>
  <si>
    <t>DPU-18-45</t>
  </si>
  <si>
    <t>The Berkshire Gas Company</t>
  </si>
  <si>
    <t>DPU 18-40</t>
  </si>
  <si>
    <t>DPU 18-101</t>
  </si>
  <si>
    <t>DPU-18-150</t>
  </si>
  <si>
    <t>DPU 19-130</t>
  </si>
  <si>
    <t>DPU 19-131</t>
  </si>
  <si>
    <t>DPU 19-115</t>
  </si>
  <si>
    <t>DPU 19-120</t>
  </si>
  <si>
    <t>DPU 20-59</t>
  </si>
  <si>
    <t>DPU-20-68</t>
  </si>
  <si>
    <t>DPU 20-96</t>
  </si>
  <si>
    <t>DPU 20-120</t>
  </si>
  <si>
    <t>DPU 21-74</t>
  </si>
  <si>
    <t>DPU 21-106</t>
  </si>
  <si>
    <t>DPU 21-107</t>
  </si>
  <si>
    <t>DPU 22-22</t>
  </si>
  <si>
    <t>DPU 22-74</t>
  </si>
  <si>
    <t>DPU 22-73</t>
  </si>
  <si>
    <t>DPU 22-20</t>
  </si>
  <si>
    <t>DPU 23-56</t>
  </si>
  <si>
    <t>DPU 23-55</t>
  </si>
  <si>
    <t>DPU 23-92</t>
  </si>
  <si>
    <t>DPU 23-94</t>
  </si>
  <si>
    <t>DPU 22-121</t>
  </si>
  <si>
    <t>MD</t>
  </si>
  <si>
    <t>C-9192</t>
  </si>
  <si>
    <t>Maryland</t>
  </si>
  <si>
    <t>C-9217</t>
  </si>
  <si>
    <t>Baltimore Gas and Electric Company</t>
  </si>
  <si>
    <t>C-9230 (elec)</t>
  </si>
  <si>
    <t>C-9230 (gas)</t>
  </si>
  <si>
    <t>C-9249</t>
  </si>
  <si>
    <t>C-9267</t>
  </si>
  <si>
    <t>C-9285</t>
  </si>
  <si>
    <t>C-9286</t>
  </si>
  <si>
    <t>C-9299 (elec)</t>
  </si>
  <si>
    <t>C-9299 (gas)</t>
  </si>
  <si>
    <t>C-9311</t>
  </si>
  <si>
    <t>Columbia Gas of Maryland, Incorporated</t>
  </si>
  <si>
    <t>C-9316</t>
  </si>
  <si>
    <t>C-9317</t>
  </si>
  <si>
    <t>C-9322</t>
  </si>
  <si>
    <t>C-9326 (elec)</t>
  </si>
  <si>
    <t>C-9326 (gas)</t>
  </si>
  <si>
    <t>C-9331 (STRIDE Rider)</t>
  </si>
  <si>
    <t>C-9332 (STRIDE Rider)</t>
  </si>
  <si>
    <t>C-9335 (STRIDE Rider)</t>
  </si>
  <si>
    <t>C-9336</t>
  </si>
  <si>
    <t>C-9332 Phase 2 (IRIS)</t>
  </si>
  <si>
    <t>C-9355 (elec)</t>
  </si>
  <si>
    <t>C-9355 (gas)</t>
  </si>
  <si>
    <t>C-9406 (elec)</t>
  </si>
  <si>
    <t>C-9406 (gas)</t>
  </si>
  <si>
    <t>C-9417</t>
  </si>
  <si>
    <t>C-9418</t>
  </si>
  <si>
    <t>C-9424</t>
  </si>
  <si>
    <t>C-9331 (STRIDE update)</t>
  </si>
  <si>
    <t>C-9332 Phase 3 (IRIS)</t>
  </si>
  <si>
    <t>C-9443</t>
  </si>
  <si>
    <t>C-9447</t>
  </si>
  <si>
    <t>C-9455</t>
  </si>
  <si>
    <t>C-9468 (STRIDE 2)</t>
  </si>
  <si>
    <t>C-9472</t>
  </si>
  <si>
    <t>C-9479 (IRIS)</t>
  </si>
  <si>
    <t>C-9480</t>
  </si>
  <si>
    <t>C-9481</t>
  </si>
  <si>
    <t>C-9484</t>
  </si>
  <si>
    <t>C-9486 (STRIDE 2)</t>
  </si>
  <si>
    <t>The Potomac Edison Company</t>
  </si>
  <si>
    <t>C-9490</t>
  </si>
  <si>
    <t>C-9602</t>
  </si>
  <si>
    <t>C-9605</t>
  </si>
  <si>
    <t>C-9609</t>
  </si>
  <si>
    <t>C-9610 (EL)</t>
  </si>
  <si>
    <t>C-9610 (GAS)</t>
  </si>
  <si>
    <t>C-9630</t>
  </si>
  <si>
    <t>C-9644</t>
  </si>
  <si>
    <t>C-9645 (EL)</t>
  </si>
  <si>
    <t>C-9645 (Gas)</t>
  </si>
  <si>
    <t>C-9651</t>
  </si>
  <si>
    <t>C-9655</t>
  </si>
  <si>
    <t>C-9664</t>
  </si>
  <si>
    <t>C-9670</t>
  </si>
  <si>
    <t>C-9680</t>
  </si>
  <si>
    <t>C-9681</t>
  </si>
  <si>
    <t>C-9692 (EL)</t>
  </si>
  <si>
    <t>C-9692 (GAS)</t>
  </si>
  <si>
    <t>C-9695</t>
  </si>
  <si>
    <t>C-9701</t>
  </si>
  <si>
    <t>C-9704</t>
  </si>
  <si>
    <t>C-9708 (STRIDE 3)</t>
  </si>
  <si>
    <t>C-9709 (IRIS 3)</t>
  </si>
  <si>
    <t>ME</t>
  </si>
  <si>
    <t>Northern Utilities, Inc.</t>
  </si>
  <si>
    <t>D-2011-92</t>
  </si>
  <si>
    <t>Maine</t>
  </si>
  <si>
    <t>Central Maine Power Company</t>
  </si>
  <si>
    <t>D-2013-00168</t>
  </si>
  <si>
    <t>Versant Power</t>
  </si>
  <si>
    <t>D-2013-00443</t>
  </si>
  <si>
    <t>Maine Natural Gas Corporation</t>
  </si>
  <si>
    <t>D-2015-00005</t>
  </si>
  <si>
    <t>D-2015-00360</t>
  </si>
  <si>
    <t>D-2017-00065</t>
  </si>
  <si>
    <t>D-2013-00133</t>
  </si>
  <si>
    <t>D-2017-00198</t>
  </si>
  <si>
    <t>D-2018-00194</t>
  </si>
  <si>
    <t>D-2019-00019</t>
  </si>
  <si>
    <t>D-2019-00092</t>
  </si>
  <si>
    <t>D-2020-00316</t>
  </si>
  <si>
    <t>D-2022-00152</t>
  </si>
  <si>
    <t>D-2022-00255</t>
  </si>
  <si>
    <t>D-2023-00051</t>
  </si>
  <si>
    <t>MI</t>
  </si>
  <si>
    <t>Consumers Energy Company</t>
  </si>
  <si>
    <t>C-U-15245</t>
  </si>
  <si>
    <t>Michigan</t>
  </si>
  <si>
    <t>DTE Electric Company</t>
  </si>
  <si>
    <t>C-U-15244</t>
  </si>
  <si>
    <t>C-U-15506</t>
  </si>
  <si>
    <t>Michigan Gas Utilities Corporation</t>
  </si>
  <si>
    <t>C-U-15549</t>
  </si>
  <si>
    <t>C-U-15645</t>
  </si>
  <si>
    <t>C-U-15768</t>
  </si>
  <si>
    <t>C-U-15986</t>
  </si>
  <si>
    <t>DTE Gas Company</t>
  </si>
  <si>
    <t>C-U-15985</t>
  </si>
  <si>
    <t>Wisconsin Electric Power Company</t>
  </si>
  <si>
    <t>C-U-15981</t>
  </si>
  <si>
    <t>C-U-15990</t>
  </si>
  <si>
    <t>Upper Peninsula Power Company</t>
  </si>
  <si>
    <t>C-U-15988</t>
  </si>
  <si>
    <t>C-U-16191</t>
  </si>
  <si>
    <t>C-U-16180</t>
  </si>
  <si>
    <t>C-U-16166</t>
  </si>
  <si>
    <t>C-U-15500</t>
  </si>
  <si>
    <t>C-U-16418</t>
  </si>
  <si>
    <t>C-U-16472</t>
  </si>
  <si>
    <t>SEMCO Energy, Inc.</t>
  </si>
  <si>
    <t>C-U-16169</t>
  </si>
  <si>
    <t>C-U-16794</t>
  </si>
  <si>
    <t>C-U-16417</t>
  </si>
  <si>
    <t>C-U-16801</t>
  </si>
  <si>
    <t>C-U-16830</t>
  </si>
  <si>
    <t>C-U-16855</t>
  </si>
  <si>
    <t>C-U-16999</t>
  </si>
  <si>
    <t>C-U-17087</t>
  </si>
  <si>
    <t>C-U-17197</t>
  </si>
  <si>
    <t>C-U-17273</t>
  </si>
  <si>
    <t>C-U-17274</t>
  </si>
  <si>
    <t>C-U-17643</t>
  </si>
  <si>
    <t>Wisconsin Public Service Corporation</t>
  </si>
  <si>
    <t>C-U-17669</t>
  </si>
  <si>
    <t>C-U-17735</t>
  </si>
  <si>
    <t>C-U-17767</t>
  </si>
  <si>
    <t>C-U-17880</t>
  </si>
  <si>
    <t>C-U-17882</t>
  </si>
  <si>
    <t>C-U-17895</t>
  </si>
  <si>
    <t>C-U-17999</t>
  </si>
  <si>
    <t>C-U-18014</t>
  </si>
  <si>
    <t>C-U-17990</t>
  </si>
  <si>
    <t>C-U-18124</t>
  </si>
  <si>
    <t>C-U-18322</t>
  </si>
  <si>
    <t>C-U-18255</t>
  </si>
  <si>
    <t>C-U-18370</t>
  </si>
  <si>
    <t>C-U-18999</t>
  </si>
  <si>
    <t>C-U-18424</t>
  </si>
  <si>
    <t>C-U-20134</t>
  </si>
  <si>
    <t>C-U-20162</t>
  </si>
  <si>
    <t>C-U-20276</t>
  </si>
  <si>
    <t>C-U-20322</t>
  </si>
  <si>
    <t>C-U-20479</t>
  </si>
  <si>
    <t>C-U-20359</t>
  </si>
  <si>
    <t>C-U-20561</t>
  </si>
  <si>
    <t>C-U-20642</t>
  </si>
  <si>
    <t>C-U-20650</t>
  </si>
  <si>
    <t>C-U-20697</t>
  </si>
  <si>
    <t>C-U-20940</t>
  </si>
  <si>
    <t>C-U-20963</t>
  </si>
  <si>
    <t>C-U-20718</t>
  </si>
  <si>
    <t>C-U-20836</t>
  </si>
  <si>
    <t>C-U-21148</t>
  </si>
  <si>
    <t>C-U-21224</t>
  </si>
  <si>
    <t>C-U-21308</t>
  </si>
  <si>
    <t>C-U-21297</t>
  </si>
  <si>
    <t>C-U-21366</t>
  </si>
  <si>
    <t>C-U-21286</t>
  </si>
  <si>
    <t>C-U-21389</t>
  </si>
  <si>
    <t>MN</t>
  </si>
  <si>
    <t>Otter Tail Power Company</t>
  </si>
  <si>
    <t>D-E-017/GR-07-1178</t>
  </si>
  <si>
    <t>Minnesota</t>
  </si>
  <si>
    <t>Minnesota Power Enterprises, Inc.</t>
  </si>
  <si>
    <t>D-E-015/GR-08-415</t>
  </si>
  <si>
    <t>Minnesota Energy Resources Corporation</t>
  </si>
  <si>
    <t>D-G-007,011/GR-08-835</t>
  </si>
  <si>
    <t>Northern States Power Company</t>
  </si>
  <si>
    <t>D-E-002/GR-08-1065</t>
  </si>
  <si>
    <t>D-G-008/GR-08-1075</t>
  </si>
  <si>
    <t>D-E-015/GR-09-1151</t>
  </si>
  <si>
    <t>D-G-002/GR-09-1153</t>
  </si>
  <si>
    <t>D-E-017/GR-10-239</t>
  </si>
  <si>
    <t>D-E-001/GR-10-276</t>
  </si>
  <si>
    <t>D-E-002/GR-10-971</t>
  </si>
  <si>
    <t>D-G-007,011/GR-10-977</t>
  </si>
  <si>
    <t>D-E-002/GR-12-961</t>
  </si>
  <si>
    <t>D-G-008/GR-13-316</t>
  </si>
  <si>
    <t>D-G-011/GR-13-617</t>
  </si>
  <si>
    <t>D-E-002/GR-13-868</t>
  </si>
  <si>
    <t>D-G-002/M-14-336 (GUIC Rider)</t>
  </si>
  <si>
    <t>D-G-008/GR-15-424</t>
  </si>
  <si>
    <t>D-G-011/GR-15-736</t>
  </si>
  <si>
    <t>D-E-002/GR-15-826</t>
  </si>
  <si>
    <t>D-E-017/GR-15-1033</t>
  </si>
  <si>
    <t>D-E-015/GR-16-664</t>
  </si>
  <si>
    <t>D-G-008/GR-17-285</t>
  </si>
  <si>
    <t>D-G-011/GR-17-563</t>
  </si>
  <si>
    <t>D-G-008/GR-19-524</t>
  </si>
  <si>
    <t>D-E-015/GR-19-442</t>
  </si>
  <si>
    <t>D-E-002/GR-19-564</t>
  </si>
  <si>
    <t>D-E-017/GR-20-719</t>
  </si>
  <si>
    <t>D-E-002/GR-20-723</t>
  </si>
  <si>
    <t>D-E-002/GR-21-630</t>
  </si>
  <si>
    <t>D-E-015/GR-21-335</t>
  </si>
  <si>
    <t>D-G-008/GR-21-435</t>
  </si>
  <si>
    <t>D-G-002/GR-21-678</t>
  </si>
  <si>
    <t>D-G-011/GR-22-504</t>
  </si>
  <si>
    <t>MO</t>
  </si>
  <si>
    <t>C-ER-2008-0093</t>
  </si>
  <si>
    <t>Missouri</t>
  </si>
  <si>
    <t>Union Electric Company</t>
  </si>
  <si>
    <t>C-ER-2008-0318</t>
  </si>
  <si>
    <t>C-ER-2009-0089</t>
  </si>
  <si>
    <t>Evergy Missouri West, Inc.</t>
  </si>
  <si>
    <t>C-ER-2009-0090 (L&amp;P)</t>
  </si>
  <si>
    <t>C-ER-2009-0090 (MPS)</t>
  </si>
  <si>
    <t>Missouri Gas Energy</t>
  </si>
  <si>
    <t>C-GR-2009-0355</t>
  </si>
  <si>
    <t>Empire District Gas Company</t>
  </si>
  <si>
    <t>C-GR-2009-0434</t>
  </si>
  <si>
    <t>C-ER-2010-0036</t>
  </si>
  <si>
    <t>C-ER-2010-0130</t>
  </si>
  <si>
    <t>Spire Missouri Inc.</t>
  </si>
  <si>
    <t>C-GR-2010-0171</t>
  </si>
  <si>
    <t>Liberty Utilities (Midstates Natural Gas) Corp</t>
  </si>
  <si>
    <t>C-GR-2010-0192</t>
  </si>
  <si>
    <t>C-ER-2010-0355</t>
  </si>
  <si>
    <t>C-ER-2010-0356 (MPS)</t>
  </si>
  <si>
    <t>C-ER-2010-0356 (L&amp;P)</t>
  </si>
  <si>
    <t>C-GR-2010-0363</t>
  </si>
  <si>
    <t>C-ER-2011-0028</t>
  </si>
  <si>
    <t>C-ER-2011-0004</t>
  </si>
  <si>
    <t>C-ER-2012-0166</t>
  </si>
  <si>
    <t>C-ER-2012-0174</t>
  </si>
  <si>
    <t>C-ER-2012-0175 (MPS)</t>
  </si>
  <si>
    <t>C-ER-2012-0175 (L&amp;P)</t>
  </si>
  <si>
    <t>C-ER-2012-0345</t>
  </si>
  <si>
    <t>C-GR-2013-0171</t>
  </si>
  <si>
    <t>C-GO-2013-0352 (ISRS)</t>
  </si>
  <si>
    <t>C-GO-2013-0391 (ISRS)</t>
  </si>
  <si>
    <t>C-GR-2014-0007</t>
  </si>
  <si>
    <t>C-GO-2014-0006 (ISRS)</t>
  </si>
  <si>
    <t>Summit Natural Gas of Missouri, Inc.</t>
  </si>
  <si>
    <t>C-GR-2014-0086</t>
  </si>
  <si>
    <t>C-GO-2014-0179 (ISRS)</t>
  </si>
  <si>
    <t>C-GO-2014-0212 (ISRS)</t>
  </si>
  <si>
    <t>C-GR-2014-0152</t>
  </si>
  <si>
    <t>C-ER-2014-0258</t>
  </si>
  <si>
    <t>C-ER-2014-0351</t>
  </si>
  <si>
    <t>C-GR-2015-0026 (ISRS)</t>
  </si>
  <si>
    <t>C-GR-2015-0025 (ISRS)</t>
  </si>
  <si>
    <t>C-ER-2014-0370</t>
  </si>
  <si>
    <t>C-GO-2015-0178 (ISRS)</t>
  </si>
  <si>
    <t>C-GO-2015-0179 (ISRS)</t>
  </si>
  <si>
    <t>C-GO-2015-0270 (ISRS)</t>
  </si>
  <si>
    <t>C-GO-2015-0269 (ISRS)</t>
  </si>
  <si>
    <t>C-GO-2014-0015 (ISRS)</t>
  </si>
  <si>
    <t>C-GO-2015-0350 (ISRS)</t>
  </si>
  <si>
    <t>C-ER-2016-0023</t>
  </si>
  <si>
    <t>C-ER-2016-0179</t>
  </si>
  <si>
    <t>C-ER-2016-0156 (MPS/L&amp;P)</t>
  </si>
  <si>
    <t>C-GO-2015-0341 (ISRS)</t>
  </si>
  <si>
    <t>C-GO-2016-0196 (ISRS)</t>
  </si>
  <si>
    <t>C-GO-2015-0343 (ISRS)</t>
  </si>
  <si>
    <t>C-GO-2016-0197 (ISRS)</t>
  </si>
  <si>
    <t>C-ER-2016-0285</t>
  </si>
  <si>
    <t>C-GO-2016-0206 (ISRS)</t>
  </si>
  <si>
    <t>C-GO-2016-0332 (ISRS)</t>
  </si>
  <si>
    <t>C-GO-2016-0333 (ISRS)</t>
  </si>
  <si>
    <t>C-GR-2017-0215</t>
  </si>
  <si>
    <t>C-GR-2017-0216</t>
  </si>
  <si>
    <t>C-GO-2017-0202 (ISRS)</t>
  </si>
  <si>
    <t>C-GO-2017-0201 (ISRS)</t>
  </si>
  <si>
    <t>C-GR-2018-0013</t>
  </si>
  <si>
    <t>C-ER-2018-0145</t>
  </si>
  <si>
    <t>C-ER-2018-0146</t>
  </si>
  <si>
    <t>C-GO-2018-0309 (ISRS)</t>
  </si>
  <si>
    <t>C-GO-2018-0310 (ISRS)</t>
  </si>
  <si>
    <t>C-GR-2019-0077</t>
  </si>
  <si>
    <t>C-GO-2019-0115 (ISRS)</t>
  </si>
  <si>
    <t>C-GO-2019-0116 (ISRS)</t>
  </si>
  <si>
    <t>C-ER-2019-0335</t>
  </si>
  <si>
    <t>C-ER-2019-0374</t>
  </si>
  <si>
    <t>C-GO-2019-0356 (ISRS)</t>
  </si>
  <si>
    <t>C-GO-2019-0357 (ISRS)</t>
  </si>
  <si>
    <t>GO-2020-0229 (ISRS)</t>
  </si>
  <si>
    <t>GO-2020-0230 (ISRS)</t>
  </si>
  <si>
    <t>C-GR-2020-0213</t>
  </si>
  <si>
    <t>C-ER-2020-0396</t>
  </si>
  <si>
    <t>C-GO-2021-0030 (ISRS)</t>
  </si>
  <si>
    <t>C-GO-2021-0031 (ISRS)</t>
  </si>
  <si>
    <t>C-GR-2021-0108</t>
  </si>
  <si>
    <t>C-ER-2021-0240</t>
  </si>
  <si>
    <t>C-GR-2021-0241</t>
  </si>
  <si>
    <t>C-ER-2021-0312</t>
  </si>
  <si>
    <t>C-GR-2021-0320</t>
  </si>
  <si>
    <t>C-GT-2021-0073 (ISRS)</t>
  </si>
  <si>
    <t>C-ER-2022-0129</t>
  </si>
  <si>
    <t>C-ER-2022-0130</t>
  </si>
  <si>
    <t>C-GR-2022-0179</t>
  </si>
  <si>
    <t>C-GO-2022-0171 (ISRS)</t>
  </si>
  <si>
    <t>C-ER-2022-0337</t>
  </si>
  <si>
    <t>C-GO-2022-0339 (ISRS)</t>
  </si>
  <si>
    <t>C-GO-2023-0203 (ISRS)</t>
  </si>
  <si>
    <t>C-GO-2023-0432 (ISRS)</t>
  </si>
  <si>
    <t>MS</t>
  </si>
  <si>
    <t>Mississippi Power Company</t>
  </si>
  <si>
    <t>D-2011-UN-0135</t>
  </si>
  <si>
    <t>Mississippi</t>
  </si>
  <si>
    <t>D-2013-UN-0014</t>
  </si>
  <si>
    <t>Entergy Mississippi, LLC</t>
  </si>
  <si>
    <t>D-2014-UN-0132</t>
  </si>
  <si>
    <t>D-2015-UN-0080</t>
  </si>
  <si>
    <t>D-2017-AD-0112</t>
  </si>
  <si>
    <t>D-2019-UN-0219</t>
  </si>
  <si>
    <t>MT</t>
  </si>
  <si>
    <t>MDU Resources Group, Inc.</t>
  </si>
  <si>
    <t>D-D2007.7.79</t>
  </si>
  <si>
    <t>Montana</t>
  </si>
  <si>
    <t>NorthWestern Energy Group, Inc.</t>
  </si>
  <si>
    <t>D-D2007.7.82 (elec)</t>
  </si>
  <si>
    <t>D-D2007.7.82 (gas)</t>
  </si>
  <si>
    <t>D-D2009.9.129 (elec)</t>
  </si>
  <si>
    <t>D-D2009.9.129 (gas)</t>
  </si>
  <si>
    <t>D-D2010.8.82</t>
  </si>
  <si>
    <t>D-D2008.8.95</t>
  </si>
  <si>
    <t>D-D2012.9.94</t>
  </si>
  <si>
    <t>D-D2013.12.85</t>
  </si>
  <si>
    <t>D-D2015.6.51</t>
  </si>
  <si>
    <t>D-D2016.9.68</t>
  </si>
  <si>
    <t>D2017.9.79</t>
  </si>
  <si>
    <t>D2018.9.60</t>
  </si>
  <si>
    <t>D2018.2.12</t>
  </si>
  <si>
    <t>D2020.06.076</t>
  </si>
  <si>
    <t>D-2022-7-78 (elec)</t>
  </si>
  <si>
    <t>D-2022-7-78 (gas)</t>
  </si>
  <si>
    <t>D-2022-11-099</t>
  </si>
  <si>
    <t>NC</t>
  </si>
  <si>
    <t>Public Service Company of North Carolina, Incorporated</t>
  </si>
  <si>
    <t>D-G-5, Sub 495</t>
  </si>
  <si>
    <t>North Carolina</t>
  </si>
  <si>
    <t>Piedmont Natural Gas Company, Inc.</t>
  </si>
  <si>
    <t>D-G-9, Sub 550</t>
  </si>
  <si>
    <t>Duke Energy Carolinas, LLC</t>
  </si>
  <si>
    <t>D-E-7, Sub 909</t>
  </si>
  <si>
    <t>Virginia Electric and Power Company</t>
  </si>
  <si>
    <t>D-E-22, Sub 459</t>
  </si>
  <si>
    <t>D-E-7, Sub 989</t>
  </si>
  <si>
    <t>D-E-22, Sub 479</t>
  </si>
  <si>
    <t>Duke Energy Progress, LLC</t>
  </si>
  <si>
    <t>D-E-2, Sub 1023</t>
  </si>
  <si>
    <t>D-E-7, Sub 1026</t>
  </si>
  <si>
    <t>D-G-9, Sub 631</t>
  </si>
  <si>
    <t>D-G-9, Sub 642, 659 (IMR)</t>
  </si>
  <si>
    <t>D-G-9, Sub 631, 642 (IMR)</t>
  </si>
  <si>
    <t>D-G-5, Sub 565</t>
  </si>
  <si>
    <t>D-E-22, Sub 532</t>
  </si>
  <si>
    <t>D-E-2, Sub 1142</t>
  </si>
  <si>
    <t>D-E-7, Sub 1146</t>
  </si>
  <si>
    <t>D-G-9, Sub 743</t>
  </si>
  <si>
    <t>E-22, Sub 562</t>
  </si>
  <si>
    <t>D-E-7, Sub 1214</t>
  </si>
  <si>
    <t>D-E-2, Sub 1219</t>
  </si>
  <si>
    <t>D-G-9, Sub 781</t>
  </si>
  <si>
    <t>D-G-5 Sub 632</t>
  </si>
  <si>
    <t>D-E-2 Sub 1300</t>
  </si>
  <si>
    <t>D-E-7 Sub 1276</t>
  </si>
  <si>
    <t>ND</t>
  </si>
  <si>
    <t>C-PU-07-776</t>
  </si>
  <si>
    <t>North Dakota</t>
  </si>
  <si>
    <t>C-PU-08-862</t>
  </si>
  <si>
    <t>C-PU-10-124</t>
  </si>
  <si>
    <t>C-PU-10-657</t>
  </si>
  <si>
    <t>C-PU-12-813</t>
  </si>
  <si>
    <t>C-PU-13-803</t>
  </si>
  <si>
    <t>C-PU-15-703</t>
  </si>
  <si>
    <t>C-PU-16-666</t>
  </si>
  <si>
    <t>C-PU-17-295</t>
  </si>
  <si>
    <t>C-PU-17-398</t>
  </si>
  <si>
    <t>C-PU-20-379</t>
  </si>
  <si>
    <t>C-PU-20-441</t>
  </si>
  <si>
    <t>C-PU-21-381</t>
  </si>
  <si>
    <t>C-PU-22-194</t>
  </si>
  <si>
    <t>NE</t>
  </si>
  <si>
    <t>D-NG-0060</t>
  </si>
  <si>
    <t>Nebraska</t>
  </si>
  <si>
    <t>Black Hills Nebraska Gas, LLC</t>
  </si>
  <si>
    <t>D-NG-0061</t>
  </si>
  <si>
    <t>D-NG-0067</t>
  </si>
  <si>
    <t>D-NG-109</t>
  </si>
  <si>
    <t>NH</t>
  </si>
  <si>
    <t>Liberty Utilities (EnergyNorth Natural Gas) Corp.</t>
  </si>
  <si>
    <t>D-DG-08-009</t>
  </si>
  <si>
    <t>New Hampshire</t>
  </si>
  <si>
    <t>Public Service Company of New Hampshire</t>
  </si>
  <si>
    <t>D-DE-09-035</t>
  </si>
  <si>
    <t>D-DG-10-017</t>
  </si>
  <si>
    <t>Unitil Energy Systems, Inc.</t>
  </si>
  <si>
    <t>D-DE 10-055</t>
  </si>
  <si>
    <t>D-DG-11-069</t>
  </si>
  <si>
    <t>Liberty Utilities (Granite State Electric) Corp.</t>
  </si>
  <si>
    <t>D-DE-13-063</t>
  </si>
  <si>
    <t>D-DG-13-086</t>
  </si>
  <si>
    <t>D-DG-14-180</t>
  </si>
  <si>
    <t>D-DE-16-383</t>
  </si>
  <si>
    <t>D-DE-16-384</t>
  </si>
  <si>
    <t>D-DG-17-070</t>
  </si>
  <si>
    <t>D-DG-17-048</t>
  </si>
  <si>
    <t>D-DE-19-057</t>
  </si>
  <si>
    <t>D-DE-19-064</t>
  </si>
  <si>
    <t>D-DG-19-161</t>
  </si>
  <si>
    <t>D-DG-20-105</t>
  </si>
  <si>
    <t>D-DE-21-030</t>
  </si>
  <si>
    <t>D-DG-21-104</t>
  </si>
  <si>
    <t>NJ</t>
  </si>
  <si>
    <t>New Jersey Natural Gas Company</t>
  </si>
  <si>
    <t>D-GR-07110889</t>
  </si>
  <si>
    <t>New Jersey</t>
  </si>
  <si>
    <t>Elizabethtown Gas Company</t>
  </si>
  <si>
    <t>D-GR-09030195</t>
  </si>
  <si>
    <t>Public Service Electric and Gas Company</t>
  </si>
  <si>
    <t>D-GR09050422 (EL)</t>
  </si>
  <si>
    <t>D-GR09050422 (G)</t>
  </si>
  <si>
    <t>Atlantic City Electric Company</t>
  </si>
  <si>
    <t>D-ER-09080664</t>
  </si>
  <si>
    <t>Rockland Electric Company</t>
  </si>
  <si>
    <t>D-ER-09080668</t>
  </si>
  <si>
    <t>South Jersey Gas Company</t>
  </si>
  <si>
    <t>D-GR-10010035</t>
  </si>
  <si>
    <t>D-ER-11080469</t>
  </si>
  <si>
    <t>Jersey Central Power &amp; Light Company</t>
  </si>
  <si>
    <t>D-ER-12111052</t>
  </si>
  <si>
    <t>D-ER-12121071</t>
  </si>
  <si>
    <t>D-ER-13111135</t>
  </si>
  <si>
    <t>D-GR-13111137</t>
  </si>
  <si>
    <t>D-ER-14030245</t>
  </si>
  <si>
    <t>D-GR-15111304</t>
  </si>
  <si>
    <t>D-ER-16030252</t>
  </si>
  <si>
    <t>D-ER-16040383</t>
  </si>
  <si>
    <t>D-ER-16050428</t>
  </si>
  <si>
    <t>D-GR-16090826</t>
  </si>
  <si>
    <t>D-GR-17010071</t>
  </si>
  <si>
    <t>D-ER-17030308</t>
  </si>
  <si>
    <t>D-ER18010029</t>
  </si>
  <si>
    <t>D-GR18010030</t>
  </si>
  <si>
    <t>D-ER18060638</t>
  </si>
  <si>
    <t>D-ER18080925</t>
  </si>
  <si>
    <t>D-GR19030420</t>
  </si>
  <si>
    <t>D-GR19040486</t>
  </si>
  <si>
    <t>D-ER19050552</t>
  </si>
  <si>
    <t>D-ER20020146</t>
  </si>
  <si>
    <t>D-GR20030243</t>
  </si>
  <si>
    <t>D-ER20120746</t>
  </si>
  <si>
    <t>D-GR21030679</t>
  </si>
  <si>
    <t>D-ER21050823</t>
  </si>
  <si>
    <t>D-GR21121254</t>
  </si>
  <si>
    <t>D-GR22040253</t>
  </si>
  <si>
    <t>D-ER23020091</t>
  </si>
  <si>
    <t>D-ER23030144</t>
  </si>
  <si>
    <t>NM</t>
  </si>
  <si>
    <t>Public Service Company of New Mexico</t>
  </si>
  <si>
    <t>C-07-00077-UT</t>
  </si>
  <si>
    <t>New Mexico</t>
  </si>
  <si>
    <t>Southwestern Public Service Company</t>
  </si>
  <si>
    <t>C-07-00319-UT</t>
  </si>
  <si>
    <t>C-08-00273-UT</t>
  </si>
  <si>
    <t>C-08-00354-UT</t>
  </si>
  <si>
    <t>El Paso Electric Company</t>
  </si>
  <si>
    <t>C-09-00171-UT</t>
  </si>
  <si>
    <t>C-10-00086-UT</t>
  </si>
  <si>
    <t>C-10-00395-UT</t>
  </si>
  <si>
    <t>New Mexico Gas Company, Inc.</t>
  </si>
  <si>
    <t>C-11-00042-UT</t>
  </si>
  <si>
    <t>C-12-00350-UT</t>
  </si>
  <si>
    <t>C-14-00332-UT</t>
  </si>
  <si>
    <t>C-15-00127-UT</t>
  </si>
  <si>
    <t>C-15-00139-UT</t>
  </si>
  <si>
    <t>C-15-00261-UT</t>
  </si>
  <si>
    <t>C-15-00296-UT</t>
  </si>
  <si>
    <t>C-16-00276-UT</t>
  </si>
  <si>
    <t>C-16-00269-UT</t>
  </si>
  <si>
    <t>C-17-00255-UT</t>
  </si>
  <si>
    <t>C-18-00038-UT</t>
  </si>
  <si>
    <t>C-19-00170-UT</t>
  </si>
  <si>
    <t>C-19-00317-UT</t>
  </si>
  <si>
    <t>C-20-00104-UT</t>
  </si>
  <si>
    <t>C-20-00238-UT</t>
  </si>
  <si>
    <t>C-21-00267-UT</t>
  </si>
  <si>
    <t>C-22-00286-UT</t>
  </si>
  <si>
    <t>C-22-00270-UT</t>
  </si>
  <si>
    <t>NV</t>
  </si>
  <si>
    <t>D-07-12001</t>
  </si>
  <si>
    <t>Nevada</t>
  </si>
  <si>
    <t>Nevada Power Company</t>
  </si>
  <si>
    <t>D-08-12002</t>
  </si>
  <si>
    <t>D-09-04003 (Southern)</t>
  </si>
  <si>
    <t>D-09-04003 (Northern)</t>
  </si>
  <si>
    <t>D-10-06001</t>
  </si>
  <si>
    <t>D-10-06002</t>
  </si>
  <si>
    <t>D-11-06006</t>
  </si>
  <si>
    <t>D-12-04005 (Southern)</t>
  </si>
  <si>
    <t>D-12-04005 (Northern)</t>
  </si>
  <si>
    <t>D-13-06002</t>
  </si>
  <si>
    <t>D-13-06003</t>
  </si>
  <si>
    <t>D-14-05004</t>
  </si>
  <si>
    <t>D-16-06006</t>
  </si>
  <si>
    <t>D-16-06007</t>
  </si>
  <si>
    <t>D-17-06003</t>
  </si>
  <si>
    <t>D-18-05031 (Southern)</t>
  </si>
  <si>
    <t>D-18-05031 (Northern)</t>
  </si>
  <si>
    <t>D-19-06002</t>
  </si>
  <si>
    <t>D-20-02023 (Southern)</t>
  </si>
  <si>
    <t>D-20-02023 (Northern)</t>
  </si>
  <si>
    <t>D-20-06003</t>
  </si>
  <si>
    <t>D-21-09001 (Southern)</t>
  </si>
  <si>
    <t>D-21-09001 (Northern)</t>
  </si>
  <si>
    <t>D-22-06014</t>
  </si>
  <si>
    <t>D-23-06007</t>
  </si>
  <si>
    <t>D-23-09012 (Northern)</t>
  </si>
  <si>
    <t>D-23-09012 (Southern)</t>
  </si>
  <si>
    <t>NY</t>
  </si>
  <si>
    <t>Consolidated Edison Company of New York, Inc.</t>
  </si>
  <si>
    <t>C-07-E-0523</t>
  </si>
  <si>
    <t>New York</t>
  </si>
  <si>
    <t>Orange and Rockland Utilities, Inc.</t>
  </si>
  <si>
    <t>C-07-E-0949</t>
  </si>
  <si>
    <t>C-08-E-0539</t>
  </si>
  <si>
    <t>Niagara Mohawk Power Corporation</t>
  </si>
  <si>
    <t>C-08-G-0609</t>
  </si>
  <si>
    <t>Central Hudson Gas &amp; Electric Corp.</t>
  </si>
  <si>
    <t>C-08-E-0887</t>
  </si>
  <si>
    <t>C-08-G-0888</t>
  </si>
  <si>
    <t>C-08-G-1398</t>
  </si>
  <si>
    <t>C-09-E-0428</t>
  </si>
  <si>
    <t>C-09-E-0588</t>
  </si>
  <si>
    <t>C-09-G-0589</t>
  </si>
  <si>
    <t>New York State Electric &amp; Gas Corporation</t>
  </si>
  <si>
    <t>C-09-E-0715</t>
  </si>
  <si>
    <t>C-09-G-0716</t>
  </si>
  <si>
    <t>Rochester Gas and Electric Corporation</t>
  </si>
  <si>
    <t>C-09-E-0717</t>
  </si>
  <si>
    <t>C-09-G-0718</t>
  </si>
  <si>
    <t>C-09-G-0795</t>
  </si>
  <si>
    <t>C-10-E-0050</t>
  </si>
  <si>
    <t>C-10-E-0362</t>
  </si>
  <si>
    <t>C-11-E-0408</t>
  </si>
  <si>
    <t>C-12-E-0201</t>
  </si>
  <si>
    <t>C-12-G-0202</t>
  </si>
  <si>
    <t>C-13-E-0030</t>
  </si>
  <si>
    <t>C-13-G-0031</t>
  </si>
  <si>
    <t>National Fuel Gas Distribution Corporation</t>
  </si>
  <si>
    <t>C-13-G-0136</t>
  </si>
  <si>
    <t>The Brooklyn Union Gas Company</t>
  </si>
  <si>
    <t>C-12-G-0544</t>
  </si>
  <si>
    <t>C-14-E-0318</t>
  </si>
  <si>
    <t>C-14-G-0319</t>
  </si>
  <si>
    <t>C-14-E-0493</t>
  </si>
  <si>
    <t>C-14-G-0494</t>
  </si>
  <si>
    <t>C-15-E-0050/C-13-E-0030 (Ext)</t>
  </si>
  <si>
    <t>C-15-E-0283</t>
  </si>
  <si>
    <t>C-15-G-0284</t>
  </si>
  <si>
    <t>C-15-E-0285</t>
  </si>
  <si>
    <t>C-15-G-0286</t>
  </si>
  <si>
    <t>C-16-E-0060</t>
  </si>
  <si>
    <t>C-16-G-0061</t>
  </si>
  <si>
    <t>KeySpan Gas East Corporation</t>
  </si>
  <si>
    <t>C-16-G-0058</t>
  </si>
  <si>
    <t>C-16-G-0059</t>
  </si>
  <si>
    <t>C-16-G-0257</t>
  </si>
  <si>
    <t>C-17-E-0238</t>
  </si>
  <si>
    <t>C-17-G-0239</t>
  </si>
  <si>
    <t>C-17-E-0459</t>
  </si>
  <si>
    <t>C-17-G-0460</t>
  </si>
  <si>
    <t>C-18-E-0067</t>
  </si>
  <si>
    <t>C-18-G-0068</t>
  </si>
  <si>
    <t>C-19-E-0065</t>
  </si>
  <si>
    <t>C-19-G-0066</t>
  </si>
  <si>
    <t>C-19-G-0309</t>
  </si>
  <si>
    <t>C-19-G-0310</t>
  </si>
  <si>
    <t>C-19-E-0378</t>
  </si>
  <si>
    <t>C-19-G-0379</t>
  </si>
  <si>
    <t>C-19-E-0380</t>
  </si>
  <si>
    <t>C-19-G-0381</t>
  </si>
  <si>
    <t>Corning Natural Gas Corporation</t>
  </si>
  <si>
    <t>C-20-G-0101</t>
  </si>
  <si>
    <t>C-20-E-0380</t>
  </si>
  <si>
    <t>C-20-G-0381</t>
  </si>
  <si>
    <t>C-20-E-0428</t>
  </si>
  <si>
    <t>C-20-G-0429</t>
  </si>
  <si>
    <t>C-21-E-0074</t>
  </si>
  <si>
    <t>C-21-G-0073</t>
  </si>
  <si>
    <t>C-21-G-0394</t>
  </si>
  <si>
    <t>C-22-E-0064</t>
  </si>
  <si>
    <t>C-22-G-0065</t>
  </si>
  <si>
    <t>C-22-E-0317</t>
  </si>
  <si>
    <t>C-22-G-0318</t>
  </si>
  <si>
    <t>C-22-E-0319</t>
  </si>
  <si>
    <t>C-22-G-0320</t>
  </si>
  <si>
    <t>OH</t>
  </si>
  <si>
    <t>Ohio Edison Company</t>
  </si>
  <si>
    <t>C-07-0551-EL-AIR (OE)</t>
  </si>
  <si>
    <t>Ohio</t>
  </si>
  <si>
    <t>The Cleveland Electric Illuminating Company</t>
  </si>
  <si>
    <t>C-07-0551-EL-AIR (CEI)</t>
  </si>
  <si>
    <t>The Toledo Edison Company</t>
  </si>
  <si>
    <t>C-07-0551-EL-AIR (TE)</t>
  </si>
  <si>
    <t>Duke Energy Ohio, Inc.</t>
  </si>
  <si>
    <t>C-07-0589-GA-AIR</t>
  </si>
  <si>
    <t>The East Ohio Gas Company</t>
  </si>
  <si>
    <t>C-07-0829-GA-AIR</t>
  </si>
  <si>
    <t>Vectren Energy Delivery of Ohio, Inc.</t>
  </si>
  <si>
    <t>C-07-1080-GA-AIR</t>
  </si>
  <si>
    <t>Columbia Gas of Ohio, Inc.</t>
  </si>
  <si>
    <t>C-08-0072-GA-AIR</t>
  </si>
  <si>
    <t>C-08-0709-EL-AIR</t>
  </si>
  <si>
    <t>Columbus Southern Power Company</t>
  </si>
  <si>
    <t>C-11-0351-EL-AIR</t>
  </si>
  <si>
    <t>Ohio Power Company</t>
  </si>
  <si>
    <t>C-11-0352-EL-AIR</t>
  </si>
  <si>
    <t>C-12-1682-EL-AIR</t>
  </si>
  <si>
    <t>C-12-1685-GA-AIR</t>
  </si>
  <si>
    <t>The Dayton Power and Light Company</t>
  </si>
  <si>
    <t>C-15-1830-EL-AIR</t>
  </si>
  <si>
    <t>C-17-0032-EL-AIR</t>
  </si>
  <si>
    <t>18-0298-GA-AIR</t>
  </si>
  <si>
    <t>C-20-0585-EL-AIR</t>
  </si>
  <si>
    <t>C-20-1651-EL-AIR</t>
  </si>
  <si>
    <t>C-21-0637-GA-AIR</t>
  </si>
  <si>
    <t>C-21-0887-EL-AIR</t>
  </si>
  <si>
    <t>C-22-0507-GA-AIR</t>
  </si>
  <si>
    <t>Northeast Ohio Natural Gas Corp.</t>
  </si>
  <si>
    <t>C-23-0154-GA-AIR</t>
  </si>
  <si>
    <t>OK</t>
  </si>
  <si>
    <t>Public Service Company of Oklahoma</t>
  </si>
  <si>
    <t>Ca-PUD-200800144</t>
  </si>
  <si>
    <t>Oklahoma</t>
  </si>
  <si>
    <t>Ca-PUD200800398</t>
  </si>
  <si>
    <t>Oklahoma Natural Gas Company</t>
  </si>
  <si>
    <t>Ca-PUD200900110</t>
  </si>
  <si>
    <t>Ca-PUD201000050</t>
  </si>
  <si>
    <t>Ca-PUD201100087</t>
  </si>
  <si>
    <t>Ca-PUD201200029</t>
  </si>
  <si>
    <t>Ca-PUD201300217</t>
  </si>
  <si>
    <t>Ca-PUD201400069</t>
  </si>
  <si>
    <t>Ca-PUD201400070</t>
  </si>
  <si>
    <t>Ca-PUD201500118</t>
  </si>
  <si>
    <t>Ca-PUD201500208</t>
  </si>
  <si>
    <t>Ca-PUD201500213</t>
  </si>
  <si>
    <t>Ca-PUD201500273</t>
  </si>
  <si>
    <t>Ca-PUD201600094</t>
  </si>
  <si>
    <t>Ca-PUD201700078</t>
  </si>
  <si>
    <t>Ca-PUD201700079</t>
  </si>
  <si>
    <t>Ca-PUD201700151</t>
  </si>
  <si>
    <t>Ca-PUD201700496</t>
  </si>
  <si>
    <t>Ca-PUD201800028</t>
  </si>
  <si>
    <t>Ca-PUD201800029</t>
  </si>
  <si>
    <t>Ca-PUD201800097</t>
  </si>
  <si>
    <t>Ca-PUD201800140</t>
  </si>
  <si>
    <t>Ca-PUD201900018</t>
  </si>
  <si>
    <t>Ca-PUD201900019</t>
  </si>
  <si>
    <t>Ca-PUD202000022</t>
  </si>
  <si>
    <t>Ca-PUD202000028</t>
  </si>
  <si>
    <t>Ca-PUD202100054</t>
  </si>
  <si>
    <t>Ca-PUD202100055</t>
  </si>
  <si>
    <t>Ca-PUD202100063</t>
  </si>
  <si>
    <t>Ca-PUD202100164</t>
  </si>
  <si>
    <t>Ca-PUD202100163</t>
  </si>
  <si>
    <t>Ca-PUD202200023</t>
  </si>
  <si>
    <t>Summit Utilities, Inc.</t>
  </si>
  <si>
    <t>Ca-PUD202200022</t>
  </si>
  <si>
    <t>Ca-PUD2022-000093</t>
  </si>
  <si>
    <t>Ca-PUD2023-000012</t>
  </si>
  <si>
    <t>OR</t>
  </si>
  <si>
    <t>D-UG-181</t>
  </si>
  <si>
    <t>Oregon</t>
  </si>
  <si>
    <t>Portland General Electric Company</t>
  </si>
  <si>
    <t>D-UE-197</t>
  </si>
  <si>
    <t>D-UE-210</t>
  </si>
  <si>
    <t>D-UG-186</t>
  </si>
  <si>
    <t>D-UE-213</t>
  </si>
  <si>
    <t>D-UE 215</t>
  </si>
  <si>
    <t>D-UE-217</t>
  </si>
  <si>
    <t>D-UG 201</t>
  </si>
  <si>
    <t>D-UE-204</t>
  </si>
  <si>
    <t>D-UE-233</t>
  </si>
  <si>
    <t>Northwest Natural Gas Company</t>
  </si>
  <si>
    <t>D-UG-221</t>
  </si>
  <si>
    <t>D-UE-246</t>
  </si>
  <si>
    <t>D-UE-248</t>
  </si>
  <si>
    <t>D-UE-262</t>
  </si>
  <si>
    <t>D-UE-263</t>
  </si>
  <si>
    <t>D-UG-246</t>
  </si>
  <si>
    <t>D-UE-283</t>
  </si>
  <si>
    <t>D-UG-284</t>
  </si>
  <si>
    <t>D-UE-294</t>
  </si>
  <si>
    <t>D-UG 288</t>
  </si>
  <si>
    <t>D-UG 325</t>
  </si>
  <si>
    <t>D-UE-319</t>
  </si>
  <si>
    <t>D-UG-344</t>
  </si>
  <si>
    <t>D-UE-335</t>
  </si>
  <si>
    <t>D-UG 366</t>
  </si>
  <si>
    <t>D-UG-388</t>
  </si>
  <si>
    <t>D-UE-374</t>
  </si>
  <si>
    <t>D-UG 389</t>
  </si>
  <si>
    <t>Cascade Natural Gas Corporation</t>
  </si>
  <si>
    <t>D-UG 390</t>
  </si>
  <si>
    <t>D-UE-394</t>
  </si>
  <si>
    <t>D-UG 433</t>
  </si>
  <si>
    <t>D-UG-435</t>
  </si>
  <si>
    <t>D-UE-399</t>
  </si>
  <si>
    <t>D-UE-416</t>
  </si>
  <si>
    <t>D-UG-461</t>
  </si>
  <si>
    <t>PA</t>
  </si>
  <si>
    <t>Columbia Gas of Pennsylvania, Inc.</t>
  </si>
  <si>
    <t>C-R-2008-2011621</t>
  </si>
  <si>
    <t>Pennsylvania</t>
  </si>
  <si>
    <t>PECO Energy Company</t>
  </si>
  <si>
    <t>C-R-2008-2028394</t>
  </si>
  <si>
    <t>Equitable Gas Company, LLC</t>
  </si>
  <si>
    <t>C-R-2008-2029325</t>
  </si>
  <si>
    <t>UGI Central Penn Gas, Inc.</t>
  </si>
  <si>
    <t>D-R-2008-2079675</t>
  </si>
  <si>
    <t>UGI Penn Natural Gas, Inc.</t>
  </si>
  <si>
    <t>D-R-2008-2079660</t>
  </si>
  <si>
    <t>C-R-2009-2149262</t>
  </si>
  <si>
    <t>PPL Electric Utilities Corporation</t>
  </si>
  <si>
    <t>D-R-2010-2161694</t>
  </si>
  <si>
    <t>D-R-2010-2161575</t>
  </si>
  <si>
    <t>D-R-2010-2161592</t>
  </si>
  <si>
    <t>Duquesne Light Company</t>
  </si>
  <si>
    <t>D-R-2010-2179522</t>
  </si>
  <si>
    <t>Peoples Natural Gas Company LLC</t>
  </si>
  <si>
    <t>D-R-2010-2201702</t>
  </si>
  <si>
    <t>D-R-2010-2215623</t>
  </si>
  <si>
    <t>D-R-2010-2214415</t>
  </si>
  <si>
    <t>D-R-2012-2290597</t>
  </si>
  <si>
    <t>D-R-2012-2285985</t>
  </si>
  <si>
    <t>D-R-2012-2321748</t>
  </si>
  <si>
    <t>Peoples TWP LLC</t>
  </si>
  <si>
    <t>D-R-2013-2355886</t>
  </si>
  <si>
    <t>D-R-2013-2372129</t>
  </si>
  <si>
    <t>D-R-2014-2406274</t>
  </si>
  <si>
    <t>Metropolitan Edison Company</t>
  </si>
  <si>
    <t>D-R-2014-2428745</t>
  </si>
  <si>
    <t>Pennsylvania Electric Company</t>
  </si>
  <si>
    <t>D-R-2014-2428743</t>
  </si>
  <si>
    <t>Pennsylvania Power Company</t>
  </si>
  <si>
    <t>D-R-2014-2428744</t>
  </si>
  <si>
    <t>West Penn Power Company</t>
  </si>
  <si>
    <t>D-R-2014-2428742</t>
  </si>
  <si>
    <t>D-R-2015-2468981</t>
  </si>
  <si>
    <t>D-R-2015-2469275</t>
  </si>
  <si>
    <t>D-R-2015-2468056</t>
  </si>
  <si>
    <t>UGI Utilities, Inc.</t>
  </si>
  <si>
    <t>D-R-2015-2518438</t>
  </si>
  <si>
    <t>D-R-2016-2529660</t>
  </si>
  <si>
    <t>D-R-2016-2537349</t>
  </si>
  <si>
    <t>D-R-2016-2537352</t>
  </si>
  <si>
    <t>D-R-2016-2537355</t>
  </si>
  <si>
    <t>D-R-2016-2537359</t>
  </si>
  <si>
    <t>D-R-2016-2580030</t>
  </si>
  <si>
    <t>D-R-2017-2640058</t>
  </si>
  <si>
    <t>D-R-2018-2647577</t>
  </si>
  <si>
    <t>D-R-2018-3000164</t>
  </si>
  <si>
    <t>D-R-2018-3000124</t>
  </si>
  <si>
    <t>D-R-2018-3006814</t>
  </si>
  <si>
    <t>D-R-2018-3006818</t>
  </si>
  <si>
    <t>D-R-2019-3015162</t>
  </si>
  <si>
    <t>D-R-2020-3018835</t>
  </si>
  <si>
    <t>D-R-2020-3018929</t>
  </si>
  <si>
    <t>D-R-2021-3023618</t>
  </si>
  <si>
    <t>D-R-2021-3024296</t>
  </si>
  <si>
    <t>D-R-2021-3024601</t>
  </si>
  <si>
    <t>D-R-2021-3024750</t>
  </si>
  <si>
    <t>D-R-2021-3030218</t>
  </si>
  <si>
    <t>D-R-2022-3031211</t>
  </si>
  <si>
    <t>D-R-2022-3031113</t>
  </si>
  <si>
    <t>D-R-2022-3035730</t>
  </si>
  <si>
    <t>D-R-2022-3037368</t>
  </si>
  <si>
    <t>RI</t>
  </si>
  <si>
    <t>The Narragansett Electric Company</t>
  </si>
  <si>
    <t>D-3943</t>
  </si>
  <si>
    <t>Rhode Island</t>
  </si>
  <si>
    <t>D-4065</t>
  </si>
  <si>
    <t>D-4323 (electric)</t>
  </si>
  <si>
    <t>D-4323 (gas)</t>
  </si>
  <si>
    <t>D-4770 (electric)</t>
  </si>
  <si>
    <t>D-4770 (gas)</t>
  </si>
  <si>
    <t>SC</t>
  </si>
  <si>
    <t>D-2009-226-E</t>
  </si>
  <si>
    <t>South Carolina</t>
  </si>
  <si>
    <t>Dominion Energy South Carolina, Inc.</t>
  </si>
  <si>
    <t>D-2009-489-E</t>
  </si>
  <si>
    <t>D-2010-157-E</t>
  </si>
  <si>
    <t>D-2011-207-E</t>
  </si>
  <si>
    <t>D-2011-271-E</t>
  </si>
  <si>
    <t>D-2012-186-E</t>
  </si>
  <si>
    <t>D-2012-218-E</t>
  </si>
  <si>
    <t>D-2012-6-G</t>
  </si>
  <si>
    <t>D-2011-6-G</t>
  </si>
  <si>
    <t>D-2013-59-E</t>
  </si>
  <si>
    <t>D-2013-150-E</t>
  </si>
  <si>
    <t>D-2014-187-E</t>
  </si>
  <si>
    <t>D-2014-6-G</t>
  </si>
  <si>
    <t>D-2015-160-E</t>
  </si>
  <si>
    <t>D-2016-224-E</t>
  </si>
  <si>
    <t>D-2016-227-E</t>
  </si>
  <si>
    <t>D-2017-6-G</t>
  </si>
  <si>
    <t>D-2016-6-G</t>
  </si>
  <si>
    <t>D-2016-7-G</t>
  </si>
  <si>
    <t>D-2017-7-G</t>
  </si>
  <si>
    <t>D-2018-6-G</t>
  </si>
  <si>
    <t>D-2018-7-G</t>
  </si>
  <si>
    <t>D-2018-319-E</t>
  </si>
  <si>
    <t>D-2018-318-E</t>
  </si>
  <si>
    <t>D-2020-125-E</t>
  </si>
  <si>
    <t>D-2022-89-G</t>
  </si>
  <si>
    <t>D-2019-7-G</t>
  </si>
  <si>
    <t>D-2020-7-G</t>
  </si>
  <si>
    <t>D-2021-7-G</t>
  </si>
  <si>
    <t>D-2022-254-E</t>
  </si>
  <si>
    <t>D-2023-70-G</t>
  </si>
  <si>
    <t>D-2023-7-G</t>
  </si>
  <si>
    <t>SD</t>
  </si>
  <si>
    <t>D-EL09-009</t>
  </si>
  <si>
    <t>South Dakota</t>
  </si>
  <si>
    <t>Black Hills Power, Inc.</t>
  </si>
  <si>
    <t>D-EL09-018</t>
  </si>
  <si>
    <t>D-EL11-019</t>
  </si>
  <si>
    <t>D-EL12-046</t>
  </si>
  <si>
    <t>D-EL12-061</t>
  </si>
  <si>
    <t>D-EL14-026</t>
  </si>
  <si>
    <t>D-EL14-058</t>
  </si>
  <si>
    <t>D-EL14-106</t>
  </si>
  <si>
    <t>D-EL18-021</t>
  </si>
  <si>
    <t>D-NG22-005</t>
  </si>
  <si>
    <t>D-EL22-017</t>
  </si>
  <si>
    <t>D-EL23-016</t>
  </si>
  <si>
    <t>TN</t>
  </si>
  <si>
    <t>D-08-00197</t>
  </si>
  <si>
    <t>Tennessee</t>
  </si>
  <si>
    <t>Chattanooga Gas Company</t>
  </si>
  <si>
    <t>D-09-00183</t>
  </si>
  <si>
    <t>D-11-00144</t>
  </si>
  <si>
    <t>D-12-00064</t>
  </si>
  <si>
    <t>D-14-00081</t>
  </si>
  <si>
    <t>D-14-00146</t>
  </si>
  <si>
    <t>Kingsport Power Company</t>
  </si>
  <si>
    <t>D-15-00093</t>
  </si>
  <si>
    <t>D-16-00001</t>
  </si>
  <si>
    <t>D-18-00017</t>
  </si>
  <si>
    <t>D-18-00067</t>
  </si>
  <si>
    <t>D-19-00018</t>
  </si>
  <si>
    <t>D-20-00049</t>
  </si>
  <si>
    <t>D-20-00086</t>
  </si>
  <si>
    <t>D-21-00107</t>
  </si>
  <si>
    <t>D-21-00019</t>
  </si>
  <si>
    <t>D-22-00010</t>
  </si>
  <si>
    <t>D-23-00008</t>
  </si>
  <si>
    <t>D-23-00035</t>
  </si>
  <si>
    <t>D-21-00048</t>
  </si>
  <si>
    <t>D-22-00032</t>
  </si>
  <si>
    <t>D-23-00029</t>
  </si>
  <si>
    <t>TX</t>
  </si>
  <si>
    <t>Oncor Electric Delivery Company LLC</t>
  </si>
  <si>
    <t>D-34040</t>
  </si>
  <si>
    <t>Texas</t>
  </si>
  <si>
    <t>Entergy Texas, Inc.</t>
  </si>
  <si>
    <t>D-34800</t>
  </si>
  <si>
    <t>D-GUD-9762 (Mid-Tex)</t>
  </si>
  <si>
    <t>D-35717</t>
  </si>
  <si>
    <t>D-GUD 9791</t>
  </si>
  <si>
    <t>D-35763</t>
  </si>
  <si>
    <t>Texas-New Mexico Power Company</t>
  </si>
  <si>
    <t>D-36025</t>
  </si>
  <si>
    <t>D-GUD 9902</t>
  </si>
  <si>
    <t>D-GUD 9869 (Mid-Tex)</t>
  </si>
  <si>
    <t>D-37364</t>
  </si>
  <si>
    <t>D-37690</t>
  </si>
  <si>
    <t>D-37744</t>
  </si>
  <si>
    <t>D-38147</t>
  </si>
  <si>
    <t>CenterPoint Energy Houston Electric, LLC</t>
  </si>
  <si>
    <t>D-38339</t>
  </si>
  <si>
    <t>Texas Gas Service Company, Inc.</t>
  </si>
  <si>
    <t>D-GUD 9988, 9992</t>
  </si>
  <si>
    <t>D-38480</t>
  </si>
  <si>
    <t>D-38929</t>
  </si>
  <si>
    <t>D-GUD-10038</t>
  </si>
  <si>
    <t>D-39708</t>
  </si>
  <si>
    <t>D-39896</t>
  </si>
  <si>
    <t>D-40094</t>
  </si>
  <si>
    <t>Lone Star Transmission, LLC</t>
  </si>
  <si>
    <t>D-40020</t>
  </si>
  <si>
    <t>D-40443</t>
  </si>
  <si>
    <t>D-GUD-10170 (Mid-Tex)</t>
  </si>
  <si>
    <t>D-GUD 10174 (West Texas)</t>
  </si>
  <si>
    <t>D-GUD-10182</t>
  </si>
  <si>
    <t>Cross Texas Transmission, LLC</t>
  </si>
  <si>
    <t>D-40604</t>
  </si>
  <si>
    <t>Wind Energy Transmission Texas, LLC</t>
  </si>
  <si>
    <t>D-40606</t>
  </si>
  <si>
    <t>D-40824</t>
  </si>
  <si>
    <t>D-41791</t>
  </si>
  <si>
    <t>D-42004</t>
  </si>
  <si>
    <t>D-GUD-10359 (Mid-Tex Division)</t>
  </si>
  <si>
    <t>D-43695</t>
  </si>
  <si>
    <t>D-43950</t>
  </si>
  <si>
    <t>D-42469</t>
  </si>
  <si>
    <t>D-GUD-10432</t>
  </si>
  <si>
    <t>D-44704</t>
  </si>
  <si>
    <t>D-44941</t>
  </si>
  <si>
    <t>D-45524</t>
  </si>
  <si>
    <t>Sharyland Utilities, L.L.C.</t>
  </si>
  <si>
    <t>D-45414</t>
  </si>
  <si>
    <t>D-GUD-10506</t>
  </si>
  <si>
    <t>D-GUD-10526</t>
  </si>
  <si>
    <t>D-GUD-10567</t>
  </si>
  <si>
    <t>D-46449</t>
  </si>
  <si>
    <t>D-46831</t>
  </si>
  <si>
    <t>D-46957</t>
  </si>
  <si>
    <t>Electric Transmission Texas, LLC</t>
  </si>
  <si>
    <t>D-46817</t>
  </si>
  <si>
    <t>D-46481</t>
  </si>
  <si>
    <t>D-47527</t>
  </si>
  <si>
    <t>D-48371</t>
  </si>
  <si>
    <t>D-48401</t>
  </si>
  <si>
    <t>D-49421</t>
  </si>
  <si>
    <t>AEP Texas Inc.</t>
  </si>
  <si>
    <t>D-49494</t>
  </si>
  <si>
    <t>D-GUD-10779 (Mid-Tex Division)</t>
  </si>
  <si>
    <t>D-49831</t>
  </si>
  <si>
    <t>D-GUD-10900</t>
  </si>
  <si>
    <t>D-GUD-10928</t>
  </si>
  <si>
    <t>D-GUD-10920</t>
  </si>
  <si>
    <t>D-51206</t>
  </si>
  <si>
    <t>D-46585</t>
  </si>
  <si>
    <t>D-48874</t>
  </si>
  <si>
    <t>D-44746</t>
  </si>
  <si>
    <t>D-51415</t>
  </si>
  <si>
    <t>D-51534</t>
  </si>
  <si>
    <t>D-51583</t>
  </si>
  <si>
    <t>D-51611</t>
  </si>
  <si>
    <t>D-52195</t>
  </si>
  <si>
    <t>D-51802</t>
  </si>
  <si>
    <t>D-53601</t>
  </si>
  <si>
    <t>D-53719</t>
  </si>
  <si>
    <t>D-54348</t>
  </si>
  <si>
    <t>D-54502</t>
  </si>
  <si>
    <t>D-54608</t>
  </si>
  <si>
    <t>D-54634</t>
  </si>
  <si>
    <t>D-OSS-22-00009896</t>
  </si>
  <si>
    <t>D-OSS-23-00014399</t>
  </si>
  <si>
    <t>UT</t>
  </si>
  <si>
    <t>D-07-035-93</t>
  </si>
  <si>
    <t>Utah</t>
  </si>
  <si>
    <t>Questar Gas Company</t>
  </si>
  <si>
    <t>D-07-057-13</t>
  </si>
  <si>
    <t>D-08-035-38</t>
  </si>
  <si>
    <t>D-09-035-23</t>
  </si>
  <si>
    <t>D-09-057-16</t>
  </si>
  <si>
    <t>D-10-035-89</t>
  </si>
  <si>
    <t>D-10-035-13</t>
  </si>
  <si>
    <t>D-10-035-124</t>
  </si>
  <si>
    <t>D-11-035-200</t>
  </si>
  <si>
    <t>D-13-057-05</t>
  </si>
  <si>
    <t>D-13-035-184</t>
  </si>
  <si>
    <t>D-16-057-03</t>
  </si>
  <si>
    <t>D-19-057-02</t>
  </si>
  <si>
    <t>D-20-035-04</t>
  </si>
  <si>
    <t>D-22-057-03</t>
  </si>
  <si>
    <t>VA</t>
  </si>
  <si>
    <t>Appalachian Power Company</t>
  </si>
  <si>
    <t>C-PUE-2008-00046</t>
  </si>
  <si>
    <t>Virginia</t>
  </si>
  <si>
    <t>C-PUE-2009-00019</t>
  </si>
  <si>
    <t>C-PUE-2009-00029</t>
  </si>
  <si>
    <t>C-PUE-2009-00030</t>
  </si>
  <si>
    <t>Columbia Gas of Virginia, Incorporated</t>
  </si>
  <si>
    <t>C-PUE-2010-00017</t>
  </si>
  <si>
    <t>C-PUE-2010-00054(Rider S)</t>
  </si>
  <si>
    <t>C-PUE-2009-00011 (Rider S)</t>
  </si>
  <si>
    <t>C-PUE-2007-00066 (Rider S)</t>
  </si>
  <si>
    <t>C-PUE-2010-00055(Rider R)</t>
  </si>
  <si>
    <t>C-PUE-2009-00017(Rider R)</t>
  </si>
  <si>
    <t>PUE-2008-00045 (Rider)</t>
  </si>
  <si>
    <t>C-PUE-2009-00039 (Rider)</t>
  </si>
  <si>
    <t>C-PUE-2010-00139</t>
  </si>
  <si>
    <t>Virginia Natural Gas, Inc.</t>
  </si>
  <si>
    <t>C-PUE-2010-00142</t>
  </si>
  <si>
    <t>C-PUE-2011-00037</t>
  </si>
  <si>
    <t>PUE-2011-00013</t>
  </si>
  <si>
    <t>C-PUE-2011-00036(G-RAC)</t>
  </si>
  <si>
    <t>C-PUE-2011-00042(Rider W)</t>
  </si>
  <si>
    <t>C-PUE-2011-00049</t>
  </si>
  <si>
    <t>C-PUE-2010-00087 (SAVE)</t>
  </si>
  <si>
    <t>C-PUE-2011-00066(Rider R)</t>
  </si>
  <si>
    <t>C-PUE-2011-00067(Rider S)</t>
  </si>
  <si>
    <t>C-PUE-2011-00073 (Rider B)</t>
  </si>
  <si>
    <t>C-PUE-2012-00068 (Rider R)</t>
  </si>
  <si>
    <t>C-PUE-2012-00067(Rider W)</t>
  </si>
  <si>
    <t>C-PUE-2012-00071(Rider S)</t>
  </si>
  <si>
    <t>C-PUE-2012-00072 (Rider B)</t>
  </si>
  <si>
    <t>C-PUE-2011-00027</t>
  </si>
  <si>
    <t>C-PUE-2012-00128 (Rider BW)</t>
  </si>
  <si>
    <t>C-PUE-2013-00020</t>
  </si>
  <si>
    <t>PUE-2013-00013</t>
  </si>
  <si>
    <t>PUE-2012-00036 (G-RAC)</t>
  </si>
  <si>
    <t>PUE-2013-00009 (G-RAC)</t>
  </si>
  <si>
    <t>PUE-2011-00035 (E-RAC)</t>
  </si>
  <si>
    <t>PUE-2013-00010 (E-RAC)</t>
  </si>
  <si>
    <t>C-PUE-2013-00065 (Rider W)</t>
  </si>
  <si>
    <t>C-PUE-2013-00061 (Rider S)</t>
  </si>
  <si>
    <t>C-PUE-2013-00060 (Rider B)</t>
  </si>
  <si>
    <t>C-PUE-2013-00122 (Rider BW)</t>
  </si>
  <si>
    <t>C-PUE-2014-00026</t>
  </si>
  <si>
    <t>C-PUE-2014-00020</t>
  </si>
  <si>
    <t>C-PUE-2014-00042 (Rider W)</t>
  </si>
  <si>
    <t>C-PUE-2014-00050 (Rider B)</t>
  </si>
  <si>
    <t>C-PUE-2014-00052 (Rider R)</t>
  </si>
  <si>
    <t>C-PUE-2014-00051 (Rider S)</t>
  </si>
  <si>
    <t>C-PUE-2015-00027</t>
  </si>
  <si>
    <t>C-PUE-2014-00103 (Rider BW)</t>
  </si>
  <si>
    <t>C-PUE-2015-00058 (Rider B)</t>
  </si>
  <si>
    <t>C-PUE-2015-00059 (Rider R)</t>
  </si>
  <si>
    <t>C-PUE-2015-00060 (Rider S)</t>
  </si>
  <si>
    <t>C-PUE-2015-00061 (Rider W)</t>
  </si>
  <si>
    <t>C-PUE-2015-00063</t>
  </si>
  <si>
    <t>C-PUE-2015-00075 (Rider GV)</t>
  </si>
  <si>
    <t>C-PUE-2015-00102 (Rider BW)</t>
  </si>
  <si>
    <t>C-PUE-2015-00114 (Rider U)</t>
  </si>
  <si>
    <t>C-PUE-2016-00024 (G-RAC)</t>
  </si>
  <si>
    <t>C-PUE-2016-00033</t>
  </si>
  <si>
    <t>C-PUE-2016-00059 (Rider B)</t>
  </si>
  <si>
    <t>C-PUE-2016-00060 (Rider GV)</t>
  </si>
  <si>
    <t>C-PUE-2016-00061 (Rider R)</t>
  </si>
  <si>
    <t>C-PUE-2016-00062 (Rider S)</t>
  </si>
  <si>
    <t>C-PUE-2016-00063 (Rider W)</t>
  </si>
  <si>
    <t>C-PUE-2016-00038</t>
  </si>
  <si>
    <t>C-PUE-2016-00001</t>
  </si>
  <si>
    <t>C-PUE-2015-00104 (Rider US-2)</t>
  </si>
  <si>
    <t>C-PUE-2016-00090 (VM-RAC)</t>
  </si>
  <si>
    <t>C-PUE-2016-00087 (SAVE)</t>
  </si>
  <si>
    <t>C-PUE-2016-00111 (Rider DSM)</t>
  </si>
  <si>
    <t>PUE-2016-00112 (Rider BW)</t>
  </si>
  <si>
    <t>C-PUE-2016-00113 (Rider US-2)</t>
  </si>
  <si>
    <t>C-PUE-2016-00089 (RAC-EE)</t>
  </si>
  <si>
    <t>C-PUE-2016-00136 (Rider U)</t>
  </si>
  <si>
    <t>C-PUE-2016-00143</t>
  </si>
  <si>
    <t>C-PUR-2017-00052 (SAVE)</t>
  </si>
  <si>
    <t>C-PUR-2017-00070 (Rider B)</t>
  </si>
  <si>
    <t>C-PUR-2017-00071 (Rider GV)</t>
  </si>
  <si>
    <t>C-PUR-2017-00072 (Rider R)</t>
  </si>
  <si>
    <t>C-PUR-2017-00073 (Rider S)</t>
  </si>
  <si>
    <t>C-PUR-2017-00074 (Rider W)</t>
  </si>
  <si>
    <t>C-PUR-2017-00031 (Rider G)</t>
  </si>
  <si>
    <t>C-PUE-2016-00083 (SAVE)</t>
  </si>
  <si>
    <t>C-PUR-2017-00102 (SAVE)</t>
  </si>
  <si>
    <t>C-PUR-2017-00095 (SAVE)</t>
  </si>
  <si>
    <t>C-PUR-2017-00106</t>
  </si>
  <si>
    <t>C-PUR-2017-00128 (Rider BW)</t>
  </si>
  <si>
    <t>C-PUR-2017-00127 (Rider US-2)</t>
  </si>
  <si>
    <t>C-PUR-2017-00126 (RAC-EE)</t>
  </si>
  <si>
    <t>C-PUR-2018-00042 (Rider U)</t>
  </si>
  <si>
    <t>C-PUR-2018-00018 (G-RAC)</t>
  </si>
  <si>
    <t>C-PUR-2018-00079 (SAVE)</t>
  </si>
  <si>
    <t>C-PUR-2018-00083 (Rider B)</t>
  </si>
  <si>
    <t>C-PUR-2018-00084 (Rider GV)</t>
  </si>
  <si>
    <t>C-PUR-2018-00085 (Rider R)</t>
  </si>
  <si>
    <t>C-PUR-2018-00086 (Rider S)</t>
  </si>
  <si>
    <t>C-PUR-2018-00087 (Rider W)</t>
  </si>
  <si>
    <t>C-PUR-2017-00129 (Rider DSM)</t>
  </si>
  <si>
    <t>C-PUR-2018-00101 (Rider US-3)</t>
  </si>
  <si>
    <t>C-PUR-2018-00080</t>
  </si>
  <si>
    <t>C-PUR-2018-00132 (SAVE)</t>
  </si>
  <si>
    <t>C-PUR-2018-00131</t>
  </si>
  <si>
    <t>C-PUR-2018-00145 (SAVE)</t>
  </si>
  <si>
    <t>C-PUR-2018-00166 (Rider BW)</t>
  </si>
  <si>
    <t>C-PUR-2018-00167 (Rider US-2)</t>
  </si>
  <si>
    <t>C-PUR-2017-00168 (Rider DSM)</t>
  </si>
  <si>
    <t>Roanoke Gas Company</t>
  </si>
  <si>
    <t>C-PUR-2018-00013</t>
  </si>
  <si>
    <t>C-PUR-2018-00195 (Rider E)</t>
  </si>
  <si>
    <t>C-PUR-2019-00046 (Rider U)</t>
  </si>
  <si>
    <t>C-PUR-2018-00118 (RAC-EE)</t>
  </si>
  <si>
    <t>C-PUR-2019-00038 (G-RAC)</t>
  </si>
  <si>
    <t>C-PUR-2019-00085 (Rider B)</t>
  </si>
  <si>
    <t>C-PUR-2019-00086 (Rider GV)</t>
  </si>
  <si>
    <t>C-PUR-2019-00087 (Rider R)</t>
  </si>
  <si>
    <t>C-PUR-2019-00088 (Rider S)</t>
  </si>
  <si>
    <t>C-PUR-2019-00089 (Rider W)</t>
  </si>
  <si>
    <t>C-PUR-2019-00095 (SAVE)</t>
  </si>
  <si>
    <t>C-PUR-2019-00104 (Rider US-3)</t>
  </si>
  <si>
    <t>C-PUR-2019-00060</t>
  </si>
  <si>
    <t>C-PUR-2019-00105 (Rider US-4)</t>
  </si>
  <si>
    <t>C-PUR-2019-00132 (SAVE)</t>
  </si>
  <si>
    <t>C-PUR-2019-00142 (SAVE)</t>
  </si>
  <si>
    <t>C-PUR-2019-00122 (RAC-EE)</t>
  </si>
  <si>
    <t>C-PUR-2019-00159 (Rider US-2)</t>
  </si>
  <si>
    <t>C-PUR-2019-00160 (Rider BW)</t>
  </si>
  <si>
    <t>C-PUR-2019-00201 (Rider DSM)</t>
  </si>
  <si>
    <t>C-PUR-2020-00003 (Rider E)</t>
  </si>
  <si>
    <t>C-PUR-2020-00015</t>
  </si>
  <si>
    <t>C-PUR-2020-00090 (SAVE)</t>
  </si>
  <si>
    <t>C-PUR-2020-00105 (SAVE)</t>
  </si>
  <si>
    <t>C-PUR-2020-00095</t>
  </si>
  <si>
    <t>C-PUR-2020-00096 (Rider U)</t>
  </si>
  <si>
    <t>C-PUR-2020-00099 (Rider B)</t>
  </si>
  <si>
    <t>C-PUR-2020-00100 (Rider GV)</t>
  </si>
  <si>
    <t>C-PUR-2020-00101 (Rider R)</t>
  </si>
  <si>
    <t>C-PUR-2020-00102 (Rider S)</t>
  </si>
  <si>
    <t>C-PUR-2020-00103 (Rider W)</t>
  </si>
  <si>
    <t>C-PUR-2020-00122 (Rider US-3)</t>
  </si>
  <si>
    <t>C-PUR-2020-00123 (Rider US-4)</t>
  </si>
  <si>
    <t>C-PUR-2020-00230 (Rider BW)</t>
  </si>
  <si>
    <t>PUR-2020-00231 (Rider US-2)</t>
  </si>
  <si>
    <t>C-PUR-2020-00138 (SAVE)</t>
  </si>
  <si>
    <t>C-PUR-2020-00171 (SAVE)</t>
  </si>
  <si>
    <t>C-PUR-2020-00134 (Rider CE)</t>
  </si>
  <si>
    <t>C-PUR-2020-00197 (Rider RBB)</t>
  </si>
  <si>
    <t>C-PUR-2020-00274 (Rider DSM)</t>
  </si>
  <si>
    <t>C-PUR-2021-00013 (Rider E)</t>
  </si>
  <si>
    <t>C-PUR-2020-00258 (E-RAC)</t>
  </si>
  <si>
    <t>C-PUR-2020-00259 (BC-RAC)</t>
  </si>
  <si>
    <t>C-PUR-2021-00045 (Rider CCR)</t>
  </si>
  <si>
    <t>C-PUR-2021-00058</t>
  </si>
  <si>
    <t>C-PUR-2020-00169 (Rider RGGI)</t>
  </si>
  <si>
    <t>C-PUR-2020-00251 (RAC-EE)</t>
  </si>
  <si>
    <t>C-PUR-2021-00120 (SAVE)</t>
  </si>
  <si>
    <t>C-PUR-2021-00111 (Rider B)</t>
  </si>
  <si>
    <t>C-PUR-2021-00112 (Rider GV)</t>
  </si>
  <si>
    <t>C-PUR-2021-00113 (Rider R)</t>
  </si>
  <si>
    <t>C-PUR-2021-00114 (Rider S)</t>
  </si>
  <si>
    <t>C-PUR-2021-00115 (Rider W)</t>
  </si>
  <si>
    <t>C-PUR-2021-00047 (GRAC)</t>
  </si>
  <si>
    <t>C-PUR-2021-00157(SAVE)</t>
  </si>
  <si>
    <t>C-PUR-2021-00118 (Rider US-3)</t>
  </si>
  <si>
    <t>C-PUR-2021-00119 (Rider US-4)</t>
  </si>
  <si>
    <t>C-PUR-2021-00171</t>
  </si>
  <si>
    <t>C-PUR-2021-00145(SAVE)</t>
  </si>
  <si>
    <t>C-PUR-2021-00110 (Rider U)</t>
  </si>
  <si>
    <t>C-PUR-2021-00146 (Rider CE)</t>
  </si>
  <si>
    <t>C-PUR-2021-00229 (Rider SNA)</t>
  </si>
  <si>
    <t>C-PUR-2021-00238 (Rider US-2)</t>
  </si>
  <si>
    <t>C-PUR-2021-00239 (Rider BW)</t>
  </si>
  <si>
    <t>C-PUR-2021-00261 (SAVE)</t>
  </si>
  <si>
    <t>C-PUR-2021-00236 (RAC-EE)</t>
  </si>
  <si>
    <t>C-PUR-2021-00206 ( RPS-RAC)</t>
  </si>
  <si>
    <t>C-PUR-2021-00281 (Rider RGGI)</t>
  </si>
  <si>
    <t>C-PUR-2021-00247 (Rider DSM)</t>
  </si>
  <si>
    <t>C-PUR-2021-00142 (Rider OSW)</t>
  </si>
  <si>
    <t>C-PUR-2022-00006 (Rider E)</t>
  </si>
  <si>
    <t>C-PUR-2021-00083 (Rider GT)</t>
  </si>
  <si>
    <t>C-PUR-2022-00033 (Rider CCR)</t>
  </si>
  <si>
    <t>C-PUR-2022-00001 (E-RAC)</t>
  </si>
  <si>
    <t>C-PUR-2022-00036</t>
  </si>
  <si>
    <t>C-PUR-2022-00070 (Rider RGGI)</t>
  </si>
  <si>
    <t>C-PUR-2022-00086 (SAVE)</t>
  </si>
  <si>
    <t>C- PUR-2022-00062(Rider RBB)</t>
  </si>
  <si>
    <t>C-PUR-2022-00054</t>
  </si>
  <si>
    <t>C-PUR-2022-00088 (Rider B)</t>
  </si>
  <si>
    <t>C-PUR-2022-00089 (Rider U)</t>
  </si>
  <si>
    <t>C-PUR-2022-00090 (Rider W)</t>
  </si>
  <si>
    <t>C-PUR-2022-00020 (BC-RAC)</t>
  </si>
  <si>
    <t>C-PUR-2022-00052</t>
  </si>
  <si>
    <t>C-PUR-2022-00115 (SAVE)</t>
  </si>
  <si>
    <t>C-PUR-2022-00125 (Rider RNG)</t>
  </si>
  <si>
    <t>C-PUR-2022-00120 (Rider US3)</t>
  </si>
  <si>
    <t>C-PUR-2022-00121 (Rider US4)</t>
  </si>
  <si>
    <t>C-PUR-2022-00126 (SAVE)</t>
  </si>
  <si>
    <t>C-PUR-2022-00140 (Rider GT)</t>
  </si>
  <si>
    <t>C-PUR-2022-00164 (Rder US-2)</t>
  </si>
  <si>
    <t>C-PUR-2022-00161 (SAVE)</t>
  </si>
  <si>
    <t>C-PUR-2022-00124 (Rider CE)</t>
  </si>
  <si>
    <t>C-PUR-2022-00162 (Rider SNA)</t>
  </si>
  <si>
    <t>C-PUR-2022-00205 (Expedited)</t>
  </si>
  <si>
    <t>C-PUR-2022-00187 (Rider OSW)</t>
  </si>
  <si>
    <t>C-PUR-2022-00210 (Rider DSM)</t>
  </si>
  <si>
    <t>C-PUR-2022-00150 (G-RAC)</t>
  </si>
  <si>
    <t>C-PUR-2023-00005 (Rider E)</t>
  </si>
  <si>
    <t>C-PUR-2022-00070*(RiderRGGI)</t>
  </si>
  <si>
    <t>C-PUR-2023-00022 (Rider CCR)</t>
  </si>
  <si>
    <t>C-PUR-2023-00002</t>
  </si>
  <si>
    <t>C-PUR-2023-00056 (SAVE)</t>
  </si>
  <si>
    <t>C-PUR-2021-00113(Roll in)</t>
  </si>
  <si>
    <t>C-PUR-2021-00114 (Roll in)</t>
  </si>
  <si>
    <t>C-PUR-2022-00090 (Roll in)</t>
  </si>
  <si>
    <t>C-PUR-2023-00094 (Rider GV)</t>
  </si>
  <si>
    <t>C-PUR-2023-00101</t>
  </si>
  <si>
    <t>C-PUR-2023-00095 (Rider RNG)</t>
  </si>
  <si>
    <t>C-PUR-2023-00136 (Rider GT)</t>
  </si>
  <si>
    <t>C-PUR-2023-00137 (Rider US 3)</t>
  </si>
  <si>
    <t>C-PUR-2023-00138 (Rider US 4)</t>
  </si>
  <si>
    <t>C-PUR-2023-00119 (SAVE)</t>
  </si>
  <si>
    <t>C-PUR-2023-00001 (RPS-RAC)</t>
  </si>
  <si>
    <t>C-PUR-2023-00167 (SAVE)</t>
  </si>
  <si>
    <t>C-PUR-2023-00180 (SAVE)</t>
  </si>
  <si>
    <t>C-PUR-2023-00142 (Rider CE)</t>
  </si>
  <si>
    <t>C-PUR-2023-00102 (BC-RAC)</t>
  </si>
  <si>
    <t>C-PUR-2023-00184 (Rider RBB)</t>
  </si>
  <si>
    <t>VT</t>
  </si>
  <si>
    <t>Central Vermont Public Service Corporation</t>
  </si>
  <si>
    <t>D-7321</t>
  </si>
  <si>
    <t>Vermont</t>
  </si>
  <si>
    <t>Green Mountain Power Corporation</t>
  </si>
  <si>
    <t>D-8190, 8191</t>
  </si>
  <si>
    <t>C-17-3112-INV</t>
  </si>
  <si>
    <t>C-18-0974-TF</t>
  </si>
  <si>
    <t>C-19-1932-TF</t>
  </si>
  <si>
    <t>20-1407-TF</t>
  </si>
  <si>
    <t>21-1963-TF</t>
  </si>
  <si>
    <t>C-22-0175-TF</t>
  </si>
  <si>
    <t>C-23-1852-TF</t>
  </si>
  <si>
    <t>WA</t>
  </si>
  <si>
    <t>Puget Sound Energy, Inc.</t>
  </si>
  <si>
    <t>D-UE-07-2300</t>
  </si>
  <si>
    <t>Washington</t>
  </si>
  <si>
    <t>D-UG-07-2301</t>
  </si>
  <si>
    <t>D-UE-08-0416</t>
  </si>
  <si>
    <t>D-UG-08-0417</t>
  </si>
  <si>
    <t>D-UG-08-0546</t>
  </si>
  <si>
    <t>D-UE-08-0220</t>
  </si>
  <si>
    <t>D-UE-090134</t>
  </si>
  <si>
    <t>D-UG-090135</t>
  </si>
  <si>
    <t>D-UE-090205</t>
  </si>
  <si>
    <t>D-UE-090704</t>
  </si>
  <si>
    <t>D-UG-090705</t>
  </si>
  <si>
    <t>D-UE-100467</t>
  </si>
  <si>
    <t>D-UG-100468</t>
  </si>
  <si>
    <t>D-UE-100749</t>
  </si>
  <si>
    <t>D-UG 101644</t>
  </si>
  <si>
    <t>D-UE-110876</t>
  </si>
  <si>
    <t>D-UG-110877</t>
  </si>
  <si>
    <t>D-UE-111048</t>
  </si>
  <si>
    <t>D-UG-111049</t>
  </si>
  <si>
    <t>D-UE-111190</t>
  </si>
  <si>
    <t>D-UE-120436</t>
  </si>
  <si>
    <t>D-UG-120437</t>
  </si>
  <si>
    <t>D-UE-130043</t>
  </si>
  <si>
    <t>D-UE-130137</t>
  </si>
  <si>
    <t>D-UG-130138</t>
  </si>
  <si>
    <t>D-UE-140188</t>
  </si>
  <si>
    <t>D-UG-140189</t>
  </si>
  <si>
    <t>D-UE-140762</t>
  </si>
  <si>
    <t>D-UE-150204</t>
  </si>
  <si>
    <t>D-UG-150205</t>
  </si>
  <si>
    <t>D-UE-152253</t>
  </si>
  <si>
    <t>D-UG-152286</t>
  </si>
  <si>
    <t>D-UE-160228</t>
  </si>
  <si>
    <t>D-UG-160229</t>
  </si>
  <si>
    <t>D-UE-170033</t>
  </si>
  <si>
    <t>D-UG-170034</t>
  </si>
  <si>
    <t>D-UE-170485</t>
  </si>
  <si>
    <t>D-UG-170486</t>
  </si>
  <si>
    <t>D-UG-170929</t>
  </si>
  <si>
    <t>D-UE-180899</t>
  </si>
  <si>
    <t>D-UG-180900</t>
  </si>
  <si>
    <t>D-UG-181053</t>
  </si>
  <si>
    <t>D-UG-190210</t>
  </si>
  <si>
    <t>D-UE-190334</t>
  </si>
  <si>
    <t>D-UG-190335</t>
  </si>
  <si>
    <t>D-UE-190529</t>
  </si>
  <si>
    <t>D-UG-190530</t>
  </si>
  <si>
    <t>D-UE-191024</t>
  </si>
  <si>
    <t>D-UG-200568</t>
  </si>
  <si>
    <t>D-UE-200900</t>
  </si>
  <si>
    <t>D-UG-200901</t>
  </si>
  <si>
    <t>D-UG-200994</t>
  </si>
  <si>
    <t>D-UG-210755</t>
  </si>
  <si>
    <t>D-UE-220053</t>
  </si>
  <si>
    <t>D-UG-220054</t>
  </si>
  <si>
    <t>D-UE-220066</t>
  </si>
  <si>
    <t>D-UG-220067</t>
  </si>
  <si>
    <t>D-UE-230172</t>
  </si>
  <si>
    <t>WI</t>
  </si>
  <si>
    <t>D-4220-UR-115 (elec)</t>
  </si>
  <si>
    <t>Wisconsin</t>
  </si>
  <si>
    <t>D-4220-UR-115 (gas)</t>
  </si>
  <si>
    <t>D-5-UR-103 (WEP-EL)</t>
  </si>
  <si>
    <t>D-5-UR-103 (WEP-GAS)</t>
  </si>
  <si>
    <t>Wisconsin Gas LLC</t>
  </si>
  <si>
    <t>D-5-UR-103 (WG)</t>
  </si>
  <si>
    <t>Wisconsin Power and Light Company</t>
  </si>
  <si>
    <t>6680-UR-116 (elec)</t>
  </si>
  <si>
    <t>6680-UR-116 (gas)</t>
  </si>
  <si>
    <t>D-6690-UR-119 (elec)</t>
  </si>
  <si>
    <t>D-6690-UR-119 (gas)</t>
  </si>
  <si>
    <t>D-5-UR-104 (WG)</t>
  </si>
  <si>
    <t>D-5-UR-104 (WEP-EL)</t>
  </si>
  <si>
    <t>D-5-UR-104 (WEP-GAS)</t>
  </si>
  <si>
    <t>Madison Gas and Electric Company</t>
  </si>
  <si>
    <t>D-3270-UR-116 (elec)</t>
  </si>
  <si>
    <t>D-3270-UR-116 (gas)</t>
  </si>
  <si>
    <t>D-6680-UR-117 (elec)</t>
  </si>
  <si>
    <t>D-6680-UR-117 (gas)</t>
  </si>
  <si>
    <t>D-4220-UR-116 (elec)</t>
  </si>
  <si>
    <t>D-6690-UR-120 (elec)</t>
  </si>
  <si>
    <t>D-6690-UR-120 (gas)</t>
  </si>
  <si>
    <t>D-3270-UR-117 (elec)</t>
  </si>
  <si>
    <t>D-3270-UR-117 (gas)</t>
  </si>
  <si>
    <t>D-4220-UR-117 (elec)</t>
  </si>
  <si>
    <t>D-4220-UR-117 (gas)</t>
  </si>
  <si>
    <t>D-5-UR-105 (WEP-EL)</t>
  </si>
  <si>
    <t>D-5-UR-105 (WEP-GAS)</t>
  </si>
  <si>
    <t>D-5-UR-105 (WG)</t>
  </si>
  <si>
    <t>D-3270-UR-118 (elec)</t>
  </si>
  <si>
    <t>D-3270-UR-118 (gas)</t>
  </si>
  <si>
    <t>D-05-UR-106 (WG)</t>
  </si>
  <si>
    <t>D-05-UR-106 (WEP-Gas)</t>
  </si>
  <si>
    <t>D-05-UR-106 (WEP-Elec)</t>
  </si>
  <si>
    <t>D-6690-UR-121 (Elec)</t>
  </si>
  <si>
    <t>D-6690-UR-121 (Gas)</t>
  </si>
  <si>
    <t>D-6680-UR-118 (elec)</t>
  </si>
  <si>
    <t>D-6680-UR-118 (gas)</t>
  </si>
  <si>
    <t>D-4220-UR-118 (elec)</t>
  </si>
  <si>
    <t>D-4220-UR-118 (gas)</t>
  </si>
  <si>
    <t>D-6690-UR-122 (Elec)</t>
  </si>
  <si>
    <t>D-6690-UR-122 (Gas)</t>
  </si>
  <si>
    <t>D-3270-UR-119 (Elec)</t>
  </si>
  <si>
    <t>D-3270-UR-119 (Gas)</t>
  </si>
  <si>
    <t>D-4220-UR-119 (Elec)</t>
  </si>
  <si>
    <t>D-4220-UR-119 (Gas)</t>
  </si>
  <si>
    <t>D-6690-UR-123 (Elec)</t>
  </si>
  <si>
    <t>D-6690-UR-123 (Gas)</t>
  </si>
  <si>
    <t>D-6680-UR-119 (Elec)</t>
  </si>
  <si>
    <t>D-6680-UR-119 (Gas)</t>
  </si>
  <si>
    <t>D-3270-UR-120 (Elec)</t>
  </si>
  <si>
    <t>D-3270-UR-120 (Gas)</t>
  </si>
  <si>
    <t>D-4220-UR-120 (Elec)</t>
  </si>
  <si>
    <t>D-05-UR-107 (WG)</t>
  </si>
  <si>
    <t>D-05-UR-107 (WEP-Elec)</t>
  </si>
  <si>
    <t>D-05-UR-107 (WEP-Gas)</t>
  </si>
  <si>
    <t>D-6690-UR-124 (Elec)</t>
  </si>
  <si>
    <t>D-6690-UR-124 (Gas)</t>
  </si>
  <si>
    <t>D-4220-UR-121 (Elec)</t>
  </si>
  <si>
    <t>D-4220-UR-121 (Gas)</t>
  </si>
  <si>
    <t>D-4220-UR-122 (Elec)</t>
  </si>
  <si>
    <t>D-4220-UR-122 (Gas)</t>
  </si>
  <si>
    <t>D-3270-UR-121 (Elec)</t>
  </si>
  <si>
    <t>D-3270-UR-121 (Gas)</t>
  </si>
  <si>
    <t>D-6680-UR-120 (Elec)</t>
  </si>
  <si>
    <t>D-6680-UR-120 (Gas)</t>
  </si>
  <si>
    <t>D-5-UR-108 (WEP-Elec)</t>
  </si>
  <si>
    <t>D-5-UR-108 (WEP-Gas)</t>
  </si>
  <si>
    <t>D-5-UR-108 (WG)</t>
  </si>
  <si>
    <t>D-6690-UR-125 (Elec)</t>
  </si>
  <si>
    <t>D-6690-UR-125 (Gas)</t>
  </si>
  <si>
    <t>D-4220-UR-123 (Elec)</t>
  </si>
  <si>
    <t>D-4220-UR-123 (Gas)</t>
  </si>
  <si>
    <t>D-6680-UR-121 (Elec)</t>
  </si>
  <si>
    <t>D-6680-UR-121 (Gas)</t>
  </si>
  <si>
    <t>D-3270-UR-122 (Gas)</t>
  </si>
  <si>
    <t>D-3270-UR-122 (Elec)</t>
  </si>
  <si>
    <t>D-6690-UR-126 (Elec)</t>
  </si>
  <si>
    <t>D-6690-UR-126 (Gas)</t>
  </si>
  <si>
    <t>D-05-UR-109 (WEP-Elec)</t>
  </si>
  <si>
    <t>D-05-UR-109 (WEP-Gas)</t>
  </si>
  <si>
    <t>D-05-UR-109</t>
  </si>
  <si>
    <t>D- 4220-UR-124 (Elec)</t>
  </si>
  <si>
    <t>D-4220-UR-124 (Gas)</t>
  </si>
  <si>
    <t>D-3270-UR-123 (Elec)</t>
  </si>
  <si>
    <t>D-3270-UR-123 (Gas)</t>
  </si>
  <si>
    <t>D-6680-UR-122 (Elec)</t>
  </si>
  <si>
    <t>D-6680-UR-122 (Gas)</t>
  </si>
  <si>
    <t>D-5-AF-107 (WEP-Elec)</t>
  </si>
  <si>
    <t>D-5-AF-107 (WEP-Gas)</t>
  </si>
  <si>
    <t>D-5-AF-107 (Elec)</t>
  </si>
  <si>
    <t>D-5-AF-107 (Gas)</t>
  </si>
  <si>
    <t>D-5-AF-107</t>
  </si>
  <si>
    <t>D-6680-UR-123 (Elec)</t>
  </si>
  <si>
    <t>D-6680-UR-123 (Gas)</t>
  </si>
  <si>
    <t>D-4220-UR-125 (Elec)</t>
  </si>
  <si>
    <t>D- 4220-UR-125 (Gas)</t>
  </si>
  <si>
    <t>D-3270-UR-124 (Elec)</t>
  </si>
  <si>
    <t>D-3270-UR-124 (Gas)</t>
  </si>
  <si>
    <t>D-5-UR-110 (WEP-Elec)</t>
  </si>
  <si>
    <t>D-5-UR-110 (WEP-Gas)</t>
  </si>
  <si>
    <t>D-5-UR-110</t>
  </si>
  <si>
    <t>D-6690-UR-127 (Elec)</t>
  </si>
  <si>
    <t>D-6690-UR-127 (Gas)</t>
  </si>
  <si>
    <t>D-4220-UR-126 (Elec)</t>
  </si>
  <si>
    <t>D-4220-UR-126 (Gas)</t>
  </si>
  <si>
    <t>D-6680-UR-124 (Elec)</t>
  </si>
  <si>
    <t>D-6680-UR-124 (Gas)</t>
  </si>
  <si>
    <t>D-3270-UR-125 (Elec)</t>
  </si>
  <si>
    <t>D-3270-UR-125 (Gas)</t>
  </si>
  <si>
    <t>WV</t>
  </si>
  <si>
    <t>C-08-0278-E-P</t>
  </si>
  <si>
    <t>West Virginia</t>
  </si>
  <si>
    <t>Hope Gas, Inc.</t>
  </si>
  <si>
    <t>C-08-1783-G-42T</t>
  </si>
  <si>
    <t>Monongahela Power Company</t>
  </si>
  <si>
    <t>C-09-1352-E-42T</t>
  </si>
  <si>
    <t>Mountaineer Gas Company</t>
  </si>
  <si>
    <t>C-09-0878-G-42T</t>
  </si>
  <si>
    <t>C-10-0699-E-42T</t>
  </si>
  <si>
    <t>C-11-1627-G-42T</t>
  </si>
  <si>
    <t>C-12-1571-E-PC (Rider)</t>
  </si>
  <si>
    <t>C-14-0702-E-42T</t>
  </si>
  <si>
    <t>C-14-1152-E-42T</t>
  </si>
  <si>
    <t>C-15-0003-G-42T</t>
  </si>
  <si>
    <t>C-16-0239-E-ENEC</t>
  </si>
  <si>
    <t>C-16-1121-E-ENEC</t>
  </si>
  <si>
    <t>C-18-0646-E-42T</t>
  </si>
  <si>
    <t>18-0503-E-ENEC</t>
  </si>
  <si>
    <t>C-18-1231-E-ENEC</t>
  </si>
  <si>
    <t>C-19-0316-G-42T</t>
  </si>
  <si>
    <t>C-20-0262-E-ENEC</t>
  </si>
  <si>
    <t>C-20-0575-G-390P (IREP)</t>
  </si>
  <si>
    <t>C-20-0746-G-42T</t>
  </si>
  <si>
    <t>C-20-0665-E-ENEC</t>
  </si>
  <si>
    <t>C-19-0785-E-ENEC</t>
  </si>
  <si>
    <t>C-21-0339-E-ENEC</t>
  </si>
  <si>
    <t>C-21-0593-G-390P</t>
  </si>
  <si>
    <t>C-21-0658-E-ENEC</t>
  </si>
  <si>
    <t>D-21-0416-G-390P</t>
  </si>
  <si>
    <t>C-22-0304-E-P</t>
  </si>
  <si>
    <t>C-20-1012-E-P</t>
  </si>
  <si>
    <t>C-22-0393-E-ENEC</t>
  </si>
  <si>
    <t>C-22-0709-G-390P (IREP)</t>
  </si>
  <si>
    <t>C-22-0793-E-ENEC</t>
  </si>
  <si>
    <t>C-23-0280-G-42T</t>
  </si>
  <si>
    <t>C-23-0377-E-ENEC</t>
  </si>
  <si>
    <t>C-23-0460-E-42T</t>
  </si>
  <si>
    <t>D-22-0495-G-390P</t>
  </si>
  <si>
    <t>D-23-0461-G-390P</t>
  </si>
  <si>
    <t>WY</t>
  </si>
  <si>
    <t>D-20000-277-ER-7</t>
  </si>
  <si>
    <t>Wyoming</t>
  </si>
  <si>
    <t>D-20000-333-ER-08</t>
  </si>
  <si>
    <t>D-20004-81-ER-09</t>
  </si>
  <si>
    <t>D-20000-352-ER-09</t>
  </si>
  <si>
    <t>D-30022-148-GR-10</t>
  </si>
  <si>
    <t>D-20000-384-ER-10</t>
  </si>
  <si>
    <t>Cheyenne Light, Fuel and Power Company</t>
  </si>
  <si>
    <t>D-20003-114-ER-11 (elec)</t>
  </si>
  <si>
    <t>D-30005-157-GR-11 (gas)</t>
  </si>
  <si>
    <t>D-20000-405-ER-11</t>
  </si>
  <si>
    <t>D-30022-192-GI-12</t>
  </si>
  <si>
    <t>D-20003-132-ER-13</t>
  </si>
  <si>
    <t>D-30005-182-GR-13</t>
  </si>
  <si>
    <t>D-20000-446-ER-14</t>
  </si>
  <si>
    <t>D-20000-469-ER-15</t>
  </si>
  <si>
    <t>D-20004-117-ER-16</t>
  </si>
  <si>
    <t>Black Hills Northwest Wyoming Gas Utility Company, LLC</t>
  </si>
  <si>
    <t>D-30011-97-GR-17</t>
  </si>
  <si>
    <t>D-30013-351-GR-19</t>
  </si>
  <si>
    <t>Black Hills Wyoming Gas, LLC</t>
  </si>
  <si>
    <t>D-30026-2-GR-19</t>
  </si>
  <si>
    <t>D-30010-187-GR-19</t>
  </si>
  <si>
    <t>D-20000-578-ER-20</t>
  </si>
  <si>
    <t>D-20003-214-ER-22</t>
  </si>
  <si>
    <t>D-20000-633-ER-23</t>
  </si>
  <si>
    <t>D-30010-215-GR-23</t>
  </si>
  <si>
    <t>D-30026-78-GR-23</t>
  </si>
  <si>
    <t>US Utility Authorized ROE Averages (%)</t>
  </si>
  <si>
    <t>US Utility Authorized Equity Ratios Averages (%)</t>
  </si>
  <si>
    <t>US Utility Authorized ROE (# Decisions)</t>
  </si>
  <si>
    <t>US Utility Authorized Equity Ratios (# Decisions)</t>
  </si>
  <si>
    <t>Year</t>
  </si>
  <si>
    <t>All (1)</t>
  </si>
  <si>
    <t>Distribution Only</t>
  </si>
  <si>
    <t>Vertically Integrated/Distribution Spread</t>
  </si>
  <si>
    <t>All %</t>
  </si>
  <si>
    <t>Avg.</t>
  </si>
  <si>
    <t>(1) Distribution, Transmission, Vertically Integrated</t>
  </si>
  <si>
    <t>Source:  EDA_Nexus_usSNL.csv, same adjustments as Nexus (see p.72 of Nexus Report)</t>
  </si>
  <si>
    <t>Source:  EDA_Nexus_usSNL.csv, same adjustments as Nexus (see p.72 of Nexus Report) with the exception of IL</t>
  </si>
  <si>
    <t>Table 1: Vertically Integrated vs. Distribution Utilities (All Nexus Adjustments)</t>
  </si>
  <si>
    <t>Table 2: Vertically Integrated vs. Distribution Utilities (Nexus Adjusments, excluding removing Illinois)</t>
  </si>
  <si>
    <t>SEC US ROE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</si>
</sst>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u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b/>
      <u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22" fontId="0" fillId="0" borderId="0" xfId="0" applyNumberFormat="1"/>
    <xf numFmtId="0" fontId="18" fillId="0" borderId="0" xfId="0" applyFont="1"/>
    <xf numFmtId="0" fontId="20" fillId="0" borderId="0" xfId="0" applyFont="1"/>
    <xf numFmtId="0" fontId="0" fillId="0" borderId="13" xfId="0" applyBorder="1"/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/>
    <xf numFmtId="0" fontId="20" fillId="0" borderId="13" xfId="0" applyFont="1" applyBorder="1"/>
    <xf numFmtId="0" fontId="23" fillId="0" borderId="13" xfId="0" applyFont="1" applyBorder="1"/>
    <xf numFmtId="0" fontId="24" fillId="0" borderId="0" xfId="0" applyFont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/>
    </xf>
    <xf numFmtId="2" fontId="27" fillId="0" borderId="0" xfId="0" applyNumberFormat="1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14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7" fillId="0" borderId="14" xfId="0" applyFont="1" applyBorder="1"/>
    <xf numFmtId="0" fontId="27" fillId="0" borderId="13" xfId="0" applyFont="1" applyBorder="1"/>
    <xf numFmtId="0" fontId="23" fillId="0" borderId="15" xfId="0" applyFont="1" applyBorder="1"/>
    <xf numFmtId="0" fontId="27" fillId="0" borderId="16" xfId="0" applyFont="1" applyBorder="1"/>
    <xf numFmtId="0" fontId="27" fillId="0" borderId="17" xfId="0" applyFont="1" applyBorder="1"/>
    <xf numFmtId="0" fontId="0" fillId="0" borderId="15" xfId="0" applyBorder="1"/>
    <xf numFmtId="0" fontId="20" fillId="0" borderId="16" xfId="0" applyFont="1" applyBorder="1"/>
    <xf numFmtId="0" fontId="20" fillId="0" borderId="17" xfId="0" applyFont="1" applyBorder="1"/>
    <xf numFmtId="0" fontId="28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2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/>
    </xf>
    <xf numFmtId="0" fontId="22" fillId="33" borderId="12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6ACE-B751-414B-B855-B0E96C9F9CEB}">
  <sheetPr>
    <pageSetUpPr fitToPage="1"/>
  </sheetPr>
  <dimension ref="B1:S25"/>
  <sheetViews>
    <sheetView workbookViewId="0">
      <selection activeCell="B1" sqref="B1:S25"/>
    </sheetView>
  </sheetViews>
  <sheetFormatPr defaultRowHeight="15" x14ac:dyDescent="0.25"/>
  <cols>
    <col min="2" max="2" width="9.140625" customWidth="1"/>
    <col min="5" max="5" width="12.42578125" customWidth="1"/>
    <col min="6" max="6" width="20.5703125" customWidth="1"/>
    <col min="7" max="7" width="5.5703125" customWidth="1"/>
    <col min="10" max="10" width="10.85546875" customWidth="1"/>
    <col min="11" max="11" width="19.140625" customWidth="1"/>
    <col min="12" max="12" width="3.85546875" customWidth="1"/>
    <col min="15" max="15" width="11.42578125" customWidth="1"/>
    <col min="16" max="16" width="4" customWidth="1"/>
    <col min="17" max="17" width="7.28515625" customWidth="1"/>
    <col min="19" max="19" width="11" customWidth="1"/>
  </cols>
  <sheetData>
    <row r="1" spans="2:19" x14ac:dyDescent="0.25">
      <c r="B1" s="32" t="s">
        <v>2331</v>
      </c>
    </row>
    <row r="2" spans="2:19" ht="15.75" thickBot="1" x14ac:dyDescent="0.3"/>
    <row r="3" spans="2:19" x14ac:dyDescent="0.25">
      <c r="B3" s="41" t="s">
        <v>2329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</row>
    <row r="4" spans="2:19" ht="30.75" customHeight="1" x14ac:dyDescent="0.25">
      <c r="B4" s="13"/>
      <c r="C4" s="38" t="s">
        <v>2316</v>
      </c>
      <c r="D4" s="38"/>
      <c r="E4" s="38"/>
      <c r="F4" s="38"/>
      <c r="G4" s="14"/>
      <c r="H4" s="39" t="s">
        <v>2317</v>
      </c>
      <c r="I4" s="39"/>
      <c r="J4" s="39"/>
      <c r="K4" s="39"/>
      <c r="L4" s="14"/>
      <c r="M4" s="39" t="s">
        <v>2318</v>
      </c>
      <c r="N4" s="39"/>
      <c r="O4" s="39"/>
      <c r="P4" s="14"/>
      <c r="Q4" s="39" t="s">
        <v>2319</v>
      </c>
      <c r="R4" s="39"/>
      <c r="S4" s="40"/>
    </row>
    <row r="5" spans="2:19" ht="90" customHeight="1" x14ac:dyDescent="0.25">
      <c r="B5" s="5" t="s">
        <v>2320</v>
      </c>
      <c r="C5" s="33" t="s">
        <v>2321</v>
      </c>
      <c r="D5" s="33" t="s">
        <v>32</v>
      </c>
      <c r="E5" s="33" t="s">
        <v>2322</v>
      </c>
      <c r="F5" s="33" t="s">
        <v>2323</v>
      </c>
      <c r="G5" s="34"/>
      <c r="H5" s="33" t="s">
        <v>2321</v>
      </c>
      <c r="I5" s="33" t="s">
        <v>32</v>
      </c>
      <c r="J5" s="33" t="s">
        <v>2322</v>
      </c>
      <c r="K5" s="33" t="s">
        <v>2323</v>
      </c>
      <c r="L5" s="34"/>
      <c r="M5" s="33" t="s">
        <v>2324</v>
      </c>
      <c r="N5" s="33" t="s">
        <v>32</v>
      </c>
      <c r="O5" s="33" t="s">
        <v>2322</v>
      </c>
      <c r="P5" s="33"/>
      <c r="Q5" s="33" t="s">
        <v>2324</v>
      </c>
      <c r="R5" s="33" t="s">
        <v>32</v>
      </c>
      <c r="S5" s="6" t="s">
        <v>2322</v>
      </c>
    </row>
    <row r="6" spans="2:19" x14ac:dyDescent="0.25">
      <c r="B6" s="7">
        <v>2008</v>
      </c>
      <c r="C6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Rider",EDA_Nexus_usSNL!A$2:A$1962,"&lt;&gt;IL",EDA_Nexus_usSNL!O$2:O$1962,"&gt;0",EDA_Nexus_usSNL!Z$2:Z$1962,B6)</f>
        <v>10.338275862068965</v>
      </c>
      <c r="D6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Integrated",EDA_Nexus_usSNL!A$2:A$1962,"&lt;&gt;IL",EDA_Nexus_usSNL!O$2:O$1962,"&gt;0",EDA_Nexus_usSNL!Z$2:Z$1962,B6)</f>
        <v>10.485833333333334</v>
      </c>
      <c r="E6" s="35">
        <f>AVERAGEIFS(EDA_Nexus_usSNL!N$2:N$1962,EDA_Nexus_usSNL!N$2:N$1962,"&gt;0",EDA_Nexus_usSNL!D$2:D$1962,"Electric",EDA_Nexus_usSNL!T$2:T$1962,"Distribution",EDA_Nexus_usSNL!O$2:O$1962,"&gt;0",EDA_Nexus_usSNL!A$2:A$1962,"&lt;&gt;IL",EDA_Nexus_usSNL!Z$2:Z$1962,B6)</f>
        <v>9.629999999999999</v>
      </c>
      <c r="F6" s="35">
        <f>D6-E6</f>
        <v>0.85583333333333478</v>
      </c>
      <c r="G6" s="3"/>
      <c r="H6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Rider",EDA_Nexus_usSNL!A$2:A$1962,"&lt;&gt;IL",EDA_Nexus_usSNL!Z$2:Z$1962,B6)</f>
        <v>47.967586206896542</v>
      </c>
      <c r="I6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Integrated",EDA_Nexus_usSNL!A$2:A$1962,"&lt;&gt;IL",EDA_Nexus_usSNL!Z$2:Z$1962,B6)</f>
        <v>48.197499999999991</v>
      </c>
      <c r="J6" s="35">
        <f>AVERAGEIFS(EDA_Nexus_usSNL!O$2:O$1962,EDA_Nexus_usSNL!O$2:O$1962,"&gt;0",EDA_Nexus_usSNL!N$2:N$1962,"&gt;0",EDA_Nexus_usSNL!D$2:D$1962,"Electric",EDA_Nexus_usSNL!T$2:T$1962,"Distribution",EDA_Nexus_usSNL!A$2:A$1962,"&lt;&gt;IL",EDA_Nexus_usSNL!Z$2:Z$1962,B6)</f>
        <v>46.86399999999999</v>
      </c>
      <c r="K6" s="35">
        <f>I6-J6</f>
        <v>1.3335000000000008</v>
      </c>
      <c r="L6" s="3"/>
      <c r="M6" s="36">
        <f>COUNTIFS(EDA_Nexus_usSNL!N$2:N$1962,"&gt;0",EDA_Nexus_usSNL!O$2:O$1962,"&gt;0",EDA_Nexus_usSNL!D$2:D$1962,"Electric",EDA_Nexus_usSNL!T$2:T$1962,"&lt;&gt;Limited-Issue Rider",EDA_Nexus_usSNL!A$2:A$1962,"&lt;&gt;IL",EDA_Nexus_usSNL!Z$2:Z$1962,B6)</f>
        <v>29</v>
      </c>
      <c r="N6" s="36">
        <f>COUNTIFS(EDA_Nexus_usSNL!N$2:N$1962,"&gt;0",EDA_Nexus_usSNL!O$2:O$1962,"&gt;0",EDA_Nexus_usSNL!D$2:D$1962,"Electric",EDA_Nexus_usSNL!T$2:T$1962,"Vertically Integrated",EDA_Nexus_usSNL!A$2:A$1962,"&lt;&gt;IL",EDA_Nexus_usSNL!Z$2:Z$1962,B6)</f>
        <v>24</v>
      </c>
      <c r="O6" s="36">
        <f>COUNTIFS(EDA_Nexus_usSNL!N$2:N$1962,"&gt;0",EDA_Nexus_usSNL!O$2:O$1962,"&gt;0",EDA_Nexus_usSNL!D$2:D$1962,"Electric",EDA_Nexus_usSNL!T$2:T$1962,"Distribution",EDA_Nexus_usSNL!A$2:A$1962,"&lt;&gt;IL",EDA_Nexus_usSNL!Z$2:Z$1962,B6)</f>
        <v>5</v>
      </c>
      <c r="P6" s="36"/>
      <c r="Q6" s="36">
        <f>COUNTIFS(EDA_Nexus_usSNL!O$2:O$1962,"&gt;0",EDA_Nexus_usSNL!N$2:N$1962,"&gt;0",EDA_Nexus_usSNL!D$2:D$1962,"Electric",EDA_Nexus_usSNL!T$2:T$1962,"&lt;&gt;Limited-Issue Rider",EDA_Nexus_usSNL!A$2:A$1962,"&lt;&gt;IL",EDA_Nexus_usSNL!Z$2:Z$1962,B6)</f>
        <v>29</v>
      </c>
      <c r="R6" s="36">
        <f>COUNTIFS(EDA_Nexus_usSNL!O$2:O$1962,"&gt;0",EDA_Nexus_usSNL!N$2:N$1962,"&gt;0",EDA_Nexus_usSNL!D$2:D$1962,"Electric",EDA_Nexus_usSNL!T$2:T$1962,"Vertically Integrated",EDA_Nexus_usSNL!A$2:A$1962,"&lt;&gt;IL",EDA_Nexus_usSNL!Z$2:Z$1962,B6)</f>
        <v>24</v>
      </c>
      <c r="S6" s="8">
        <f>COUNTIFS(EDA_Nexus_usSNL!O$2:O$1962,"&gt;0",EDA_Nexus_usSNL!N$2:N$1962,"&gt;0",EDA_Nexus_usSNL!D$2:D$1962,"Electric",EDA_Nexus_usSNL!T$2:T$1962,"Distribution",EDA_Nexus_usSNL!A$2:A$1962,"&lt;&gt;IL",EDA_Nexus_usSNL!Z$2:Z$1962,B6)</f>
        <v>5</v>
      </c>
    </row>
    <row r="7" spans="2:19" x14ac:dyDescent="0.25">
      <c r="B7" s="7">
        <v>2009</v>
      </c>
      <c r="C7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Rider",EDA_Nexus_usSNL!A$2:A$1962,"&lt;&gt;IL",EDA_Nexus_usSNL!O$2:O$1962,"&gt;0",EDA_Nexus_usSNL!Z$2:Z$1962,B7)</f>
        <v>10.500526315789472</v>
      </c>
      <c r="D7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Integrated",EDA_Nexus_usSNL!A$2:A$1962,"&lt;&gt;IL",EDA_Nexus_usSNL!O$2:O$1962,"&gt;0",EDA_Nexus_usSNL!Z$2:Z$1962,B7)</f>
        <v>10.640370370370366</v>
      </c>
      <c r="E7" s="35">
        <f>AVERAGEIFS(EDA_Nexus_usSNL!N$2:N$1962,EDA_Nexus_usSNL!N$2:N$1962,"&gt;0",EDA_Nexus_usSNL!D$2:D$1962,"Electric",EDA_Nexus_usSNL!T$2:T$1962,"Distribution",EDA_Nexus_usSNL!O$2:O$1962,"&gt;0",EDA_Nexus_usSNL!A$2:A$1962,"&lt;&gt;IL",EDA_Nexus_usSNL!Z$2:Z$1962,B7)</f>
        <v>10.157272727272726</v>
      </c>
      <c r="F7" s="35">
        <f t="shared" ref="F7:F22" si="0">D7-E7</f>
        <v>0.48309764309763992</v>
      </c>
      <c r="G7" s="3"/>
      <c r="H7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Rider",EDA_Nexus_usSNL!A$2:A$1962,"&lt;&gt;IL",EDA_Nexus_usSNL!Z$2:Z$1962,B7)</f>
        <v>48.512105263157892</v>
      </c>
      <c r="I7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Integrated",EDA_Nexus_usSNL!A$2:A$1962,"&lt;&gt;IL",EDA_Nexus_usSNL!Z$2:Z$1962,B7)</f>
        <v>48.889259259259262</v>
      </c>
      <c r="J7" s="35">
        <f>AVERAGEIFS(EDA_Nexus_usSNL!O$2:O$1962,EDA_Nexus_usSNL!O$2:O$1962,"&gt;0",EDA_Nexus_usSNL!N$2:N$1962,"&gt;0",EDA_Nexus_usSNL!D$2:D$1962,"Electric",EDA_Nexus_usSNL!T$2:T$1962,"Distribution",EDA_Nexus_usSNL!A$2:A$1962,"&lt;&gt;IL",EDA_Nexus_usSNL!Z$2:Z$1962,B7)</f>
        <v>47.586363636363643</v>
      </c>
      <c r="K7" s="35">
        <f t="shared" ref="K7:K22" si="1">I7-J7</f>
        <v>1.302895622895619</v>
      </c>
      <c r="L7" s="3"/>
      <c r="M7" s="36">
        <f>COUNTIFS(EDA_Nexus_usSNL!N$2:N$1962,"&gt;0",EDA_Nexus_usSNL!O$2:O$1962,"&gt;0",EDA_Nexus_usSNL!D$2:D$1962,"Electric",EDA_Nexus_usSNL!T$2:T$1962,"&lt;&gt;Limited-Issue Rider",EDA_Nexus_usSNL!A$2:A$1962,"&lt;&gt;IL",EDA_Nexus_usSNL!Z$2:Z$1962,B7)</f>
        <v>38</v>
      </c>
      <c r="N7" s="36">
        <f>COUNTIFS(EDA_Nexus_usSNL!N$2:N$1962,"&gt;0",EDA_Nexus_usSNL!O$2:O$1962,"&gt;0",EDA_Nexus_usSNL!D$2:D$1962,"Electric",EDA_Nexus_usSNL!T$2:T$1962,"Vertically Integrated",EDA_Nexus_usSNL!A$2:A$1962,"&lt;&gt;IL",EDA_Nexus_usSNL!Z$2:Z$1962,B7)</f>
        <v>27</v>
      </c>
      <c r="O7" s="36">
        <f>COUNTIFS(EDA_Nexus_usSNL!N$2:N$1962,"&gt;0",EDA_Nexus_usSNL!O$2:O$1962,"&gt;0",EDA_Nexus_usSNL!D$2:D$1962,"Electric",EDA_Nexus_usSNL!T$2:T$1962,"Distribution",EDA_Nexus_usSNL!A$2:A$1962,"&lt;&gt;IL",EDA_Nexus_usSNL!Z$2:Z$1962,B7)</f>
        <v>11</v>
      </c>
      <c r="P7" s="36"/>
      <c r="Q7" s="36">
        <f>COUNTIFS(EDA_Nexus_usSNL!O$2:O$1962,"&gt;0",EDA_Nexus_usSNL!N$2:N$1962,"&gt;0",EDA_Nexus_usSNL!D$2:D$1962,"Electric",EDA_Nexus_usSNL!T$2:T$1962,"&lt;&gt;Limited-Issue Rider",EDA_Nexus_usSNL!A$2:A$1962,"&lt;&gt;IL",EDA_Nexus_usSNL!Z$2:Z$1962,B7)</f>
        <v>38</v>
      </c>
      <c r="R7" s="36">
        <f>COUNTIFS(EDA_Nexus_usSNL!O$2:O$1962,"&gt;0",EDA_Nexus_usSNL!N$2:N$1962,"&gt;0",EDA_Nexus_usSNL!D$2:D$1962,"Electric",EDA_Nexus_usSNL!T$2:T$1962,"Vertically Integrated",EDA_Nexus_usSNL!A$2:A$1962,"&lt;&gt;IL",EDA_Nexus_usSNL!Z$2:Z$1962,B7)</f>
        <v>27</v>
      </c>
      <c r="S7" s="8">
        <f>COUNTIFS(EDA_Nexus_usSNL!O$2:O$1962,"&gt;0",EDA_Nexus_usSNL!N$2:N$1962,"&gt;0",EDA_Nexus_usSNL!D$2:D$1962,"Electric",EDA_Nexus_usSNL!T$2:T$1962,"Distribution",EDA_Nexus_usSNL!A$2:A$1962,"&lt;&gt;IL",EDA_Nexus_usSNL!Z$2:Z$1962,B7)</f>
        <v>11</v>
      </c>
    </row>
    <row r="8" spans="2:19" x14ac:dyDescent="0.25">
      <c r="B8" s="7">
        <v>2010</v>
      </c>
      <c r="C8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Rider",EDA_Nexus_usSNL!A$2:A$1962,"&lt;&gt;IL",EDA_Nexus_usSNL!O$2:O$1962,"&gt;0",EDA_Nexus_usSNL!Z$2:Z$1962,B8)</f>
        <v>10.257450980392159</v>
      </c>
      <c r="D8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Integrated",EDA_Nexus_usSNL!A$2:A$1962,"&lt;&gt;IL",EDA_Nexus_usSNL!O$2:O$1962,"&gt;0",EDA_Nexus_usSNL!Z$2:Z$1962,B8)</f>
        <v>10.368648648648648</v>
      </c>
      <c r="E8" s="35">
        <f>AVERAGEIFS(EDA_Nexus_usSNL!N$2:N$1962,EDA_Nexus_usSNL!N$2:N$1962,"&gt;0",EDA_Nexus_usSNL!D$2:D$1962,"Electric",EDA_Nexus_usSNL!T$2:T$1962,"Distribution",EDA_Nexus_usSNL!O$2:O$1962,"&gt;0",EDA_Nexus_usSNL!A$2:A$1962,"&lt;&gt;IL",EDA_Nexus_usSNL!Z$2:Z$1962,B8)</f>
        <v>9.963571428571429</v>
      </c>
      <c r="F8" s="35">
        <f t="shared" si="0"/>
        <v>0.40507722007721902</v>
      </c>
      <c r="G8" s="3"/>
      <c r="H8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Rider",EDA_Nexus_usSNL!A$2:A$1962,"&lt;&gt;IL",EDA_Nexus_usSNL!Z$2:Z$1962,B8)</f>
        <v>48.774901960784312</v>
      </c>
      <c r="I8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Integrated",EDA_Nexus_usSNL!A$2:A$1962,"&lt;&gt;IL",EDA_Nexus_usSNL!Z$2:Z$1962,B8)</f>
        <v>48.648918918918909</v>
      </c>
      <c r="J8" s="35">
        <f>AVERAGEIFS(EDA_Nexus_usSNL!O$2:O$1962,EDA_Nexus_usSNL!O$2:O$1962,"&gt;0",EDA_Nexus_usSNL!N$2:N$1962,"&gt;0",EDA_Nexus_usSNL!D$2:D$1962,"Electric",EDA_Nexus_usSNL!T$2:T$1962,"Distribution",EDA_Nexus_usSNL!A$2:A$1962,"&lt;&gt;IL",EDA_Nexus_usSNL!Z$2:Z$1962,B8)</f>
        <v>49.107857142857142</v>
      </c>
      <c r="K8" s="35">
        <f t="shared" si="1"/>
        <v>-0.45893822393823314</v>
      </c>
      <c r="L8" s="3"/>
      <c r="M8" s="36">
        <f>COUNTIFS(EDA_Nexus_usSNL!N$2:N$1962,"&gt;0",EDA_Nexus_usSNL!O$2:O$1962,"&gt;0",EDA_Nexus_usSNL!D$2:D$1962,"Electric",EDA_Nexus_usSNL!T$2:T$1962,"&lt;&gt;Limited-Issue Rider",EDA_Nexus_usSNL!A$2:A$1962,"&lt;&gt;IL",EDA_Nexus_usSNL!Z$2:Z$1962,B8)</f>
        <v>51</v>
      </c>
      <c r="N8" s="36">
        <f>COUNTIFS(EDA_Nexus_usSNL!N$2:N$1962,"&gt;0",EDA_Nexus_usSNL!O$2:O$1962,"&gt;0",EDA_Nexus_usSNL!D$2:D$1962,"Electric",EDA_Nexus_usSNL!T$2:T$1962,"Vertically Integrated",EDA_Nexus_usSNL!A$2:A$1962,"&lt;&gt;IL",EDA_Nexus_usSNL!Z$2:Z$1962,B8)</f>
        <v>37</v>
      </c>
      <c r="O8" s="36">
        <f>COUNTIFS(EDA_Nexus_usSNL!N$2:N$1962,"&gt;0",EDA_Nexus_usSNL!O$2:O$1962,"&gt;0",EDA_Nexus_usSNL!D$2:D$1962,"Electric",EDA_Nexus_usSNL!T$2:T$1962,"Distribution",EDA_Nexus_usSNL!A$2:A$1962,"&lt;&gt;IL",EDA_Nexus_usSNL!Z$2:Z$1962,B8)</f>
        <v>14</v>
      </c>
      <c r="P8" s="36"/>
      <c r="Q8" s="36">
        <f>COUNTIFS(EDA_Nexus_usSNL!O$2:O$1962,"&gt;0",EDA_Nexus_usSNL!N$2:N$1962,"&gt;0",EDA_Nexus_usSNL!D$2:D$1962,"Electric",EDA_Nexus_usSNL!T$2:T$1962,"&lt;&gt;Limited-Issue Rider",EDA_Nexus_usSNL!A$2:A$1962,"&lt;&gt;IL",EDA_Nexus_usSNL!Z$2:Z$1962,B8)</f>
        <v>51</v>
      </c>
      <c r="R8" s="36">
        <f>COUNTIFS(EDA_Nexus_usSNL!O$2:O$1962,"&gt;0",EDA_Nexus_usSNL!N$2:N$1962,"&gt;0",EDA_Nexus_usSNL!D$2:D$1962,"Electric",EDA_Nexus_usSNL!T$2:T$1962,"Vertically Integrated",EDA_Nexus_usSNL!A$2:A$1962,"&lt;&gt;IL",EDA_Nexus_usSNL!Z$2:Z$1962,B8)</f>
        <v>37</v>
      </c>
      <c r="S8" s="8">
        <f>COUNTIFS(EDA_Nexus_usSNL!O$2:O$1962,"&gt;0",EDA_Nexus_usSNL!N$2:N$1962,"&gt;0",EDA_Nexus_usSNL!D$2:D$1962,"Electric",EDA_Nexus_usSNL!T$2:T$1962,"Distribution",EDA_Nexus_usSNL!A$2:A$1962,"&lt;&gt;IL",EDA_Nexus_usSNL!Z$2:Z$1962,B8)</f>
        <v>14</v>
      </c>
    </row>
    <row r="9" spans="2:19" x14ac:dyDescent="0.25">
      <c r="B9" s="7">
        <v>2011</v>
      </c>
      <c r="C9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Rider",EDA_Nexus_usSNL!A$2:A$1962,"&lt;&gt;IL",EDA_Nexus_usSNL!O$2:O$1962,"&gt;0",EDA_Nexus_usSNL!Z$2:Z$1962,B9)</f>
        <v>10.159473684210525</v>
      </c>
      <c r="D9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Integrated",EDA_Nexus_usSNL!A$2:A$1962,"&lt;&gt;IL",EDA_Nexus_usSNL!O$2:O$1962,"&gt;0",EDA_Nexus_usSNL!Z$2:Z$1962,B9)</f>
        <v>10.311481481481483</v>
      </c>
      <c r="E9" s="35">
        <f>AVERAGEIFS(EDA_Nexus_usSNL!N$2:N$1962,EDA_Nexus_usSNL!N$2:N$1962,"&gt;0",EDA_Nexus_usSNL!D$2:D$1962,"Electric",EDA_Nexus_usSNL!T$2:T$1962,"Distribution",EDA_Nexus_usSNL!O$2:O$1962,"&gt;0",EDA_Nexus_usSNL!A$2:A$1962,"&lt;&gt;IL",EDA_Nexus_usSNL!Z$2:Z$1962,B9)</f>
        <v>9.7863636363636353</v>
      </c>
      <c r="F9" s="35">
        <f t="shared" si="0"/>
        <v>0.52511784511784754</v>
      </c>
      <c r="G9" s="3"/>
      <c r="H9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Rider",EDA_Nexus_usSNL!A$2:A$1962,"&lt;&gt;IL",EDA_Nexus_usSNL!Z$2:Z$1962,B9)</f>
        <v>48.063684210526311</v>
      </c>
      <c r="I9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Integrated",EDA_Nexus_usSNL!A$2:A$1962,"&lt;&gt;IL",EDA_Nexus_usSNL!Z$2:Z$1962,B9)</f>
        <v>48.497777777777777</v>
      </c>
      <c r="J9" s="35">
        <f>AVERAGEIFS(EDA_Nexus_usSNL!O$2:O$1962,EDA_Nexus_usSNL!O$2:O$1962,"&gt;0",EDA_Nexus_usSNL!N$2:N$1962,"&gt;0",EDA_Nexus_usSNL!D$2:D$1962,"Electric",EDA_Nexus_usSNL!T$2:T$1962,"Distribution",EDA_Nexus_usSNL!A$2:A$1962,"&lt;&gt;IL",EDA_Nexus_usSNL!Z$2:Z$1962,B9)</f>
        <v>46.99818181818182</v>
      </c>
      <c r="K9" s="35">
        <f t="shared" si="1"/>
        <v>1.4995959595959576</v>
      </c>
      <c r="L9" s="3"/>
      <c r="M9" s="36">
        <f>COUNTIFS(EDA_Nexus_usSNL!N$2:N$1962,"&gt;0",EDA_Nexus_usSNL!O$2:O$1962,"&gt;0",EDA_Nexus_usSNL!D$2:D$1962,"Electric",EDA_Nexus_usSNL!T$2:T$1962,"&lt;&gt;Limited-Issue Rider",EDA_Nexus_usSNL!A$2:A$1962,"&lt;&gt;IL",EDA_Nexus_usSNL!Z$2:Z$1962,B9)</f>
        <v>38</v>
      </c>
      <c r="N9" s="36">
        <f>COUNTIFS(EDA_Nexus_usSNL!N$2:N$1962,"&gt;0",EDA_Nexus_usSNL!O$2:O$1962,"&gt;0",EDA_Nexus_usSNL!D$2:D$1962,"Electric",EDA_Nexus_usSNL!T$2:T$1962,"Vertically Integrated",EDA_Nexus_usSNL!A$2:A$1962,"&lt;&gt;IL",EDA_Nexus_usSNL!Z$2:Z$1962,B9)</f>
        <v>27</v>
      </c>
      <c r="O9" s="36">
        <f>COUNTIFS(EDA_Nexus_usSNL!N$2:N$1962,"&gt;0",EDA_Nexus_usSNL!O$2:O$1962,"&gt;0",EDA_Nexus_usSNL!D$2:D$1962,"Electric",EDA_Nexus_usSNL!T$2:T$1962,"Distribution",EDA_Nexus_usSNL!A$2:A$1962,"&lt;&gt;IL",EDA_Nexus_usSNL!Z$2:Z$1962,B9)</f>
        <v>11</v>
      </c>
      <c r="P9" s="36"/>
      <c r="Q9" s="36">
        <f>COUNTIFS(EDA_Nexus_usSNL!O$2:O$1962,"&gt;0",EDA_Nexus_usSNL!N$2:N$1962,"&gt;0",EDA_Nexus_usSNL!D$2:D$1962,"Electric",EDA_Nexus_usSNL!T$2:T$1962,"&lt;&gt;Limited-Issue Rider",EDA_Nexus_usSNL!A$2:A$1962,"&lt;&gt;IL",EDA_Nexus_usSNL!Z$2:Z$1962,B9)</f>
        <v>38</v>
      </c>
      <c r="R9" s="36">
        <f>COUNTIFS(EDA_Nexus_usSNL!O$2:O$1962,"&gt;0",EDA_Nexus_usSNL!N$2:N$1962,"&gt;0",EDA_Nexus_usSNL!D$2:D$1962,"Electric",EDA_Nexus_usSNL!T$2:T$1962,"Vertically Integrated",EDA_Nexus_usSNL!A$2:A$1962,"&lt;&gt;IL",EDA_Nexus_usSNL!Z$2:Z$1962,B9)</f>
        <v>27</v>
      </c>
      <c r="S9" s="8">
        <f>COUNTIFS(EDA_Nexus_usSNL!O$2:O$1962,"&gt;0",EDA_Nexus_usSNL!N$2:N$1962,"&gt;0",EDA_Nexus_usSNL!D$2:D$1962,"Electric",EDA_Nexus_usSNL!T$2:T$1962,"Distribution",EDA_Nexus_usSNL!A$2:A$1962,"&lt;&gt;IL",EDA_Nexus_usSNL!Z$2:Z$1962,B9)</f>
        <v>11</v>
      </c>
    </row>
    <row r="10" spans="2:19" x14ac:dyDescent="0.25">
      <c r="B10" s="7">
        <v>2012</v>
      </c>
      <c r="C10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Rider",EDA_Nexus_usSNL!A$2:A$1962,"&lt;&gt;IL",EDA_Nexus_usSNL!O$2:O$1962,"&gt;0",EDA_Nexus_usSNL!Z$2:Z$1962,B10)</f>
        <v>9.9853488372093029</v>
      </c>
      <c r="D10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Integrated",EDA_Nexus_usSNL!A$2:A$1962,"&lt;&gt;IL",EDA_Nexus_usSNL!O$2:O$1962,"&gt;0",EDA_Nexus_usSNL!Z$2:Z$1962,B10)</f>
        <v>10.069117647058825</v>
      </c>
      <c r="E10" s="35">
        <f>AVERAGEIFS(EDA_Nexus_usSNL!N$2:N$1962,EDA_Nexus_usSNL!N$2:N$1962,"&gt;0",EDA_Nexus_usSNL!D$2:D$1962,"Electric",EDA_Nexus_usSNL!T$2:T$1962,"Distribution",EDA_Nexus_usSNL!O$2:O$1962,"&gt;0",EDA_Nexus_usSNL!A$2:A$1962,"&lt;&gt;IL",EDA_Nexus_usSNL!Z$2:Z$1962,B10)</f>
        <v>9.6775000000000002</v>
      </c>
      <c r="F10" s="35">
        <f t="shared" si="0"/>
        <v>0.3916176470588244</v>
      </c>
      <c r="G10" s="3"/>
      <c r="H10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Rider",EDA_Nexus_usSNL!A$2:A$1962,"&lt;&gt;IL",EDA_Nexus_usSNL!Z$2:Z$1962,B10)</f>
        <v>50.637674418604639</v>
      </c>
      <c r="I10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Integrated",EDA_Nexus_usSNL!A$2:A$1962,"&lt;&gt;IL",EDA_Nexus_usSNL!Z$2:Z$1962,B10)</f>
        <v>51.092352941176458</v>
      </c>
      <c r="J10" s="35">
        <f>AVERAGEIFS(EDA_Nexus_usSNL!O$2:O$1962,EDA_Nexus_usSNL!O$2:O$1962,"&gt;0",EDA_Nexus_usSNL!N$2:N$1962,"&gt;0",EDA_Nexus_usSNL!D$2:D$1962,"Electric",EDA_Nexus_usSNL!T$2:T$1962,"Distribution",EDA_Nexus_usSNL!A$2:A$1962,"&lt;&gt;IL",EDA_Nexus_usSNL!Z$2:Z$1962,B10)</f>
        <v>49.41</v>
      </c>
      <c r="K10" s="35">
        <f t="shared" si="1"/>
        <v>1.6823529411764611</v>
      </c>
      <c r="L10" s="3"/>
      <c r="M10" s="36">
        <f>COUNTIFS(EDA_Nexus_usSNL!N$2:N$1962,"&gt;0",EDA_Nexus_usSNL!O$2:O$1962,"&gt;0",EDA_Nexus_usSNL!D$2:D$1962,"Electric",EDA_Nexus_usSNL!T$2:T$1962,"&lt;&gt;Limited-Issue Rider",EDA_Nexus_usSNL!A$2:A$1962,"&lt;&gt;IL",EDA_Nexus_usSNL!Z$2:Z$1962,B10)</f>
        <v>43</v>
      </c>
      <c r="N10" s="36">
        <f>COUNTIFS(EDA_Nexus_usSNL!N$2:N$1962,"&gt;0",EDA_Nexus_usSNL!O$2:O$1962,"&gt;0",EDA_Nexus_usSNL!D$2:D$1962,"Electric",EDA_Nexus_usSNL!T$2:T$1962,"Vertically Integrated",EDA_Nexus_usSNL!A$2:A$1962,"&lt;&gt;IL",EDA_Nexus_usSNL!Z$2:Z$1962,B10)</f>
        <v>34</v>
      </c>
      <c r="O10" s="36">
        <f>COUNTIFS(EDA_Nexus_usSNL!N$2:N$1962,"&gt;0",EDA_Nexus_usSNL!O$2:O$1962,"&gt;0",EDA_Nexus_usSNL!D$2:D$1962,"Electric",EDA_Nexus_usSNL!T$2:T$1962,"Distribution",EDA_Nexus_usSNL!A$2:A$1962,"&lt;&gt;IL",EDA_Nexus_usSNL!Z$2:Z$1962,B10)</f>
        <v>8</v>
      </c>
      <c r="P10" s="36"/>
      <c r="Q10" s="36">
        <f>COUNTIFS(EDA_Nexus_usSNL!O$2:O$1962,"&gt;0",EDA_Nexus_usSNL!N$2:N$1962,"&gt;0",EDA_Nexus_usSNL!D$2:D$1962,"Electric",EDA_Nexus_usSNL!T$2:T$1962,"&lt;&gt;Limited-Issue Rider",EDA_Nexus_usSNL!A$2:A$1962,"&lt;&gt;IL",EDA_Nexus_usSNL!Z$2:Z$1962,B10)</f>
        <v>43</v>
      </c>
      <c r="R10" s="36">
        <f>COUNTIFS(EDA_Nexus_usSNL!O$2:O$1962,"&gt;0",EDA_Nexus_usSNL!N$2:N$1962,"&gt;0",EDA_Nexus_usSNL!D$2:D$1962,"Electric",EDA_Nexus_usSNL!T$2:T$1962,"Vertically Integrated",EDA_Nexus_usSNL!A$2:A$1962,"&lt;&gt;IL",EDA_Nexus_usSNL!Z$2:Z$1962,B10)</f>
        <v>34</v>
      </c>
      <c r="S10" s="8">
        <f>COUNTIFS(EDA_Nexus_usSNL!O$2:O$1962,"&gt;0",EDA_Nexus_usSNL!N$2:N$1962,"&gt;0",EDA_Nexus_usSNL!D$2:D$1962,"Electric",EDA_Nexus_usSNL!T$2:T$1962,"Distribution",EDA_Nexus_usSNL!A$2:A$1962,"&lt;&gt;IL",EDA_Nexus_usSNL!Z$2:Z$1962,B10)</f>
        <v>8</v>
      </c>
    </row>
    <row r="11" spans="2:19" x14ac:dyDescent="0.25">
      <c r="B11" s="7">
        <v>2013</v>
      </c>
      <c r="C11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Rider",EDA_Nexus_usSNL!A$2:A$1962,"&lt;&gt;IL",EDA_Nexus_usSNL!O$2:O$1962,"&gt;0",EDA_Nexus_usSNL!Z$2:Z$1962,B11)</f>
        <v>9.8136363636363626</v>
      </c>
      <c r="D11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Integrated",EDA_Nexus_usSNL!A$2:A$1962,"&lt;&gt;IL",EDA_Nexus_usSNL!O$2:O$1962,"&gt;0",EDA_Nexus_usSNL!Z$2:Z$1962,B11)</f>
        <v>9.9062499999999982</v>
      </c>
      <c r="E11" s="35">
        <f>AVERAGEIFS(EDA_Nexus_usSNL!N$2:N$1962,EDA_Nexus_usSNL!N$2:N$1962,"&gt;0",EDA_Nexus_usSNL!D$2:D$1962,"Electric",EDA_Nexus_usSNL!T$2:T$1962,"Distribution",EDA_Nexus_usSNL!O$2:O$1962,"&gt;0",EDA_Nexus_usSNL!A$2:A$1962,"&lt;&gt;IL",EDA_Nexus_usSNL!Z$2:Z$1962,B11)</f>
        <v>9.5571428571428587</v>
      </c>
      <c r="F11" s="35">
        <f t="shared" si="0"/>
        <v>0.34910714285713951</v>
      </c>
      <c r="G11" s="3"/>
      <c r="H11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Rider",EDA_Nexus_usSNL!A$2:A$1962,"&lt;&gt;IL",EDA_Nexus_usSNL!Z$2:Z$1962,B11)</f>
        <v>48.923030303030295</v>
      </c>
      <c r="I11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Integrated",EDA_Nexus_usSNL!A$2:A$1962,"&lt;&gt;IL",EDA_Nexus_usSNL!Z$2:Z$1962,B11)</f>
        <v>49.42166666666666</v>
      </c>
      <c r="J11" s="35">
        <f>AVERAGEIFS(EDA_Nexus_usSNL!O$2:O$1962,EDA_Nexus_usSNL!O$2:O$1962,"&gt;0",EDA_Nexus_usSNL!N$2:N$1962,"&gt;0",EDA_Nexus_usSNL!D$2:D$1962,"Electric",EDA_Nexus_usSNL!T$2:T$1962,"Distribution",EDA_Nexus_usSNL!A$2:A$1962,"&lt;&gt;IL",EDA_Nexus_usSNL!Z$2:Z$1962,B11)</f>
        <v>49.76285714285715</v>
      </c>
      <c r="K11" s="35">
        <f t="shared" si="1"/>
        <v>-0.3411904761904907</v>
      </c>
      <c r="L11" s="3"/>
      <c r="M11" s="36">
        <f>COUNTIFS(EDA_Nexus_usSNL!N$2:N$1962,"&gt;0",EDA_Nexus_usSNL!O$2:O$1962,"&gt;0",EDA_Nexus_usSNL!D$2:D$1962,"Electric",EDA_Nexus_usSNL!T$2:T$1962,"&lt;&gt;Limited-Issue Rider",EDA_Nexus_usSNL!A$2:A$1962,"&lt;&gt;IL",EDA_Nexus_usSNL!Z$2:Z$1962,B11)</f>
        <v>33</v>
      </c>
      <c r="N11" s="36">
        <f>COUNTIFS(EDA_Nexus_usSNL!N$2:N$1962,"&gt;0",EDA_Nexus_usSNL!O$2:O$1962,"&gt;0",EDA_Nexus_usSNL!D$2:D$1962,"Electric",EDA_Nexus_usSNL!T$2:T$1962,"Vertically Integrated",EDA_Nexus_usSNL!A$2:A$1962,"&lt;&gt;IL",EDA_Nexus_usSNL!Z$2:Z$1962,B11)</f>
        <v>24</v>
      </c>
      <c r="O11" s="36">
        <f>COUNTIFS(EDA_Nexus_usSNL!N$2:N$1962,"&gt;0",EDA_Nexus_usSNL!O$2:O$1962,"&gt;0",EDA_Nexus_usSNL!D$2:D$1962,"Electric",EDA_Nexus_usSNL!T$2:T$1962,"Distribution",EDA_Nexus_usSNL!A$2:A$1962,"&lt;&gt;IL",EDA_Nexus_usSNL!Z$2:Z$1962,B11)</f>
        <v>7</v>
      </c>
      <c r="P11" s="36"/>
      <c r="Q11" s="36">
        <f>COUNTIFS(EDA_Nexus_usSNL!O$2:O$1962,"&gt;0",EDA_Nexus_usSNL!N$2:N$1962,"&gt;0",EDA_Nexus_usSNL!D$2:D$1962,"Electric",EDA_Nexus_usSNL!T$2:T$1962,"&lt;&gt;Limited-Issue Rider",EDA_Nexus_usSNL!A$2:A$1962,"&lt;&gt;IL",EDA_Nexus_usSNL!Z$2:Z$1962,B11)</f>
        <v>33</v>
      </c>
      <c r="R11" s="36">
        <f>COUNTIFS(EDA_Nexus_usSNL!O$2:O$1962,"&gt;0",EDA_Nexus_usSNL!N$2:N$1962,"&gt;0",EDA_Nexus_usSNL!D$2:D$1962,"Electric",EDA_Nexus_usSNL!T$2:T$1962,"Vertically Integrated",EDA_Nexus_usSNL!A$2:A$1962,"&lt;&gt;IL",EDA_Nexus_usSNL!Z$2:Z$1962,B11)</f>
        <v>24</v>
      </c>
      <c r="S11" s="8">
        <f>COUNTIFS(EDA_Nexus_usSNL!O$2:O$1962,"&gt;0",EDA_Nexus_usSNL!N$2:N$1962,"&gt;0",EDA_Nexus_usSNL!D$2:D$1962,"Electric",EDA_Nexus_usSNL!T$2:T$1962,"Distribution",EDA_Nexus_usSNL!A$2:A$1962,"&lt;&gt;IL",EDA_Nexus_usSNL!Z$2:Z$1962,B11)</f>
        <v>7</v>
      </c>
    </row>
    <row r="12" spans="2:19" x14ac:dyDescent="0.25">
      <c r="B12" s="7">
        <v>2014</v>
      </c>
      <c r="C12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Rider",EDA_Nexus_usSNL!A$2:A$1962,"&lt;&gt;IL",EDA_Nexus_usSNL!O$2:O$1962,"&gt;0",EDA_Nexus_usSNL!Z$2:Z$1962,B12)</f>
        <v>9.7561538461538433</v>
      </c>
      <c r="D12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Integrated",EDA_Nexus_usSNL!A$2:A$1962,"&lt;&gt;IL",EDA_Nexus_usSNL!O$2:O$1962,"&gt;0",EDA_Nexus_usSNL!Z$2:Z$1962,B12)</f>
        <v>9.9442857142857157</v>
      </c>
      <c r="E12" s="35">
        <f>AVERAGEIFS(EDA_Nexus_usSNL!N$2:N$1962,EDA_Nexus_usSNL!N$2:N$1962,"&gt;0",EDA_Nexus_usSNL!D$2:D$1962,"Electric",EDA_Nexus_usSNL!T$2:T$1962,"Distribution",EDA_Nexus_usSNL!O$2:O$1962,"&gt;0",EDA_Nexus_usSNL!A$2:A$1962,"&lt;&gt;IL",EDA_Nexus_usSNL!Z$2:Z$1962,B12)</f>
        <v>9.5309090909090894</v>
      </c>
      <c r="F12" s="35">
        <f t="shared" si="0"/>
        <v>0.41337662337662628</v>
      </c>
      <c r="G12" s="3"/>
      <c r="H12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Rider",EDA_Nexus_usSNL!A$2:A$1962,"&lt;&gt;IL",EDA_Nexus_usSNL!Z$2:Z$1962,B12)</f>
        <v>50.378461538461544</v>
      </c>
      <c r="I12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Integrated",EDA_Nexus_usSNL!A$2:A$1962,"&lt;&gt;IL",EDA_Nexus_usSNL!Z$2:Z$1962,B12)</f>
        <v>51.207857142857129</v>
      </c>
      <c r="J12" s="35">
        <f>AVERAGEIFS(EDA_Nexus_usSNL!O$2:O$1962,EDA_Nexus_usSNL!O$2:O$1962,"&gt;0",EDA_Nexus_usSNL!N$2:N$1962,"&gt;0",EDA_Nexus_usSNL!D$2:D$1962,"Electric",EDA_Nexus_usSNL!T$2:T$1962,"Distribution",EDA_Nexus_usSNL!A$2:A$1962,"&lt;&gt;IL",EDA_Nexus_usSNL!Z$2:Z$1962,B12)</f>
        <v>49.81181818181819</v>
      </c>
      <c r="K12" s="35">
        <f t="shared" si="1"/>
        <v>1.3960389610389399</v>
      </c>
      <c r="L12" s="3"/>
      <c r="M12" s="36">
        <f>COUNTIFS(EDA_Nexus_usSNL!N$2:N$1962,"&gt;0",EDA_Nexus_usSNL!O$2:O$1962,"&gt;0",EDA_Nexus_usSNL!D$2:D$1962,"Electric",EDA_Nexus_usSNL!T$2:T$1962,"&lt;&gt;Limited-Issue Rider",EDA_Nexus_usSNL!A$2:A$1962,"&lt;&gt;IL",EDA_Nexus_usSNL!Z$2:Z$1962,B12)</f>
        <v>26</v>
      </c>
      <c r="N12" s="36">
        <f>COUNTIFS(EDA_Nexus_usSNL!N$2:N$1962,"&gt;0",EDA_Nexus_usSNL!O$2:O$1962,"&gt;0",EDA_Nexus_usSNL!D$2:D$1962,"Electric",EDA_Nexus_usSNL!T$2:T$1962,"Vertically Integrated",EDA_Nexus_usSNL!A$2:A$1962,"&lt;&gt;IL",EDA_Nexus_usSNL!Z$2:Z$1962,B12)</f>
        <v>14</v>
      </c>
      <c r="O12" s="36">
        <f>COUNTIFS(EDA_Nexus_usSNL!N$2:N$1962,"&gt;0",EDA_Nexus_usSNL!O$2:O$1962,"&gt;0",EDA_Nexus_usSNL!D$2:D$1962,"Electric",EDA_Nexus_usSNL!T$2:T$1962,"Distribution",EDA_Nexus_usSNL!A$2:A$1962,"&lt;&gt;IL",EDA_Nexus_usSNL!Z$2:Z$1962,B12)</f>
        <v>11</v>
      </c>
      <c r="P12" s="36"/>
      <c r="Q12" s="36">
        <f>COUNTIFS(EDA_Nexus_usSNL!O$2:O$1962,"&gt;0",EDA_Nexus_usSNL!N$2:N$1962,"&gt;0",EDA_Nexus_usSNL!D$2:D$1962,"Electric",EDA_Nexus_usSNL!T$2:T$1962,"&lt;&gt;Limited-Issue Rider",EDA_Nexus_usSNL!A$2:A$1962,"&lt;&gt;IL",EDA_Nexus_usSNL!Z$2:Z$1962,B12)</f>
        <v>26</v>
      </c>
      <c r="R12" s="36">
        <f>COUNTIFS(EDA_Nexus_usSNL!O$2:O$1962,"&gt;0",EDA_Nexus_usSNL!N$2:N$1962,"&gt;0",EDA_Nexus_usSNL!D$2:D$1962,"Electric",EDA_Nexus_usSNL!T$2:T$1962,"Vertically Integrated",EDA_Nexus_usSNL!A$2:A$1962,"&lt;&gt;IL",EDA_Nexus_usSNL!Z$2:Z$1962,B12)</f>
        <v>14</v>
      </c>
      <c r="S12" s="8">
        <f>COUNTIFS(EDA_Nexus_usSNL!O$2:O$1962,"&gt;0",EDA_Nexus_usSNL!N$2:N$1962,"&gt;0",EDA_Nexus_usSNL!D$2:D$1962,"Electric",EDA_Nexus_usSNL!T$2:T$1962,"Distribution",EDA_Nexus_usSNL!A$2:A$1962,"&lt;&gt;IL",EDA_Nexus_usSNL!Z$2:Z$1962,B12)</f>
        <v>11</v>
      </c>
    </row>
    <row r="13" spans="2:19" x14ac:dyDescent="0.25">
      <c r="B13" s="7">
        <v>2015</v>
      </c>
      <c r="C13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Rider",EDA_Nexus_usSNL!A$2:A$1962,"&lt;&gt;IL",EDA_Nexus_usSNL!O$2:O$1962,"&gt;0",EDA_Nexus_usSNL!Z$2:Z$1962,B13)</f>
        <v>9.6127272727272715</v>
      </c>
      <c r="D13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Integrated",EDA_Nexus_usSNL!A$2:A$1962,"&lt;&gt;IL",EDA_Nexus_usSNL!O$2:O$1962,"&gt;0",EDA_Nexus_usSNL!Z$2:Z$1962,B13)</f>
        <v>9.7206250000000001</v>
      </c>
      <c r="E13" s="35">
        <f>AVERAGEIFS(EDA_Nexus_usSNL!N$2:N$1962,EDA_Nexus_usSNL!N$2:N$1962,"&gt;0",EDA_Nexus_usSNL!D$2:D$1962,"Electric",EDA_Nexus_usSNL!T$2:T$1962,"Distribution",EDA_Nexus_usSNL!O$2:O$1962,"&gt;0",EDA_Nexus_usSNL!A$2:A$1962,"&lt;&gt;IL",EDA_Nexus_usSNL!Z$2:Z$1962,B13)</f>
        <v>9.1875</v>
      </c>
      <c r="F13" s="35">
        <f t="shared" si="0"/>
        <v>0.53312500000000007</v>
      </c>
      <c r="G13" s="3"/>
      <c r="H13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Rider",EDA_Nexus_usSNL!A$2:A$1962,"&lt;&gt;IL",EDA_Nexus_usSNL!Z$2:Z$1962,B13)</f>
        <v>48.520454545454548</v>
      </c>
      <c r="I13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Integrated",EDA_Nexus_usSNL!A$2:A$1962,"&lt;&gt;IL",EDA_Nexus_usSNL!Z$2:Z$1962,B13)</f>
        <v>49.590625000000003</v>
      </c>
      <c r="J13" s="35">
        <f>AVERAGEIFS(EDA_Nexus_usSNL!O$2:O$1962,EDA_Nexus_usSNL!O$2:O$1962,"&gt;0",EDA_Nexus_usSNL!N$2:N$1962,"&gt;0",EDA_Nexus_usSNL!D$2:D$1962,"Electric",EDA_Nexus_usSNL!T$2:T$1962,"Distribution",EDA_Nexus_usSNL!A$2:A$1962,"&lt;&gt;IL",EDA_Nexus_usSNL!Z$2:Z$1962,B13)</f>
        <v>48.5</v>
      </c>
      <c r="K13" s="35">
        <f t="shared" si="1"/>
        <v>1.0906250000000028</v>
      </c>
      <c r="L13" s="3"/>
      <c r="M13" s="36">
        <f>COUNTIFS(EDA_Nexus_usSNL!N$2:N$1962,"&gt;0",EDA_Nexus_usSNL!O$2:O$1962,"&gt;0",EDA_Nexus_usSNL!D$2:D$1962,"Electric",EDA_Nexus_usSNL!T$2:T$1962,"&lt;&gt;Limited-Issue Rider",EDA_Nexus_usSNL!A$2:A$1962,"&lt;&gt;IL",EDA_Nexus_usSNL!Z$2:Z$1962,B13)</f>
        <v>22</v>
      </c>
      <c r="N13" s="36">
        <f>COUNTIFS(EDA_Nexus_usSNL!N$2:N$1962,"&gt;0",EDA_Nexus_usSNL!O$2:O$1962,"&gt;0",EDA_Nexus_usSNL!D$2:D$1962,"Electric",EDA_Nexus_usSNL!T$2:T$1962,"Vertically Integrated",EDA_Nexus_usSNL!A$2:A$1962,"&lt;&gt;IL",EDA_Nexus_usSNL!Z$2:Z$1962,B13)</f>
        <v>16</v>
      </c>
      <c r="O13" s="36">
        <f>COUNTIFS(EDA_Nexus_usSNL!N$2:N$1962,"&gt;0",EDA_Nexus_usSNL!O$2:O$1962,"&gt;0",EDA_Nexus_usSNL!D$2:D$1962,"Electric",EDA_Nexus_usSNL!T$2:T$1962,"Distribution",EDA_Nexus_usSNL!A$2:A$1962,"&lt;&gt;IL",EDA_Nexus_usSNL!Z$2:Z$1962,B13)</f>
        <v>4</v>
      </c>
      <c r="P13" s="36"/>
      <c r="Q13" s="36">
        <f>COUNTIFS(EDA_Nexus_usSNL!O$2:O$1962,"&gt;0",EDA_Nexus_usSNL!N$2:N$1962,"&gt;0",EDA_Nexus_usSNL!D$2:D$1962,"Electric",EDA_Nexus_usSNL!T$2:T$1962,"&lt;&gt;Limited-Issue Rider",EDA_Nexus_usSNL!A$2:A$1962,"&lt;&gt;IL",EDA_Nexus_usSNL!Z$2:Z$1962,B13)</f>
        <v>22</v>
      </c>
      <c r="R13" s="36">
        <f>COUNTIFS(EDA_Nexus_usSNL!O$2:O$1962,"&gt;0",EDA_Nexus_usSNL!N$2:N$1962,"&gt;0",EDA_Nexus_usSNL!D$2:D$1962,"Electric",EDA_Nexus_usSNL!T$2:T$1962,"Vertically Integrated",EDA_Nexus_usSNL!A$2:A$1962,"&lt;&gt;IL",EDA_Nexus_usSNL!Z$2:Z$1962,B13)</f>
        <v>16</v>
      </c>
      <c r="S13" s="8">
        <f>COUNTIFS(EDA_Nexus_usSNL!O$2:O$1962,"&gt;0",EDA_Nexus_usSNL!N$2:N$1962,"&gt;0",EDA_Nexus_usSNL!D$2:D$1962,"Electric",EDA_Nexus_usSNL!T$2:T$1962,"Distribution",EDA_Nexus_usSNL!A$2:A$1962,"&lt;&gt;IL",EDA_Nexus_usSNL!Z$2:Z$1962,B13)</f>
        <v>4</v>
      </c>
    </row>
    <row r="14" spans="2:19" x14ac:dyDescent="0.25">
      <c r="B14" s="7">
        <v>2016</v>
      </c>
      <c r="C14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Rider",EDA_Nexus_usSNL!A$2:A$1962,"&lt;&gt;IL",EDA_Nexus_usSNL!O$2:O$1962,"&gt;0",EDA_Nexus_usSNL!Z$2:Z$1962,B14)</f>
        <v>9.6279310344827582</v>
      </c>
      <c r="D14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Integrated",EDA_Nexus_usSNL!A$2:A$1962,"&lt;&gt;IL",EDA_Nexus_usSNL!O$2:O$1962,"&gt;0",EDA_Nexus_usSNL!Z$2:Z$1962,B14)</f>
        <v>9.7242105263157903</v>
      </c>
      <c r="E14" s="35">
        <f>AVERAGEIFS(EDA_Nexus_usSNL!N$2:N$1962,EDA_Nexus_usSNL!N$2:N$1962,"&gt;0",EDA_Nexus_usSNL!D$2:D$1962,"Electric",EDA_Nexus_usSNL!T$2:T$1962,"Distribution",EDA_Nexus_usSNL!O$2:O$1962,"&gt;0",EDA_Nexus_usSNL!A$2:A$1962,"&lt;&gt;IL",EDA_Nexus_usSNL!Z$2:Z$1962,B14)</f>
        <v>9.4449999999999985</v>
      </c>
      <c r="F14" s="35">
        <f t="shared" si="0"/>
        <v>0.2792105263157918</v>
      </c>
      <c r="G14" s="3"/>
      <c r="H14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Rider",EDA_Nexus_usSNL!A$2:A$1962,"&lt;&gt;IL",EDA_Nexus_usSNL!Z$2:Z$1962,B14)</f>
        <v>48.658965517241384</v>
      </c>
      <c r="I14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Integrated",EDA_Nexus_usSNL!A$2:A$1962,"&lt;&gt;IL",EDA_Nexus_usSNL!Z$2:Z$1962,B14)</f>
        <v>48.279473684210529</v>
      </c>
      <c r="J14" s="35">
        <f>AVERAGEIFS(EDA_Nexus_usSNL!O$2:O$1962,EDA_Nexus_usSNL!O$2:O$1962,"&gt;0",EDA_Nexus_usSNL!N$2:N$1962,"&gt;0",EDA_Nexus_usSNL!D$2:D$1962,"Electric",EDA_Nexus_usSNL!T$2:T$1962,"Distribution",EDA_Nexus_usSNL!A$2:A$1962,"&lt;&gt;IL",EDA_Nexus_usSNL!Z$2:Z$1962,B14)</f>
        <v>49.38</v>
      </c>
      <c r="K14" s="35">
        <f t="shared" si="1"/>
        <v>-1.1005263157894731</v>
      </c>
      <c r="L14" s="3"/>
      <c r="M14" s="36">
        <f>COUNTIFS(EDA_Nexus_usSNL!N$2:N$1962,"&gt;0",EDA_Nexus_usSNL!O$2:O$1962,"&gt;0",EDA_Nexus_usSNL!D$2:D$1962,"Electric",EDA_Nexus_usSNL!T$2:T$1962,"&lt;&gt;Limited-Issue Rider",EDA_Nexus_usSNL!A$2:A$1962,"&lt;&gt;IL",EDA_Nexus_usSNL!Z$2:Z$1962,B14)</f>
        <v>29</v>
      </c>
      <c r="N14" s="36">
        <f>COUNTIFS(EDA_Nexus_usSNL!N$2:N$1962,"&gt;0",EDA_Nexus_usSNL!O$2:O$1962,"&gt;0",EDA_Nexus_usSNL!D$2:D$1962,"Electric",EDA_Nexus_usSNL!T$2:T$1962,"Vertically Integrated",EDA_Nexus_usSNL!A$2:A$1962,"&lt;&gt;IL",EDA_Nexus_usSNL!Z$2:Z$1962,B14)</f>
        <v>19</v>
      </c>
      <c r="O14" s="36">
        <f>COUNTIFS(EDA_Nexus_usSNL!N$2:N$1962,"&gt;0",EDA_Nexus_usSNL!O$2:O$1962,"&gt;0",EDA_Nexus_usSNL!D$2:D$1962,"Electric",EDA_Nexus_usSNL!T$2:T$1962,"Distribution",EDA_Nexus_usSNL!A$2:A$1962,"&lt;&gt;IL",EDA_Nexus_usSNL!Z$2:Z$1962,B14)</f>
        <v>10</v>
      </c>
      <c r="P14" s="36"/>
      <c r="Q14" s="36">
        <f>COUNTIFS(EDA_Nexus_usSNL!O$2:O$1962,"&gt;0",EDA_Nexus_usSNL!N$2:N$1962,"&gt;0",EDA_Nexus_usSNL!D$2:D$1962,"Electric",EDA_Nexus_usSNL!T$2:T$1962,"&lt;&gt;Limited-Issue Rider",EDA_Nexus_usSNL!A$2:A$1962,"&lt;&gt;IL",EDA_Nexus_usSNL!Z$2:Z$1962,B14)</f>
        <v>29</v>
      </c>
      <c r="R14" s="36">
        <f>COUNTIFS(EDA_Nexus_usSNL!O$2:O$1962,"&gt;0",EDA_Nexus_usSNL!N$2:N$1962,"&gt;0",EDA_Nexus_usSNL!D$2:D$1962,"Electric",EDA_Nexus_usSNL!T$2:T$1962,"Vertically Integrated",EDA_Nexus_usSNL!A$2:A$1962,"&lt;&gt;IL",EDA_Nexus_usSNL!Z$2:Z$1962,B14)</f>
        <v>19</v>
      </c>
      <c r="S14" s="8">
        <f>COUNTIFS(EDA_Nexus_usSNL!O$2:O$1962,"&gt;0",EDA_Nexus_usSNL!N$2:N$1962,"&gt;0",EDA_Nexus_usSNL!D$2:D$1962,"Electric",EDA_Nexus_usSNL!T$2:T$1962,"Distribution",EDA_Nexus_usSNL!A$2:A$1962,"&lt;&gt;IL",EDA_Nexus_usSNL!Z$2:Z$1962,B14)</f>
        <v>10</v>
      </c>
    </row>
    <row r="15" spans="2:19" x14ac:dyDescent="0.25">
      <c r="B15" s="7">
        <v>2017</v>
      </c>
      <c r="C15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Rider",EDA_Nexus_usSNL!A$2:A$1962,"&lt;&gt;IL",EDA_Nexus_usSNL!O$2:O$1962,"&gt;0",EDA_Nexus_usSNL!Z$2:Z$1962,B15)</f>
        <v>9.7138888888888903</v>
      </c>
      <c r="D15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Integrated",EDA_Nexus_usSNL!A$2:A$1962,"&lt;&gt;IL",EDA_Nexus_usSNL!O$2:O$1962,"&gt;0",EDA_Nexus_usSNL!Z$2:Z$1962,B15)</f>
        <v>9.7750000000000004</v>
      </c>
      <c r="E15" s="35">
        <f>AVERAGEIFS(EDA_Nexus_usSNL!N$2:N$1962,EDA_Nexus_usSNL!N$2:N$1962,"&gt;0",EDA_Nexus_usSNL!D$2:D$1962,"Electric",EDA_Nexus_usSNL!T$2:T$1962,"Distribution",EDA_Nexus_usSNL!O$2:O$1962,"&gt;0",EDA_Nexus_usSNL!A$2:A$1962,"&lt;&gt;IL",EDA_Nexus_usSNL!Z$2:Z$1962,B15)</f>
        <v>9.5909090909090899</v>
      </c>
      <c r="F15" s="35">
        <f t="shared" si="0"/>
        <v>0.18409090909091042</v>
      </c>
      <c r="G15" s="3"/>
      <c r="H15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Rider",EDA_Nexus_usSNL!A$2:A$1962,"&lt;&gt;IL",EDA_Nexus_usSNL!Z$2:Z$1962,B15)</f>
        <v>49.260277777777773</v>
      </c>
      <c r="I15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Integrated",EDA_Nexus_usSNL!A$2:A$1962,"&lt;&gt;IL",EDA_Nexus_usSNL!Z$2:Z$1962,B15)</f>
        <v>49.395416666666677</v>
      </c>
      <c r="J15" s="35">
        <f>AVERAGEIFS(EDA_Nexus_usSNL!O$2:O$1962,EDA_Nexus_usSNL!O$2:O$1962,"&gt;0",EDA_Nexus_usSNL!N$2:N$1962,"&gt;0",EDA_Nexus_usSNL!D$2:D$1962,"Electric",EDA_Nexus_usSNL!T$2:T$1962,"Distribution",EDA_Nexus_usSNL!A$2:A$1962,"&lt;&gt;IL",EDA_Nexus_usSNL!Z$2:Z$1962,B15)</f>
        <v>49.807272727272725</v>
      </c>
      <c r="K15" s="35">
        <f t="shared" si="1"/>
        <v>-0.4118560606060484</v>
      </c>
      <c r="L15" s="3"/>
      <c r="M15" s="36">
        <f>COUNTIFS(EDA_Nexus_usSNL!N$2:N$1962,"&gt;0",EDA_Nexus_usSNL!O$2:O$1962,"&gt;0",EDA_Nexus_usSNL!D$2:D$1962,"Electric",EDA_Nexus_usSNL!T$2:T$1962,"&lt;&gt;Limited-Issue Rider",EDA_Nexus_usSNL!A$2:A$1962,"&lt;&gt;IL",EDA_Nexus_usSNL!Z$2:Z$1962,B15)</f>
        <v>36</v>
      </c>
      <c r="N15" s="36">
        <f>COUNTIFS(EDA_Nexus_usSNL!N$2:N$1962,"&gt;0",EDA_Nexus_usSNL!O$2:O$1962,"&gt;0",EDA_Nexus_usSNL!D$2:D$1962,"Electric",EDA_Nexus_usSNL!T$2:T$1962,"Vertically Integrated",EDA_Nexus_usSNL!A$2:A$1962,"&lt;&gt;IL",EDA_Nexus_usSNL!Z$2:Z$1962,B15)</f>
        <v>24</v>
      </c>
      <c r="O15" s="36">
        <f>COUNTIFS(EDA_Nexus_usSNL!N$2:N$1962,"&gt;0",EDA_Nexus_usSNL!O$2:O$1962,"&gt;0",EDA_Nexus_usSNL!D$2:D$1962,"Electric",EDA_Nexus_usSNL!T$2:T$1962,"Distribution",EDA_Nexus_usSNL!A$2:A$1962,"&lt;&gt;IL",EDA_Nexus_usSNL!Z$2:Z$1962,B15)</f>
        <v>11</v>
      </c>
      <c r="P15" s="36"/>
      <c r="Q15" s="36">
        <f>COUNTIFS(EDA_Nexus_usSNL!O$2:O$1962,"&gt;0",EDA_Nexus_usSNL!N$2:N$1962,"&gt;0",EDA_Nexus_usSNL!D$2:D$1962,"Electric",EDA_Nexus_usSNL!T$2:T$1962,"&lt;&gt;Limited-Issue Rider",EDA_Nexus_usSNL!A$2:A$1962,"&lt;&gt;IL",EDA_Nexus_usSNL!Z$2:Z$1962,B15)</f>
        <v>36</v>
      </c>
      <c r="R15" s="36">
        <f>COUNTIFS(EDA_Nexus_usSNL!O$2:O$1962,"&gt;0",EDA_Nexus_usSNL!N$2:N$1962,"&gt;0",EDA_Nexus_usSNL!D$2:D$1962,"Electric",EDA_Nexus_usSNL!T$2:T$1962,"Vertically Integrated",EDA_Nexus_usSNL!A$2:A$1962,"&lt;&gt;IL",EDA_Nexus_usSNL!Z$2:Z$1962,B15)</f>
        <v>24</v>
      </c>
      <c r="S15" s="8">
        <f>COUNTIFS(EDA_Nexus_usSNL!O$2:O$1962,"&gt;0",EDA_Nexus_usSNL!N$2:N$1962,"&gt;0",EDA_Nexus_usSNL!D$2:D$1962,"Electric",EDA_Nexus_usSNL!T$2:T$1962,"Distribution",EDA_Nexus_usSNL!A$2:A$1962,"&lt;&gt;IL",EDA_Nexus_usSNL!Z$2:Z$1962,B15)</f>
        <v>11</v>
      </c>
    </row>
    <row r="16" spans="2:19" x14ac:dyDescent="0.25">
      <c r="B16" s="7">
        <v>2018</v>
      </c>
      <c r="C16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Rider",EDA_Nexus_usSNL!A$2:A$1962,"&lt;&gt;IL",EDA_Nexus_usSNL!O$2:O$1962,"&gt;0",EDA_Nexus_usSNL!Z$2:Z$1962,B16)</f>
        <v>9.6105555555555569</v>
      </c>
      <c r="D16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Integrated",EDA_Nexus_usSNL!A$2:A$1962,"&lt;&gt;IL",EDA_Nexus_usSNL!O$2:O$1962,"&gt;0",EDA_Nexus_usSNL!Z$2:Z$1962,B16)</f>
        <v>9.6795652173913069</v>
      </c>
      <c r="E16" s="35">
        <f>AVERAGEIFS(EDA_Nexus_usSNL!N$2:N$1962,EDA_Nexus_usSNL!N$2:N$1962,"&gt;0",EDA_Nexus_usSNL!D$2:D$1962,"Electric",EDA_Nexus_usSNL!T$2:T$1962,"Distribution",EDA_Nexus_usSNL!O$2:O$1962,"&gt;0",EDA_Nexus_usSNL!A$2:A$1962,"&lt;&gt;IL",EDA_Nexus_usSNL!Z$2:Z$1962,B16)</f>
        <v>9.4884615384615394</v>
      </c>
      <c r="F16" s="35">
        <f t="shared" si="0"/>
        <v>0.19110367892976754</v>
      </c>
      <c r="G16" s="3"/>
      <c r="H16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Rider",EDA_Nexus_usSNL!A$2:A$1962,"&lt;&gt;IL",EDA_Nexus_usSNL!Z$2:Z$1962,B16)</f>
        <v>49.011666666666663</v>
      </c>
      <c r="I16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Integrated",EDA_Nexus_usSNL!A$2:A$1962,"&lt;&gt;IL",EDA_Nexus_usSNL!Z$2:Z$1962,B16)</f>
        <v>48.381739130434774</v>
      </c>
      <c r="J16" s="35">
        <f>AVERAGEIFS(EDA_Nexus_usSNL!O$2:O$1962,EDA_Nexus_usSNL!O$2:O$1962,"&gt;0",EDA_Nexus_usSNL!N$2:N$1962,"&gt;0",EDA_Nexus_usSNL!D$2:D$1962,"Electric",EDA_Nexus_usSNL!T$2:T$1962,"Distribution",EDA_Nexus_usSNL!A$2:A$1962,"&lt;&gt;IL",EDA_Nexus_usSNL!Z$2:Z$1962,B16)</f>
        <v>50.126153846153848</v>
      </c>
      <c r="K16" s="35">
        <f t="shared" si="1"/>
        <v>-1.7444147157190741</v>
      </c>
      <c r="L16" s="3"/>
      <c r="M16" s="36">
        <f>COUNTIFS(EDA_Nexus_usSNL!N$2:N$1962,"&gt;0",EDA_Nexus_usSNL!O$2:O$1962,"&gt;0",EDA_Nexus_usSNL!D$2:D$1962,"Electric",EDA_Nexus_usSNL!T$2:T$1962,"&lt;&gt;Limited-Issue Rider",EDA_Nexus_usSNL!A$2:A$1962,"&lt;&gt;IL",EDA_Nexus_usSNL!Z$2:Z$1962,B16)</f>
        <v>36</v>
      </c>
      <c r="N16" s="36">
        <f>COUNTIFS(EDA_Nexus_usSNL!N$2:N$1962,"&gt;0",EDA_Nexus_usSNL!O$2:O$1962,"&gt;0",EDA_Nexus_usSNL!D$2:D$1962,"Electric",EDA_Nexus_usSNL!T$2:T$1962,"Vertically Integrated",EDA_Nexus_usSNL!A$2:A$1962,"&lt;&gt;IL",EDA_Nexus_usSNL!Z$2:Z$1962,B16)</f>
        <v>23</v>
      </c>
      <c r="O16" s="36">
        <f>COUNTIFS(EDA_Nexus_usSNL!N$2:N$1962,"&gt;0",EDA_Nexus_usSNL!O$2:O$1962,"&gt;0",EDA_Nexus_usSNL!D$2:D$1962,"Electric",EDA_Nexus_usSNL!T$2:T$1962,"Distribution",EDA_Nexus_usSNL!A$2:A$1962,"&lt;&gt;IL",EDA_Nexus_usSNL!Z$2:Z$1962,B16)</f>
        <v>13</v>
      </c>
      <c r="P16" s="36"/>
      <c r="Q16" s="36">
        <f>COUNTIFS(EDA_Nexus_usSNL!O$2:O$1962,"&gt;0",EDA_Nexus_usSNL!N$2:N$1962,"&gt;0",EDA_Nexus_usSNL!D$2:D$1962,"Electric",EDA_Nexus_usSNL!T$2:T$1962,"&lt;&gt;Limited-Issue Rider",EDA_Nexus_usSNL!A$2:A$1962,"&lt;&gt;IL",EDA_Nexus_usSNL!Z$2:Z$1962,B16)</f>
        <v>36</v>
      </c>
      <c r="R16" s="36">
        <f>COUNTIFS(EDA_Nexus_usSNL!O$2:O$1962,"&gt;0",EDA_Nexus_usSNL!N$2:N$1962,"&gt;0",EDA_Nexus_usSNL!D$2:D$1962,"Electric",EDA_Nexus_usSNL!T$2:T$1962,"Vertically Integrated",EDA_Nexus_usSNL!A$2:A$1962,"&lt;&gt;IL",EDA_Nexus_usSNL!Z$2:Z$1962,B16)</f>
        <v>23</v>
      </c>
      <c r="S16" s="8">
        <f>COUNTIFS(EDA_Nexus_usSNL!O$2:O$1962,"&gt;0",EDA_Nexus_usSNL!N$2:N$1962,"&gt;0",EDA_Nexus_usSNL!D$2:D$1962,"Electric",EDA_Nexus_usSNL!T$2:T$1962,"Distribution",EDA_Nexus_usSNL!A$2:A$1962,"&lt;&gt;IL",EDA_Nexus_usSNL!Z$2:Z$1962,B16)</f>
        <v>13</v>
      </c>
    </row>
    <row r="17" spans="2:19" x14ac:dyDescent="0.25">
      <c r="B17" s="7">
        <v>2019</v>
      </c>
      <c r="C17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Rider",EDA_Nexus_usSNL!A$2:A$1962,"&lt;&gt;IL",EDA_Nexus_usSNL!O$2:O$1962,"&gt;0",EDA_Nexus_usSNL!Z$2:Z$1962,B17)</f>
        <v>9.686399999999999</v>
      </c>
      <c r="D17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Integrated",EDA_Nexus_usSNL!A$2:A$1962,"&lt;&gt;IL",EDA_Nexus_usSNL!O$2:O$1962,"&gt;0",EDA_Nexus_usSNL!Z$2:Z$1962,B17)</f>
        <v>9.7355</v>
      </c>
      <c r="E17" s="35">
        <f>AVERAGEIFS(EDA_Nexus_usSNL!N$2:N$1962,EDA_Nexus_usSNL!N$2:N$1962,"&gt;0",EDA_Nexus_usSNL!D$2:D$1962,"Electric",EDA_Nexus_usSNL!T$2:T$1962,"Distribution",EDA_Nexus_usSNL!O$2:O$1962,"&gt;0",EDA_Nexus_usSNL!A$2:A$1962,"&lt;&gt;IL",EDA_Nexus_usSNL!Z$2:Z$1962,B17)</f>
        <v>9.49</v>
      </c>
      <c r="F17" s="35">
        <f t="shared" si="0"/>
        <v>0.24549999999999983</v>
      </c>
      <c r="G17" s="3"/>
      <c r="H17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Rider",EDA_Nexus_usSNL!A$2:A$1962,"&lt;&gt;IL",EDA_Nexus_usSNL!Z$2:Z$1962,B17)</f>
        <v>50.44080000000001</v>
      </c>
      <c r="I17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Integrated",EDA_Nexus_usSNL!A$2:A$1962,"&lt;&gt;IL",EDA_Nexus_usSNL!Z$2:Z$1962,B17)</f>
        <v>50.3155</v>
      </c>
      <c r="J17" s="35">
        <f>AVERAGEIFS(EDA_Nexus_usSNL!O$2:O$1962,EDA_Nexus_usSNL!O$2:O$1962,"&gt;0",EDA_Nexus_usSNL!N$2:N$1962,"&gt;0",EDA_Nexus_usSNL!D$2:D$1962,"Electric",EDA_Nexus_usSNL!T$2:T$1962,"Distribution",EDA_Nexus_usSNL!A$2:A$1962,"&lt;&gt;IL",EDA_Nexus_usSNL!Z$2:Z$1962,B17)</f>
        <v>50.942</v>
      </c>
      <c r="K17" s="35">
        <f t="shared" si="1"/>
        <v>-0.62650000000000006</v>
      </c>
      <c r="L17" s="3"/>
      <c r="M17" s="36">
        <f>COUNTIFS(EDA_Nexus_usSNL!N$2:N$1962,"&gt;0",EDA_Nexus_usSNL!O$2:O$1962,"&gt;0",EDA_Nexus_usSNL!D$2:D$1962,"Electric",EDA_Nexus_usSNL!T$2:T$1962,"&lt;&gt;Limited-Issue Rider",EDA_Nexus_usSNL!A$2:A$1962,"&lt;&gt;IL",EDA_Nexus_usSNL!Z$2:Z$1962,B17)</f>
        <v>25</v>
      </c>
      <c r="N17" s="36">
        <f>COUNTIFS(EDA_Nexus_usSNL!N$2:N$1962,"&gt;0",EDA_Nexus_usSNL!O$2:O$1962,"&gt;0",EDA_Nexus_usSNL!D$2:D$1962,"Electric",EDA_Nexus_usSNL!T$2:T$1962,"Vertically Integrated",EDA_Nexus_usSNL!A$2:A$1962,"&lt;&gt;IL",EDA_Nexus_usSNL!Z$2:Z$1962,B17)</f>
        <v>20</v>
      </c>
      <c r="O17" s="36">
        <f>COUNTIFS(EDA_Nexus_usSNL!N$2:N$1962,"&gt;0",EDA_Nexus_usSNL!O$2:O$1962,"&gt;0",EDA_Nexus_usSNL!D$2:D$1962,"Electric",EDA_Nexus_usSNL!T$2:T$1962,"Distribution",EDA_Nexus_usSNL!A$2:A$1962,"&lt;&gt;IL",EDA_Nexus_usSNL!Z$2:Z$1962,B17)</f>
        <v>5</v>
      </c>
      <c r="P17" s="36"/>
      <c r="Q17" s="36">
        <f>COUNTIFS(EDA_Nexus_usSNL!O$2:O$1962,"&gt;0",EDA_Nexus_usSNL!N$2:N$1962,"&gt;0",EDA_Nexus_usSNL!D$2:D$1962,"Electric",EDA_Nexus_usSNL!T$2:T$1962,"&lt;&gt;Limited-Issue Rider",EDA_Nexus_usSNL!A$2:A$1962,"&lt;&gt;IL",EDA_Nexus_usSNL!Z$2:Z$1962,B17)</f>
        <v>25</v>
      </c>
      <c r="R17" s="36">
        <f>COUNTIFS(EDA_Nexus_usSNL!O$2:O$1962,"&gt;0",EDA_Nexus_usSNL!N$2:N$1962,"&gt;0",EDA_Nexus_usSNL!D$2:D$1962,"Electric",EDA_Nexus_usSNL!T$2:T$1962,"Vertically Integrated",EDA_Nexus_usSNL!A$2:A$1962,"&lt;&gt;IL",EDA_Nexus_usSNL!Z$2:Z$1962,B17)</f>
        <v>20</v>
      </c>
      <c r="S17" s="8">
        <f>COUNTIFS(EDA_Nexus_usSNL!O$2:O$1962,"&gt;0",EDA_Nexus_usSNL!N$2:N$1962,"&gt;0",EDA_Nexus_usSNL!D$2:D$1962,"Electric",EDA_Nexus_usSNL!T$2:T$1962,"Distribution",EDA_Nexus_usSNL!A$2:A$1962,"&lt;&gt;IL",EDA_Nexus_usSNL!Z$2:Z$1962,B17)</f>
        <v>5</v>
      </c>
    </row>
    <row r="18" spans="2:19" x14ac:dyDescent="0.25">
      <c r="B18" s="7">
        <v>2020</v>
      </c>
      <c r="C18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Rider",EDA_Nexus_usSNL!A$2:A$1962,"&lt;&gt;IL",EDA_Nexus_usSNL!O$2:O$1962,"&gt;0",EDA_Nexus_usSNL!Z$2:Z$1962,B18)</f>
        <v>9.4257894736842101</v>
      </c>
      <c r="D18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Integrated",EDA_Nexus_usSNL!A$2:A$1962,"&lt;&gt;IL",EDA_Nexus_usSNL!O$2:O$1962,"&gt;0",EDA_Nexus_usSNL!Z$2:Z$1962,B18)</f>
        <v>9.5371999999999986</v>
      </c>
      <c r="E18" s="35">
        <f>AVERAGEIFS(EDA_Nexus_usSNL!N$2:N$1962,EDA_Nexus_usSNL!N$2:N$1962,"&gt;0",EDA_Nexus_usSNL!D$2:D$1962,"Electric",EDA_Nexus_usSNL!T$2:T$1962,"Distribution",EDA_Nexus_usSNL!O$2:O$1962,"&gt;0",EDA_Nexus_usSNL!A$2:A$1962,"&lt;&gt;IL",EDA_Nexus_usSNL!Z$2:Z$1962,B18)</f>
        <v>9.2115384615384599</v>
      </c>
      <c r="F18" s="35">
        <f t="shared" si="0"/>
        <v>0.32566153846153867</v>
      </c>
      <c r="G18" s="3"/>
      <c r="H18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Rider",EDA_Nexus_usSNL!A$2:A$1962,"&lt;&gt;IL",EDA_Nexus_usSNL!Z$2:Z$1962,B18)</f>
        <v>49.823421052631566</v>
      </c>
      <c r="I18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Integrated",EDA_Nexus_usSNL!A$2:A$1962,"&lt;&gt;IL",EDA_Nexus_usSNL!Z$2:Z$1962,B18)</f>
        <v>50.125999999999998</v>
      </c>
      <c r="J18" s="35">
        <f>AVERAGEIFS(EDA_Nexus_usSNL!O$2:O$1962,EDA_Nexus_usSNL!O$2:O$1962,"&gt;0",EDA_Nexus_usSNL!N$2:N$1962,"&gt;0",EDA_Nexus_usSNL!D$2:D$1962,"Electric",EDA_Nexus_usSNL!T$2:T$1962,"Distribution",EDA_Nexus_usSNL!A$2:A$1962,"&lt;&gt;IL",EDA_Nexus_usSNL!Z$2:Z$1962,B18)</f>
        <v>49.241538461538461</v>
      </c>
      <c r="K18" s="35">
        <f t="shared" si="1"/>
        <v>0.88446153846153663</v>
      </c>
      <c r="L18" s="3"/>
      <c r="M18" s="36">
        <f>COUNTIFS(EDA_Nexus_usSNL!N$2:N$1962,"&gt;0",EDA_Nexus_usSNL!O$2:O$1962,"&gt;0",EDA_Nexus_usSNL!D$2:D$1962,"Electric",EDA_Nexus_usSNL!T$2:T$1962,"&lt;&gt;Limited-Issue Rider",EDA_Nexus_usSNL!A$2:A$1962,"&lt;&gt;IL",EDA_Nexus_usSNL!Z$2:Z$1962,B18)</f>
        <v>38</v>
      </c>
      <c r="N18" s="36">
        <f>COUNTIFS(EDA_Nexus_usSNL!N$2:N$1962,"&gt;0",EDA_Nexus_usSNL!O$2:O$1962,"&gt;0",EDA_Nexus_usSNL!D$2:D$1962,"Electric",EDA_Nexus_usSNL!T$2:T$1962,"Vertically Integrated",EDA_Nexus_usSNL!A$2:A$1962,"&lt;&gt;IL",EDA_Nexus_usSNL!Z$2:Z$1962,B18)</f>
        <v>25</v>
      </c>
      <c r="O18" s="36">
        <f>COUNTIFS(EDA_Nexus_usSNL!N$2:N$1962,"&gt;0",EDA_Nexus_usSNL!O$2:O$1962,"&gt;0",EDA_Nexus_usSNL!D$2:D$1962,"Electric",EDA_Nexus_usSNL!T$2:T$1962,"Distribution",EDA_Nexus_usSNL!A$2:A$1962,"&lt;&gt;IL",EDA_Nexus_usSNL!Z$2:Z$1962,B18)</f>
        <v>13</v>
      </c>
      <c r="P18" s="36"/>
      <c r="Q18" s="36">
        <f>COUNTIFS(EDA_Nexus_usSNL!O$2:O$1962,"&gt;0",EDA_Nexus_usSNL!N$2:N$1962,"&gt;0",EDA_Nexus_usSNL!D$2:D$1962,"Electric",EDA_Nexus_usSNL!T$2:T$1962,"&lt;&gt;Limited-Issue Rider",EDA_Nexus_usSNL!A$2:A$1962,"&lt;&gt;IL",EDA_Nexus_usSNL!Z$2:Z$1962,B18)</f>
        <v>38</v>
      </c>
      <c r="R18" s="36">
        <f>COUNTIFS(EDA_Nexus_usSNL!O$2:O$1962,"&gt;0",EDA_Nexus_usSNL!N$2:N$1962,"&gt;0",EDA_Nexus_usSNL!D$2:D$1962,"Electric",EDA_Nexus_usSNL!T$2:T$1962,"Vertically Integrated",EDA_Nexus_usSNL!A$2:A$1962,"&lt;&gt;IL",EDA_Nexus_usSNL!Z$2:Z$1962,B18)</f>
        <v>25</v>
      </c>
      <c r="S18" s="8">
        <f>COUNTIFS(EDA_Nexus_usSNL!O$2:O$1962,"&gt;0",EDA_Nexus_usSNL!N$2:N$1962,"&gt;0",EDA_Nexus_usSNL!D$2:D$1962,"Electric",EDA_Nexus_usSNL!T$2:T$1962,"Distribution",EDA_Nexus_usSNL!A$2:A$1962,"&lt;&gt;IL",EDA_Nexus_usSNL!Z$2:Z$1962,B18)</f>
        <v>13</v>
      </c>
    </row>
    <row r="19" spans="2:19" x14ac:dyDescent="0.25">
      <c r="B19" s="7">
        <v>2021</v>
      </c>
      <c r="C19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Rider",EDA_Nexus_usSNL!A$2:A$1962,"&lt;&gt;IL",EDA_Nexus_usSNL!O$2:O$1962,"&gt;0",EDA_Nexus_usSNL!Z$2:Z$1962,B19)</f>
        <v>9.4813793103448276</v>
      </c>
      <c r="D19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Integrated",EDA_Nexus_usSNL!A$2:A$1962,"&lt;&gt;IL",EDA_Nexus_usSNL!O$2:O$1962,"&gt;0",EDA_Nexus_usSNL!Z$2:Z$1962,B19)</f>
        <v>9.5</v>
      </c>
      <c r="E19" s="35">
        <f>AVERAGEIFS(EDA_Nexus_usSNL!N$2:N$1962,EDA_Nexus_usSNL!N$2:N$1962,"&gt;0",EDA_Nexus_usSNL!D$2:D$1962,"Electric",EDA_Nexus_usSNL!T$2:T$1962,"Distribution",EDA_Nexus_usSNL!O$2:O$1962,"&gt;0",EDA_Nexus_usSNL!A$2:A$1962,"&lt;&gt;IL",EDA_Nexus_usSNL!Z$2:Z$1962,B19)</f>
        <v>9.44</v>
      </c>
      <c r="F19" s="35">
        <f t="shared" si="0"/>
        <v>6.0000000000000497E-2</v>
      </c>
      <c r="G19" s="3"/>
      <c r="H19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Rider",EDA_Nexus_usSNL!A$2:A$1962,"&lt;&gt;IL",EDA_Nexus_usSNL!Z$2:Z$1962,B19)</f>
        <v>49.372068965517251</v>
      </c>
      <c r="I19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Integrated",EDA_Nexus_usSNL!A$2:A$1962,"&lt;&gt;IL",EDA_Nexus_usSNL!Z$2:Z$1962,B19)</f>
        <v>49.450476190476195</v>
      </c>
      <c r="J19" s="35">
        <f>AVERAGEIFS(EDA_Nexus_usSNL!O$2:O$1962,EDA_Nexus_usSNL!O$2:O$1962,"&gt;0",EDA_Nexus_usSNL!N$2:N$1962,"&gt;0",EDA_Nexus_usSNL!D$2:D$1962,"Electric",EDA_Nexus_usSNL!T$2:T$1962,"Distribution",EDA_Nexus_usSNL!A$2:A$1962,"&lt;&gt;IL",EDA_Nexus_usSNL!Z$2:Z$1962,B19)</f>
        <v>50.475714285714282</v>
      </c>
      <c r="K19" s="35">
        <f t="shared" si="1"/>
        <v>-1.0252380952380875</v>
      </c>
      <c r="L19" s="3"/>
      <c r="M19" s="36">
        <f>COUNTIFS(EDA_Nexus_usSNL!N$2:N$1962,"&gt;0",EDA_Nexus_usSNL!O$2:O$1962,"&gt;0",EDA_Nexus_usSNL!D$2:D$1962,"Electric",EDA_Nexus_usSNL!T$2:T$1962,"&lt;&gt;Limited-Issue Rider",EDA_Nexus_usSNL!A$2:A$1962,"&lt;&gt;IL",EDA_Nexus_usSNL!Z$2:Z$1962,B19)</f>
        <v>29</v>
      </c>
      <c r="N19" s="36">
        <f>COUNTIFS(EDA_Nexus_usSNL!N$2:N$1962,"&gt;0",EDA_Nexus_usSNL!O$2:O$1962,"&gt;0",EDA_Nexus_usSNL!D$2:D$1962,"Electric",EDA_Nexus_usSNL!T$2:T$1962,"Vertically Integrated",EDA_Nexus_usSNL!A$2:A$1962,"&lt;&gt;IL",EDA_Nexus_usSNL!Z$2:Z$1962,B19)</f>
        <v>21</v>
      </c>
      <c r="O19" s="36">
        <f>COUNTIFS(EDA_Nexus_usSNL!N$2:N$1962,"&gt;0",EDA_Nexus_usSNL!O$2:O$1962,"&gt;0",EDA_Nexus_usSNL!D$2:D$1962,"Electric",EDA_Nexus_usSNL!T$2:T$1962,"Distribution",EDA_Nexus_usSNL!A$2:A$1962,"&lt;&gt;IL",EDA_Nexus_usSNL!Z$2:Z$1962,B19)</f>
        <v>7</v>
      </c>
      <c r="P19" s="36"/>
      <c r="Q19" s="36">
        <f>COUNTIFS(EDA_Nexus_usSNL!O$2:O$1962,"&gt;0",EDA_Nexus_usSNL!N$2:N$1962,"&gt;0",EDA_Nexus_usSNL!D$2:D$1962,"Electric",EDA_Nexus_usSNL!T$2:T$1962,"&lt;&gt;Limited-Issue Rider",EDA_Nexus_usSNL!A$2:A$1962,"&lt;&gt;IL",EDA_Nexus_usSNL!Z$2:Z$1962,B19)</f>
        <v>29</v>
      </c>
      <c r="R19" s="36">
        <f>COUNTIFS(EDA_Nexus_usSNL!O$2:O$1962,"&gt;0",EDA_Nexus_usSNL!N$2:N$1962,"&gt;0",EDA_Nexus_usSNL!D$2:D$1962,"Electric",EDA_Nexus_usSNL!T$2:T$1962,"Vertically Integrated",EDA_Nexus_usSNL!A$2:A$1962,"&lt;&gt;IL",EDA_Nexus_usSNL!Z$2:Z$1962,B19)</f>
        <v>21</v>
      </c>
      <c r="S19" s="8">
        <f>COUNTIFS(EDA_Nexus_usSNL!O$2:O$1962,"&gt;0",EDA_Nexus_usSNL!N$2:N$1962,"&gt;0",EDA_Nexus_usSNL!D$2:D$1962,"Electric",EDA_Nexus_usSNL!T$2:T$1962,"Distribution",EDA_Nexus_usSNL!A$2:A$1962,"&lt;&gt;IL",EDA_Nexus_usSNL!Z$2:Z$1962,B19)</f>
        <v>7</v>
      </c>
    </row>
    <row r="20" spans="2:19" x14ac:dyDescent="0.25">
      <c r="B20" s="7">
        <v>2022</v>
      </c>
      <c r="C20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Rider",EDA_Nexus_usSNL!A$2:A$1962,"&lt;&gt;IL",EDA_Nexus_usSNL!O$2:O$1962,"&gt;0",EDA_Nexus_usSNL!Z$2:Z$1962,B20)</f>
        <v>9.6475862068965501</v>
      </c>
      <c r="D20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Integrated",EDA_Nexus_usSNL!A$2:A$1962,"&lt;&gt;IL",EDA_Nexus_usSNL!O$2:O$1962,"&gt;0",EDA_Nexus_usSNL!Z$2:Z$1962,B20)</f>
        <v>9.7036363636363649</v>
      </c>
      <c r="E20" s="35">
        <f>AVERAGEIFS(EDA_Nexus_usSNL!N$2:N$1962,EDA_Nexus_usSNL!N$2:N$1962,"&gt;0",EDA_Nexus_usSNL!D$2:D$1962,"Electric",EDA_Nexus_usSNL!T$2:T$1962,"Distribution",EDA_Nexus_usSNL!O$2:O$1962,"&gt;0",EDA_Nexus_usSNL!A$2:A$1962,"&lt;&gt;IL",EDA_Nexus_usSNL!Z$2:Z$1962,B20)</f>
        <v>9.4714285714285715</v>
      </c>
      <c r="F20" s="35">
        <f t="shared" si="0"/>
        <v>0.23220779220779342</v>
      </c>
      <c r="G20" s="3"/>
      <c r="H20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Rider",EDA_Nexus_usSNL!A$2:A$1962,"&lt;&gt;IL",EDA_Nexus_usSNL!Z$2:Z$1962,B20)</f>
        <v>50.883448275862072</v>
      </c>
      <c r="I20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Integrated",EDA_Nexus_usSNL!A$2:A$1962,"&lt;&gt;IL",EDA_Nexus_usSNL!Z$2:Z$1962,B20)</f>
        <v>50.888181818181813</v>
      </c>
      <c r="J20" s="35">
        <f>AVERAGEIFS(EDA_Nexus_usSNL!O$2:O$1962,EDA_Nexus_usSNL!O$2:O$1962,"&gt;0",EDA_Nexus_usSNL!N$2:N$1962,"&gt;0",EDA_Nexus_usSNL!D$2:D$1962,"Electric",EDA_Nexus_usSNL!T$2:T$1962,"Distribution",EDA_Nexus_usSNL!A$2:A$1962,"&lt;&gt;IL",EDA_Nexus_usSNL!Z$2:Z$1962,B20)</f>
        <v>50.868571428571428</v>
      </c>
      <c r="K20" s="35">
        <f t="shared" si="1"/>
        <v>1.9610389610384971E-2</v>
      </c>
      <c r="L20" s="3"/>
      <c r="M20" s="36">
        <f>COUNTIFS(EDA_Nexus_usSNL!N$2:N$1962,"&gt;0",EDA_Nexus_usSNL!O$2:O$1962,"&gt;0",EDA_Nexus_usSNL!D$2:D$1962,"Electric",EDA_Nexus_usSNL!T$2:T$1962,"&lt;&gt;Limited-Issue Rider",EDA_Nexus_usSNL!A$2:A$1962,"&lt;&gt;IL",EDA_Nexus_usSNL!Z$2:Z$1962,B20)</f>
        <v>29</v>
      </c>
      <c r="N20" s="36">
        <f>COUNTIFS(EDA_Nexus_usSNL!N$2:N$1962,"&gt;0",EDA_Nexus_usSNL!O$2:O$1962,"&gt;0",EDA_Nexus_usSNL!D$2:D$1962,"Electric",EDA_Nexus_usSNL!T$2:T$1962,"Vertically Integrated",EDA_Nexus_usSNL!A$2:A$1962,"&lt;&gt;IL",EDA_Nexus_usSNL!Z$2:Z$1962,B20)</f>
        <v>22</v>
      </c>
      <c r="O20" s="36">
        <f>COUNTIFS(EDA_Nexus_usSNL!N$2:N$1962,"&gt;0",EDA_Nexus_usSNL!O$2:O$1962,"&gt;0",EDA_Nexus_usSNL!D$2:D$1962,"Electric",EDA_Nexus_usSNL!T$2:T$1962,"Distribution",EDA_Nexus_usSNL!A$2:A$1962,"&lt;&gt;IL",EDA_Nexus_usSNL!Z$2:Z$1962,B20)</f>
        <v>7</v>
      </c>
      <c r="P20" s="36"/>
      <c r="Q20" s="36">
        <f>COUNTIFS(EDA_Nexus_usSNL!O$2:O$1962,"&gt;0",EDA_Nexus_usSNL!N$2:N$1962,"&gt;0",EDA_Nexus_usSNL!D$2:D$1962,"Electric",EDA_Nexus_usSNL!T$2:T$1962,"&lt;&gt;Limited-Issue Rider",EDA_Nexus_usSNL!A$2:A$1962,"&lt;&gt;IL",EDA_Nexus_usSNL!Z$2:Z$1962,B20)</f>
        <v>29</v>
      </c>
      <c r="R20" s="36">
        <f>COUNTIFS(EDA_Nexus_usSNL!O$2:O$1962,"&gt;0",EDA_Nexus_usSNL!N$2:N$1962,"&gt;0",EDA_Nexus_usSNL!D$2:D$1962,"Electric",EDA_Nexus_usSNL!T$2:T$1962,"Vertically Integrated",EDA_Nexus_usSNL!A$2:A$1962,"&lt;&gt;IL",EDA_Nexus_usSNL!Z$2:Z$1962,B20)</f>
        <v>22</v>
      </c>
      <c r="S20" s="8">
        <f>COUNTIFS(EDA_Nexus_usSNL!O$2:O$1962,"&gt;0",EDA_Nexus_usSNL!N$2:N$1962,"&gt;0",EDA_Nexus_usSNL!D$2:D$1962,"Electric",EDA_Nexus_usSNL!T$2:T$1962,"Distribution",EDA_Nexus_usSNL!A$2:A$1962,"&lt;&gt;IL",EDA_Nexus_usSNL!Z$2:Z$1962,B20)</f>
        <v>7</v>
      </c>
    </row>
    <row r="21" spans="2:19" x14ac:dyDescent="0.25">
      <c r="B21" s="7">
        <v>2023</v>
      </c>
      <c r="C21" s="35">
        <f>AVERAGEIFS(EDA_Nexus_usSNL!N$2:N$1962,EDA_Nexus_usSNL!N$2:N$1962,"&gt;0",EDA_Nexus_usSNL!D$2:D$1962,"Electric",EDA_Nexus_usSNL!T$2:T$1962,"&lt;&gt;Limited-Issue Rider",EDA_Nexus_usSNL!A$2:A$1962,"&lt;&gt;IL",EDA_Nexus_usSNL!O$2:O$1962,"&gt;0",EDA_Nexus_usSNL!Z$2:Z$1962,B21)</f>
        <v>9.6862499999999994</v>
      </c>
      <c r="D21" s="35">
        <f>AVERAGEIFS(EDA_Nexus_usSNL!N$2:N$1962,EDA_Nexus_usSNL!N$2:N$1962,"&gt;0",EDA_Nexus_usSNL!D$2:D$1962,"Electric",EDA_Nexus_usSNL!T$2:T$1962,"Vertically Integrated",EDA_Nexus_usSNL!A$2:A$1962,"&lt;&gt;IL",EDA_Nexus_usSNL!O$2:O$1962,"&gt;0",EDA_Nexus_usSNL!Z$2:Z$1962,B21)</f>
        <v>9.805666666666669</v>
      </c>
      <c r="E21" s="35">
        <f>AVERAGEIFS(EDA_Nexus_usSNL!N$2:N$1962,EDA_Nexus_usSNL!N$2:N$1962,"&gt;0",EDA_Nexus_usSNL!D$2:D$1962,"Electric",EDA_Nexus_usSNL!T$2:T$1962,"Distribution",EDA_Nexus_usSNL!O$2:O$1962,"&gt;0",EDA_Nexus_usSNL!A$2:A$1962,"&lt;&gt;IL",EDA_Nexus_usSNL!Z$2:Z$1962,B21)</f>
        <v>9.3280000000000012</v>
      </c>
      <c r="F21" s="35">
        <f t="shared" si="0"/>
        <v>0.47766666666666779</v>
      </c>
      <c r="G21" s="3"/>
      <c r="H21" s="35">
        <f>AVERAGEIFS(EDA_Nexus_usSNL!O$2:O$1962,EDA_Nexus_usSNL!O$2:O$1962,"&gt;0",EDA_Nexus_usSNL!N$2:N$1962,"&gt;0",EDA_Nexus_usSNL!D$2:D$1962,"Electric",EDA_Nexus_usSNL!T$2:T$1962,"&lt;&gt;Limited-Issue Rider",EDA_Nexus_usSNL!A$2:A$1962,"&lt;&gt;IL",EDA_Nexus_usSNL!Z$2:Z$1962,B21)</f>
        <v>51.556500000000007</v>
      </c>
      <c r="I21" s="35">
        <f>AVERAGEIFS(EDA_Nexus_usSNL!O$2:O$1962,EDA_Nexus_usSNL!O$2:O$1962,"&gt;0",EDA_Nexus_usSNL!N$2:N$1962,"&gt;0",EDA_Nexus_usSNL!D$2:D$1962,"Electric",EDA_Nexus_usSNL!T$2:T$1962,"Vertically Integrated",EDA_Nexus_usSNL!A$2:A$1962,"&lt;&gt;IL",EDA_Nexus_usSNL!Z$2:Z$1962,B21)</f>
        <v>52.385333333333342</v>
      </c>
      <c r="J21" s="35">
        <f>AVERAGEIFS(EDA_Nexus_usSNL!O$2:O$1962,EDA_Nexus_usSNL!O$2:O$1962,"&gt;0",EDA_Nexus_usSNL!N$2:N$1962,"&gt;0",EDA_Nexus_usSNL!D$2:D$1962,"Electric",EDA_Nexus_usSNL!T$2:T$1962,"Distribution",EDA_Nexus_usSNL!A$2:A$1962,"&lt;&gt;IL",EDA_Nexus_usSNL!Z$2:Z$1962,B21)</f>
        <v>49.07</v>
      </c>
      <c r="K21" s="35">
        <f t="shared" si="1"/>
        <v>3.3153333333333421</v>
      </c>
      <c r="L21" s="3"/>
      <c r="M21" s="36">
        <f>COUNTIFS(EDA_Nexus_usSNL!N$2:N$1962,"&gt;0",EDA_Nexus_usSNL!O$2:O$1962,"&gt;0",EDA_Nexus_usSNL!D$2:D$1962,"Electric",EDA_Nexus_usSNL!T$2:T$1962,"&lt;&gt;Limited-Issue Rider",EDA_Nexus_usSNL!A$2:A$1962,"&lt;&gt;IL",EDA_Nexus_usSNL!Z$2:Z$1962,B21)</f>
        <v>40</v>
      </c>
      <c r="N21" s="36">
        <f>COUNTIFS(EDA_Nexus_usSNL!N$2:N$1962,"&gt;0",EDA_Nexus_usSNL!O$2:O$1962,"&gt;0",EDA_Nexus_usSNL!D$2:D$1962,"Electric",EDA_Nexus_usSNL!T$2:T$1962,"Vertically Integrated",EDA_Nexus_usSNL!A$2:A$1962,"&lt;&gt;IL",EDA_Nexus_usSNL!Z$2:Z$1962,B21)</f>
        <v>30</v>
      </c>
      <c r="O21" s="36">
        <f>COUNTIFS(EDA_Nexus_usSNL!N$2:N$1962,"&gt;0",EDA_Nexus_usSNL!O$2:O$1962,"&gt;0",EDA_Nexus_usSNL!D$2:D$1962,"Electric",EDA_Nexus_usSNL!T$2:T$1962,"Distribution",EDA_Nexus_usSNL!A$2:A$1962,"&lt;&gt;IL",EDA_Nexus_usSNL!Z$2:Z$1962,B21)</f>
        <v>10</v>
      </c>
      <c r="P21" s="36"/>
      <c r="Q21" s="36">
        <f>COUNTIFS(EDA_Nexus_usSNL!O$2:O$1962,"&gt;0",EDA_Nexus_usSNL!N$2:N$1962,"&gt;0",EDA_Nexus_usSNL!D$2:D$1962,"Electric",EDA_Nexus_usSNL!T$2:T$1962,"&lt;&gt;Limited-Issue Rider",EDA_Nexus_usSNL!A$2:A$1962,"&lt;&gt;IL",EDA_Nexus_usSNL!Z$2:Z$1962,B21)</f>
        <v>40</v>
      </c>
      <c r="R21" s="36">
        <f>COUNTIFS(EDA_Nexus_usSNL!O$2:O$1962,"&gt;0",EDA_Nexus_usSNL!N$2:N$1962,"&gt;0",EDA_Nexus_usSNL!D$2:D$1962,"Electric",EDA_Nexus_usSNL!T$2:T$1962,"Vertically Integrated",EDA_Nexus_usSNL!A$2:A$1962,"&lt;&gt;IL",EDA_Nexus_usSNL!Z$2:Z$1962,B21)</f>
        <v>30</v>
      </c>
      <c r="S21" s="8">
        <f>COUNTIFS(EDA_Nexus_usSNL!O$2:O$1962,"&gt;0",EDA_Nexus_usSNL!N$2:N$1962,"&gt;0",EDA_Nexus_usSNL!D$2:D$1962,"Electric",EDA_Nexus_usSNL!T$2:T$1962,"Distribution",EDA_Nexus_usSNL!A$2:A$1962,"&lt;&gt;IL",EDA_Nexus_usSNL!Z$2:Z$1962,B21)</f>
        <v>10</v>
      </c>
    </row>
    <row r="22" spans="2:19" x14ac:dyDescent="0.25">
      <c r="B22" s="9" t="s">
        <v>2325</v>
      </c>
      <c r="C22" s="10">
        <f>AVERAGE(C6:C21)</f>
        <v>9.831460852002543</v>
      </c>
      <c r="D22" s="10">
        <f t="shared" ref="D22:E22" si="2">AVERAGE(D6:D21)</f>
        <v>9.9317119355742811</v>
      </c>
      <c r="E22" s="10">
        <f t="shared" si="2"/>
        <v>9.5597248376623369</v>
      </c>
      <c r="F22" s="10">
        <f t="shared" si="0"/>
        <v>0.37198709791194418</v>
      </c>
      <c r="G22" s="3"/>
      <c r="H22" s="10">
        <f>AVERAGE(H6:H21)</f>
        <v>49.424065418913294</v>
      </c>
      <c r="I22" s="10">
        <f t="shared" ref="I22" si="3">AVERAGE(I6:I21)</f>
        <v>49.673004908122472</v>
      </c>
      <c r="J22" s="10">
        <f t="shared" ref="J22" si="4">AVERAGE(J6:J21)</f>
        <v>49.247020541958044</v>
      </c>
      <c r="K22" s="10">
        <f t="shared" si="1"/>
        <v>0.42598436616442825</v>
      </c>
      <c r="L22" s="3"/>
      <c r="M22" s="36"/>
      <c r="N22" s="36"/>
      <c r="O22" s="36"/>
      <c r="P22" s="3"/>
      <c r="Q22" s="36"/>
      <c r="R22" s="36"/>
      <c r="S22" s="8"/>
    </row>
    <row r="23" spans="2:19" x14ac:dyDescent="0.25">
      <c r="B23" s="12"/>
      <c r="C23" s="3"/>
      <c r="D23" s="3"/>
      <c r="E23" s="37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11"/>
    </row>
    <row r="24" spans="2:19" x14ac:dyDescent="0.25">
      <c r="B24" s="4"/>
      <c r="C24" s="3" t="s">
        <v>2326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11"/>
    </row>
    <row r="25" spans="2:19" ht="15.75" thickBot="1" x14ac:dyDescent="0.3">
      <c r="B25" s="29"/>
      <c r="C25" s="30" t="s">
        <v>2327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</row>
  </sheetData>
  <mergeCells count="5">
    <mergeCell ref="C4:F4"/>
    <mergeCell ref="H4:K4"/>
    <mergeCell ref="M4:O4"/>
    <mergeCell ref="Q4:S4"/>
    <mergeCell ref="B3:S3"/>
  </mergeCells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72E5-BE6F-4F03-ABD2-5FBD8EDDCEFC}">
  <sheetPr>
    <pageSetUpPr fitToPage="1"/>
  </sheetPr>
  <dimension ref="B2:S27"/>
  <sheetViews>
    <sheetView workbookViewId="0">
      <selection activeCell="H8" sqref="H8"/>
    </sheetView>
  </sheetViews>
  <sheetFormatPr defaultRowHeight="15" x14ac:dyDescent="0.25"/>
  <cols>
    <col min="5" max="5" width="12.42578125" customWidth="1"/>
    <col min="6" max="6" width="20.5703125" customWidth="1"/>
    <col min="7" max="7" width="5.5703125" customWidth="1"/>
    <col min="10" max="10" width="10.85546875" customWidth="1"/>
    <col min="11" max="11" width="19.140625" customWidth="1"/>
    <col min="12" max="12" width="3.85546875" customWidth="1"/>
    <col min="15" max="15" width="11" customWidth="1"/>
    <col min="16" max="16" width="4" customWidth="1"/>
    <col min="17" max="17" width="7.28515625" customWidth="1"/>
    <col min="19" max="19" width="11" customWidth="1"/>
  </cols>
  <sheetData>
    <row r="2" spans="2:19" ht="15.75" thickBot="1" x14ac:dyDescent="0.3"/>
    <row r="3" spans="2:19" x14ac:dyDescent="0.25">
      <c r="B3" s="41" t="s">
        <v>2330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</row>
    <row r="4" spans="2:19" ht="30.75" customHeight="1" x14ac:dyDescent="0.25">
      <c r="B4" s="13"/>
      <c r="C4" s="38" t="s">
        <v>2316</v>
      </c>
      <c r="D4" s="38"/>
      <c r="E4" s="38"/>
      <c r="F4" s="38"/>
      <c r="G4" s="14"/>
      <c r="H4" s="39" t="s">
        <v>2317</v>
      </c>
      <c r="I4" s="39"/>
      <c r="J4" s="39"/>
      <c r="K4" s="39"/>
      <c r="L4" s="14"/>
      <c r="M4" s="39" t="s">
        <v>2318</v>
      </c>
      <c r="N4" s="39"/>
      <c r="O4" s="39"/>
      <c r="P4" s="14"/>
      <c r="Q4" s="39" t="s">
        <v>2319</v>
      </c>
      <c r="R4" s="39"/>
      <c r="S4" s="40"/>
    </row>
    <row r="5" spans="2:19" ht="90" customHeight="1" x14ac:dyDescent="0.25">
      <c r="B5" s="15" t="s">
        <v>2320</v>
      </c>
      <c r="C5" s="16" t="s">
        <v>2321</v>
      </c>
      <c r="D5" s="16" t="s">
        <v>32</v>
      </c>
      <c r="E5" s="16" t="s">
        <v>2322</v>
      </c>
      <c r="F5" s="16" t="s">
        <v>2323</v>
      </c>
      <c r="G5" s="14"/>
      <c r="H5" s="16" t="s">
        <v>2321</v>
      </c>
      <c r="I5" s="16" t="s">
        <v>32</v>
      </c>
      <c r="J5" s="16" t="s">
        <v>2322</v>
      </c>
      <c r="K5" s="16" t="s">
        <v>2323</v>
      </c>
      <c r="L5" s="14"/>
      <c r="M5" s="16" t="s">
        <v>2324</v>
      </c>
      <c r="N5" s="16" t="s">
        <v>32</v>
      </c>
      <c r="O5" s="16" t="s">
        <v>2322</v>
      </c>
      <c r="P5" s="16"/>
      <c r="Q5" s="16" t="s">
        <v>2324</v>
      </c>
      <c r="R5" s="16" t="s">
        <v>32</v>
      </c>
      <c r="S5" s="17" t="s">
        <v>2322</v>
      </c>
    </row>
    <row r="6" spans="2:19" x14ac:dyDescent="0.25">
      <c r="B6" s="18">
        <v>2008</v>
      </c>
      <c r="C6" s="19">
        <f>AVERAGEIFS(EDA_Nexus_usSNL!N$2:N$1962,EDA_Nexus_usSNL!N$2:N$1962,"&gt;0",EDA_Nexus_usSNL!D$2:D$1962,"Electric",EDA_Nexus_usSNL!T$2:T$1962,"&lt;&gt;Limited-Issue Rider",EDA_Nexus_usSNL!O$2:O$1962,"&gt;0",EDA_Nexus_usSNL!Z$2:Z$1962,B6)</f>
        <v>10.365454545454543</v>
      </c>
      <c r="D6" s="19">
        <f>AVERAGEIFS(EDA_Nexus_usSNL!N$2:N$1962,EDA_Nexus_usSNL!N$2:N$1962,"&gt;0",EDA_Nexus_usSNL!D$2:D$1962,"Electric",EDA_Nexus_usSNL!T$2:T$1962,"Vertically Integrated",EDA_Nexus_usSNL!O$2:O$1962,"&gt;0",EDA_Nexus_usSNL!Z$2:Z$1962,B6)</f>
        <v>10.485833333333334</v>
      </c>
      <c r="E6" s="19">
        <f>AVERAGEIFS(EDA_Nexus_usSNL!N$2:N$1962,EDA_Nexus_usSNL!N$2:N$1962,"&gt;0",EDA_Nexus_usSNL!D$2:D$1962,"Electric",EDA_Nexus_usSNL!T$2:T$1962,"Distribution",EDA_Nexus_usSNL!O$2:O$1962,"&gt;0",EDA_Nexus_usSNL!Z$2:Z$1962,B6)</f>
        <v>10.044444444444444</v>
      </c>
      <c r="F6" s="19">
        <f>D6-E6</f>
        <v>0.4413888888888895</v>
      </c>
      <c r="G6" s="20"/>
      <c r="H6" s="19">
        <f>AVERAGEIFS(EDA_Nexus_usSNL!O$2:O$1962,EDA_Nexus_usSNL!O$2:O$1962,"&gt;0",EDA_Nexus_usSNL!N$2:N$1962,"&gt;0",EDA_Nexus_usSNL!D$2:D$1962,"Electric",EDA_Nexus_usSNL!T$2:T$1962,"&lt;&gt;Limited-Issue Rider",EDA_Nexus_usSNL!Z$2:Z$1962,B6)</f>
        <v>47.947575757575748</v>
      </c>
      <c r="I6" s="19">
        <f>AVERAGEIFS(EDA_Nexus_usSNL!O$2:O$1962,EDA_Nexus_usSNL!O$2:O$1962,"&gt;0",EDA_Nexus_usSNL!N$2:N$1962,"&gt;0",EDA_Nexus_usSNL!D$2:D$1962,"Electric",EDA_Nexus_usSNL!T$2:T$1962,"Vertically Integrated",EDA_Nexus_usSNL!Z$2:Z$1962,B6)</f>
        <v>48.197499999999991</v>
      </c>
      <c r="J6" s="19">
        <f>AVERAGEIFS(EDA_Nexus_usSNL!O$2:O$1962,EDA_Nexus_usSNL!O$2:O$1962,"&gt;0",EDA_Nexus_usSNL!N$2:N$1962,"&gt;0",EDA_Nexus_usSNL!D$2:D$1962,"Electric",EDA_Nexus_usSNL!T$2:T$1962,"Distribution",EDA_Nexus_usSNL!Z$2:Z$1962,B6)</f>
        <v>47.281111111111116</v>
      </c>
      <c r="K6" s="19">
        <f>I6-J6</f>
        <v>0.91638888888887493</v>
      </c>
      <c r="L6" s="20"/>
      <c r="M6" s="21">
        <f>COUNTIFS(EDA_Nexus_usSNL!N$2:N$1962,"&gt;0",EDA_Nexus_usSNL!O$2:O$1962,"&gt;0",EDA_Nexus_usSNL!D$2:D$1962,"Electric",EDA_Nexus_usSNL!T$2:T$1962,"&lt;&gt;Limited-Issue Rider",EDA_Nexus_usSNL!Z$2:Z$1962,B6)</f>
        <v>33</v>
      </c>
      <c r="N6" s="21">
        <f>COUNTIFS(EDA_Nexus_usSNL!N$2:N$1962,"&gt;0",EDA_Nexus_usSNL!O$2:O$1962,"&gt;0",EDA_Nexus_usSNL!D$2:D$1962,"Electric",EDA_Nexus_usSNL!T$2:T$1962,"Vertically Integrated",EDA_Nexus_usSNL!Z$2:Z$1962,B6)</f>
        <v>24</v>
      </c>
      <c r="O6" s="21">
        <f>COUNTIFS(EDA_Nexus_usSNL!N$2:N$1962,"&gt;0",EDA_Nexus_usSNL!O$2:O$1962,"&gt;0",EDA_Nexus_usSNL!D$2:D$1962,"Electric",EDA_Nexus_usSNL!T$2:T$1962,"Distribution",EDA_Nexus_usSNL!Z$2:Z$1962,B6)</f>
        <v>9</v>
      </c>
      <c r="P6" s="21"/>
      <c r="Q6" s="21">
        <f>COUNTIFS(EDA_Nexus_usSNL!O$2:O$1962,"&gt;0",EDA_Nexus_usSNL!N$2:N$1962,"&gt;0",EDA_Nexus_usSNL!D$2:D$1962,"Electric",EDA_Nexus_usSNL!T$2:T$1962,"&lt;&gt;Limited-Issue Rider",EDA_Nexus_usSNL!Z$2:Z$1962,B6)</f>
        <v>33</v>
      </c>
      <c r="R6" s="21">
        <f>COUNTIFS(EDA_Nexus_usSNL!O$2:O$1962,"&gt;0",EDA_Nexus_usSNL!N$2:N$1962,"&gt;0",EDA_Nexus_usSNL!D$2:D$1962,"Electric",EDA_Nexus_usSNL!T$2:T$1962,"Vertically Integrated",EDA_Nexus_usSNL!Z$2:Z$1962,B6)</f>
        <v>24</v>
      </c>
      <c r="S6" s="22">
        <f>COUNTIFS(EDA_Nexus_usSNL!O$2:O$1962,"&gt;0",EDA_Nexus_usSNL!N$2:N$1962,"&gt;0",EDA_Nexus_usSNL!D$2:D$1962,"Electric",EDA_Nexus_usSNL!T$2:T$1962,"Distribution",EDA_Nexus_usSNL!Z$2:Z$1962,B6)</f>
        <v>9</v>
      </c>
    </row>
    <row r="7" spans="2:19" x14ac:dyDescent="0.25">
      <c r="B7" s="18">
        <v>2009</v>
      </c>
      <c r="C7" s="19">
        <f>AVERAGEIFS(EDA_Nexus_usSNL!N$2:N$1962,EDA_Nexus_usSNL!N$2:N$1962,"&gt;0",EDA_Nexus_usSNL!D$2:D$1962,"Electric",EDA_Nexus_usSNL!T$2:T$1962,"&lt;&gt;Limited-Issue Rider",EDA_Nexus_usSNL!O$2:O$1962,"&gt;0",EDA_Nexus_usSNL!Z$2:Z$1962,B7)</f>
        <v>10.500526315789472</v>
      </c>
      <c r="D7" s="19">
        <f>AVERAGEIFS(EDA_Nexus_usSNL!N$2:N$1962,EDA_Nexus_usSNL!N$2:N$1962,"&gt;0",EDA_Nexus_usSNL!D$2:D$1962,"Electric",EDA_Nexus_usSNL!T$2:T$1962,"Vertically Integrated",EDA_Nexus_usSNL!O$2:O$1962,"&gt;0",EDA_Nexus_usSNL!Z$2:Z$1962,B7)</f>
        <v>10.640370370370366</v>
      </c>
      <c r="E7" s="19">
        <f>AVERAGEIFS(EDA_Nexus_usSNL!N$2:N$1962,EDA_Nexus_usSNL!N$2:N$1962,"&gt;0",EDA_Nexus_usSNL!D$2:D$1962,"Electric",EDA_Nexus_usSNL!T$2:T$1962,"Distribution",EDA_Nexus_usSNL!O$2:O$1962,"&gt;0",EDA_Nexus_usSNL!Z$2:Z$1962,B7)</f>
        <v>10.157272727272726</v>
      </c>
      <c r="F7" s="19">
        <f t="shared" ref="F7:F22" si="0">D7-E7</f>
        <v>0.48309764309763992</v>
      </c>
      <c r="G7" s="20"/>
      <c r="H7" s="19">
        <f>AVERAGEIFS(EDA_Nexus_usSNL!O$2:O$1962,EDA_Nexus_usSNL!O$2:O$1962,"&gt;0",EDA_Nexus_usSNL!N$2:N$1962,"&gt;0",EDA_Nexus_usSNL!D$2:D$1962,"Electric",EDA_Nexus_usSNL!T$2:T$1962,"&lt;&gt;Limited-Issue Rider",EDA_Nexus_usSNL!Z$2:Z$1962,B7)</f>
        <v>48.512105263157892</v>
      </c>
      <c r="I7" s="19">
        <f>AVERAGEIFS(EDA_Nexus_usSNL!O$2:O$1962,EDA_Nexus_usSNL!O$2:O$1962,"&gt;0",EDA_Nexus_usSNL!N$2:N$1962,"&gt;0",EDA_Nexus_usSNL!D$2:D$1962,"Electric",EDA_Nexus_usSNL!T$2:T$1962,"Vertically Integrated",EDA_Nexus_usSNL!Z$2:Z$1962,B7)</f>
        <v>48.889259259259262</v>
      </c>
      <c r="J7" s="19">
        <f>AVERAGEIFS(EDA_Nexus_usSNL!O$2:O$1962,EDA_Nexus_usSNL!O$2:O$1962,"&gt;0",EDA_Nexus_usSNL!N$2:N$1962,"&gt;0",EDA_Nexus_usSNL!D$2:D$1962,"Electric",EDA_Nexus_usSNL!T$2:T$1962,"Distribution",EDA_Nexus_usSNL!Z$2:Z$1962,B7)</f>
        <v>47.586363636363643</v>
      </c>
      <c r="K7" s="19">
        <f t="shared" ref="K7:K22" si="1">I7-J7</f>
        <v>1.302895622895619</v>
      </c>
      <c r="L7" s="20"/>
      <c r="M7" s="21">
        <f>COUNTIFS(EDA_Nexus_usSNL!N$2:N$1962,"&gt;0",EDA_Nexus_usSNL!O$2:O$1962,"&gt;0",EDA_Nexus_usSNL!D$2:D$1962,"Electric",EDA_Nexus_usSNL!T$2:T$1962,"&lt;&gt;Limited-Issue Rider",EDA_Nexus_usSNL!Z$2:Z$1962,B7)</f>
        <v>38</v>
      </c>
      <c r="N7" s="21">
        <f>COUNTIFS(EDA_Nexus_usSNL!N$2:N$1962,"&gt;0",EDA_Nexus_usSNL!O$2:O$1962,"&gt;0",EDA_Nexus_usSNL!D$2:D$1962,"Electric",EDA_Nexus_usSNL!T$2:T$1962,"Vertically Integrated",EDA_Nexus_usSNL!Z$2:Z$1962,B7)</f>
        <v>27</v>
      </c>
      <c r="O7" s="21">
        <f>COUNTIFS(EDA_Nexus_usSNL!N$2:N$1962,"&gt;0",EDA_Nexus_usSNL!O$2:O$1962,"&gt;0",EDA_Nexus_usSNL!D$2:D$1962,"Electric",EDA_Nexus_usSNL!T$2:T$1962,"Distribution",EDA_Nexus_usSNL!Z$2:Z$1962,B7)</f>
        <v>11</v>
      </c>
      <c r="P7" s="21"/>
      <c r="Q7" s="21">
        <f>COUNTIFS(EDA_Nexus_usSNL!O$2:O$1962,"&gt;0",EDA_Nexus_usSNL!N$2:N$1962,"&gt;0",EDA_Nexus_usSNL!D$2:D$1962,"Electric",EDA_Nexus_usSNL!T$2:T$1962,"&lt;&gt;Limited-Issue Rider",EDA_Nexus_usSNL!Z$2:Z$1962,B7)</f>
        <v>38</v>
      </c>
      <c r="R7" s="21">
        <f>COUNTIFS(EDA_Nexus_usSNL!O$2:O$1962,"&gt;0",EDA_Nexus_usSNL!N$2:N$1962,"&gt;0",EDA_Nexus_usSNL!D$2:D$1962,"Electric",EDA_Nexus_usSNL!T$2:T$1962,"Vertically Integrated",EDA_Nexus_usSNL!Z$2:Z$1962,B7)</f>
        <v>27</v>
      </c>
      <c r="S7" s="22">
        <f>COUNTIFS(EDA_Nexus_usSNL!O$2:O$1962,"&gt;0",EDA_Nexus_usSNL!N$2:N$1962,"&gt;0",EDA_Nexus_usSNL!D$2:D$1962,"Electric",EDA_Nexus_usSNL!T$2:T$1962,"Distribution",EDA_Nexus_usSNL!Z$2:Z$1962,B7)</f>
        <v>11</v>
      </c>
    </row>
    <row r="8" spans="2:19" x14ac:dyDescent="0.25">
      <c r="B8" s="18">
        <v>2010</v>
      </c>
      <c r="C8" s="19">
        <f>AVERAGEIFS(EDA_Nexus_usSNL!N$2:N$1962,EDA_Nexus_usSNL!N$2:N$1962,"&gt;0",EDA_Nexus_usSNL!D$2:D$1962,"Electric",EDA_Nexus_usSNL!T$2:T$1962,"&lt;&gt;Limited-Issue Rider",EDA_Nexus_usSNL!O$2:O$1962,"&gt;0",EDA_Nexus_usSNL!Z$2:Z$1962,B8)</f>
        <v>10.247222222222227</v>
      </c>
      <c r="D8" s="19">
        <f>AVERAGEIFS(EDA_Nexus_usSNL!N$2:N$1962,EDA_Nexus_usSNL!N$2:N$1962,"&gt;0",EDA_Nexus_usSNL!D$2:D$1962,"Electric",EDA_Nexus_usSNL!T$2:T$1962,"Vertically Integrated",EDA_Nexus_usSNL!O$2:O$1962,"&gt;0",EDA_Nexus_usSNL!Z$2:Z$1962,B8)</f>
        <v>10.368648648648648</v>
      </c>
      <c r="E8" s="19">
        <f>AVERAGEIFS(EDA_Nexus_usSNL!N$2:N$1962,EDA_Nexus_usSNL!N$2:N$1962,"&gt;0",EDA_Nexus_usSNL!D$2:D$1962,"Electric",EDA_Nexus_usSNL!T$2:T$1962,"Distribution",EDA_Nexus_usSNL!O$2:O$1962,"&gt;0",EDA_Nexus_usSNL!Z$2:Z$1962,B8)</f>
        <v>9.9829411764705895</v>
      </c>
      <c r="F8" s="19">
        <f t="shared" si="0"/>
        <v>0.38570747217805845</v>
      </c>
      <c r="G8" s="20"/>
      <c r="H8" s="19">
        <f>AVERAGEIFS(EDA_Nexus_usSNL!O$2:O$1962,EDA_Nexus_usSNL!O$2:O$1962,"&gt;0",EDA_Nexus_usSNL!N$2:N$1962,"&gt;0",EDA_Nexus_usSNL!D$2:D$1962,"Electric",EDA_Nexus_usSNL!T$2:T$1962,"&lt;&gt;Limited-Issue Rider",EDA_Nexus_usSNL!Z$2:Z$1962,B8)</f>
        <v>48.580555555555563</v>
      </c>
      <c r="I8" s="19">
        <f>AVERAGEIFS(EDA_Nexus_usSNL!O$2:O$1962,EDA_Nexus_usSNL!O$2:O$1962,"&gt;0",EDA_Nexus_usSNL!N$2:N$1962,"&gt;0",EDA_Nexus_usSNL!D$2:D$1962,"Electric",EDA_Nexus_usSNL!T$2:T$1962,"Vertically Integrated",EDA_Nexus_usSNL!Z$2:Z$1962,B8)</f>
        <v>48.648918918918909</v>
      </c>
      <c r="J8" s="19">
        <f>AVERAGEIFS(EDA_Nexus_usSNL!O$2:O$1962,EDA_Nexus_usSNL!O$2:O$1962,"&gt;0",EDA_Nexus_usSNL!N$2:N$1962,"&gt;0",EDA_Nexus_usSNL!D$2:D$1962,"Electric",EDA_Nexus_usSNL!T$2:T$1962,"Distribution",EDA_Nexus_usSNL!Z$2:Z$1962,B8)</f>
        <v>48.431764705882358</v>
      </c>
      <c r="K8" s="19">
        <f t="shared" si="1"/>
        <v>0.21715421303655091</v>
      </c>
      <c r="L8" s="20"/>
      <c r="M8" s="21">
        <f>COUNTIFS(EDA_Nexus_usSNL!N$2:N$1962,"&gt;0",EDA_Nexus_usSNL!O$2:O$1962,"&gt;0",EDA_Nexus_usSNL!D$2:D$1962,"Electric",EDA_Nexus_usSNL!T$2:T$1962,"&lt;&gt;Limited-Issue Rider",EDA_Nexus_usSNL!Z$2:Z$1962,B8)</f>
        <v>54</v>
      </c>
      <c r="N8" s="21">
        <f>COUNTIFS(EDA_Nexus_usSNL!N$2:N$1962,"&gt;0",EDA_Nexus_usSNL!O$2:O$1962,"&gt;0",EDA_Nexus_usSNL!D$2:D$1962,"Electric",EDA_Nexus_usSNL!T$2:T$1962,"Vertically Integrated",EDA_Nexus_usSNL!Z$2:Z$1962,B8)</f>
        <v>37</v>
      </c>
      <c r="O8" s="21">
        <f>COUNTIFS(EDA_Nexus_usSNL!N$2:N$1962,"&gt;0",EDA_Nexus_usSNL!O$2:O$1962,"&gt;0",EDA_Nexus_usSNL!D$2:D$1962,"Electric",EDA_Nexus_usSNL!T$2:T$1962,"Distribution",EDA_Nexus_usSNL!Z$2:Z$1962,B8)</f>
        <v>17</v>
      </c>
      <c r="P8" s="21"/>
      <c r="Q8" s="21">
        <f>COUNTIFS(EDA_Nexus_usSNL!O$2:O$1962,"&gt;0",EDA_Nexus_usSNL!N$2:N$1962,"&gt;0",EDA_Nexus_usSNL!D$2:D$1962,"Electric",EDA_Nexus_usSNL!T$2:T$1962,"&lt;&gt;Limited-Issue Rider",EDA_Nexus_usSNL!Z$2:Z$1962,B8)</f>
        <v>54</v>
      </c>
      <c r="R8" s="21">
        <f>COUNTIFS(EDA_Nexus_usSNL!O$2:O$1962,"&gt;0",EDA_Nexus_usSNL!N$2:N$1962,"&gt;0",EDA_Nexus_usSNL!D$2:D$1962,"Electric",EDA_Nexus_usSNL!T$2:T$1962,"Vertically Integrated",EDA_Nexus_usSNL!Z$2:Z$1962,B8)</f>
        <v>37</v>
      </c>
      <c r="S8" s="22">
        <f>COUNTIFS(EDA_Nexus_usSNL!O$2:O$1962,"&gt;0",EDA_Nexus_usSNL!N$2:N$1962,"&gt;0",EDA_Nexus_usSNL!D$2:D$1962,"Electric",EDA_Nexus_usSNL!T$2:T$1962,"Distribution",EDA_Nexus_usSNL!Z$2:Z$1962,B8)</f>
        <v>17</v>
      </c>
    </row>
    <row r="9" spans="2:19" x14ac:dyDescent="0.25">
      <c r="B9" s="18">
        <v>2011</v>
      </c>
      <c r="C9" s="19">
        <f>AVERAGEIFS(EDA_Nexus_usSNL!N$2:N$1962,EDA_Nexus_usSNL!N$2:N$1962,"&gt;0",EDA_Nexus_usSNL!D$2:D$1962,"Electric",EDA_Nexus_usSNL!T$2:T$1962,"&lt;&gt;Limited-Issue Rider",EDA_Nexus_usSNL!O$2:O$1962,"&gt;0",EDA_Nexus_usSNL!Z$2:Z$1962,B9)</f>
        <v>10.168205128205127</v>
      </c>
      <c r="D9" s="19">
        <f>AVERAGEIFS(EDA_Nexus_usSNL!N$2:N$1962,EDA_Nexus_usSNL!N$2:N$1962,"&gt;0",EDA_Nexus_usSNL!D$2:D$1962,"Electric",EDA_Nexus_usSNL!T$2:T$1962,"Vertically Integrated",EDA_Nexus_usSNL!O$2:O$1962,"&gt;0",EDA_Nexus_usSNL!Z$2:Z$1962,B9)</f>
        <v>10.311481481481483</v>
      </c>
      <c r="E9" s="19">
        <f>AVERAGEIFS(EDA_Nexus_usSNL!N$2:N$1962,EDA_Nexus_usSNL!N$2:N$1962,"&gt;0",EDA_Nexus_usSNL!D$2:D$1962,"Electric",EDA_Nexus_usSNL!T$2:T$1962,"Distribution",EDA_Nexus_usSNL!O$2:O$1962,"&gt;0",EDA_Nexus_usSNL!Z$2:Z$1962,B9)</f>
        <v>9.8458333333333332</v>
      </c>
      <c r="F9" s="19">
        <f t="shared" si="0"/>
        <v>0.46564814814814959</v>
      </c>
      <c r="G9" s="20"/>
      <c r="H9" s="19">
        <f>AVERAGEIFS(EDA_Nexus_usSNL!O$2:O$1962,EDA_Nexus_usSNL!O$2:O$1962,"&gt;0",EDA_Nexus_usSNL!N$2:N$1962,"&gt;0",EDA_Nexus_usSNL!D$2:D$1962,"Electric",EDA_Nexus_usSNL!T$2:T$1962,"&lt;&gt;Limited-Issue Rider",EDA_Nexus_usSNL!Z$2:Z$1962,B9)</f>
        <v>48.043589743589742</v>
      </c>
      <c r="I9" s="19">
        <f>AVERAGEIFS(EDA_Nexus_usSNL!O$2:O$1962,EDA_Nexus_usSNL!O$2:O$1962,"&gt;0",EDA_Nexus_usSNL!N$2:N$1962,"&gt;0",EDA_Nexus_usSNL!D$2:D$1962,"Electric",EDA_Nexus_usSNL!T$2:T$1962,"Vertically Integrated",EDA_Nexus_usSNL!Z$2:Z$1962,B9)</f>
        <v>48.497777777777777</v>
      </c>
      <c r="J9" s="19">
        <f>AVERAGEIFS(EDA_Nexus_usSNL!O$2:O$1962,EDA_Nexus_usSNL!O$2:O$1962,"&gt;0",EDA_Nexus_usSNL!N$2:N$1962,"&gt;0",EDA_Nexus_usSNL!D$2:D$1962,"Electric",EDA_Nexus_usSNL!T$2:T$1962,"Distribution",EDA_Nexus_usSNL!Z$2:Z$1962,B9)</f>
        <v>47.021666666666668</v>
      </c>
      <c r="K9" s="19">
        <f t="shared" si="1"/>
        <v>1.4761111111111092</v>
      </c>
      <c r="L9" s="20"/>
      <c r="M9" s="21">
        <f>COUNTIFS(EDA_Nexus_usSNL!N$2:N$1962,"&gt;0",EDA_Nexus_usSNL!O$2:O$1962,"&gt;0",EDA_Nexus_usSNL!D$2:D$1962,"Electric",EDA_Nexus_usSNL!T$2:T$1962,"&lt;&gt;Limited-Issue Rider",EDA_Nexus_usSNL!Z$2:Z$1962,B9)</f>
        <v>39</v>
      </c>
      <c r="N9" s="21">
        <f>COUNTIFS(EDA_Nexus_usSNL!N$2:N$1962,"&gt;0",EDA_Nexus_usSNL!O$2:O$1962,"&gt;0",EDA_Nexus_usSNL!D$2:D$1962,"Electric",EDA_Nexus_usSNL!T$2:T$1962,"Vertically Integrated",EDA_Nexus_usSNL!Z$2:Z$1962,B9)</f>
        <v>27</v>
      </c>
      <c r="O9" s="21">
        <f>COUNTIFS(EDA_Nexus_usSNL!N$2:N$1962,"&gt;0",EDA_Nexus_usSNL!O$2:O$1962,"&gt;0",EDA_Nexus_usSNL!D$2:D$1962,"Electric",EDA_Nexus_usSNL!T$2:T$1962,"Distribution",EDA_Nexus_usSNL!Z$2:Z$1962,B9)</f>
        <v>12</v>
      </c>
      <c r="P9" s="21"/>
      <c r="Q9" s="21">
        <f>COUNTIFS(EDA_Nexus_usSNL!O$2:O$1962,"&gt;0",EDA_Nexus_usSNL!N$2:N$1962,"&gt;0",EDA_Nexus_usSNL!D$2:D$1962,"Electric",EDA_Nexus_usSNL!T$2:T$1962,"&lt;&gt;Limited-Issue Rider",EDA_Nexus_usSNL!Z$2:Z$1962,B9)</f>
        <v>39</v>
      </c>
      <c r="R9" s="21">
        <f>COUNTIFS(EDA_Nexus_usSNL!O$2:O$1962,"&gt;0",EDA_Nexus_usSNL!N$2:N$1962,"&gt;0",EDA_Nexus_usSNL!D$2:D$1962,"Electric",EDA_Nexus_usSNL!T$2:T$1962,"Vertically Integrated",EDA_Nexus_usSNL!Z$2:Z$1962,B9)</f>
        <v>27</v>
      </c>
      <c r="S9" s="22">
        <f>COUNTIFS(EDA_Nexus_usSNL!O$2:O$1962,"&gt;0",EDA_Nexus_usSNL!N$2:N$1962,"&gt;0",EDA_Nexus_usSNL!D$2:D$1962,"Electric",EDA_Nexus_usSNL!T$2:T$1962,"Distribution",EDA_Nexus_usSNL!Z$2:Z$1962,B9)</f>
        <v>12</v>
      </c>
    </row>
    <row r="10" spans="2:19" x14ac:dyDescent="0.25">
      <c r="B10" s="18">
        <v>2012</v>
      </c>
      <c r="C10" s="19">
        <f>AVERAGEIFS(EDA_Nexus_usSNL!N$2:N$1962,EDA_Nexus_usSNL!N$2:N$1962,"&gt;0",EDA_Nexus_usSNL!D$2:D$1962,"Electric",EDA_Nexus_usSNL!T$2:T$1962,"&lt;&gt;Limited-Issue Rider",EDA_Nexus_usSNL!O$2:O$1962,"&gt;0",EDA_Nexus_usSNL!Z$2:Z$1962,B10)</f>
        <v>9.9763829787234055</v>
      </c>
      <c r="D10" s="19">
        <f>AVERAGEIFS(EDA_Nexus_usSNL!N$2:N$1962,EDA_Nexus_usSNL!N$2:N$1962,"&gt;0",EDA_Nexus_usSNL!D$2:D$1962,"Electric",EDA_Nexus_usSNL!T$2:T$1962,"Vertically Integrated",EDA_Nexus_usSNL!O$2:O$1962,"&gt;0",EDA_Nexus_usSNL!Z$2:Z$1962,B10)</f>
        <v>10.069117647058825</v>
      </c>
      <c r="E10" s="19">
        <f>AVERAGEIFS(EDA_Nexus_usSNL!N$2:N$1962,EDA_Nexus_usSNL!N$2:N$1962,"&gt;0",EDA_Nexus_usSNL!D$2:D$1962,"Electric",EDA_Nexus_usSNL!T$2:T$1962,"Distribution",EDA_Nexus_usSNL!O$2:O$1962,"&gt;0",EDA_Nexus_usSNL!Z$2:Z$1962,B10)</f>
        <v>9.745000000000001</v>
      </c>
      <c r="F10" s="19">
        <f t="shared" si="0"/>
        <v>0.32411764705882362</v>
      </c>
      <c r="G10" s="20"/>
      <c r="H10" s="19">
        <f>AVERAGEIFS(EDA_Nexus_usSNL!O$2:O$1962,EDA_Nexus_usSNL!O$2:O$1962,"&gt;0",EDA_Nexus_usSNL!N$2:N$1962,"&gt;0",EDA_Nexus_usSNL!D$2:D$1962,"Electric",EDA_Nexus_usSNL!T$2:T$1962,"&lt;&gt;Limited-Issue Rider",EDA_Nexus_usSNL!Z$2:Z$1962,B10)</f>
        <v>50.396382978723409</v>
      </c>
      <c r="I10" s="19">
        <f>AVERAGEIFS(EDA_Nexus_usSNL!O$2:O$1962,EDA_Nexus_usSNL!O$2:O$1962,"&gt;0",EDA_Nexus_usSNL!N$2:N$1962,"&gt;0",EDA_Nexus_usSNL!D$2:D$1962,"Electric",EDA_Nexus_usSNL!T$2:T$1962,"Vertically Integrated",EDA_Nexus_usSNL!Z$2:Z$1962,B10)</f>
        <v>51.092352941176458</v>
      </c>
      <c r="J10" s="19">
        <f>AVERAGEIFS(EDA_Nexus_usSNL!O$2:O$1962,EDA_Nexus_usSNL!O$2:O$1962,"&gt;0",EDA_Nexus_usSNL!N$2:N$1962,"&gt;0",EDA_Nexus_usSNL!D$2:D$1962,"Electric",EDA_Nexus_usSNL!T$2:T$1962,"Distribution",EDA_Nexus_usSNL!Z$2:Z$1962,B10)</f>
        <v>48.874166666666667</v>
      </c>
      <c r="K10" s="19">
        <f t="shared" si="1"/>
        <v>2.2181862745097902</v>
      </c>
      <c r="L10" s="20"/>
      <c r="M10" s="21">
        <f>COUNTIFS(EDA_Nexus_usSNL!N$2:N$1962,"&gt;0",EDA_Nexus_usSNL!O$2:O$1962,"&gt;0",EDA_Nexus_usSNL!D$2:D$1962,"Electric",EDA_Nexus_usSNL!T$2:T$1962,"&lt;&gt;Limited-Issue Rider",EDA_Nexus_usSNL!Z$2:Z$1962,B10)</f>
        <v>47</v>
      </c>
      <c r="N10" s="21">
        <f>COUNTIFS(EDA_Nexus_usSNL!N$2:N$1962,"&gt;0",EDA_Nexus_usSNL!O$2:O$1962,"&gt;0",EDA_Nexus_usSNL!D$2:D$1962,"Electric",EDA_Nexus_usSNL!T$2:T$1962,"Vertically Integrated",EDA_Nexus_usSNL!Z$2:Z$1962,B10)</f>
        <v>34</v>
      </c>
      <c r="O10" s="21">
        <f>COUNTIFS(EDA_Nexus_usSNL!N$2:N$1962,"&gt;0",EDA_Nexus_usSNL!O$2:O$1962,"&gt;0",EDA_Nexus_usSNL!D$2:D$1962,"Electric",EDA_Nexus_usSNL!T$2:T$1962,"Distribution",EDA_Nexus_usSNL!Z$2:Z$1962,B10)</f>
        <v>12</v>
      </c>
      <c r="P10" s="21"/>
      <c r="Q10" s="21">
        <f>COUNTIFS(EDA_Nexus_usSNL!O$2:O$1962,"&gt;0",EDA_Nexus_usSNL!N$2:N$1962,"&gt;0",EDA_Nexus_usSNL!D$2:D$1962,"Electric",EDA_Nexus_usSNL!T$2:T$1962,"&lt;&gt;Limited-Issue Rider",EDA_Nexus_usSNL!Z$2:Z$1962,B10)</f>
        <v>47</v>
      </c>
      <c r="R10" s="21">
        <f>COUNTIFS(EDA_Nexus_usSNL!O$2:O$1962,"&gt;0",EDA_Nexus_usSNL!N$2:N$1962,"&gt;0",EDA_Nexus_usSNL!D$2:D$1962,"Electric",EDA_Nexus_usSNL!T$2:T$1962,"Vertically Integrated",EDA_Nexus_usSNL!Z$2:Z$1962,B10)</f>
        <v>34</v>
      </c>
      <c r="S10" s="22">
        <f>COUNTIFS(EDA_Nexus_usSNL!O$2:O$1962,"&gt;0",EDA_Nexus_usSNL!N$2:N$1962,"&gt;0",EDA_Nexus_usSNL!D$2:D$1962,"Electric",EDA_Nexus_usSNL!T$2:T$1962,"Distribution",EDA_Nexus_usSNL!Z$2:Z$1962,B10)</f>
        <v>12</v>
      </c>
    </row>
    <row r="11" spans="2:19" x14ac:dyDescent="0.25">
      <c r="B11" s="18">
        <v>2013</v>
      </c>
      <c r="C11" s="19">
        <f>AVERAGEIFS(EDA_Nexus_usSNL!N$2:N$1962,EDA_Nexus_usSNL!N$2:N$1962,"&gt;0",EDA_Nexus_usSNL!D$2:D$1962,"Electric",EDA_Nexus_usSNL!T$2:T$1962,"&lt;&gt;Limited-Issue Rider",EDA_Nexus_usSNL!O$2:O$1962,"&gt;0",EDA_Nexus_usSNL!Z$2:Z$1962,B11)</f>
        <v>9.751142857142856</v>
      </c>
      <c r="D11" s="19">
        <f>AVERAGEIFS(EDA_Nexus_usSNL!N$2:N$1962,EDA_Nexus_usSNL!N$2:N$1962,"&gt;0",EDA_Nexus_usSNL!D$2:D$1962,"Electric",EDA_Nexus_usSNL!T$2:T$1962,"Vertically Integrated",EDA_Nexus_usSNL!O$2:O$1962,"&gt;0",EDA_Nexus_usSNL!Z$2:Z$1962,B11)</f>
        <v>9.9062499999999982</v>
      </c>
      <c r="E11" s="19">
        <f>AVERAGEIFS(EDA_Nexus_usSNL!N$2:N$1962,EDA_Nexus_usSNL!N$2:N$1962,"&gt;0",EDA_Nexus_usSNL!D$2:D$1962,"Electric",EDA_Nexus_usSNL!T$2:T$1962,"Distribution",EDA_Nexus_usSNL!O$2:O$1962,"&gt;0",EDA_Nexus_usSNL!Z$2:Z$1962,B11)</f>
        <v>9.3711111111111123</v>
      </c>
      <c r="F11" s="19">
        <f t="shared" si="0"/>
        <v>0.53513888888888594</v>
      </c>
      <c r="G11" s="20"/>
      <c r="H11" s="19">
        <f>AVERAGEIFS(EDA_Nexus_usSNL!O$2:O$1962,EDA_Nexus_usSNL!O$2:O$1962,"&gt;0",EDA_Nexus_usSNL!N$2:N$1962,"&gt;0",EDA_Nexus_usSNL!D$2:D$1962,"Electric",EDA_Nexus_usSNL!T$2:T$1962,"&lt;&gt;Limited-Issue Rider",EDA_Nexus_usSNL!Z$2:Z$1962,B11)</f>
        <v>48.878285714285703</v>
      </c>
      <c r="I11" s="19">
        <f>AVERAGEIFS(EDA_Nexus_usSNL!O$2:O$1962,EDA_Nexus_usSNL!O$2:O$1962,"&gt;0",EDA_Nexus_usSNL!N$2:N$1962,"&gt;0",EDA_Nexus_usSNL!D$2:D$1962,"Electric",EDA_Nexus_usSNL!T$2:T$1962,"Vertically Integrated",EDA_Nexus_usSNL!Z$2:Z$1962,B11)</f>
        <v>49.42166666666666</v>
      </c>
      <c r="J11" s="19">
        <f>AVERAGEIFS(EDA_Nexus_usSNL!O$2:O$1962,EDA_Nexus_usSNL!O$2:O$1962,"&gt;0",EDA_Nexus_usSNL!N$2:N$1962,"&gt;0",EDA_Nexus_usSNL!D$2:D$1962,"Electric",EDA_Nexus_usSNL!T$2:T$1962,"Distribution",EDA_Nexus_usSNL!Z$2:Z$1962,B11)</f>
        <v>49.402222222222221</v>
      </c>
      <c r="K11" s="19">
        <f t="shared" si="1"/>
        <v>1.9444444444438602E-2</v>
      </c>
      <c r="L11" s="20"/>
      <c r="M11" s="21">
        <f>COUNTIFS(EDA_Nexus_usSNL!N$2:N$1962,"&gt;0",EDA_Nexus_usSNL!O$2:O$1962,"&gt;0",EDA_Nexus_usSNL!D$2:D$1962,"Electric",EDA_Nexus_usSNL!T$2:T$1962,"&lt;&gt;Limited-Issue Rider",EDA_Nexus_usSNL!Z$2:Z$1962,B11)</f>
        <v>35</v>
      </c>
      <c r="N11" s="21">
        <f>COUNTIFS(EDA_Nexus_usSNL!N$2:N$1962,"&gt;0",EDA_Nexus_usSNL!O$2:O$1962,"&gt;0",EDA_Nexus_usSNL!D$2:D$1962,"Electric",EDA_Nexus_usSNL!T$2:T$1962,"Vertically Integrated",EDA_Nexus_usSNL!Z$2:Z$1962,B11)</f>
        <v>24</v>
      </c>
      <c r="O11" s="21">
        <f>COUNTIFS(EDA_Nexus_usSNL!N$2:N$1962,"&gt;0",EDA_Nexus_usSNL!O$2:O$1962,"&gt;0",EDA_Nexus_usSNL!D$2:D$1962,"Electric",EDA_Nexus_usSNL!T$2:T$1962,"Distribution",EDA_Nexus_usSNL!Z$2:Z$1962,B11)</f>
        <v>9</v>
      </c>
      <c r="P11" s="21"/>
      <c r="Q11" s="21">
        <f>COUNTIFS(EDA_Nexus_usSNL!O$2:O$1962,"&gt;0",EDA_Nexus_usSNL!N$2:N$1962,"&gt;0",EDA_Nexus_usSNL!D$2:D$1962,"Electric",EDA_Nexus_usSNL!T$2:T$1962,"&lt;&gt;Limited-Issue Rider",EDA_Nexus_usSNL!Z$2:Z$1962,B11)</f>
        <v>35</v>
      </c>
      <c r="R11" s="21">
        <f>COUNTIFS(EDA_Nexus_usSNL!O$2:O$1962,"&gt;0",EDA_Nexus_usSNL!N$2:N$1962,"&gt;0",EDA_Nexus_usSNL!D$2:D$1962,"Electric",EDA_Nexus_usSNL!T$2:T$1962,"Vertically Integrated",EDA_Nexus_usSNL!Z$2:Z$1962,B11)</f>
        <v>24</v>
      </c>
      <c r="S11" s="22">
        <f>COUNTIFS(EDA_Nexus_usSNL!O$2:O$1962,"&gt;0",EDA_Nexus_usSNL!N$2:N$1962,"&gt;0",EDA_Nexus_usSNL!D$2:D$1962,"Electric",EDA_Nexus_usSNL!T$2:T$1962,"Distribution",EDA_Nexus_usSNL!Z$2:Z$1962,B11)</f>
        <v>9</v>
      </c>
    </row>
    <row r="12" spans="2:19" x14ac:dyDescent="0.25">
      <c r="B12" s="18">
        <v>2014</v>
      </c>
      <c r="C12" s="19">
        <f>AVERAGEIFS(EDA_Nexus_usSNL!N$2:N$1962,EDA_Nexus_usSNL!N$2:N$1962,"&gt;0",EDA_Nexus_usSNL!D$2:D$1962,"Electric",EDA_Nexus_usSNL!T$2:T$1962,"&lt;&gt;Limited-Issue Rider",EDA_Nexus_usSNL!O$2:O$1962,"&gt;0",EDA_Nexus_usSNL!Z$2:Z$1962,B12)</f>
        <v>9.7144827586206883</v>
      </c>
      <c r="D12" s="19">
        <f>AVERAGEIFS(EDA_Nexus_usSNL!N$2:N$1962,EDA_Nexus_usSNL!N$2:N$1962,"&gt;0",EDA_Nexus_usSNL!D$2:D$1962,"Electric",EDA_Nexus_usSNL!T$2:T$1962,"Vertically Integrated",EDA_Nexus_usSNL!O$2:O$1962,"&gt;0",EDA_Nexus_usSNL!Z$2:Z$1962,B12)</f>
        <v>9.9186666666666667</v>
      </c>
      <c r="E12" s="19">
        <f>AVERAGEIFS(EDA_Nexus_usSNL!N$2:N$1962,EDA_Nexus_usSNL!N$2:N$1962,"&gt;0",EDA_Nexus_usSNL!D$2:D$1962,"Electric",EDA_Nexus_usSNL!T$2:T$1962,"Distribution",EDA_Nexus_usSNL!O$2:O$1962,"&gt;0",EDA_Nexus_usSNL!Z$2:Z$1962,B12)</f>
        <v>9.4876923076923081</v>
      </c>
      <c r="F12" s="19">
        <f t="shared" si="0"/>
        <v>0.43097435897435865</v>
      </c>
      <c r="G12" s="20"/>
      <c r="H12" s="19">
        <f>AVERAGEIFS(EDA_Nexus_usSNL!O$2:O$1962,EDA_Nexus_usSNL!O$2:O$1962,"&gt;0",EDA_Nexus_usSNL!N$2:N$1962,"&gt;0",EDA_Nexus_usSNL!D$2:D$1962,"Electric",EDA_Nexus_usSNL!T$2:T$1962,"&lt;&gt;Limited-Issue Rider",EDA_Nexus_usSNL!Z$2:Z$1962,B12)</f>
        <v>50.287586206896556</v>
      </c>
      <c r="I12" s="19">
        <f>AVERAGEIFS(EDA_Nexus_usSNL!O$2:O$1962,EDA_Nexus_usSNL!O$2:O$1962,"&gt;0",EDA_Nexus_usSNL!N$2:N$1962,"&gt;0",EDA_Nexus_usSNL!D$2:D$1962,"Electric",EDA_Nexus_usSNL!T$2:T$1962,"Vertically Integrated",EDA_Nexus_usSNL!Z$2:Z$1962,B12)</f>
        <v>51.242666666666665</v>
      </c>
      <c r="J12" s="19">
        <f>AVERAGEIFS(EDA_Nexus_usSNL!O$2:O$1962,EDA_Nexus_usSNL!O$2:O$1962,"&gt;0",EDA_Nexus_usSNL!N$2:N$1962,"&gt;0",EDA_Nexus_usSNL!D$2:D$1962,"Electric",EDA_Nexus_usSNL!T$2:T$1962,"Distribution",EDA_Nexus_usSNL!Z$2:Z$1962,B12)</f>
        <v>49.592307692307699</v>
      </c>
      <c r="K12" s="19">
        <f t="shared" si="1"/>
        <v>1.6503589743589657</v>
      </c>
      <c r="L12" s="20"/>
      <c r="M12" s="21">
        <f>COUNTIFS(EDA_Nexus_usSNL!N$2:N$1962,"&gt;0",EDA_Nexus_usSNL!O$2:O$1962,"&gt;0",EDA_Nexus_usSNL!D$2:D$1962,"Electric",EDA_Nexus_usSNL!T$2:T$1962,"&lt;&gt;Limited-Issue Rider",EDA_Nexus_usSNL!Z$2:Z$1962,B12)</f>
        <v>29</v>
      </c>
      <c r="N12" s="21">
        <f>COUNTIFS(EDA_Nexus_usSNL!N$2:N$1962,"&gt;0",EDA_Nexus_usSNL!O$2:O$1962,"&gt;0",EDA_Nexus_usSNL!D$2:D$1962,"Electric",EDA_Nexus_usSNL!T$2:T$1962,"Vertically Integrated",EDA_Nexus_usSNL!Z$2:Z$1962,B12)</f>
        <v>15</v>
      </c>
      <c r="O12" s="21">
        <f>COUNTIFS(EDA_Nexus_usSNL!N$2:N$1962,"&gt;0",EDA_Nexus_usSNL!O$2:O$1962,"&gt;0",EDA_Nexus_usSNL!D$2:D$1962,"Electric",EDA_Nexus_usSNL!T$2:T$1962,"Distribution",EDA_Nexus_usSNL!Z$2:Z$1962,B12)</f>
        <v>13</v>
      </c>
      <c r="P12" s="21"/>
      <c r="Q12" s="21">
        <f>COUNTIFS(EDA_Nexus_usSNL!O$2:O$1962,"&gt;0",EDA_Nexus_usSNL!N$2:N$1962,"&gt;0",EDA_Nexus_usSNL!D$2:D$1962,"Electric",EDA_Nexus_usSNL!T$2:T$1962,"&lt;&gt;Limited-Issue Rider",EDA_Nexus_usSNL!Z$2:Z$1962,B12)</f>
        <v>29</v>
      </c>
      <c r="R12" s="21">
        <f>COUNTIFS(EDA_Nexus_usSNL!O$2:O$1962,"&gt;0",EDA_Nexus_usSNL!N$2:N$1962,"&gt;0",EDA_Nexus_usSNL!D$2:D$1962,"Electric",EDA_Nexus_usSNL!T$2:T$1962,"Vertically Integrated",EDA_Nexus_usSNL!Z$2:Z$1962,B12)</f>
        <v>15</v>
      </c>
      <c r="S12" s="22">
        <f>COUNTIFS(EDA_Nexus_usSNL!O$2:O$1962,"&gt;0",EDA_Nexus_usSNL!N$2:N$1962,"&gt;0",EDA_Nexus_usSNL!D$2:D$1962,"Electric",EDA_Nexus_usSNL!T$2:T$1962,"Distribution",EDA_Nexus_usSNL!Z$2:Z$1962,B12)</f>
        <v>13</v>
      </c>
    </row>
    <row r="13" spans="2:19" x14ac:dyDescent="0.25">
      <c r="B13" s="18">
        <v>2015</v>
      </c>
      <c r="C13" s="19">
        <f>AVERAGEIFS(EDA_Nexus_usSNL!N$2:N$1962,EDA_Nexus_usSNL!N$2:N$1962,"&gt;0",EDA_Nexus_usSNL!D$2:D$1962,"Electric",EDA_Nexus_usSNL!T$2:T$1962,"&lt;&gt;Limited-Issue Rider",EDA_Nexus_usSNL!O$2:O$1962,"&gt;0",EDA_Nexus_usSNL!Z$2:Z$1962,B13)</f>
        <v>9.5733333333333324</v>
      </c>
      <c r="D13" s="19">
        <f>AVERAGEIFS(EDA_Nexus_usSNL!N$2:N$1962,EDA_Nexus_usSNL!N$2:N$1962,"&gt;0",EDA_Nexus_usSNL!D$2:D$1962,"Electric",EDA_Nexus_usSNL!T$2:T$1962,"Vertically Integrated",EDA_Nexus_usSNL!O$2:O$1962,"&gt;0",EDA_Nexus_usSNL!Z$2:Z$1962,B13)</f>
        <v>9.7206250000000001</v>
      </c>
      <c r="E13" s="19">
        <f>AVERAGEIFS(EDA_Nexus_usSNL!N$2:N$1962,EDA_Nexus_usSNL!N$2:N$1962,"&gt;0",EDA_Nexus_usSNL!D$2:D$1962,"Electric",EDA_Nexus_usSNL!T$2:T$1962,"Distribution",EDA_Nexus_usSNL!O$2:O$1962,"&gt;0",EDA_Nexus_usSNL!Z$2:Z$1962,B13)</f>
        <v>9.1716666666666669</v>
      </c>
      <c r="F13" s="19">
        <f t="shared" si="0"/>
        <v>0.54895833333333321</v>
      </c>
      <c r="G13" s="20"/>
      <c r="H13" s="19">
        <f>AVERAGEIFS(EDA_Nexus_usSNL!O$2:O$1962,EDA_Nexus_usSNL!O$2:O$1962,"&gt;0",EDA_Nexus_usSNL!N$2:N$1962,"&gt;0",EDA_Nexus_usSNL!D$2:D$1962,"Electric",EDA_Nexus_usSNL!T$2:T$1962,"&lt;&gt;Limited-Issue Rider",EDA_Nexus_usSNL!Z$2:Z$1962,B13)</f>
        <v>48.487500000000011</v>
      </c>
      <c r="I13" s="19">
        <f>AVERAGEIFS(EDA_Nexus_usSNL!O$2:O$1962,EDA_Nexus_usSNL!O$2:O$1962,"&gt;0",EDA_Nexus_usSNL!N$2:N$1962,"&gt;0",EDA_Nexus_usSNL!D$2:D$1962,"Electric",EDA_Nexus_usSNL!T$2:T$1962,"Vertically Integrated",EDA_Nexus_usSNL!Z$2:Z$1962,B13)</f>
        <v>49.590625000000003</v>
      </c>
      <c r="J13" s="19">
        <f>AVERAGEIFS(EDA_Nexus_usSNL!O$2:O$1962,EDA_Nexus_usSNL!O$2:O$1962,"&gt;0",EDA_Nexus_usSNL!N$2:N$1962,"&gt;0",EDA_Nexus_usSNL!D$2:D$1962,"Electric",EDA_Nexus_usSNL!T$2:T$1962,"Distribution",EDA_Nexus_usSNL!Z$2:Z$1962,B13)</f>
        <v>48.375</v>
      </c>
      <c r="K13" s="19">
        <f t="shared" si="1"/>
        <v>1.2156250000000028</v>
      </c>
      <c r="L13" s="20"/>
      <c r="M13" s="21">
        <f>COUNTIFS(EDA_Nexus_usSNL!N$2:N$1962,"&gt;0",EDA_Nexus_usSNL!O$2:O$1962,"&gt;0",EDA_Nexus_usSNL!D$2:D$1962,"Electric",EDA_Nexus_usSNL!T$2:T$1962,"&lt;&gt;Limited-Issue Rider",EDA_Nexus_usSNL!Z$2:Z$1962,B13)</f>
        <v>24</v>
      </c>
      <c r="N13" s="21">
        <f>COUNTIFS(EDA_Nexus_usSNL!N$2:N$1962,"&gt;0",EDA_Nexus_usSNL!O$2:O$1962,"&gt;0",EDA_Nexus_usSNL!D$2:D$1962,"Electric",EDA_Nexus_usSNL!T$2:T$1962,"Vertically Integrated",EDA_Nexus_usSNL!Z$2:Z$1962,B13)</f>
        <v>16</v>
      </c>
      <c r="O13" s="21">
        <f>COUNTIFS(EDA_Nexus_usSNL!N$2:N$1962,"&gt;0",EDA_Nexus_usSNL!O$2:O$1962,"&gt;0",EDA_Nexus_usSNL!D$2:D$1962,"Electric",EDA_Nexus_usSNL!T$2:T$1962,"Distribution",EDA_Nexus_usSNL!Z$2:Z$1962,B13)</f>
        <v>6</v>
      </c>
      <c r="P13" s="21"/>
      <c r="Q13" s="21">
        <f>COUNTIFS(EDA_Nexus_usSNL!O$2:O$1962,"&gt;0",EDA_Nexus_usSNL!N$2:N$1962,"&gt;0",EDA_Nexus_usSNL!D$2:D$1962,"Electric",EDA_Nexus_usSNL!T$2:T$1962,"&lt;&gt;Limited-Issue Rider",EDA_Nexus_usSNL!Z$2:Z$1962,B13)</f>
        <v>24</v>
      </c>
      <c r="R13" s="21">
        <f>COUNTIFS(EDA_Nexus_usSNL!O$2:O$1962,"&gt;0",EDA_Nexus_usSNL!N$2:N$1962,"&gt;0",EDA_Nexus_usSNL!D$2:D$1962,"Electric",EDA_Nexus_usSNL!T$2:T$1962,"Vertically Integrated",EDA_Nexus_usSNL!Z$2:Z$1962,B13)</f>
        <v>16</v>
      </c>
      <c r="S13" s="22">
        <f>COUNTIFS(EDA_Nexus_usSNL!O$2:O$1962,"&gt;0",EDA_Nexus_usSNL!N$2:N$1962,"&gt;0",EDA_Nexus_usSNL!D$2:D$1962,"Electric",EDA_Nexus_usSNL!T$2:T$1962,"Distribution",EDA_Nexus_usSNL!Z$2:Z$1962,B13)</f>
        <v>6</v>
      </c>
    </row>
    <row r="14" spans="2:19" x14ac:dyDescent="0.25">
      <c r="B14" s="18">
        <v>2016</v>
      </c>
      <c r="C14" s="19">
        <f>AVERAGEIFS(EDA_Nexus_usSNL!N$2:N$1962,EDA_Nexus_usSNL!N$2:N$1962,"&gt;0",EDA_Nexus_usSNL!D$2:D$1962,"Electric",EDA_Nexus_usSNL!T$2:T$1962,"&lt;&gt;Limited-Issue Rider",EDA_Nexus_usSNL!O$2:O$1962,"&gt;0",EDA_Nexus_usSNL!Z$2:Z$1962,B14)</f>
        <v>9.564193548387097</v>
      </c>
      <c r="D14" s="19">
        <f>AVERAGEIFS(EDA_Nexus_usSNL!N$2:N$1962,EDA_Nexus_usSNL!N$2:N$1962,"&gt;0",EDA_Nexus_usSNL!D$2:D$1962,"Electric",EDA_Nexus_usSNL!T$2:T$1962,"Vertically Integrated",EDA_Nexus_usSNL!O$2:O$1962,"&gt;0",EDA_Nexus_usSNL!Z$2:Z$1962,B14)</f>
        <v>9.7242105263157903</v>
      </c>
      <c r="E14" s="19">
        <f>AVERAGEIFS(EDA_Nexus_usSNL!N$2:N$1962,EDA_Nexus_usSNL!N$2:N$1962,"&gt;0",EDA_Nexus_usSNL!D$2:D$1962,"Electric",EDA_Nexus_usSNL!T$2:T$1962,"Distribution",EDA_Nexus_usSNL!O$2:O$1962,"&gt;0",EDA_Nexus_usSNL!Z$2:Z$1962,B14)</f>
        <v>9.3108333333333331</v>
      </c>
      <c r="F14" s="19">
        <f t="shared" si="0"/>
        <v>0.41337719298245723</v>
      </c>
      <c r="G14" s="20"/>
      <c r="H14" s="19">
        <f>AVERAGEIFS(EDA_Nexus_usSNL!O$2:O$1962,EDA_Nexus_usSNL!O$2:O$1962,"&gt;0",EDA_Nexus_usSNL!N$2:N$1962,"&gt;0",EDA_Nexus_usSNL!D$2:D$1962,"Electric",EDA_Nexus_usSNL!T$2:T$1962,"&lt;&gt;Limited-Issue Rider",EDA_Nexus_usSNL!Z$2:Z$1962,B14)</f>
        <v>48.604193548387094</v>
      </c>
      <c r="I14" s="19">
        <f>AVERAGEIFS(EDA_Nexus_usSNL!O$2:O$1962,EDA_Nexus_usSNL!O$2:O$1962,"&gt;0",EDA_Nexus_usSNL!N$2:N$1962,"&gt;0",EDA_Nexus_usSNL!D$2:D$1962,"Electric",EDA_Nexus_usSNL!T$2:T$1962,"Vertically Integrated",EDA_Nexus_usSNL!Z$2:Z$1962,B14)</f>
        <v>48.279473684210529</v>
      </c>
      <c r="J14" s="19">
        <f>AVERAGEIFS(EDA_Nexus_usSNL!O$2:O$1962,EDA_Nexus_usSNL!O$2:O$1962,"&gt;0",EDA_Nexus_usSNL!N$2:N$1962,"&gt;0",EDA_Nexus_usSNL!D$2:D$1962,"Electric",EDA_Nexus_usSNL!T$2:T$1962,"Distribution",EDA_Nexus_usSNL!Z$2:Z$1962,B14)</f>
        <v>49.118333333333339</v>
      </c>
      <c r="K14" s="19">
        <f t="shared" si="1"/>
        <v>-0.83885964912280997</v>
      </c>
      <c r="L14" s="20"/>
      <c r="M14" s="21">
        <f>COUNTIFS(EDA_Nexus_usSNL!N$2:N$1962,"&gt;0",EDA_Nexus_usSNL!O$2:O$1962,"&gt;0",EDA_Nexus_usSNL!D$2:D$1962,"Electric",EDA_Nexus_usSNL!T$2:T$1962,"&lt;&gt;Limited-Issue Rider",EDA_Nexus_usSNL!Z$2:Z$1962,B14)</f>
        <v>31</v>
      </c>
      <c r="N14" s="21">
        <f>COUNTIFS(EDA_Nexus_usSNL!N$2:N$1962,"&gt;0",EDA_Nexus_usSNL!O$2:O$1962,"&gt;0",EDA_Nexus_usSNL!D$2:D$1962,"Electric",EDA_Nexus_usSNL!T$2:T$1962,"Vertically Integrated",EDA_Nexus_usSNL!Z$2:Z$1962,B14)</f>
        <v>19</v>
      </c>
      <c r="O14" s="21">
        <f>COUNTIFS(EDA_Nexus_usSNL!N$2:N$1962,"&gt;0",EDA_Nexus_usSNL!O$2:O$1962,"&gt;0",EDA_Nexus_usSNL!D$2:D$1962,"Electric",EDA_Nexus_usSNL!T$2:T$1962,"Distribution",EDA_Nexus_usSNL!Z$2:Z$1962,B14)</f>
        <v>12</v>
      </c>
      <c r="P14" s="21"/>
      <c r="Q14" s="21">
        <f>COUNTIFS(EDA_Nexus_usSNL!O$2:O$1962,"&gt;0",EDA_Nexus_usSNL!N$2:N$1962,"&gt;0",EDA_Nexus_usSNL!D$2:D$1962,"Electric",EDA_Nexus_usSNL!T$2:T$1962,"&lt;&gt;Limited-Issue Rider",EDA_Nexus_usSNL!Z$2:Z$1962,B14)</f>
        <v>31</v>
      </c>
      <c r="R14" s="21">
        <f>COUNTIFS(EDA_Nexus_usSNL!O$2:O$1962,"&gt;0",EDA_Nexus_usSNL!N$2:N$1962,"&gt;0",EDA_Nexus_usSNL!D$2:D$1962,"Electric",EDA_Nexus_usSNL!T$2:T$1962,"Vertically Integrated",EDA_Nexus_usSNL!Z$2:Z$1962,B14)</f>
        <v>19</v>
      </c>
      <c r="S14" s="22">
        <f>COUNTIFS(EDA_Nexus_usSNL!O$2:O$1962,"&gt;0",EDA_Nexus_usSNL!N$2:N$1962,"&gt;0",EDA_Nexus_usSNL!D$2:D$1962,"Electric",EDA_Nexus_usSNL!T$2:T$1962,"Distribution",EDA_Nexus_usSNL!Z$2:Z$1962,B14)</f>
        <v>12</v>
      </c>
    </row>
    <row r="15" spans="2:19" x14ac:dyDescent="0.25">
      <c r="B15" s="18">
        <v>2017</v>
      </c>
      <c r="C15" s="19">
        <f>AVERAGEIFS(EDA_Nexus_usSNL!N$2:N$1962,EDA_Nexus_usSNL!N$2:N$1962,"&gt;0",EDA_Nexus_usSNL!D$2:D$1962,"Electric",EDA_Nexus_usSNL!T$2:T$1962,"&lt;&gt;Limited-Issue Rider",EDA_Nexus_usSNL!O$2:O$1962,"&gt;0",EDA_Nexus_usSNL!Z$2:Z$1962,B15)</f>
        <v>9.6447368421052655</v>
      </c>
      <c r="D15" s="19">
        <f>AVERAGEIFS(EDA_Nexus_usSNL!N$2:N$1962,EDA_Nexus_usSNL!N$2:N$1962,"&gt;0",EDA_Nexus_usSNL!D$2:D$1962,"Electric",EDA_Nexus_usSNL!T$2:T$1962,"Vertically Integrated",EDA_Nexus_usSNL!O$2:O$1962,"&gt;0",EDA_Nexus_usSNL!Z$2:Z$1962,B15)</f>
        <v>9.7750000000000004</v>
      </c>
      <c r="E15" s="19">
        <f>AVERAGEIFS(EDA_Nexus_usSNL!N$2:N$1962,EDA_Nexus_usSNL!N$2:N$1962,"&gt;0",EDA_Nexus_usSNL!D$2:D$1962,"Electric",EDA_Nexus_usSNL!T$2:T$1962,"Distribution",EDA_Nexus_usSNL!O$2:O$1962,"&gt;0",EDA_Nexus_usSNL!Z$2:Z$1962,B15)</f>
        <v>9.407692307692308</v>
      </c>
      <c r="F15" s="19">
        <f t="shared" si="0"/>
        <v>0.36730769230769234</v>
      </c>
      <c r="G15" s="20"/>
      <c r="H15" s="19">
        <f>AVERAGEIFS(EDA_Nexus_usSNL!O$2:O$1962,EDA_Nexus_usSNL!O$2:O$1962,"&gt;0",EDA_Nexus_usSNL!N$2:N$1962,"&gt;0",EDA_Nexus_usSNL!D$2:D$1962,"Electric",EDA_Nexus_usSNL!T$2:T$1962,"&lt;&gt;Limited-Issue Rider",EDA_Nexus_usSNL!Z$2:Z$1962,B15)</f>
        <v>49.191052631578948</v>
      </c>
      <c r="I15" s="19">
        <f>AVERAGEIFS(EDA_Nexus_usSNL!O$2:O$1962,EDA_Nexus_usSNL!O$2:O$1962,"&gt;0",EDA_Nexus_usSNL!N$2:N$1962,"&gt;0",EDA_Nexus_usSNL!D$2:D$1962,"Electric",EDA_Nexus_usSNL!T$2:T$1962,"Vertically Integrated",EDA_Nexus_usSNL!Z$2:Z$1962,B15)</f>
        <v>49.395416666666677</v>
      </c>
      <c r="J15" s="19">
        <f>AVERAGEIFS(EDA_Nexus_usSNL!O$2:O$1962,EDA_Nexus_usSNL!O$2:O$1962,"&gt;0",EDA_Nexus_usSNL!N$2:N$1962,"&gt;0",EDA_Nexus_usSNL!D$2:D$1962,"Electric",EDA_Nexus_usSNL!T$2:T$1962,"Distribution",EDA_Nexus_usSNL!Z$2:Z$1962,B15)</f>
        <v>49.520769230769233</v>
      </c>
      <c r="K15" s="19">
        <f t="shared" si="1"/>
        <v>-0.12535256410255613</v>
      </c>
      <c r="L15" s="20"/>
      <c r="M15" s="21">
        <f>COUNTIFS(EDA_Nexus_usSNL!N$2:N$1962,"&gt;0",EDA_Nexus_usSNL!O$2:O$1962,"&gt;0",EDA_Nexus_usSNL!D$2:D$1962,"Electric",EDA_Nexus_usSNL!T$2:T$1962,"&lt;&gt;Limited-Issue Rider",EDA_Nexus_usSNL!Z$2:Z$1962,B15)</f>
        <v>38</v>
      </c>
      <c r="N15" s="21">
        <f>COUNTIFS(EDA_Nexus_usSNL!N$2:N$1962,"&gt;0",EDA_Nexus_usSNL!O$2:O$1962,"&gt;0",EDA_Nexus_usSNL!D$2:D$1962,"Electric",EDA_Nexus_usSNL!T$2:T$1962,"Vertically Integrated",EDA_Nexus_usSNL!Z$2:Z$1962,B15)</f>
        <v>24</v>
      </c>
      <c r="O15" s="21">
        <f>COUNTIFS(EDA_Nexus_usSNL!N$2:N$1962,"&gt;0",EDA_Nexus_usSNL!O$2:O$1962,"&gt;0",EDA_Nexus_usSNL!D$2:D$1962,"Electric",EDA_Nexus_usSNL!T$2:T$1962,"Distribution",EDA_Nexus_usSNL!Z$2:Z$1962,B15)</f>
        <v>13</v>
      </c>
      <c r="P15" s="21"/>
      <c r="Q15" s="21">
        <f>COUNTIFS(EDA_Nexus_usSNL!O$2:O$1962,"&gt;0",EDA_Nexus_usSNL!N$2:N$1962,"&gt;0",EDA_Nexus_usSNL!D$2:D$1962,"Electric",EDA_Nexus_usSNL!T$2:T$1962,"&lt;&gt;Limited-Issue Rider",EDA_Nexus_usSNL!Z$2:Z$1962,B15)</f>
        <v>38</v>
      </c>
      <c r="R15" s="21">
        <f>COUNTIFS(EDA_Nexus_usSNL!O$2:O$1962,"&gt;0",EDA_Nexus_usSNL!N$2:N$1962,"&gt;0",EDA_Nexus_usSNL!D$2:D$1962,"Electric",EDA_Nexus_usSNL!T$2:T$1962,"Vertically Integrated",EDA_Nexus_usSNL!Z$2:Z$1962,B15)</f>
        <v>24</v>
      </c>
      <c r="S15" s="22">
        <f>COUNTIFS(EDA_Nexus_usSNL!O$2:O$1962,"&gt;0",EDA_Nexus_usSNL!N$2:N$1962,"&gt;0",EDA_Nexus_usSNL!D$2:D$1962,"Electric",EDA_Nexus_usSNL!T$2:T$1962,"Distribution",EDA_Nexus_usSNL!Z$2:Z$1962,B15)</f>
        <v>13</v>
      </c>
    </row>
    <row r="16" spans="2:19" x14ac:dyDescent="0.25">
      <c r="B16" s="18">
        <v>2018</v>
      </c>
      <c r="C16" s="19">
        <f>AVERAGEIFS(EDA_Nexus_usSNL!N$2:N$1962,EDA_Nexus_usSNL!N$2:N$1962,"&gt;0",EDA_Nexus_usSNL!D$2:D$1962,"Electric",EDA_Nexus_usSNL!T$2:T$1962,"&lt;&gt;Limited-Issue Rider",EDA_Nexus_usSNL!O$2:O$1962,"&gt;0",EDA_Nexus_usSNL!Z$2:Z$1962,B16)</f>
        <v>9.5621052631578944</v>
      </c>
      <c r="D16" s="19">
        <f>AVERAGEIFS(EDA_Nexus_usSNL!N$2:N$1962,EDA_Nexus_usSNL!N$2:N$1962,"&gt;0",EDA_Nexus_usSNL!D$2:D$1962,"Electric",EDA_Nexus_usSNL!T$2:T$1962,"Vertically Integrated",EDA_Nexus_usSNL!O$2:O$1962,"&gt;0",EDA_Nexus_usSNL!Z$2:Z$1962,B16)</f>
        <v>9.6795652173913069</v>
      </c>
      <c r="E16" s="19">
        <f>AVERAGEIFS(EDA_Nexus_usSNL!N$2:N$1962,EDA_Nexus_usSNL!N$2:N$1962,"&gt;0",EDA_Nexus_usSNL!D$2:D$1962,"Electric",EDA_Nexus_usSNL!T$2:T$1962,"Distribution",EDA_Nexus_usSNL!O$2:O$1962,"&gt;0",EDA_Nexus_usSNL!Z$2:Z$1962,B16)</f>
        <v>9.3819999999999997</v>
      </c>
      <c r="F16" s="19">
        <f t="shared" si="0"/>
        <v>0.29756521739130726</v>
      </c>
      <c r="G16" s="20"/>
      <c r="H16" s="19">
        <f>AVERAGEIFS(EDA_Nexus_usSNL!O$2:O$1962,EDA_Nexus_usSNL!O$2:O$1962,"&gt;0",EDA_Nexus_usSNL!N$2:N$1962,"&gt;0",EDA_Nexus_usSNL!D$2:D$1962,"Electric",EDA_Nexus_usSNL!T$2:T$1962,"&lt;&gt;Limited-Issue Rider",EDA_Nexus_usSNL!Z$2:Z$1962,B16)</f>
        <v>48.987631578947365</v>
      </c>
      <c r="I16" s="19">
        <f>AVERAGEIFS(EDA_Nexus_usSNL!O$2:O$1962,EDA_Nexus_usSNL!O$2:O$1962,"&gt;0",EDA_Nexus_usSNL!N$2:N$1962,"&gt;0",EDA_Nexus_usSNL!D$2:D$1962,"Electric",EDA_Nexus_usSNL!T$2:T$1962,"Vertically Integrated",EDA_Nexus_usSNL!Z$2:Z$1962,B16)</f>
        <v>48.381739130434774</v>
      </c>
      <c r="J16" s="19">
        <f>AVERAGEIFS(EDA_Nexus_usSNL!O$2:O$1962,EDA_Nexus_usSNL!O$2:O$1962,"&gt;0",EDA_Nexus_usSNL!N$2:N$1962,"&gt;0",EDA_Nexus_usSNL!D$2:D$1962,"Electric",EDA_Nexus_usSNL!T$2:T$1962,"Distribution",EDA_Nexus_usSNL!Z$2:Z$1962,B16)</f>
        <v>49.916666666666664</v>
      </c>
      <c r="K16" s="19">
        <f t="shared" si="1"/>
        <v>-1.5349275362318906</v>
      </c>
      <c r="L16" s="20"/>
      <c r="M16" s="21">
        <f>COUNTIFS(EDA_Nexus_usSNL!N$2:N$1962,"&gt;0",EDA_Nexus_usSNL!O$2:O$1962,"&gt;0",EDA_Nexus_usSNL!D$2:D$1962,"Electric",EDA_Nexus_usSNL!T$2:T$1962,"&lt;&gt;Limited-Issue Rider",EDA_Nexus_usSNL!Z$2:Z$1962,B16)</f>
        <v>38</v>
      </c>
      <c r="N16" s="21">
        <f>COUNTIFS(EDA_Nexus_usSNL!N$2:N$1962,"&gt;0",EDA_Nexus_usSNL!O$2:O$1962,"&gt;0",EDA_Nexus_usSNL!D$2:D$1962,"Electric",EDA_Nexus_usSNL!T$2:T$1962,"Vertically Integrated",EDA_Nexus_usSNL!Z$2:Z$1962,B16)</f>
        <v>23</v>
      </c>
      <c r="O16" s="21">
        <f>COUNTIFS(EDA_Nexus_usSNL!N$2:N$1962,"&gt;0",EDA_Nexus_usSNL!O$2:O$1962,"&gt;0",EDA_Nexus_usSNL!D$2:D$1962,"Electric",EDA_Nexus_usSNL!T$2:T$1962,"Distribution",EDA_Nexus_usSNL!Z$2:Z$1962,B16)</f>
        <v>15</v>
      </c>
      <c r="P16" s="21"/>
      <c r="Q16" s="21">
        <f>COUNTIFS(EDA_Nexus_usSNL!O$2:O$1962,"&gt;0",EDA_Nexus_usSNL!N$2:N$1962,"&gt;0",EDA_Nexus_usSNL!D$2:D$1962,"Electric",EDA_Nexus_usSNL!T$2:T$1962,"&lt;&gt;Limited-Issue Rider",EDA_Nexus_usSNL!Z$2:Z$1962,B16)</f>
        <v>38</v>
      </c>
      <c r="R16" s="21">
        <f>COUNTIFS(EDA_Nexus_usSNL!O$2:O$1962,"&gt;0",EDA_Nexus_usSNL!N$2:N$1962,"&gt;0",EDA_Nexus_usSNL!D$2:D$1962,"Electric",EDA_Nexus_usSNL!T$2:T$1962,"Vertically Integrated",EDA_Nexus_usSNL!Z$2:Z$1962,B16)</f>
        <v>23</v>
      </c>
      <c r="S16" s="22">
        <f>COUNTIFS(EDA_Nexus_usSNL!O$2:O$1962,"&gt;0",EDA_Nexus_usSNL!N$2:N$1962,"&gt;0",EDA_Nexus_usSNL!D$2:D$1962,"Electric",EDA_Nexus_usSNL!T$2:T$1962,"Distribution",EDA_Nexus_usSNL!Z$2:Z$1962,B16)</f>
        <v>15</v>
      </c>
    </row>
    <row r="17" spans="2:19" x14ac:dyDescent="0.25">
      <c r="B17" s="18">
        <v>2019</v>
      </c>
      <c r="C17" s="19">
        <f>AVERAGEIFS(EDA_Nexus_usSNL!N$2:N$1962,EDA_Nexus_usSNL!N$2:N$1962,"&gt;0",EDA_Nexus_usSNL!D$2:D$1962,"Electric",EDA_Nexus_usSNL!T$2:T$1962,"&lt;&gt;Limited-Issue Rider",EDA_Nexus_usSNL!O$2:O$1962,"&gt;0",EDA_Nexus_usSNL!Z$2:Z$1962,B17)</f>
        <v>9.6288888888888895</v>
      </c>
      <c r="D17" s="19">
        <f>AVERAGEIFS(EDA_Nexus_usSNL!N$2:N$1962,EDA_Nexus_usSNL!N$2:N$1962,"&gt;0",EDA_Nexus_usSNL!D$2:D$1962,"Electric",EDA_Nexus_usSNL!T$2:T$1962,"Vertically Integrated",EDA_Nexus_usSNL!O$2:O$1962,"&gt;0",EDA_Nexus_usSNL!Z$2:Z$1962,B17)</f>
        <v>9.7355</v>
      </c>
      <c r="E17" s="19">
        <f>AVERAGEIFS(EDA_Nexus_usSNL!N$2:N$1962,EDA_Nexus_usSNL!N$2:N$1962,"&gt;0",EDA_Nexus_usSNL!D$2:D$1962,"Electric",EDA_Nexus_usSNL!T$2:T$1962,"Distribution",EDA_Nexus_usSNL!O$2:O$1962,"&gt;0",EDA_Nexus_usSNL!Z$2:Z$1962,B17)</f>
        <v>9.3242857142857165</v>
      </c>
      <c r="F17" s="19">
        <f t="shared" si="0"/>
        <v>0.41121428571428353</v>
      </c>
      <c r="G17" s="20"/>
      <c r="H17" s="19">
        <f>AVERAGEIFS(EDA_Nexus_usSNL!O$2:O$1962,EDA_Nexus_usSNL!O$2:O$1962,"&gt;0",EDA_Nexus_usSNL!N$2:N$1962,"&gt;0",EDA_Nexus_usSNL!D$2:D$1962,"Electric",EDA_Nexus_usSNL!T$2:T$1962,"&lt;&gt;Limited-Issue Rider",EDA_Nexus_usSNL!Z$2:Z$1962,B17)</f>
        <v>50.332962962962981</v>
      </c>
      <c r="I17" s="19">
        <f>AVERAGEIFS(EDA_Nexus_usSNL!O$2:O$1962,EDA_Nexus_usSNL!O$2:O$1962,"&gt;0",EDA_Nexus_usSNL!N$2:N$1962,"&gt;0",EDA_Nexus_usSNL!D$2:D$1962,"Electric",EDA_Nexus_usSNL!T$2:T$1962,"Vertically Integrated",EDA_Nexus_usSNL!Z$2:Z$1962,B17)</f>
        <v>50.3155</v>
      </c>
      <c r="J17" s="19">
        <f>AVERAGEIFS(EDA_Nexus_usSNL!O$2:O$1962,EDA_Nexus_usSNL!O$2:O$1962,"&gt;0",EDA_Nexus_usSNL!N$2:N$1962,"&gt;0",EDA_Nexus_usSNL!D$2:D$1962,"Electric",EDA_Nexus_usSNL!T$2:T$1962,"Distribution",EDA_Nexus_usSNL!Z$2:Z$1962,B17)</f>
        <v>50.382857142857141</v>
      </c>
      <c r="K17" s="19">
        <f t="shared" si="1"/>
        <v>-6.7357142857140673E-2</v>
      </c>
      <c r="L17" s="20"/>
      <c r="M17" s="21">
        <f>COUNTIFS(EDA_Nexus_usSNL!N$2:N$1962,"&gt;0",EDA_Nexus_usSNL!O$2:O$1962,"&gt;0",EDA_Nexus_usSNL!D$2:D$1962,"Electric",EDA_Nexus_usSNL!T$2:T$1962,"&lt;&gt;Limited-Issue Rider",EDA_Nexus_usSNL!Z$2:Z$1962,B17)</f>
        <v>27</v>
      </c>
      <c r="N17" s="21">
        <f>COUNTIFS(EDA_Nexus_usSNL!N$2:N$1962,"&gt;0",EDA_Nexus_usSNL!O$2:O$1962,"&gt;0",EDA_Nexus_usSNL!D$2:D$1962,"Electric",EDA_Nexus_usSNL!T$2:T$1962,"Vertically Integrated",EDA_Nexus_usSNL!Z$2:Z$1962,B17)</f>
        <v>20</v>
      </c>
      <c r="O17" s="21">
        <f>COUNTIFS(EDA_Nexus_usSNL!N$2:N$1962,"&gt;0",EDA_Nexus_usSNL!O$2:O$1962,"&gt;0",EDA_Nexus_usSNL!D$2:D$1962,"Electric",EDA_Nexus_usSNL!T$2:T$1962,"Distribution",EDA_Nexus_usSNL!Z$2:Z$1962,B17)</f>
        <v>7</v>
      </c>
      <c r="P17" s="21"/>
      <c r="Q17" s="21">
        <f>COUNTIFS(EDA_Nexus_usSNL!O$2:O$1962,"&gt;0",EDA_Nexus_usSNL!N$2:N$1962,"&gt;0",EDA_Nexus_usSNL!D$2:D$1962,"Electric",EDA_Nexus_usSNL!T$2:T$1962,"&lt;&gt;Limited-Issue Rider",EDA_Nexus_usSNL!Z$2:Z$1962,B17)</f>
        <v>27</v>
      </c>
      <c r="R17" s="21">
        <f>COUNTIFS(EDA_Nexus_usSNL!O$2:O$1962,"&gt;0",EDA_Nexus_usSNL!N$2:N$1962,"&gt;0",EDA_Nexus_usSNL!D$2:D$1962,"Electric",EDA_Nexus_usSNL!T$2:T$1962,"Vertically Integrated",EDA_Nexus_usSNL!Z$2:Z$1962,B17)</f>
        <v>20</v>
      </c>
      <c r="S17" s="22">
        <f>COUNTIFS(EDA_Nexus_usSNL!O$2:O$1962,"&gt;0",EDA_Nexus_usSNL!N$2:N$1962,"&gt;0",EDA_Nexus_usSNL!D$2:D$1962,"Electric",EDA_Nexus_usSNL!T$2:T$1962,"Distribution",EDA_Nexus_usSNL!Z$2:Z$1962,B17)</f>
        <v>7</v>
      </c>
    </row>
    <row r="18" spans="2:19" x14ac:dyDescent="0.25">
      <c r="B18" s="18">
        <v>2020</v>
      </c>
      <c r="C18" s="19">
        <f>AVERAGEIFS(EDA_Nexus_usSNL!N$2:N$1962,EDA_Nexus_usSNL!N$2:N$1962,"&gt;0",EDA_Nexus_usSNL!D$2:D$1962,"Electric",EDA_Nexus_usSNL!T$2:T$1962,"&lt;&gt;Limited-Issue Rider",EDA_Nexus_usSNL!O$2:O$1962,"&gt;0",EDA_Nexus_usSNL!Z$2:Z$1962,B18)</f>
        <v>9.3734999999999964</v>
      </c>
      <c r="D18" s="19">
        <f>AVERAGEIFS(EDA_Nexus_usSNL!N$2:N$1962,EDA_Nexus_usSNL!N$2:N$1962,"&gt;0",EDA_Nexus_usSNL!D$2:D$1962,"Electric",EDA_Nexus_usSNL!T$2:T$1962,"Vertically Integrated",EDA_Nexus_usSNL!O$2:O$1962,"&gt;0",EDA_Nexus_usSNL!Z$2:Z$1962,B18)</f>
        <v>9.5371999999999986</v>
      </c>
      <c r="E18" s="19">
        <f>AVERAGEIFS(EDA_Nexus_usSNL!N$2:N$1962,EDA_Nexus_usSNL!N$2:N$1962,"&gt;0",EDA_Nexus_usSNL!D$2:D$1962,"Electric",EDA_Nexus_usSNL!T$2:T$1962,"Distribution",EDA_Nexus_usSNL!O$2:O$1962,"&gt;0",EDA_Nexus_usSNL!Z$2:Z$1962,B18)</f>
        <v>9.1006666666666653</v>
      </c>
      <c r="F18" s="19">
        <f t="shared" si="0"/>
        <v>0.43653333333333322</v>
      </c>
      <c r="G18" s="20"/>
      <c r="H18" s="19">
        <f>AVERAGEIFS(EDA_Nexus_usSNL!O$2:O$1962,EDA_Nexus_usSNL!O$2:O$1962,"&gt;0",EDA_Nexus_usSNL!N$2:N$1962,"&gt;0",EDA_Nexus_usSNL!D$2:D$1962,"Electric",EDA_Nexus_usSNL!T$2:T$1962,"&lt;&gt;Limited-Issue Rider",EDA_Nexus_usSNL!Z$2:Z$1962,B18)</f>
        <v>49.786249999999988</v>
      </c>
      <c r="I18" s="19">
        <f>AVERAGEIFS(EDA_Nexus_usSNL!O$2:O$1962,EDA_Nexus_usSNL!O$2:O$1962,"&gt;0",EDA_Nexus_usSNL!N$2:N$1962,"&gt;0",EDA_Nexus_usSNL!D$2:D$1962,"Electric",EDA_Nexus_usSNL!T$2:T$1962,"Vertically Integrated",EDA_Nexus_usSNL!Z$2:Z$1962,B18)</f>
        <v>50.125999999999998</v>
      </c>
      <c r="J18" s="19">
        <f>AVERAGEIFS(EDA_Nexus_usSNL!O$2:O$1962,EDA_Nexus_usSNL!O$2:O$1962,"&gt;0",EDA_Nexus_usSNL!N$2:N$1962,"&gt;0",EDA_Nexus_usSNL!D$2:D$1962,"Electric",EDA_Nexus_usSNL!T$2:T$1962,"Distribution",EDA_Nexus_usSNL!Z$2:Z$1962,B18)</f>
        <v>49.22</v>
      </c>
      <c r="K18" s="19">
        <f t="shared" si="1"/>
        <v>0.90599999999999881</v>
      </c>
      <c r="L18" s="20"/>
      <c r="M18" s="21">
        <f>COUNTIFS(EDA_Nexus_usSNL!N$2:N$1962,"&gt;0",EDA_Nexus_usSNL!O$2:O$1962,"&gt;0",EDA_Nexus_usSNL!D$2:D$1962,"Electric",EDA_Nexus_usSNL!T$2:T$1962,"&lt;&gt;Limited-Issue Rider",EDA_Nexus_usSNL!Z$2:Z$1962,B18)</f>
        <v>40</v>
      </c>
      <c r="N18" s="21">
        <f>COUNTIFS(EDA_Nexus_usSNL!N$2:N$1962,"&gt;0",EDA_Nexus_usSNL!O$2:O$1962,"&gt;0",EDA_Nexus_usSNL!D$2:D$1962,"Electric",EDA_Nexus_usSNL!T$2:T$1962,"Vertically Integrated",EDA_Nexus_usSNL!Z$2:Z$1962,B18)</f>
        <v>25</v>
      </c>
      <c r="O18" s="21">
        <f>COUNTIFS(EDA_Nexus_usSNL!N$2:N$1962,"&gt;0",EDA_Nexus_usSNL!O$2:O$1962,"&gt;0",EDA_Nexus_usSNL!D$2:D$1962,"Electric",EDA_Nexus_usSNL!T$2:T$1962,"Distribution",EDA_Nexus_usSNL!Z$2:Z$1962,B18)</f>
        <v>15</v>
      </c>
      <c r="P18" s="21"/>
      <c r="Q18" s="21">
        <f>COUNTIFS(EDA_Nexus_usSNL!O$2:O$1962,"&gt;0",EDA_Nexus_usSNL!N$2:N$1962,"&gt;0",EDA_Nexus_usSNL!D$2:D$1962,"Electric",EDA_Nexus_usSNL!T$2:T$1962,"&lt;&gt;Limited-Issue Rider",EDA_Nexus_usSNL!Z$2:Z$1962,B18)</f>
        <v>40</v>
      </c>
      <c r="R18" s="21">
        <f>COUNTIFS(EDA_Nexus_usSNL!O$2:O$1962,"&gt;0",EDA_Nexus_usSNL!N$2:N$1962,"&gt;0",EDA_Nexus_usSNL!D$2:D$1962,"Electric",EDA_Nexus_usSNL!T$2:T$1962,"Vertically Integrated",EDA_Nexus_usSNL!Z$2:Z$1962,B18)</f>
        <v>25</v>
      </c>
      <c r="S18" s="22">
        <f>COUNTIFS(EDA_Nexus_usSNL!O$2:O$1962,"&gt;0",EDA_Nexus_usSNL!N$2:N$1962,"&gt;0",EDA_Nexus_usSNL!D$2:D$1962,"Electric",EDA_Nexus_usSNL!T$2:T$1962,"Distribution",EDA_Nexus_usSNL!Z$2:Z$1962,B18)</f>
        <v>15</v>
      </c>
    </row>
    <row r="19" spans="2:19" x14ac:dyDescent="0.25">
      <c r="B19" s="18">
        <v>2021</v>
      </c>
      <c r="C19" s="19">
        <f>AVERAGEIFS(EDA_Nexus_usSNL!N$2:N$1962,EDA_Nexus_usSNL!N$2:N$1962,"&gt;0",EDA_Nexus_usSNL!D$2:D$1962,"Electric",EDA_Nexus_usSNL!T$2:T$1962,"&lt;&gt;Limited-Issue Rider",EDA_Nexus_usSNL!O$2:O$1962,"&gt;0",EDA_Nexus_usSNL!Z$2:Z$1962,B19)</f>
        <v>9.3445161290322591</v>
      </c>
      <c r="D19" s="19">
        <f>AVERAGEIFS(EDA_Nexus_usSNL!N$2:N$1962,EDA_Nexus_usSNL!N$2:N$1962,"&gt;0",EDA_Nexus_usSNL!D$2:D$1962,"Electric",EDA_Nexus_usSNL!T$2:T$1962,"Vertically Integrated",EDA_Nexus_usSNL!O$2:O$1962,"&gt;0",EDA_Nexus_usSNL!Z$2:Z$1962,B19)</f>
        <v>9.5</v>
      </c>
      <c r="E19" s="19">
        <f>AVERAGEIFS(EDA_Nexus_usSNL!N$2:N$1962,EDA_Nexus_usSNL!N$2:N$1962,"&gt;0",EDA_Nexus_usSNL!D$2:D$1962,"Electric",EDA_Nexus_usSNL!T$2:T$1962,"Distribution",EDA_Nexus_usSNL!O$2:O$1962,"&gt;0",EDA_Nexus_usSNL!Z$2:Z$1962,B19)</f>
        <v>8.9777777777777779</v>
      </c>
      <c r="F19" s="19">
        <f t="shared" si="0"/>
        <v>0.52222222222222214</v>
      </c>
      <c r="G19" s="20"/>
      <c r="H19" s="19">
        <f>AVERAGEIFS(EDA_Nexus_usSNL!O$2:O$1962,EDA_Nexus_usSNL!O$2:O$1962,"&gt;0",EDA_Nexus_usSNL!N$2:N$1962,"&gt;0",EDA_Nexus_usSNL!D$2:D$1962,"Electric",EDA_Nexus_usSNL!T$2:T$1962,"&lt;&gt;Limited-Issue Rider",EDA_Nexus_usSNL!Z$2:Z$1962,B19)</f>
        <v>49.402903225806455</v>
      </c>
      <c r="I19" s="19">
        <f>AVERAGEIFS(EDA_Nexus_usSNL!O$2:O$1962,EDA_Nexus_usSNL!O$2:O$1962,"&gt;0",EDA_Nexus_usSNL!N$2:N$1962,"&gt;0",EDA_Nexus_usSNL!D$2:D$1962,"Electric",EDA_Nexus_usSNL!T$2:T$1962,"Vertically Integrated",EDA_Nexus_usSNL!Z$2:Z$1962,B19)</f>
        <v>49.450476190476195</v>
      </c>
      <c r="J19" s="19">
        <f>AVERAGEIFS(EDA_Nexus_usSNL!O$2:O$1962,EDA_Nexus_usSNL!O$2:O$1962,"&gt;0",EDA_Nexus_usSNL!N$2:N$1962,"&gt;0",EDA_Nexus_usSNL!D$2:D$1962,"Electric",EDA_Nexus_usSNL!T$2:T$1962,"Distribution",EDA_Nexus_usSNL!Z$2:Z$1962,B19)</f>
        <v>50.336666666666666</v>
      </c>
      <c r="K19" s="19">
        <f t="shared" si="1"/>
        <v>-0.88619047619047109</v>
      </c>
      <c r="L19" s="20"/>
      <c r="M19" s="21">
        <f>COUNTIFS(EDA_Nexus_usSNL!N$2:N$1962,"&gt;0",EDA_Nexus_usSNL!O$2:O$1962,"&gt;0",EDA_Nexus_usSNL!D$2:D$1962,"Electric",EDA_Nexus_usSNL!T$2:T$1962,"&lt;&gt;Limited-Issue Rider",EDA_Nexus_usSNL!Z$2:Z$1962,B19)</f>
        <v>31</v>
      </c>
      <c r="N19" s="21">
        <f>COUNTIFS(EDA_Nexus_usSNL!N$2:N$1962,"&gt;0",EDA_Nexus_usSNL!O$2:O$1962,"&gt;0",EDA_Nexus_usSNL!D$2:D$1962,"Electric",EDA_Nexus_usSNL!T$2:T$1962,"Vertically Integrated",EDA_Nexus_usSNL!Z$2:Z$1962,B19)</f>
        <v>21</v>
      </c>
      <c r="O19" s="21">
        <f>COUNTIFS(EDA_Nexus_usSNL!N$2:N$1962,"&gt;0",EDA_Nexus_usSNL!O$2:O$1962,"&gt;0",EDA_Nexus_usSNL!D$2:D$1962,"Electric",EDA_Nexus_usSNL!T$2:T$1962,"Distribution",EDA_Nexus_usSNL!Z$2:Z$1962,B19)</f>
        <v>9</v>
      </c>
      <c r="P19" s="21"/>
      <c r="Q19" s="21">
        <f>COUNTIFS(EDA_Nexus_usSNL!O$2:O$1962,"&gt;0",EDA_Nexus_usSNL!N$2:N$1962,"&gt;0",EDA_Nexus_usSNL!D$2:D$1962,"Electric",EDA_Nexus_usSNL!T$2:T$1962,"&lt;&gt;Limited-Issue Rider",EDA_Nexus_usSNL!Z$2:Z$1962,B19)</f>
        <v>31</v>
      </c>
      <c r="R19" s="21">
        <f>COUNTIFS(EDA_Nexus_usSNL!O$2:O$1962,"&gt;0",EDA_Nexus_usSNL!N$2:N$1962,"&gt;0",EDA_Nexus_usSNL!D$2:D$1962,"Electric",EDA_Nexus_usSNL!T$2:T$1962,"Vertically Integrated",EDA_Nexus_usSNL!Z$2:Z$1962,B19)</f>
        <v>21</v>
      </c>
      <c r="S19" s="22">
        <f>COUNTIFS(EDA_Nexus_usSNL!O$2:O$1962,"&gt;0",EDA_Nexus_usSNL!N$2:N$1962,"&gt;0",EDA_Nexus_usSNL!D$2:D$1962,"Electric",EDA_Nexus_usSNL!T$2:T$1962,"Distribution",EDA_Nexus_usSNL!Z$2:Z$1962,B19)</f>
        <v>9</v>
      </c>
    </row>
    <row r="20" spans="2:19" x14ac:dyDescent="0.25">
      <c r="B20" s="18">
        <v>2022</v>
      </c>
      <c r="C20" s="19">
        <f>AVERAGEIFS(EDA_Nexus_usSNL!N$2:N$1962,EDA_Nexus_usSNL!N$2:N$1962,"&gt;0",EDA_Nexus_usSNL!D$2:D$1962,"Electric",EDA_Nexus_usSNL!T$2:T$1962,"&lt;&gt;Limited-Issue Rider",EDA_Nexus_usSNL!O$2:O$1962,"&gt;0",EDA_Nexus_usSNL!Z$2:Z$1962,B20)</f>
        <v>9.5316129032258043</v>
      </c>
      <c r="D20" s="19">
        <f>AVERAGEIFS(EDA_Nexus_usSNL!N$2:N$1962,EDA_Nexus_usSNL!N$2:N$1962,"&gt;0",EDA_Nexus_usSNL!D$2:D$1962,"Electric",EDA_Nexus_usSNL!T$2:T$1962,"Vertically Integrated",EDA_Nexus_usSNL!O$2:O$1962,"&gt;0",EDA_Nexus_usSNL!Z$2:Z$1962,B20)</f>
        <v>9.7036363636363649</v>
      </c>
      <c r="E20" s="19">
        <f>AVERAGEIFS(EDA_Nexus_usSNL!N$2:N$1962,EDA_Nexus_usSNL!N$2:N$1962,"&gt;0",EDA_Nexus_usSNL!D$2:D$1962,"Electric",EDA_Nexus_usSNL!T$2:T$1962,"Distribution",EDA_Nexus_usSNL!O$2:O$1962,"&gt;0",EDA_Nexus_usSNL!Z$2:Z$1962,B20)</f>
        <v>9.1111111111111107</v>
      </c>
      <c r="F20" s="19">
        <f t="shared" si="0"/>
        <v>0.59252525252525423</v>
      </c>
      <c r="G20" s="20"/>
      <c r="H20" s="19">
        <f>AVERAGEIFS(EDA_Nexus_usSNL!O$2:O$1962,EDA_Nexus_usSNL!O$2:O$1962,"&gt;0",EDA_Nexus_usSNL!N$2:N$1962,"&gt;0",EDA_Nexus_usSNL!D$2:D$1962,"Electric",EDA_Nexus_usSNL!T$2:T$1962,"&lt;&gt;Limited-Issue Rider",EDA_Nexus_usSNL!Z$2:Z$1962,B20)</f>
        <v>50.808709677419358</v>
      </c>
      <c r="I20" s="19">
        <f>AVERAGEIFS(EDA_Nexus_usSNL!O$2:O$1962,EDA_Nexus_usSNL!O$2:O$1962,"&gt;0",EDA_Nexus_usSNL!N$2:N$1962,"&gt;0",EDA_Nexus_usSNL!D$2:D$1962,"Electric",EDA_Nexus_usSNL!T$2:T$1962,"Vertically Integrated",EDA_Nexus_usSNL!Z$2:Z$1962,B20)</f>
        <v>50.888181818181813</v>
      </c>
      <c r="J20" s="19">
        <f>AVERAGEIFS(EDA_Nexus_usSNL!O$2:O$1962,EDA_Nexus_usSNL!O$2:O$1962,"&gt;0",EDA_Nexus_usSNL!N$2:N$1962,"&gt;0",EDA_Nexus_usSNL!D$2:D$1962,"Electric",EDA_Nexus_usSNL!T$2:T$1962,"Distribution",EDA_Nexus_usSNL!Z$2:Z$1962,B20)</f>
        <v>50.614444444444445</v>
      </c>
      <c r="K20" s="19">
        <f t="shared" si="1"/>
        <v>0.27373737373736873</v>
      </c>
      <c r="L20" s="20"/>
      <c r="M20" s="21">
        <f>COUNTIFS(EDA_Nexus_usSNL!N$2:N$1962,"&gt;0",EDA_Nexus_usSNL!O$2:O$1962,"&gt;0",EDA_Nexus_usSNL!D$2:D$1962,"Electric",EDA_Nexus_usSNL!T$2:T$1962,"&lt;&gt;Limited-Issue Rider",EDA_Nexus_usSNL!Z$2:Z$1962,B20)</f>
        <v>31</v>
      </c>
      <c r="N20" s="21">
        <f>COUNTIFS(EDA_Nexus_usSNL!N$2:N$1962,"&gt;0",EDA_Nexus_usSNL!O$2:O$1962,"&gt;0",EDA_Nexus_usSNL!D$2:D$1962,"Electric",EDA_Nexus_usSNL!T$2:T$1962,"Vertically Integrated",EDA_Nexus_usSNL!Z$2:Z$1962,B20)</f>
        <v>22</v>
      </c>
      <c r="O20" s="21">
        <f>COUNTIFS(EDA_Nexus_usSNL!N$2:N$1962,"&gt;0",EDA_Nexus_usSNL!O$2:O$1962,"&gt;0",EDA_Nexus_usSNL!D$2:D$1962,"Electric",EDA_Nexus_usSNL!T$2:T$1962,"Distribution",EDA_Nexus_usSNL!Z$2:Z$1962,B20)</f>
        <v>9</v>
      </c>
      <c r="P20" s="21"/>
      <c r="Q20" s="21">
        <f>COUNTIFS(EDA_Nexus_usSNL!O$2:O$1962,"&gt;0",EDA_Nexus_usSNL!N$2:N$1962,"&gt;0",EDA_Nexus_usSNL!D$2:D$1962,"Electric",EDA_Nexus_usSNL!T$2:T$1962,"&lt;&gt;Limited-Issue Rider",EDA_Nexus_usSNL!Z$2:Z$1962,B20)</f>
        <v>31</v>
      </c>
      <c r="R20" s="21">
        <f>COUNTIFS(EDA_Nexus_usSNL!O$2:O$1962,"&gt;0",EDA_Nexus_usSNL!N$2:N$1962,"&gt;0",EDA_Nexus_usSNL!D$2:D$1962,"Electric",EDA_Nexus_usSNL!T$2:T$1962,"Vertically Integrated",EDA_Nexus_usSNL!Z$2:Z$1962,B20)</f>
        <v>22</v>
      </c>
      <c r="S20" s="22">
        <f>COUNTIFS(EDA_Nexus_usSNL!O$2:O$1962,"&gt;0",EDA_Nexus_usSNL!N$2:N$1962,"&gt;0",EDA_Nexus_usSNL!D$2:D$1962,"Electric",EDA_Nexus_usSNL!T$2:T$1962,"Distribution",EDA_Nexus_usSNL!Z$2:Z$1962,B20)</f>
        <v>9</v>
      </c>
    </row>
    <row r="21" spans="2:19" x14ac:dyDescent="0.25">
      <c r="B21" s="18">
        <v>2023</v>
      </c>
      <c r="C21" s="19">
        <f>AVERAGEIFS(EDA_Nexus_usSNL!N$2:N$1962,EDA_Nexus_usSNL!N$2:N$1962,"&gt;0",EDA_Nexus_usSNL!D$2:D$1962,"Electric",EDA_Nexus_usSNL!T$2:T$1962,"&lt;&gt;Limited-Issue Rider",EDA_Nexus_usSNL!O$2:O$1962,"&gt;0",EDA_Nexus_usSNL!Z$2:Z$1962,B21)</f>
        <v>9.6447619047619035</v>
      </c>
      <c r="D21" s="19">
        <f>AVERAGEIFS(EDA_Nexus_usSNL!N$2:N$1962,EDA_Nexus_usSNL!N$2:N$1962,"&gt;0",EDA_Nexus_usSNL!D$2:D$1962,"Electric",EDA_Nexus_usSNL!T$2:T$1962,"Vertically Integrated",EDA_Nexus_usSNL!O$2:O$1962,"&gt;0",EDA_Nexus_usSNL!Z$2:Z$1962,B21)</f>
        <v>9.805666666666669</v>
      </c>
      <c r="E21" s="19">
        <f>AVERAGEIFS(EDA_Nexus_usSNL!N$2:N$1962,EDA_Nexus_usSNL!N$2:N$1962,"&gt;0",EDA_Nexus_usSNL!D$2:D$1962,"Electric",EDA_Nexus_usSNL!T$2:T$1962,"Distribution",EDA_Nexus_usSNL!O$2:O$1962,"&gt;0",EDA_Nexus_usSNL!Z$2:Z$1962,B21)</f>
        <v>9.2425000000000015</v>
      </c>
      <c r="F21" s="19">
        <f t="shared" si="0"/>
        <v>0.56316666666666748</v>
      </c>
      <c r="G21" s="20"/>
      <c r="H21" s="19">
        <f>AVERAGEIFS(EDA_Nexus_usSNL!O$2:O$1962,EDA_Nexus_usSNL!O$2:O$1962,"&gt;0",EDA_Nexus_usSNL!N$2:N$1962,"&gt;0",EDA_Nexus_usSNL!D$2:D$1962,"Electric",EDA_Nexus_usSNL!T$2:T$1962,"&lt;&gt;Limited-Issue Rider",EDA_Nexus_usSNL!Z$2:Z$1962,B21)</f>
        <v>51.482380952380957</v>
      </c>
      <c r="I21" s="19">
        <f>AVERAGEIFS(EDA_Nexus_usSNL!O$2:O$1962,EDA_Nexus_usSNL!O$2:O$1962,"&gt;0",EDA_Nexus_usSNL!N$2:N$1962,"&gt;0",EDA_Nexus_usSNL!D$2:D$1962,"Electric",EDA_Nexus_usSNL!T$2:T$1962,"Vertically Integrated",EDA_Nexus_usSNL!Z$2:Z$1962,B21)</f>
        <v>52.385333333333342</v>
      </c>
      <c r="J21" s="19">
        <f>AVERAGEIFS(EDA_Nexus_usSNL!O$2:O$1962,EDA_Nexus_usSNL!O$2:O$1962,"&gt;0",EDA_Nexus_usSNL!N$2:N$1962,"&gt;0",EDA_Nexus_usSNL!D$2:D$1962,"Electric",EDA_Nexus_usSNL!T$2:T$1962,"Distribution",EDA_Nexus_usSNL!Z$2:Z$1962,B21)</f>
        <v>49.225000000000001</v>
      </c>
      <c r="K21" s="19">
        <f t="shared" si="1"/>
        <v>3.160333333333341</v>
      </c>
      <c r="L21" s="20"/>
      <c r="M21" s="21">
        <f>COUNTIFS(EDA_Nexus_usSNL!N$2:N$1962,"&gt;0",EDA_Nexus_usSNL!O$2:O$1962,"&gt;0",EDA_Nexus_usSNL!D$2:D$1962,"Electric",EDA_Nexus_usSNL!T$2:T$1962,"&lt;&gt;Limited-Issue Rider",EDA_Nexus_usSNL!Z$2:Z$1962,B21)</f>
        <v>42</v>
      </c>
      <c r="N21" s="21">
        <f>COUNTIFS(EDA_Nexus_usSNL!N$2:N$1962,"&gt;0",EDA_Nexus_usSNL!O$2:O$1962,"&gt;0",EDA_Nexus_usSNL!D$2:D$1962,"Electric",EDA_Nexus_usSNL!T$2:T$1962,"Vertically Integrated",EDA_Nexus_usSNL!Z$2:Z$1962,B21)</f>
        <v>30</v>
      </c>
      <c r="O21" s="21">
        <f>COUNTIFS(EDA_Nexus_usSNL!N$2:N$1962,"&gt;0",EDA_Nexus_usSNL!O$2:O$1962,"&gt;0",EDA_Nexus_usSNL!D$2:D$1962,"Electric",EDA_Nexus_usSNL!T$2:T$1962,"Distribution",EDA_Nexus_usSNL!Z$2:Z$1962,B21)</f>
        <v>12</v>
      </c>
      <c r="P21" s="21"/>
      <c r="Q21" s="21">
        <f>COUNTIFS(EDA_Nexus_usSNL!O$2:O$1962,"&gt;0",EDA_Nexus_usSNL!N$2:N$1962,"&gt;0",EDA_Nexus_usSNL!D$2:D$1962,"Electric",EDA_Nexus_usSNL!T$2:T$1962,"&lt;&gt;Limited-Issue Rider",EDA_Nexus_usSNL!Z$2:Z$1962,B21)</f>
        <v>42</v>
      </c>
      <c r="R21" s="21">
        <f>COUNTIFS(EDA_Nexus_usSNL!O$2:O$1962,"&gt;0",EDA_Nexus_usSNL!N$2:N$1962,"&gt;0",EDA_Nexus_usSNL!D$2:D$1962,"Electric",EDA_Nexus_usSNL!T$2:T$1962,"Vertically Integrated",EDA_Nexus_usSNL!Z$2:Z$1962,B21)</f>
        <v>30</v>
      </c>
      <c r="S21" s="22">
        <f>COUNTIFS(EDA_Nexus_usSNL!O$2:O$1962,"&gt;0",EDA_Nexus_usSNL!N$2:N$1962,"&gt;0",EDA_Nexus_usSNL!D$2:D$1962,"Electric",EDA_Nexus_usSNL!T$2:T$1962,"Distribution",EDA_Nexus_usSNL!Z$2:Z$1962,B21)</f>
        <v>12</v>
      </c>
    </row>
    <row r="22" spans="2:19" x14ac:dyDescent="0.25">
      <c r="B22" s="23" t="s">
        <v>2325</v>
      </c>
      <c r="C22" s="10">
        <f>AVERAGE(C6:C21)</f>
        <v>9.7869416011906729</v>
      </c>
      <c r="D22" s="10">
        <f t="shared" ref="D22:E22" si="2">AVERAGE(D6:D21)</f>
        <v>9.9301107450980908</v>
      </c>
      <c r="E22" s="10">
        <f t="shared" si="2"/>
        <v>9.4789267923661331</v>
      </c>
      <c r="F22" s="10">
        <f t="shared" si="0"/>
        <v>0.45118395273195766</v>
      </c>
      <c r="G22" s="20"/>
      <c r="H22" s="10">
        <f>AVERAGE(H6:H21)</f>
        <v>49.358104112329229</v>
      </c>
      <c r="I22" s="10">
        <f t="shared" ref="I22:J22" si="3">AVERAGE(I6:I21)</f>
        <v>49.675180503360572</v>
      </c>
      <c r="J22" s="10">
        <f t="shared" si="3"/>
        <v>49.056208761622372</v>
      </c>
      <c r="K22" s="10">
        <f t="shared" si="1"/>
        <v>0.61897174173819991</v>
      </c>
      <c r="L22" s="20"/>
      <c r="M22" s="21"/>
      <c r="N22" s="20"/>
      <c r="O22" s="20"/>
      <c r="P22" s="20"/>
      <c r="Q22" s="21"/>
      <c r="R22" s="20"/>
      <c r="S22" s="24"/>
    </row>
    <row r="23" spans="2:19" x14ac:dyDescent="0.25">
      <c r="B23" s="25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4"/>
    </row>
    <row r="24" spans="2:19" x14ac:dyDescent="0.25">
      <c r="B24" s="13"/>
      <c r="C24" s="20" t="s">
        <v>2326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4"/>
    </row>
    <row r="25" spans="2:19" ht="15.75" thickBot="1" x14ac:dyDescent="0.3">
      <c r="B25" s="26"/>
      <c r="C25" s="27" t="s">
        <v>2328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8"/>
    </row>
    <row r="26" spans="2:19" x14ac:dyDescent="0.25">
      <c r="B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19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mergeCells count="5">
    <mergeCell ref="C4:F4"/>
    <mergeCell ref="H4:K4"/>
    <mergeCell ref="M4:O4"/>
    <mergeCell ref="Q4:S4"/>
    <mergeCell ref="B3:S3"/>
  </mergeCells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5FE4-06BD-4966-9B58-C4463E4C433A}">
  <dimension ref="A1:AA1962"/>
  <sheetViews>
    <sheetView tabSelected="1" topLeftCell="A1927" workbookViewId="0">
      <selection activeCell="I30" sqref="I30"/>
    </sheetView>
  </sheetViews>
  <sheetFormatPr defaultRowHeight="15" x14ac:dyDescent="0.25"/>
  <cols>
    <col min="2" max="2" width="30.28515625" customWidth="1"/>
    <col min="3" max="3" width="22.7109375" customWidth="1"/>
    <col min="4" max="4" width="11.5703125" customWidth="1"/>
    <col min="5" max="5" width="15.5703125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  <c r="B2" t="s">
        <v>28</v>
      </c>
      <c r="C2" t="s">
        <v>29</v>
      </c>
      <c r="D2" t="s">
        <v>30</v>
      </c>
      <c r="E2" s="1">
        <v>40788</v>
      </c>
      <c r="F2">
        <v>15827.289000000001</v>
      </c>
      <c r="G2">
        <v>10.39</v>
      </c>
      <c r="H2">
        <v>14.75</v>
      </c>
      <c r="I2">
        <v>53.8</v>
      </c>
      <c r="J2">
        <v>112471.91800000001</v>
      </c>
      <c r="K2" s="1">
        <v>40788</v>
      </c>
      <c r="L2">
        <v>6727.3829999999998</v>
      </c>
      <c r="M2">
        <v>9.3800000000000008</v>
      </c>
      <c r="N2">
        <v>12.88</v>
      </c>
      <c r="O2">
        <v>53.8</v>
      </c>
      <c r="P2" s="1">
        <v>40178</v>
      </c>
      <c r="Q2">
        <v>110661.65300000001</v>
      </c>
      <c r="R2" t="s">
        <v>31</v>
      </c>
      <c r="S2">
        <v>16.233333333333299</v>
      </c>
      <c r="T2" t="s">
        <v>32</v>
      </c>
      <c r="U2" t="s">
        <v>33</v>
      </c>
      <c r="V2" t="s">
        <v>34</v>
      </c>
      <c r="W2" t="s">
        <v>34</v>
      </c>
      <c r="X2" t="s">
        <v>35</v>
      </c>
      <c r="Y2">
        <v>2011</v>
      </c>
      <c r="Z2">
        <v>2011</v>
      </c>
      <c r="AA2">
        <v>0.39</v>
      </c>
    </row>
    <row r="3" spans="1:27" x14ac:dyDescent="0.25">
      <c r="A3" t="s">
        <v>27</v>
      </c>
      <c r="B3" t="s">
        <v>36</v>
      </c>
      <c r="C3" t="s">
        <v>37</v>
      </c>
      <c r="D3" t="s">
        <v>38</v>
      </c>
      <c r="E3" s="1">
        <v>40399</v>
      </c>
      <c r="F3">
        <v>20246</v>
      </c>
      <c r="G3">
        <v>11.58</v>
      </c>
      <c r="H3">
        <v>14.75</v>
      </c>
      <c r="I3">
        <v>51.4</v>
      </c>
      <c r="J3">
        <v>210683.65900000001</v>
      </c>
      <c r="K3" s="1">
        <v>40399</v>
      </c>
      <c r="L3">
        <v>10761.728999999999</v>
      </c>
      <c r="M3">
        <v>9.25</v>
      </c>
      <c r="N3">
        <v>12.55</v>
      </c>
      <c r="O3">
        <v>51.4</v>
      </c>
      <c r="P3" s="1">
        <v>39813</v>
      </c>
      <c r="Q3">
        <v>199000</v>
      </c>
      <c r="R3" t="s">
        <v>31</v>
      </c>
      <c r="S3">
        <v>14.466666666666599</v>
      </c>
      <c r="T3" t="s">
        <v>39</v>
      </c>
      <c r="U3" t="s">
        <v>40</v>
      </c>
      <c r="V3" t="s">
        <v>41</v>
      </c>
      <c r="W3" t="s">
        <v>41</v>
      </c>
      <c r="X3" t="s">
        <v>35</v>
      </c>
      <c r="Y3">
        <v>2010</v>
      </c>
      <c r="Z3">
        <v>2010</v>
      </c>
      <c r="AA3">
        <v>0.39</v>
      </c>
    </row>
    <row r="4" spans="1:27" x14ac:dyDescent="0.25">
      <c r="A4" t="s">
        <v>27</v>
      </c>
      <c r="B4" t="s">
        <v>36</v>
      </c>
      <c r="C4" t="s">
        <v>42</v>
      </c>
      <c r="D4" t="s">
        <v>38</v>
      </c>
      <c r="E4" s="1">
        <v>42276</v>
      </c>
      <c r="F4">
        <v>15096.288</v>
      </c>
      <c r="G4">
        <v>9.59</v>
      </c>
      <c r="H4">
        <v>13.75</v>
      </c>
      <c r="I4">
        <v>52.25</v>
      </c>
      <c r="J4">
        <v>269159.52899999998</v>
      </c>
      <c r="K4" s="1">
        <v>42276</v>
      </c>
      <c r="L4">
        <v>8400</v>
      </c>
      <c r="M4">
        <v>0</v>
      </c>
      <c r="N4">
        <v>0</v>
      </c>
      <c r="O4">
        <v>0</v>
      </c>
      <c r="P4" s="1">
        <v>42004</v>
      </c>
      <c r="Q4">
        <v>0</v>
      </c>
      <c r="R4" t="s">
        <v>43</v>
      </c>
      <c r="S4">
        <v>12.7666666666666</v>
      </c>
      <c r="T4" t="s">
        <v>39</v>
      </c>
      <c r="U4" t="s">
        <v>40</v>
      </c>
      <c r="V4" t="s">
        <v>41</v>
      </c>
      <c r="W4" t="s">
        <v>41</v>
      </c>
      <c r="X4" t="s">
        <v>35</v>
      </c>
      <c r="Y4">
        <v>2015</v>
      </c>
      <c r="Z4">
        <v>2015</v>
      </c>
      <c r="AA4">
        <v>0.39</v>
      </c>
    </row>
    <row r="5" spans="1:27" x14ac:dyDescent="0.25">
      <c r="A5" t="s">
        <v>27</v>
      </c>
      <c r="B5" t="s">
        <v>36</v>
      </c>
      <c r="C5" t="s">
        <v>44</v>
      </c>
      <c r="D5" t="s">
        <v>38</v>
      </c>
      <c r="E5" s="1">
        <v>43000</v>
      </c>
      <c r="F5">
        <v>11812.191000000001</v>
      </c>
      <c r="G5">
        <v>8.92</v>
      </c>
      <c r="H5">
        <v>12.55</v>
      </c>
      <c r="I5">
        <v>51.68</v>
      </c>
      <c r="J5">
        <v>286488.06699999998</v>
      </c>
      <c r="K5" s="1">
        <v>43000</v>
      </c>
      <c r="L5">
        <v>5810.4880000000003</v>
      </c>
      <c r="M5">
        <v>8.59</v>
      </c>
      <c r="N5">
        <v>11.88</v>
      </c>
      <c r="O5">
        <v>51.81</v>
      </c>
      <c r="P5" s="1">
        <v>42369</v>
      </c>
      <c r="Q5">
        <v>274139.82199999999</v>
      </c>
      <c r="R5" t="s">
        <v>31</v>
      </c>
      <c r="S5">
        <v>15.9333333333333</v>
      </c>
      <c r="T5" t="s">
        <v>39</v>
      </c>
      <c r="U5" t="s">
        <v>33</v>
      </c>
      <c r="V5" t="s">
        <v>34</v>
      </c>
      <c r="W5" t="s">
        <v>41</v>
      </c>
      <c r="X5" t="s">
        <v>35</v>
      </c>
      <c r="Y5">
        <v>2017</v>
      </c>
      <c r="Z5">
        <v>2017</v>
      </c>
      <c r="AA5">
        <v>0.39</v>
      </c>
    </row>
    <row r="6" spans="1:27" x14ac:dyDescent="0.25">
      <c r="A6" t="s">
        <v>27</v>
      </c>
      <c r="B6" t="s">
        <v>28</v>
      </c>
      <c r="C6" t="s">
        <v>45</v>
      </c>
      <c r="D6" t="s">
        <v>30</v>
      </c>
      <c r="E6" s="1">
        <v>43054</v>
      </c>
      <c r="F6">
        <v>5699.8940000000002</v>
      </c>
      <c r="G6">
        <v>9.98</v>
      </c>
      <c r="H6">
        <v>13.8</v>
      </c>
      <c r="I6">
        <v>58.18</v>
      </c>
      <c r="J6">
        <v>123036.901</v>
      </c>
      <c r="K6" s="1">
        <v>43054</v>
      </c>
      <c r="L6">
        <v>3389.0030000000002</v>
      </c>
      <c r="M6">
        <v>8.91</v>
      </c>
      <c r="N6">
        <v>11.95</v>
      </c>
      <c r="O6">
        <v>58.18</v>
      </c>
      <c r="P6" s="1">
        <v>42369</v>
      </c>
      <c r="Q6">
        <v>123029.109</v>
      </c>
      <c r="R6" t="s">
        <v>31</v>
      </c>
      <c r="S6">
        <v>14.1666666666666</v>
      </c>
      <c r="T6" t="s">
        <v>32</v>
      </c>
      <c r="U6" t="s">
        <v>40</v>
      </c>
      <c r="V6" t="s">
        <v>34</v>
      </c>
      <c r="W6" t="s">
        <v>41</v>
      </c>
      <c r="X6" t="s">
        <v>35</v>
      </c>
      <c r="Y6">
        <v>2017</v>
      </c>
      <c r="Z6">
        <v>2017</v>
      </c>
      <c r="AA6">
        <v>0.39</v>
      </c>
    </row>
    <row r="7" spans="1:27" x14ac:dyDescent="0.25">
      <c r="A7" t="s">
        <v>27</v>
      </c>
      <c r="B7" t="s">
        <v>28</v>
      </c>
      <c r="C7" t="s">
        <v>46</v>
      </c>
      <c r="D7" t="s">
        <v>30</v>
      </c>
      <c r="E7" s="1">
        <v>45169</v>
      </c>
      <c r="F7">
        <v>3192.5329999999999</v>
      </c>
      <c r="G7">
        <v>10</v>
      </c>
      <c r="H7">
        <v>13.45</v>
      </c>
      <c r="I7">
        <v>60.7</v>
      </c>
      <c r="J7">
        <v>130677.315</v>
      </c>
      <c r="K7" s="1">
        <v>45169</v>
      </c>
      <c r="L7">
        <v>2127.2739999999999</v>
      </c>
      <c r="M7">
        <v>8.7899999999999991</v>
      </c>
      <c r="N7">
        <v>11.45</v>
      </c>
      <c r="O7">
        <v>60.7</v>
      </c>
      <c r="P7" s="1">
        <v>44561</v>
      </c>
      <c r="Q7">
        <v>130673.507</v>
      </c>
      <c r="R7" t="s">
        <v>31</v>
      </c>
      <c r="S7">
        <v>13.633333333333301</v>
      </c>
      <c r="T7" t="s">
        <v>32</v>
      </c>
      <c r="U7" t="s">
        <v>33</v>
      </c>
      <c r="V7" t="s">
        <v>34</v>
      </c>
      <c r="W7" t="s">
        <v>41</v>
      </c>
      <c r="X7" t="s">
        <v>35</v>
      </c>
      <c r="Y7">
        <v>2023</v>
      </c>
      <c r="Z7">
        <v>2023</v>
      </c>
      <c r="AA7">
        <v>0.25</v>
      </c>
    </row>
    <row r="8" spans="1:27" x14ac:dyDescent="0.25">
      <c r="A8" t="s">
        <v>27</v>
      </c>
      <c r="B8" t="s">
        <v>36</v>
      </c>
      <c r="C8" t="s">
        <v>47</v>
      </c>
      <c r="D8" t="s">
        <v>38</v>
      </c>
      <c r="E8" s="1">
        <v>45390</v>
      </c>
      <c r="F8">
        <v>5040.8509999999997</v>
      </c>
      <c r="G8">
        <v>8.32</v>
      </c>
      <c r="H8">
        <v>12.95</v>
      </c>
      <c r="I8">
        <v>54.11</v>
      </c>
      <c r="J8">
        <v>293177.57400000002</v>
      </c>
      <c r="K8" s="1">
        <v>45390</v>
      </c>
      <c r="L8">
        <v>1344.521</v>
      </c>
      <c r="M8">
        <v>7.74</v>
      </c>
      <c r="N8">
        <v>11.88</v>
      </c>
      <c r="O8">
        <v>54.11</v>
      </c>
      <c r="P8" s="1">
        <v>44561</v>
      </c>
      <c r="Q8">
        <v>287140.22499999998</v>
      </c>
      <c r="R8" t="s">
        <v>31</v>
      </c>
      <c r="S8">
        <v>20.533333333333299</v>
      </c>
      <c r="T8" t="s">
        <v>39</v>
      </c>
      <c r="U8" t="s">
        <v>33</v>
      </c>
      <c r="V8" t="s">
        <v>34</v>
      </c>
      <c r="W8" t="s">
        <v>41</v>
      </c>
      <c r="X8" t="s">
        <v>35</v>
      </c>
      <c r="Y8">
        <v>2024</v>
      </c>
      <c r="Z8">
        <v>2024</v>
      </c>
      <c r="AA8">
        <v>0.25</v>
      </c>
    </row>
    <row r="9" spans="1:27" x14ac:dyDescent="0.25">
      <c r="A9" t="s">
        <v>48</v>
      </c>
      <c r="B9" t="s">
        <v>49</v>
      </c>
      <c r="C9" t="s">
        <v>50</v>
      </c>
      <c r="D9" t="s">
        <v>30</v>
      </c>
      <c r="E9" s="1">
        <v>39953</v>
      </c>
      <c r="F9">
        <v>26391.288</v>
      </c>
      <c r="G9">
        <v>7.38</v>
      </c>
      <c r="H9">
        <v>12.25</v>
      </c>
      <c r="I9">
        <v>41.96</v>
      </c>
      <c r="J9">
        <v>386528.82699999999</v>
      </c>
      <c r="K9" s="1">
        <v>39953</v>
      </c>
      <c r="L9">
        <v>13300</v>
      </c>
      <c r="M9">
        <v>6.43</v>
      </c>
      <c r="N9">
        <v>10.25</v>
      </c>
      <c r="O9">
        <v>36.04</v>
      </c>
      <c r="P9" s="1">
        <v>39447</v>
      </c>
      <c r="Q9">
        <v>358660.815</v>
      </c>
      <c r="R9" t="s">
        <v>51</v>
      </c>
      <c r="S9">
        <v>8.8000000000000007</v>
      </c>
      <c r="T9" t="s">
        <v>32</v>
      </c>
      <c r="U9" t="s">
        <v>40</v>
      </c>
      <c r="V9" t="s">
        <v>41</v>
      </c>
      <c r="W9" t="s">
        <v>34</v>
      </c>
      <c r="X9" t="s">
        <v>52</v>
      </c>
      <c r="Y9">
        <v>2009</v>
      </c>
      <c r="Z9">
        <v>2009</v>
      </c>
      <c r="AA9">
        <v>0.39</v>
      </c>
    </row>
    <row r="10" spans="1:27" x14ac:dyDescent="0.25">
      <c r="A10" t="s">
        <v>48</v>
      </c>
      <c r="B10" t="s">
        <v>53</v>
      </c>
      <c r="C10" t="s">
        <v>54</v>
      </c>
      <c r="D10" t="s">
        <v>30</v>
      </c>
      <c r="E10" s="1">
        <v>40141</v>
      </c>
      <c r="F10">
        <v>25259.453000000001</v>
      </c>
      <c r="G10">
        <v>7</v>
      </c>
      <c r="H10">
        <v>11.5</v>
      </c>
      <c r="I10">
        <v>35.68</v>
      </c>
      <c r="J10">
        <v>608966.94900000002</v>
      </c>
      <c r="K10" s="1">
        <v>40141</v>
      </c>
      <c r="L10">
        <v>17802.740000000002</v>
      </c>
      <c r="M10">
        <v>6.01</v>
      </c>
      <c r="N10">
        <v>10.25</v>
      </c>
      <c r="O10">
        <v>33.99</v>
      </c>
      <c r="P10" s="1">
        <v>39813</v>
      </c>
      <c r="Q10">
        <v>612284.99399999995</v>
      </c>
      <c r="R10" t="s">
        <v>51</v>
      </c>
      <c r="S10">
        <v>9.2666666666666604</v>
      </c>
      <c r="T10" t="s">
        <v>32</v>
      </c>
      <c r="U10" t="s">
        <v>40</v>
      </c>
      <c r="V10" t="s">
        <v>34</v>
      </c>
      <c r="W10" t="s">
        <v>34</v>
      </c>
      <c r="X10" t="s">
        <v>52</v>
      </c>
      <c r="Y10">
        <v>2009</v>
      </c>
      <c r="Z10">
        <v>2009</v>
      </c>
      <c r="AA10">
        <v>0.39</v>
      </c>
    </row>
    <row r="11" spans="1:27" x14ac:dyDescent="0.25">
      <c r="A11" t="s">
        <v>48</v>
      </c>
      <c r="B11" t="s">
        <v>55</v>
      </c>
      <c r="C11" t="s">
        <v>56</v>
      </c>
      <c r="D11" t="s">
        <v>30</v>
      </c>
      <c r="E11" s="1">
        <v>40326</v>
      </c>
      <c r="F11">
        <v>168629</v>
      </c>
      <c r="G11">
        <v>5.73</v>
      </c>
      <c r="H11">
        <v>10.65</v>
      </c>
      <c r="I11">
        <v>0</v>
      </c>
      <c r="J11">
        <v>4017949</v>
      </c>
      <c r="K11" s="1">
        <v>40326</v>
      </c>
      <c r="L11">
        <v>63670.243000000002</v>
      </c>
      <c r="M11">
        <v>5.04</v>
      </c>
      <c r="N11">
        <v>10.199999999999999</v>
      </c>
      <c r="O11">
        <v>29.32</v>
      </c>
      <c r="P11" s="1">
        <v>39994</v>
      </c>
      <c r="Q11">
        <v>3995607.6039999998</v>
      </c>
      <c r="R11" t="s">
        <v>51</v>
      </c>
      <c r="S11">
        <v>8.86666666666666</v>
      </c>
      <c r="T11" t="s">
        <v>32</v>
      </c>
      <c r="U11" t="s">
        <v>40</v>
      </c>
      <c r="V11" t="s">
        <v>34</v>
      </c>
      <c r="W11" t="s">
        <v>34</v>
      </c>
      <c r="X11" t="s">
        <v>52</v>
      </c>
      <c r="Y11">
        <v>2010</v>
      </c>
      <c r="Z11">
        <v>2010</v>
      </c>
      <c r="AA11">
        <v>0.39</v>
      </c>
    </row>
    <row r="12" spans="1:27" x14ac:dyDescent="0.25">
      <c r="A12" t="s">
        <v>48</v>
      </c>
      <c r="B12" t="s">
        <v>49</v>
      </c>
      <c r="C12" t="s">
        <v>57</v>
      </c>
      <c r="D12" t="s">
        <v>30</v>
      </c>
      <c r="E12" s="1">
        <v>40711</v>
      </c>
      <c r="F12">
        <v>17723.253000000001</v>
      </c>
      <c r="G12">
        <v>6.61</v>
      </c>
      <c r="H12">
        <v>11.25</v>
      </c>
      <c r="I12">
        <v>38.93</v>
      </c>
      <c r="J12">
        <v>443875.27600000001</v>
      </c>
      <c r="K12" s="1">
        <v>40711</v>
      </c>
      <c r="L12">
        <v>8787.9179999999997</v>
      </c>
      <c r="M12">
        <v>5.93</v>
      </c>
      <c r="N12">
        <v>9.9499999999999993</v>
      </c>
      <c r="O12">
        <v>34.9</v>
      </c>
      <c r="P12" s="1">
        <v>40178</v>
      </c>
      <c r="Q12">
        <v>428864.66200000001</v>
      </c>
      <c r="R12" t="s">
        <v>51</v>
      </c>
      <c r="S12">
        <v>8.7333333333333307</v>
      </c>
      <c r="T12" t="s">
        <v>32</v>
      </c>
      <c r="U12" t="s">
        <v>40</v>
      </c>
      <c r="V12" t="s">
        <v>34</v>
      </c>
      <c r="W12" t="s">
        <v>34</v>
      </c>
      <c r="X12" t="s">
        <v>52</v>
      </c>
      <c r="Y12">
        <v>2011</v>
      </c>
      <c r="Z12">
        <v>2011</v>
      </c>
      <c r="AA12">
        <v>0.39</v>
      </c>
    </row>
    <row r="13" spans="1:27" x14ac:dyDescent="0.25">
      <c r="A13" t="s">
        <v>48</v>
      </c>
      <c r="B13" t="s">
        <v>55</v>
      </c>
      <c r="C13" t="s">
        <v>58</v>
      </c>
      <c r="D13" t="s">
        <v>30</v>
      </c>
      <c r="E13" s="1">
        <v>41638</v>
      </c>
      <c r="F13">
        <v>145338.32500000001</v>
      </c>
      <c r="G13">
        <v>4.7300000000000004</v>
      </c>
      <c r="H13">
        <v>10.4</v>
      </c>
      <c r="I13">
        <v>28.84</v>
      </c>
      <c r="J13">
        <v>4840158.6210000003</v>
      </c>
      <c r="K13" s="1">
        <v>41638</v>
      </c>
      <c r="L13">
        <v>86014.903999999995</v>
      </c>
      <c r="M13">
        <v>4.3499999999999996</v>
      </c>
      <c r="N13">
        <v>9.5</v>
      </c>
      <c r="O13">
        <v>28.64</v>
      </c>
      <c r="P13" s="1">
        <v>41274</v>
      </c>
      <c r="Q13">
        <v>4801794.8880000003</v>
      </c>
      <c r="R13" t="s">
        <v>51</v>
      </c>
      <c r="S13">
        <v>10.133333333333301</v>
      </c>
      <c r="T13" t="s">
        <v>32</v>
      </c>
      <c r="U13" t="s">
        <v>33</v>
      </c>
      <c r="V13" t="s">
        <v>34</v>
      </c>
      <c r="W13" t="s">
        <v>34</v>
      </c>
      <c r="X13" t="s">
        <v>52</v>
      </c>
      <c r="Y13">
        <v>2013</v>
      </c>
      <c r="Z13">
        <v>2013</v>
      </c>
      <c r="AA13">
        <v>0.39</v>
      </c>
    </row>
    <row r="14" spans="1:27" x14ac:dyDescent="0.25">
      <c r="A14" t="s">
        <v>48</v>
      </c>
      <c r="B14" t="s">
        <v>59</v>
      </c>
      <c r="C14" t="s">
        <v>60</v>
      </c>
      <c r="D14" t="s">
        <v>38</v>
      </c>
      <c r="E14" s="1">
        <v>41827</v>
      </c>
      <c r="F14">
        <v>18743.418000000001</v>
      </c>
      <c r="G14">
        <v>6.24</v>
      </c>
      <c r="H14">
        <v>10.25</v>
      </c>
      <c r="I14">
        <v>43.14</v>
      </c>
      <c r="J14">
        <v>275713.62300000002</v>
      </c>
      <c r="K14" s="1">
        <v>41827</v>
      </c>
      <c r="L14">
        <v>13806.468999999999</v>
      </c>
      <c r="M14">
        <v>5.71</v>
      </c>
      <c r="N14">
        <v>9.3000000000000007</v>
      </c>
      <c r="O14">
        <v>41.6</v>
      </c>
      <c r="P14" s="1">
        <v>41547</v>
      </c>
      <c r="Q14">
        <v>273664.13199999998</v>
      </c>
      <c r="R14" t="s">
        <v>51</v>
      </c>
      <c r="S14">
        <v>10.033333333333299</v>
      </c>
      <c r="T14" t="s">
        <v>39</v>
      </c>
      <c r="U14" t="s">
        <v>40</v>
      </c>
      <c r="V14" t="s">
        <v>34</v>
      </c>
      <c r="W14" t="s">
        <v>34</v>
      </c>
      <c r="X14" t="s">
        <v>52</v>
      </c>
      <c r="Y14">
        <v>2014</v>
      </c>
      <c r="Z14">
        <v>2014</v>
      </c>
      <c r="AA14">
        <v>0.39</v>
      </c>
    </row>
    <row r="15" spans="1:27" x14ac:dyDescent="0.25">
      <c r="A15" t="s">
        <v>48</v>
      </c>
      <c r="B15" t="s">
        <v>61</v>
      </c>
      <c r="C15" t="s">
        <v>62</v>
      </c>
      <c r="D15" t="s">
        <v>38</v>
      </c>
      <c r="E15" s="1">
        <v>41845</v>
      </c>
      <c r="F15">
        <v>5438.9920000000002</v>
      </c>
      <c r="G15">
        <v>6.56</v>
      </c>
      <c r="H15">
        <v>10.5</v>
      </c>
      <c r="I15">
        <v>41.33</v>
      </c>
      <c r="J15">
        <v>60606.784</v>
      </c>
      <c r="K15" s="1">
        <v>41845</v>
      </c>
      <c r="L15">
        <v>4212.9629999999997</v>
      </c>
      <c r="M15">
        <v>6.18</v>
      </c>
      <c r="N15">
        <v>9.3000000000000007</v>
      </c>
      <c r="O15">
        <v>39.94</v>
      </c>
      <c r="P15" s="1">
        <v>41639</v>
      </c>
      <c r="Q15">
        <v>60040.966</v>
      </c>
      <c r="R15" t="s">
        <v>51</v>
      </c>
      <c r="S15">
        <v>9.43333333333333</v>
      </c>
      <c r="T15" t="s">
        <v>39</v>
      </c>
      <c r="U15" t="s">
        <v>40</v>
      </c>
      <c r="V15" t="s">
        <v>34</v>
      </c>
      <c r="W15" t="s">
        <v>34</v>
      </c>
      <c r="X15" t="s">
        <v>52</v>
      </c>
      <c r="Y15">
        <v>2014</v>
      </c>
      <c r="Z15">
        <v>2014</v>
      </c>
      <c r="AA15">
        <v>0.39</v>
      </c>
    </row>
    <row r="16" spans="1:27" x14ac:dyDescent="0.25">
      <c r="A16" t="s">
        <v>48</v>
      </c>
      <c r="B16" t="s">
        <v>55</v>
      </c>
      <c r="C16" t="s">
        <v>63</v>
      </c>
      <c r="D16" t="s">
        <v>30</v>
      </c>
      <c r="E16" s="1">
        <v>42423</v>
      </c>
      <c r="F16">
        <v>268462.995</v>
      </c>
      <c r="G16">
        <v>4.8600000000000003</v>
      </c>
      <c r="H16">
        <v>10.199999999999999</v>
      </c>
      <c r="I16">
        <v>30.16</v>
      </c>
      <c r="J16">
        <v>5928760.983</v>
      </c>
      <c r="K16" s="1">
        <v>42423</v>
      </c>
      <c r="L16">
        <v>219675.658</v>
      </c>
      <c r="M16">
        <v>4.5199999999999996</v>
      </c>
      <c r="N16">
        <v>9.75</v>
      </c>
      <c r="O16">
        <v>28.46</v>
      </c>
      <c r="P16" s="1">
        <v>42094</v>
      </c>
      <c r="Q16">
        <v>0</v>
      </c>
      <c r="R16" t="s">
        <v>43</v>
      </c>
      <c r="S16">
        <v>10.1666666666666</v>
      </c>
      <c r="T16" t="s">
        <v>32</v>
      </c>
      <c r="U16" t="s">
        <v>40</v>
      </c>
      <c r="V16" t="s">
        <v>34</v>
      </c>
      <c r="W16" t="s">
        <v>34</v>
      </c>
      <c r="X16" t="s">
        <v>52</v>
      </c>
      <c r="Y16">
        <v>2016</v>
      </c>
      <c r="Z16">
        <v>2016</v>
      </c>
      <c r="AA16">
        <v>0.39</v>
      </c>
    </row>
    <row r="17" spans="1:27" x14ac:dyDescent="0.25">
      <c r="A17" t="s">
        <v>48</v>
      </c>
      <c r="B17" t="s">
        <v>59</v>
      </c>
      <c r="C17" t="s">
        <v>64</v>
      </c>
      <c r="D17" t="s">
        <v>38</v>
      </c>
      <c r="E17" s="1">
        <v>42397</v>
      </c>
      <c r="F17">
        <v>12608.536</v>
      </c>
      <c r="G17">
        <v>6.1</v>
      </c>
      <c r="H17">
        <v>10.25</v>
      </c>
      <c r="I17">
        <v>39.700000000000003</v>
      </c>
      <c r="J17">
        <v>376804.85499999998</v>
      </c>
      <c r="K17" s="1">
        <v>42397</v>
      </c>
      <c r="L17">
        <v>8014.5069999999996</v>
      </c>
      <c r="M17">
        <v>5.33</v>
      </c>
      <c r="N17">
        <v>9.4</v>
      </c>
      <c r="O17">
        <v>39.46</v>
      </c>
      <c r="P17" s="1">
        <v>42094</v>
      </c>
      <c r="Q17">
        <v>374183.57900000003</v>
      </c>
      <c r="R17" t="s">
        <v>51</v>
      </c>
      <c r="S17">
        <v>10.066666666666601</v>
      </c>
      <c r="T17" t="s">
        <v>39</v>
      </c>
      <c r="U17" t="s">
        <v>40</v>
      </c>
      <c r="V17" t="s">
        <v>34</v>
      </c>
      <c r="W17" t="s">
        <v>34</v>
      </c>
      <c r="X17" t="s">
        <v>52</v>
      </c>
      <c r="Y17">
        <v>2016</v>
      </c>
      <c r="Z17">
        <v>2016</v>
      </c>
      <c r="AA17">
        <v>0.39</v>
      </c>
    </row>
    <row r="18" spans="1:27" x14ac:dyDescent="0.25">
      <c r="A18" t="s">
        <v>48</v>
      </c>
      <c r="B18" t="s">
        <v>65</v>
      </c>
      <c r="C18" t="s">
        <v>66</v>
      </c>
      <c r="D18" t="s">
        <v>38</v>
      </c>
      <c r="E18" s="1">
        <v>42615</v>
      </c>
      <c r="F18">
        <v>29951.102999999999</v>
      </c>
      <c r="G18">
        <v>5.52</v>
      </c>
      <c r="H18">
        <v>10.3</v>
      </c>
      <c r="I18">
        <v>38.97</v>
      </c>
      <c r="J18">
        <v>703212.12</v>
      </c>
      <c r="K18" s="1">
        <v>42615</v>
      </c>
      <c r="L18">
        <v>14230.204</v>
      </c>
      <c r="M18">
        <v>4.53</v>
      </c>
      <c r="N18">
        <v>9.5</v>
      </c>
      <c r="O18">
        <v>30.85</v>
      </c>
      <c r="P18" s="1">
        <v>42277</v>
      </c>
      <c r="Q18">
        <v>691039.98800000001</v>
      </c>
      <c r="R18" t="s">
        <v>51</v>
      </c>
      <c r="S18">
        <v>9.9</v>
      </c>
      <c r="T18" t="s">
        <v>39</v>
      </c>
      <c r="U18" t="s">
        <v>40</v>
      </c>
      <c r="V18" t="s">
        <v>34</v>
      </c>
      <c r="W18" t="s">
        <v>34</v>
      </c>
      <c r="X18" t="s">
        <v>52</v>
      </c>
      <c r="Y18">
        <v>2016</v>
      </c>
      <c r="Z18">
        <v>2016</v>
      </c>
      <c r="AA18">
        <v>0.39</v>
      </c>
    </row>
    <row r="19" spans="1:27" x14ac:dyDescent="0.25">
      <c r="A19" t="s">
        <v>48</v>
      </c>
      <c r="B19" t="s">
        <v>55</v>
      </c>
      <c r="C19" t="s">
        <v>67</v>
      </c>
      <c r="D19" t="s">
        <v>30</v>
      </c>
      <c r="E19" s="1">
        <v>42710</v>
      </c>
      <c r="F19">
        <v>67672.957999999999</v>
      </c>
      <c r="G19">
        <v>4.62</v>
      </c>
      <c r="H19">
        <v>0</v>
      </c>
      <c r="I19">
        <v>30.79</v>
      </c>
      <c r="J19">
        <v>6623461.4730000002</v>
      </c>
      <c r="K19" s="1">
        <v>42710</v>
      </c>
      <c r="L19">
        <v>54447.017999999996</v>
      </c>
      <c r="M19">
        <v>0</v>
      </c>
      <c r="N19">
        <v>0</v>
      </c>
      <c r="O19">
        <v>0</v>
      </c>
      <c r="P19" s="1">
        <v>43100</v>
      </c>
      <c r="Q19">
        <v>0</v>
      </c>
      <c r="R19" t="s">
        <v>43</v>
      </c>
      <c r="S19">
        <v>4.5666666666666602</v>
      </c>
      <c r="T19" t="s">
        <v>32</v>
      </c>
      <c r="U19" t="s">
        <v>40</v>
      </c>
      <c r="V19" t="s">
        <v>34</v>
      </c>
      <c r="W19" t="s">
        <v>34</v>
      </c>
      <c r="X19" t="s">
        <v>52</v>
      </c>
      <c r="Y19">
        <v>2016</v>
      </c>
      <c r="Z19">
        <v>2016</v>
      </c>
      <c r="AA19">
        <v>0.39</v>
      </c>
    </row>
    <row r="20" spans="1:27" x14ac:dyDescent="0.25">
      <c r="A20" t="s">
        <v>48</v>
      </c>
      <c r="B20" t="s">
        <v>49</v>
      </c>
      <c r="C20" t="s">
        <v>68</v>
      </c>
      <c r="D20" t="s">
        <v>30</v>
      </c>
      <c r="E20" s="1">
        <v>42873</v>
      </c>
      <c r="F20">
        <v>15186.785</v>
      </c>
      <c r="G20">
        <v>6.01</v>
      </c>
      <c r="H20">
        <v>10.25</v>
      </c>
      <c r="I20">
        <v>39.67</v>
      </c>
      <c r="J20">
        <v>529153.91599999997</v>
      </c>
      <c r="K20" s="1">
        <v>42873</v>
      </c>
      <c r="L20">
        <v>7116.0379999999996</v>
      </c>
      <c r="M20">
        <v>5.42</v>
      </c>
      <c r="N20">
        <v>9.5</v>
      </c>
      <c r="O20">
        <v>36.380000000000003</v>
      </c>
      <c r="P20" s="1">
        <v>42551</v>
      </c>
      <c r="Q20">
        <v>506714.69300000003</v>
      </c>
      <c r="R20" t="s">
        <v>51</v>
      </c>
      <c r="S20">
        <v>8.86666666666666</v>
      </c>
      <c r="T20" t="s">
        <v>32</v>
      </c>
      <c r="U20" t="s">
        <v>40</v>
      </c>
      <c r="V20" t="s">
        <v>34</v>
      </c>
      <c r="W20" t="s">
        <v>34</v>
      </c>
      <c r="X20" t="s">
        <v>52</v>
      </c>
      <c r="Y20">
        <v>2017</v>
      </c>
      <c r="Z20">
        <v>2017</v>
      </c>
      <c r="AA20">
        <v>0.39</v>
      </c>
    </row>
    <row r="21" spans="1:27" x14ac:dyDescent="0.25">
      <c r="A21" t="s">
        <v>48</v>
      </c>
      <c r="B21" t="s">
        <v>65</v>
      </c>
      <c r="C21" t="s">
        <v>69</v>
      </c>
      <c r="D21" t="s">
        <v>38</v>
      </c>
      <c r="E21" s="1">
        <v>42984</v>
      </c>
      <c r="F21">
        <v>8004.9009999999998</v>
      </c>
      <c r="G21">
        <v>4.58</v>
      </c>
      <c r="H21">
        <v>0</v>
      </c>
      <c r="I21">
        <v>30.99</v>
      </c>
      <c r="J21">
        <v>700834.34100000001</v>
      </c>
      <c r="K21" s="1">
        <v>42984</v>
      </c>
      <c r="L21">
        <v>7637.99</v>
      </c>
      <c r="M21">
        <v>4.58</v>
      </c>
      <c r="N21">
        <v>0</v>
      </c>
      <c r="O21">
        <v>31.02</v>
      </c>
      <c r="P21" s="1">
        <v>43373</v>
      </c>
      <c r="Q21">
        <v>699067.01800000004</v>
      </c>
      <c r="R21" t="s">
        <v>51</v>
      </c>
      <c r="S21">
        <v>5.1333333333333302</v>
      </c>
      <c r="T21" t="s">
        <v>39</v>
      </c>
      <c r="U21" t="s">
        <v>40</v>
      </c>
      <c r="V21" t="s">
        <v>34</v>
      </c>
      <c r="W21" t="s">
        <v>34</v>
      </c>
      <c r="X21" t="s">
        <v>52</v>
      </c>
      <c r="Y21">
        <v>2017</v>
      </c>
      <c r="Z21">
        <v>2017</v>
      </c>
      <c r="AA21">
        <v>0.39</v>
      </c>
    </row>
    <row r="22" spans="1:27" x14ac:dyDescent="0.25">
      <c r="A22" t="s">
        <v>48</v>
      </c>
      <c r="B22" t="s">
        <v>55</v>
      </c>
      <c r="C22" t="s">
        <v>70</v>
      </c>
      <c r="D22" t="s">
        <v>30</v>
      </c>
      <c r="E22" s="1">
        <v>43082</v>
      </c>
      <c r="F22">
        <v>126426.89</v>
      </c>
      <c r="G22">
        <v>4.6399999999999997</v>
      </c>
      <c r="H22">
        <v>0</v>
      </c>
      <c r="I22">
        <v>31.62</v>
      </c>
      <c r="J22">
        <v>7094574.9919999996</v>
      </c>
      <c r="K22" s="1">
        <v>43082</v>
      </c>
      <c r="L22">
        <v>113385.213</v>
      </c>
      <c r="M22">
        <v>4.6399999999999997</v>
      </c>
      <c r="N22">
        <v>0</v>
      </c>
      <c r="O22">
        <v>31.62</v>
      </c>
      <c r="P22" s="1">
        <v>43465</v>
      </c>
      <c r="Q22">
        <v>7094574.9919999996</v>
      </c>
      <c r="R22" t="s">
        <v>31</v>
      </c>
      <c r="S22">
        <v>5.3</v>
      </c>
      <c r="T22" t="s">
        <v>32</v>
      </c>
      <c r="U22" t="s">
        <v>40</v>
      </c>
      <c r="V22" t="s">
        <v>34</v>
      </c>
      <c r="W22" t="s">
        <v>34</v>
      </c>
      <c r="X22" t="s">
        <v>52</v>
      </c>
      <c r="Y22">
        <v>2017</v>
      </c>
      <c r="Z22">
        <v>2017</v>
      </c>
      <c r="AA22">
        <v>0.39</v>
      </c>
    </row>
    <row r="23" spans="1:27" x14ac:dyDescent="0.25">
      <c r="A23" t="s">
        <v>48</v>
      </c>
      <c r="B23" t="s">
        <v>59</v>
      </c>
      <c r="C23" t="s">
        <v>71</v>
      </c>
      <c r="D23" t="s">
        <v>38</v>
      </c>
      <c r="E23" s="1">
        <v>43378</v>
      </c>
      <c r="F23">
        <v>18544.274000000001</v>
      </c>
      <c r="G23">
        <v>6.06</v>
      </c>
      <c r="H23">
        <v>10.199999999999999</v>
      </c>
      <c r="I23">
        <v>42.46</v>
      </c>
      <c r="J23">
        <v>547723.45799999998</v>
      </c>
      <c r="K23" s="1">
        <v>43378</v>
      </c>
      <c r="L23">
        <v>22563.981</v>
      </c>
      <c r="M23">
        <v>5.62</v>
      </c>
      <c r="N23">
        <v>9.61</v>
      </c>
      <c r="O23">
        <v>40.43</v>
      </c>
      <c r="P23" s="1">
        <v>43100</v>
      </c>
      <c r="Q23">
        <v>546157.11399999994</v>
      </c>
      <c r="R23" t="s">
        <v>51</v>
      </c>
      <c r="S23">
        <v>9.8000000000000007</v>
      </c>
      <c r="T23" t="s">
        <v>39</v>
      </c>
      <c r="U23" t="s">
        <v>40</v>
      </c>
      <c r="V23" t="s">
        <v>34</v>
      </c>
      <c r="W23" t="s">
        <v>34</v>
      </c>
      <c r="X23" t="s">
        <v>52</v>
      </c>
      <c r="Y23">
        <v>2018</v>
      </c>
      <c r="Z23">
        <v>2018</v>
      </c>
      <c r="AA23">
        <v>0.25</v>
      </c>
    </row>
    <row r="24" spans="1:27" x14ac:dyDescent="0.25">
      <c r="A24" t="s">
        <v>48</v>
      </c>
      <c r="B24" t="s">
        <v>65</v>
      </c>
      <c r="C24" t="s">
        <v>72</v>
      </c>
      <c r="D24" t="s">
        <v>38</v>
      </c>
      <c r="E24" s="1">
        <v>43354</v>
      </c>
      <c r="F24">
        <v>5260.9960000000001</v>
      </c>
      <c r="G24">
        <v>4.66</v>
      </c>
      <c r="H24">
        <v>0</v>
      </c>
      <c r="I24">
        <v>31.35</v>
      </c>
      <c r="J24">
        <v>770663.772</v>
      </c>
      <c r="K24" s="1">
        <v>43354</v>
      </c>
      <c r="L24">
        <v>5122.6809999999996</v>
      </c>
      <c r="M24">
        <v>4.6900000000000004</v>
      </c>
      <c r="N24">
        <v>0</v>
      </c>
      <c r="O24">
        <v>31.52</v>
      </c>
      <c r="P24" s="1">
        <v>43738</v>
      </c>
      <c r="Q24">
        <v>769090.78099999996</v>
      </c>
      <c r="R24" t="s">
        <v>51</v>
      </c>
      <c r="S24">
        <v>5.3333333333333304</v>
      </c>
      <c r="T24" t="s">
        <v>39</v>
      </c>
      <c r="U24" t="s">
        <v>40</v>
      </c>
      <c r="V24" t="s">
        <v>34</v>
      </c>
      <c r="W24" t="s">
        <v>34</v>
      </c>
      <c r="X24" t="s">
        <v>52</v>
      </c>
      <c r="Y24">
        <v>2018</v>
      </c>
      <c r="Z24">
        <v>2018</v>
      </c>
      <c r="AA24">
        <v>0.25</v>
      </c>
    </row>
    <row r="25" spans="1:27" x14ac:dyDescent="0.25">
      <c r="A25" t="s">
        <v>48</v>
      </c>
      <c r="B25" t="s">
        <v>55</v>
      </c>
      <c r="C25" t="s">
        <v>73</v>
      </c>
      <c r="D25" t="s">
        <v>30</v>
      </c>
      <c r="E25" s="1">
        <v>43446</v>
      </c>
      <c r="F25">
        <v>189659.552</v>
      </c>
      <c r="G25">
        <v>5.26</v>
      </c>
      <c r="H25">
        <v>0</v>
      </c>
      <c r="I25">
        <v>36.729999999999997</v>
      </c>
      <c r="J25">
        <v>7546588.8389999997</v>
      </c>
      <c r="K25" s="1">
        <v>43446</v>
      </c>
      <c r="L25">
        <v>189659.552</v>
      </c>
      <c r="M25">
        <v>5.26</v>
      </c>
      <c r="N25">
        <v>0</v>
      </c>
      <c r="O25">
        <v>36.549999999999997</v>
      </c>
      <c r="P25" s="1">
        <v>43830</v>
      </c>
      <c r="Q25">
        <v>7546588.8389999997</v>
      </c>
      <c r="R25" t="s">
        <v>31</v>
      </c>
      <c r="S25">
        <v>5.3</v>
      </c>
      <c r="T25" t="s">
        <v>32</v>
      </c>
      <c r="U25" t="s">
        <v>40</v>
      </c>
      <c r="V25" t="s">
        <v>34</v>
      </c>
      <c r="W25" t="s">
        <v>34</v>
      </c>
      <c r="X25" t="s">
        <v>52</v>
      </c>
      <c r="Y25">
        <v>2018</v>
      </c>
      <c r="Z25">
        <v>2018</v>
      </c>
      <c r="AA25">
        <v>0.25</v>
      </c>
    </row>
    <row r="26" spans="1:27" x14ac:dyDescent="0.25">
      <c r="A26" t="s">
        <v>48</v>
      </c>
      <c r="B26" t="s">
        <v>49</v>
      </c>
      <c r="C26" t="s">
        <v>74</v>
      </c>
      <c r="D26" t="s">
        <v>30</v>
      </c>
      <c r="E26" s="1">
        <v>43530</v>
      </c>
      <c r="F26">
        <v>5835.473</v>
      </c>
      <c r="G26">
        <v>5.27</v>
      </c>
      <c r="H26">
        <v>0</v>
      </c>
      <c r="I26">
        <v>37.31</v>
      </c>
      <c r="J26">
        <v>617456.63800000004</v>
      </c>
      <c r="K26" s="1">
        <v>43530</v>
      </c>
      <c r="L26">
        <v>3300.6990000000001</v>
      </c>
      <c r="M26">
        <v>5.27</v>
      </c>
      <c r="N26">
        <v>0</v>
      </c>
      <c r="O26">
        <v>37.31</v>
      </c>
      <c r="P26" s="1">
        <v>43921</v>
      </c>
      <c r="Q26">
        <v>617456.63800000004</v>
      </c>
      <c r="R26" t="s">
        <v>51</v>
      </c>
      <c r="S26">
        <v>5.2</v>
      </c>
      <c r="T26" t="s">
        <v>32</v>
      </c>
      <c r="U26" t="s">
        <v>40</v>
      </c>
      <c r="V26" t="s">
        <v>34</v>
      </c>
      <c r="W26" t="s">
        <v>34</v>
      </c>
      <c r="X26" t="s">
        <v>52</v>
      </c>
      <c r="Y26">
        <v>2019</v>
      </c>
      <c r="Z26">
        <v>2019</v>
      </c>
      <c r="AA26">
        <v>0.25</v>
      </c>
    </row>
    <row r="27" spans="1:27" x14ac:dyDescent="0.25">
      <c r="A27" t="s">
        <v>48</v>
      </c>
      <c r="B27" t="s">
        <v>53</v>
      </c>
      <c r="C27" t="s">
        <v>75</v>
      </c>
      <c r="D27" t="s">
        <v>30</v>
      </c>
      <c r="E27" s="1">
        <v>43819</v>
      </c>
      <c r="F27">
        <v>69499.866999999998</v>
      </c>
      <c r="G27">
        <v>5.0999999999999996</v>
      </c>
      <c r="H27">
        <v>10.5</v>
      </c>
      <c r="I27">
        <v>0</v>
      </c>
      <c r="J27">
        <v>1155040.692</v>
      </c>
      <c r="K27" s="1">
        <v>43819</v>
      </c>
      <c r="L27">
        <v>52795.194000000003</v>
      </c>
      <c r="M27">
        <v>4.93</v>
      </c>
      <c r="N27">
        <v>9.4499999999999993</v>
      </c>
      <c r="O27">
        <v>33.71</v>
      </c>
      <c r="P27" s="1">
        <v>43465</v>
      </c>
      <c r="Q27">
        <v>1112519.466</v>
      </c>
      <c r="R27" t="s">
        <v>51</v>
      </c>
      <c r="S27">
        <v>9.8333333333333304</v>
      </c>
      <c r="T27" t="s">
        <v>32</v>
      </c>
      <c r="U27" t="s">
        <v>40</v>
      </c>
      <c r="V27" t="s">
        <v>34</v>
      </c>
      <c r="W27" t="s">
        <v>34</v>
      </c>
      <c r="X27" t="s">
        <v>52</v>
      </c>
      <c r="Y27">
        <v>2019</v>
      </c>
      <c r="Z27">
        <v>2019</v>
      </c>
      <c r="AA27">
        <v>0.25</v>
      </c>
    </row>
    <row r="28" spans="1:27" x14ac:dyDescent="0.25">
      <c r="A28" t="s">
        <v>48</v>
      </c>
      <c r="B28" t="s">
        <v>65</v>
      </c>
      <c r="C28" t="s">
        <v>76</v>
      </c>
      <c r="D28" t="s">
        <v>38</v>
      </c>
      <c r="E28" s="1">
        <v>43700</v>
      </c>
      <c r="F28">
        <v>8332.1450000000004</v>
      </c>
      <c r="G28">
        <v>4.72</v>
      </c>
      <c r="H28">
        <v>0</v>
      </c>
      <c r="I28">
        <v>32.369999999999997</v>
      </c>
      <c r="J28">
        <v>808752.13</v>
      </c>
      <c r="K28" s="1">
        <v>43700</v>
      </c>
      <c r="L28">
        <v>7300</v>
      </c>
      <c r="M28">
        <v>4.68</v>
      </c>
      <c r="N28">
        <v>0</v>
      </c>
      <c r="O28">
        <v>32.380000000000003</v>
      </c>
      <c r="P28" s="1">
        <v>44104</v>
      </c>
      <c r="Q28">
        <v>807333.99199999997</v>
      </c>
      <c r="R28" t="s">
        <v>51</v>
      </c>
      <c r="S28">
        <v>4.7</v>
      </c>
      <c r="T28" t="s">
        <v>39</v>
      </c>
      <c r="U28" t="s">
        <v>40</v>
      </c>
      <c r="V28" t="s">
        <v>34</v>
      </c>
      <c r="W28" t="s">
        <v>34</v>
      </c>
      <c r="X28" t="s">
        <v>52</v>
      </c>
      <c r="Y28">
        <v>2019</v>
      </c>
      <c r="Z28">
        <v>2019</v>
      </c>
      <c r="AA28">
        <v>0.25</v>
      </c>
    </row>
    <row r="29" spans="1:27" x14ac:dyDescent="0.25">
      <c r="A29" t="s">
        <v>48</v>
      </c>
      <c r="B29" t="s">
        <v>55</v>
      </c>
      <c r="C29" t="s">
        <v>77</v>
      </c>
      <c r="D29" t="s">
        <v>30</v>
      </c>
      <c r="E29" s="1">
        <v>43812</v>
      </c>
      <c r="F29">
        <v>15315.744000000001</v>
      </c>
      <c r="G29">
        <v>5.23</v>
      </c>
      <c r="H29">
        <v>0</v>
      </c>
      <c r="I29">
        <v>36.53</v>
      </c>
      <c r="J29">
        <v>7960900.6969999997</v>
      </c>
      <c r="K29" s="1">
        <v>43812</v>
      </c>
      <c r="L29">
        <v>10113.200999999999</v>
      </c>
      <c r="M29">
        <v>5.23</v>
      </c>
      <c r="N29">
        <v>0</v>
      </c>
      <c r="O29">
        <v>36.49</v>
      </c>
      <c r="P29" s="1">
        <v>44196</v>
      </c>
      <c r="Q29">
        <v>7960900.6969999997</v>
      </c>
      <c r="R29" t="s">
        <v>31</v>
      </c>
      <c r="S29">
        <v>5.36666666666666</v>
      </c>
      <c r="T29" t="s">
        <v>32</v>
      </c>
      <c r="U29" t="s">
        <v>40</v>
      </c>
      <c r="V29" t="s">
        <v>34</v>
      </c>
      <c r="W29" t="s">
        <v>34</v>
      </c>
      <c r="X29" t="s">
        <v>52</v>
      </c>
      <c r="Y29">
        <v>2019</v>
      </c>
      <c r="Z29">
        <v>2019</v>
      </c>
      <c r="AA29">
        <v>0.25</v>
      </c>
    </row>
    <row r="30" spans="1:27" x14ac:dyDescent="0.25">
      <c r="A30" t="s">
        <v>48</v>
      </c>
      <c r="B30" t="s">
        <v>49</v>
      </c>
      <c r="C30" t="s">
        <v>78</v>
      </c>
      <c r="D30" t="s">
        <v>30</v>
      </c>
      <c r="E30" s="1">
        <v>43889</v>
      </c>
      <c r="F30">
        <v>5397.4780000000001</v>
      </c>
      <c r="G30">
        <v>5.33</v>
      </c>
      <c r="H30">
        <v>0</v>
      </c>
      <c r="I30">
        <v>37.92</v>
      </c>
      <c r="J30">
        <v>641185.49199999997</v>
      </c>
      <c r="K30" s="1">
        <v>43889</v>
      </c>
      <c r="L30">
        <v>5190.5290000000005</v>
      </c>
      <c r="M30">
        <v>5.33</v>
      </c>
      <c r="N30">
        <v>0</v>
      </c>
      <c r="O30">
        <v>37.92</v>
      </c>
      <c r="P30" s="1">
        <v>43921</v>
      </c>
      <c r="Q30">
        <v>621215.09100000001</v>
      </c>
      <c r="R30" t="s">
        <v>31</v>
      </c>
      <c r="S30">
        <v>5</v>
      </c>
      <c r="T30" t="s">
        <v>32</v>
      </c>
      <c r="U30" t="s">
        <v>40</v>
      </c>
      <c r="V30" t="s">
        <v>34</v>
      </c>
      <c r="W30" t="s">
        <v>34</v>
      </c>
      <c r="X30" t="s">
        <v>52</v>
      </c>
      <c r="Y30">
        <v>2020</v>
      </c>
      <c r="Z30">
        <v>2020</v>
      </c>
      <c r="AA30">
        <v>0.25</v>
      </c>
    </row>
    <row r="31" spans="1:27" x14ac:dyDescent="0.25">
      <c r="A31" t="s">
        <v>48</v>
      </c>
      <c r="B31" t="s">
        <v>65</v>
      </c>
      <c r="C31" t="s">
        <v>79</v>
      </c>
      <c r="D31" t="s">
        <v>38</v>
      </c>
      <c r="E31" s="1">
        <v>44102</v>
      </c>
      <c r="F31">
        <v>-12091.52</v>
      </c>
      <c r="G31">
        <v>4.62</v>
      </c>
      <c r="H31">
        <v>0</v>
      </c>
      <c r="I31">
        <v>33.07</v>
      </c>
      <c r="J31">
        <v>872807.97199999995</v>
      </c>
      <c r="K31" s="1">
        <v>44102</v>
      </c>
      <c r="L31">
        <v>-12091.52</v>
      </c>
      <c r="M31">
        <v>4.62</v>
      </c>
      <c r="N31">
        <v>0</v>
      </c>
      <c r="O31">
        <v>33.07</v>
      </c>
      <c r="P31" s="1">
        <v>44469</v>
      </c>
      <c r="Q31">
        <v>872807.97199999995</v>
      </c>
      <c r="R31" t="s">
        <v>51</v>
      </c>
      <c r="S31">
        <v>5.8333333333333304</v>
      </c>
      <c r="T31" t="s">
        <v>39</v>
      </c>
      <c r="U31" t="s">
        <v>33</v>
      </c>
      <c r="V31" t="s">
        <v>34</v>
      </c>
      <c r="W31" t="s">
        <v>34</v>
      </c>
      <c r="X31" t="s">
        <v>52</v>
      </c>
      <c r="Y31">
        <v>2020</v>
      </c>
      <c r="Z31">
        <v>2020</v>
      </c>
      <c r="AA31">
        <v>0.25</v>
      </c>
    </row>
    <row r="32" spans="1:27" x14ac:dyDescent="0.25">
      <c r="A32" t="s">
        <v>48</v>
      </c>
      <c r="B32" t="s">
        <v>55</v>
      </c>
      <c r="C32" t="s">
        <v>80</v>
      </c>
      <c r="D32" t="s">
        <v>30</v>
      </c>
      <c r="E32" s="1">
        <v>44176</v>
      </c>
      <c r="F32">
        <v>72629.286999999997</v>
      </c>
      <c r="G32">
        <v>5.16</v>
      </c>
      <c r="H32">
        <v>0</v>
      </c>
      <c r="I32">
        <v>37.270000000000003</v>
      </c>
      <c r="J32">
        <v>8381155.9720000001</v>
      </c>
      <c r="K32" s="1">
        <v>44176</v>
      </c>
      <c r="L32">
        <v>39765.417999999998</v>
      </c>
      <c r="M32">
        <v>5.0999999999999996</v>
      </c>
      <c r="N32">
        <v>0</v>
      </c>
      <c r="O32">
        <v>34.82</v>
      </c>
      <c r="P32" t="s">
        <v>43</v>
      </c>
      <c r="Q32">
        <v>0</v>
      </c>
      <c r="R32" t="s">
        <v>43</v>
      </c>
      <c r="S32">
        <v>5.2333333333333298</v>
      </c>
      <c r="T32" t="s">
        <v>32</v>
      </c>
      <c r="U32" t="s">
        <v>40</v>
      </c>
      <c r="V32" t="s">
        <v>34</v>
      </c>
      <c r="W32" t="s">
        <v>34</v>
      </c>
      <c r="X32" t="s">
        <v>52</v>
      </c>
      <c r="Y32">
        <v>2020</v>
      </c>
      <c r="Z32">
        <v>2020</v>
      </c>
      <c r="AA32">
        <v>0.25</v>
      </c>
    </row>
    <row r="33" spans="1:27" x14ac:dyDescent="0.25">
      <c r="A33" t="s">
        <v>48</v>
      </c>
      <c r="B33" t="s">
        <v>49</v>
      </c>
      <c r="C33" t="s">
        <v>81</v>
      </c>
      <c r="D33" t="s">
        <v>30</v>
      </c>
      <c r="E33" s="1">
        <v>44264</v>
      </c>
      <c r="F33">
        <v>6679.3860000000004</v>
      </c>
      <c r="G33">
        <v>5.31</v>
      </c>
      <c r="H33">
        <v>0</v>
      </c>
      <c r="I33">
        <v>37.92</v>
      </c>
      <c r="J33">
        <v>673050.82700000005</v>
      </c>
      <c r="K33" s="1">
        <v>44264</v>
      </c>
      <c r="L33">
        <v>6679.3860000000004</v>
      </c>
      <c r="M33">
        <v>5.31</v>
      </c>
      <c r="N33">
        <v>0</v>
      </c>
      <c r="O33">
        <v>37.92</v>
      </c>
      <c r="P33" s="1">
        <v>43921</v>
      </c>
      <c r="Q33">
        <v>670546.32799999998</v>
      </c>
      <c r="R33" t="s">
        <v>31</v>
      </c>
      <c r="S33">
        <v>5.3</v>
      </c>
      <c r="T33" t="s">
        <v>32</v>
      </c>
      <c r="U33" t="s">
        <v>40</v>
      </c>
      <c r="V33" t="s">
        <v>34</v>
      </c>
      <c r="W33" t="s">
        <v>34</v>
      </c>
      <c r="X33" t="s">
        <v>52</v>
      </c>
      <c r="Y33">
        <v>2021</v>
      </c>
      <c r="Z33">
        <v>2021</v>
      </c>
      <c r="AA33">
        <v>0.25</v>
      </c>
    </row>
    <row r="34" spans="1:27" x14ac:dyDescent="0.25">
      <c r="A34" t="s">
        <v>48</v>
      </c>
      <c r="B34" t="s">
        <v>53</v>
      </c>
      <c r="C34" t="s">
        <v>82</v>
      </c>
      <c r="D34" t="s">
        <v>30</v>
      </c>
      <c r="E34" s="1">
        <v>44704</v>
      </c>
      <c r="F34">
        <v>80900</v>
      </c>
      <c r="G34">
        <v>5.67</v>
      </c>
      <c r="H34">
        <v>10.35</v>
      </c>
      <c r="I34">
        <v>51.61</v>
      </c>
      <c r="J34">
        <v>1500000</v>
      </c>
      <c r="K34" s="1">
        <v>44704</v>
      </c>
      <c r="L34">
        <v>39324.544999999998</v>
      </c>
      <c r="M34">
        <v>4.74</v>
      </c>
      <c r="N34">
        <v>9.5</v>
      </c>
      <c r="O34">
        <v>44.54</v>
      </c>
      <c r="P34" s="1">
        <v>44316</v>
      </c>
      <c r="Q34">
        <v>1509289.169</v>
      </c>
      <c r="R34" t="s">
        <v>51</v>
      </c>
      <c r="S34">
        <v>10.133333333333301</v>
      </c>
      <c r="T34" t="s">
        <v>32</v>
      </c>
      <c r="U34" t="s">
        <v>33</v>
      </c>
      <c r="V34" t="s">
        <v>34</v>
      </c>
      <c r="W34" t="s">
        <v>34</v>
      </c>
      <c r="X34" t="s">
        <v>52</v>
      </c>
      <c r="Y34">
        <v>2022</v>
      </c>
      <c r="Z34">
        <v>2022</v>
      </c>
      <c r="AA34">
        <v>0.25</v>
      </c>
    </row>
    <row r="35" spans="1:27" x14ac:dyDescent="0.25">
      <c r="A35" t="s">
        <v>48</v>
      </c>
      <c r="B35" t="s">
        <v>65</v>
      </c>
      <c r="C35" t="s">
        <v>83</v>
      </c>
      <c r="D35" t="s">
        <v>38</v>
      </c>
      <c r="E35" s="1">
        <v>44462</v>
      </c>
      <c r="F35">
        <v>12605.468999999999</v>
      </c>
      <c r="G35">
        <v>4.37</v>
      </c>
      <c r="H35">
        <v>0</v>
      </c>
      <c r="I35">
        <v>32.909999999999997</v>
      </c>
      <c r="J35">
        <v>952036.36899999995</v>
      </c>
      <c r="K35" s="1">
        <v>44462</v>
      </c>
      <c r="L35">
        <v>-10357.725</v>
      </c>
      <c r="M35">
        <v>4.45</v>
      </c>
      <c r="N35">
        <v>0</v>
      </c>
      <c r="O35">
        <v>32.270000000000003</v>
      </c>
      <c r="P35" s="1">
        <v>44834</v>
      </c>
      <c r="Q35">
        <v>820135.26300000004</v>
      </c>
      <c r="R35" t="s">
        <v>51</v>
      </c>
      <c r="S35">
        <v>5.7</v>
      </c>
      <c r="T35" t="s">
        <v>39</v>
      </c>
      <c r="U35" t="s">
        <v>33</v>
      </c>
      <c r="V35" t="s">
        <v>34</v>
      </c>
      <c r="W35" t="s">
        <v>34</v>
      </c>
      <c r="X35" t="s">
        <v>52</v>
      </c>
      <c r="Y35">
        <v>2021</v>
      </c>
      <c r="Z35">
        <v>2021</v>
      </c>
      <c r="AA35">
        <v>0.25</v>
      </c>
    </row>
    <row r="36" spans="1:27" x14ac:dyDescent="0.25">
      <c r="A36" t="s">
        <v>48</v>
      </c>
      <c r="B36" t="s">
        <v>55</v>
      </c>
      <c r="C36" t="s">
        <v>84</v>
      </c>
      <c r="D36" t="s">
        <v>30</v>
      </c>
      <c r="E36" s="1">
        <v>44537</v>
      </c>
      <c r="F36">
        <v>72353.61</v>
      </c>
      <c r="G36">
        <v>5.18</v>
      </c>
      <c r="H36">
        <v>0</v>
      </c>
      <c r="I36">
        <v>37.6</v>
      </c>
      <c r="J36">
        <v>8742439.3120000008</v>
      </c>
      <c r="K36" s="1">
        <v>44537</v>
      </c>
      <c r="L36">
        <v>72140.839000000007</v>
      </c>
      <c r="M36">
        <v>5.17</v>
      </c>
      <c r="N36">
        <v>9.65</v>
      </c>
      <c r="O36">
        <v>37.75</v>
      </c>
      <c r="P36" s="1">
        <v>44926</v>
      </c>
      <c r="Q36">
        <v>8742439.3120000008</v>
      </c>
      <c r="R36" t="s">
        <v>31</v>
      </c>
      <c r="S36">
        <v>5.0999999999999996</v>
      </c>
      <c r="T36" t="s">
        <v>32</v>
      </c>
      <c r="U36" t="s">
        <v>40</v>
      </c>
      <c r="V36" t="s">
        <v>34</v>
      </c>
      <c r="W36" t="s">
        <v>34</v>
      </c>
      <c r="X36" t="s">
        <v>52</v>
      </c>
      <c r="Y36">
        <v>2021</v>
      </c>
      <c r="Z36">
        <v>2021</v>
      </c>
      <c r="AA36">
        <v>0.25</v>
      </c>
    </row>
    <row r="37" spans="1:27" x14ac:dyDescent="0.25">
      <c r="A37" t="s">
        <v>48</v>
      </c>
      <c r="B37" t="s">
        <v>49</v>
      </c>
      <c r="C37" t="s">
        <v>85</v>
      </c>
      <c r="D37" t="s">
        <v>30</v>
      </c>
      <c r="E37" s="1">
        <v>44624</v>
      </c>
      <c r="F37">
        <v>6946.5379999999996</v>
      </c>
      <c r="G37">
        <v>5.43</v>
      </c>
      <c r="H37">
        <v>0</v>
      </c>
      <c r="I37">
        <v>37.950000000000003</v>
      </c>
      <c r="J37">
        <v>679096.09600000002</v>
      </c>
      <c r="K37" s="1">
        <v>44624</v>
      </c>
      <c r="L37">
        <v>4238.2070000000003</v>
      </c>
      <c r="M37">
        <v>5.23</v>
      </c>
      <c r="N37">
        <v>0</v>
      </c>
      <c r="O37">
        <v>37.950000000000003</v>
      </c>
      <c r="P37" s="1">
        <v>44286</v>
      </c>
      <c r="Q37">
        <v>0</v>
      </c>
      <c r="R37" t="s">
        <v>31</v>
      </c>
      <c r="S37">
        <v>5.1333333333333302</v>
      </c>
      <c r="T37" t="s">
        <v>32</v>
      </c>
      <c r="U37" t="s">
        <v>40</v>
      </c>
      <c r="V37" t="s">
        <v>34</v>
      </c>
      <c r="W37" t="s">
        <v>34</v>
      </c>
      <c r="X37" t="s">
        <v>52</v>
      </c>
      <c r="Y37">
        <v>2022</v>
      </c>
      <c r="Z37">
        <v>2022</v>
      </c>
      <c r="AA37">
        <v>0.25</v>
      </c>
    </row>
    <row r="38" spans="1:27" x14ac:dyDescent="0.25">
      <c r="A38" t="s">
        <v>48</v>
      </c>
      <c r="B38" t="s">
        <v>59</v>
      </c>
      <c r="C38" t="s">
        <v>86</v>
      </c>
      <c r="D38" t="s">
        <v>38</v>
      </c>
      <c r="E38" s="1">
        <v>44844</v>
      </c>
      <c r="F38">
        <v>23993.048999999999</v>
      </c>
      <c r="G38">
        <v>6.06</v>
      </c>
      <c r="H38">
        <v>10.199999999999999</v>
      </c>
      <c r="I38">
        <v>44.69</v>
      </c>
      <c r="J38">
        <v>810887.29500000004</v>
      </c>
      <c r="K38" s="1">
        <v>44844</v>
      </c>
      <c r="L38">
        <v>18837.496999999999</v>
      </c>
      <c r="M38">
        <v>5.32</v>
      </c>
      <c r="N38">
        <v>9.6</v>
      </c>
      <c r="O38">
        <v>45</v>
      </c>
      <c r="P38" s="1">
        <v>44561</v>
      </c>
      <c r="Q38">
        <v>799981.72100000002</v>
      </c>
      <c r="R38" t="s">
        <v>51</v>
      </c>
      <c r="S38">
        <v>10.133333333333301</v>
      </c>
      <c r="T38" t="s">
        <v>39</v>
      </c>
      <c r="U38" t="s">
        <v>33</v>
      </c>
      <c r="V38" t="s">
        <v>34</v>
      </c>
      <c r="W38" t="s">
        <v>34</v>
      </c>
      <c r="X38" t="s">
        <v>52</v>
      </c>
      <c r="Y38">
        <v>2022</v>
      </c>
      <c r="Z38">
        <v>2022</v>
      </c>
      <c r="AA38">
        <v>0.25</v>
      </c>
    </row>
    <row r="39" spans="1:27" x14ac:dyDescent="0.25">
      <c r="A39" t="s">
        <v>48</v>
      </c>
      <c r="B39" t="s">
        <v>55</v>
      </c>
      <c r="C39" t="s">
        <v>87</v>
      </c>
      <c r="D39" t="s">
        <v>30</v>
      </c>
      <c r="E39" s="1">
        <v>44897</v>
      </c>
      <c r="F39">
        <v>79815.930999999997</v>
      </c>
      <c r="G39">
        <v>0</v>
      </c>
      <c r="H39">
        <v>0</v>
      </c>
      <c r="I39">
        <v>0</v>
      </c>
      <c r="J39">
        <v>0</v>
      </c>
      <c r="K39" s="1">
        <v>44897</v>
      </c>
      <c r="L39">
        <v>79727.034</v>
      </c>
      <c r="M39">
        <v>5.25</v>
      </c>
      <c r="N39">
        <v>0</v>
      </c>
      <c r="O39">
        <v>37.770000000000003</v>
      </c>
      <c r="P39" s="1">
        <v>45291</v>
      </c>
      <c r="Q39">
        <v>9176654.7740000002</v>
      </c>
      <c r="R39" t="s">
        <v>31</v>
      </c>
      <c r="S39">
        <v>4.93333333333333</v>
      </c>
      <c r="T39" t="s">
        <v>32</v>
      </c>
      <c r="U39" t="s">
        <v>40</v>
      </c>
      <c r="V39" t="s">
        <v>34</v>
      </c>
      <c r="W39" t="s">
        <v>34</v>
      </c>
      <c r="X39" t="s">
        <v>52</v>
      </c>
      <c r="Y39">
        <v>2022</v>
      </c>
      <c r="Z39">
        <v>2022</v>
      </c>
      <c r="AA39">
        <v>0.25</v>
      </c>
    </row>
    <row r="40" spans="1:27" x14ac:dyDescent="0.25">
      <c r="A40" t="s">
        <v>48</v>
      </c>
      <c r="B40" t="s">
        <v>49</v>
      </c>
      <c r="C40" t="s">
        <v>88</v>
      </c>
      <c r="D40" t="s">
        <v>30</v>
      </c>
      <c r="E40" s="1">
        <v>44987</v>
      </c>
      <c r="F40">
        <v>9592.3220000000001</v>
      </c>
      <c r="G40">
        <v>5.33</v>
      </c>
      <c r="H40">
        <v>0</v>
      </c>
      <c r="I40">
        <v>38.57</v>
      </c>
      <c r="J40">
        <v>744661.51800000004</v>
      </c>
      <c r="K40" s="1">
        <v>44987</v>
      </c>
      <c r="L40">
        <v>9592.3220000000001</v>
      </c>
      <c r="M40">
        <v>5.33</v>
      </c>
      <c r="N40">
        <v>0</v>
      </c>
      <c r="O40">
        <v>38.57</v>
      </c>
      <c r="P40" s="1">
        <v>44651</v>
      </c>
      <c r="Q40">
        <v>744661.51800000004</v>
      </c>
      <c r="R40" t="s">
        <v>31</v>
      </c>
      <c r="S40">
        <v>5</v>
      </c>
      <c r="T40" t="s">
        <v>32</v>
      </c>
      <c r="U40" t="s">
        <v>40</v>
      </c>
      <c r="V40" t="s">
        <v>34</v>
      </c>
      <c r="W40" t="s">
        <v>34</v>
      </c>
      <c r="X40" t="s">
        <v>52</v>
      </c>
      <c r="Y40">
        <v>2023</v>
      </c>
      <c r="Z40">
        <v>2023</v>
      </c>
      <c r="AA40">
        <v>0.25</v>
      </c>
    </row>
    <row r="41" spans="1:27" x14ac:dyDescent="0.25">
      <c r="A41" t="s">
        <v>48</v>
      </c>
      <c r="B41" t="s">
        <v>89</v>
      </c>
      <c r="C41" t="s">
        <v>90</v>
      </c>
      <c r="D41" t="s">
        <v>30</v>
      </c>
      <c r="E41" s="1">
        <v>45267</v>
      </c>
      <c r="F41">
        <v>7894.2190000000001</v>
      </c>
      <c r="G41">
        <v>5.75</v>
      </c>
      <c r="H41">
        <v>10.25</v>
      </c>
      <c r="I41">
        <v>47.58</v>
      </c>
      <c r="J41">
        <v>106003.636</v>
      </c>
      <c r="K41" s="1">
        <v>45267</v>
      </c>
      <c r="L41">
        <v>5286.027</v>
      </c>
      <c r="M41">
        <v>5.08</v>
      </c>
      <c r="N41">
        <v>9.6999999999999993</v>
      </c>
      <c r="O41">
        <v>0</v>
      </c>
      <c r="P41" s="1">
        <v>45016</v>
      </c>
      <c r="Q41">
        <v>97303.221999999994</v>
      </c>
      <c r="R41" t="s">
        <v>51</v>
      </c>
      <c r="S41">
        <v>9.9</v>
      </c>
      <c r="T41" t="s">
        <v>32</v>
      </c>
      <c r="U41" t="s">
        <v>40</v>
      </c>
      <c r="V41" t="s">
        <v>41</v>
      </c>
      <c r="W41" t="s">
        <v>34</v>
      </c>
      <c r="X41" t="s">
        <v>52</v>
      </c>
      <c r="Y41">
        <v>2023</v>
      </c>
      <c r="Z41">
        <v>2023</v>
      </c>
      <c r="AA41">
        <v>0.25</v>
      </c>
    </row>
    <row r="42" spans="1:27" x14ac:dyDescent="0.25">
      <c r="A42" t="s">
        <v>48</v>
      </c>
      <c r="B42" t="s">
        <v>55</v>
      </c>
      <c r="C42" t="s">
        <v>91</v>
      </c>
      <c r="D42" t="s">
        <v>30</v>
      </c>
      <c r="E42" s="1">
        <v>45264</v>
      </c>
      <c r="F42">
        <v>88585.73</v>
      </c>
      <c r="G42">
        <v>5.62</v>
      </c>
      <c r="H42">
        <v>0</v>
      </c>
      <c r="I42">
        <v>38.54</v>
      </c>
      <c r="J42">
        <v>10151652.911</v>
      </c>
      <c r="K42" s="1">
        <v>45264</v>
      </c>
      <c r="L42">
        <v>87715.932000000001</v>
      </c>
      <c r="M42">
        <v>5.62</v>
      </c>
      <c r="N42">
        <v>0</v>
      </c>
      <c r="O42">
        <v>38.65</v>
      </c>
      <c r="P42" s="1">
        <v>45657</v>
      </c>
      <c r="Q42">
        <v>10127651.346000001</v>
      </c>
      <c r="R42" t="s">
        <v>31</v>
      </c>
      <c r="S42">
        <v>5</v>
      </c>
      <c r="T42" t="s">
        <v>32</v>
      </c>
      <c r="U42" t="s">
        <v>40</v>
      </c>
      <c r="V42" t="s">
        <v>34</v>
      </c>
      <c r="W42" t="s">
        <v>34</v>
      </c>
      <c r="X42" t="s">
        <v>52</v>
      </c>
      <c r="Y42">
        <v>2023</v>
      </c>
      <c r="Z42">
        <v>2023</v>
      </c>
      <c r="AA42">
        <v>0.25</v>
      </c>
    </row>
    <row r="43" spans="1:27" x14ac:dyDescent="0.25">
      <c r="A43" t="s">
        <v>48</v>
      </c>
      <c r="B43" t="s">
        <v>49</v>
      </c>
      <c r="C43" t="s">
        <v>92</v>
      </c>
      <c r="D43" t="s">
        <v>30</v>
      </c>
      <c r="E43" s="1">
        <v>45358</v>
      </c>
      <c r="F43">
        <v>4738.3580000000002</v>
      </c>
      <c r="G43">
        <v>5.51</v>
      </c>
      <c r="H43">
        <v>0</v>
      </c>
      <c r="I43">
        <v>38.380000000000003</v>
      </c>
      <c r="J43">
        <v>768409.04700000002</v>
      </c>
      <c r="K43" s="1">
        <v>45358</v>
      </c>
      <c r="L43">
        <v>3469.1590000000001</v>
      </c>
      <c r="M43">
        <v>5.45</v>
      </c>
      <c r="N43">
        <v>0</v>
      </c>
      <c r="O43">
        <v>38.39</v>
      </c>
      <c r="P43" s="1">
        <v>45016</v>
      </c>
      <c r="Q43">
        <v>761219.728</v>
      </c>
      <c r="R43" t="s">
        <v>31</v>
      </c>
      <c r="S43">
        <v>5.2333333333333298</v>
      </c>
      <c r="T43" t="s">
        <v>32</v>
      </c>
      <c r="U43" t="s">
        <v>40</v>
      </c>
      <c r="V43" t="s">
        <v>34</v>
      </c>
      <c r="W43" t="s">
        <v>34</v>
      </c>
      <c r="X43" t="s">
        <v>52</v>
      </c>
      <c r="Y43">
        <v>2024</v>
      </c>
      <c r="Z43">
        <v>2024</v>
      </c>
      <c r="AA43">
        <v>0.25</v>
      </c>
    </row>
    <row r="44" spans="1:27" x14ac:dyDescent="0.25">
      <c r="A44" t="s">
        <v>93</v>
      </c>
      <c r="B44" t="s">
        <v>94</v>
      </c>
      <c r="C44" t="s">
        <v>95</v>
      </c>
      <c r="D44" t="s">
        <v>30</v>
      </c>
      <c r="E44" s="1">
        <v>39595</v>
      </c>
      <c r="F44">
        <v>8468.6380000000008</v>
      </c>
      <c r="G44">
        <v>9.89</v>
      </c>
      <c r="H44">
        <v>11.8</v>
      </c>
      <c r="I44">
        <v>48.85</v>
      </c>
      <c r="J44">
        <v>141036.56200000001</v>
      </c>
      <c r="K44" s="1">
        <v>39595</v>
      </c>
      <c r="L44">
        <v>4018.6779999999999</v>
      </c>
      <c r="M44">
        <v>9.02</v>
      </c>
      <c r="N44">
        <v>10</v>
      </c>
      <c r="O44">
        <v>48.85</v>
      </c>
      <c r="P44" s="1">
        <v>38898</v>
      </c>
      <c r="Q44">
        <v>130740.05</v>
      </c>
      <c r="R44" t="s">
        <v>51</v>
      </c>
      <c r="S44">
        <v>17.6666666666666</v>
      </c>
      <c r="T44" t="s">
        <v>32</v>
      </c>
      <c r="U44" t="s">
        <v>33</v>
      </c>
      <c r="V44" t="s">
        <v>34</v>
      </c>
      <c r="W44" t="s">
        <v>34</v>
      </c>
      <c r="X44" t="s">
        <v>96</v>
      </c>
      <c r="Y44">
        <v>2008</v>
      </c>
      <c r="Z44">
        <v>2008</v>
      </c>
      <c r="AA44">
        <v>0.39</v>
      </c>
    </row>
    <row r="45" spans="1:27" x14ac:dyDescent="0.25">
      <c r="A45" t="s">
        <v>93</v>
      </c>
      <c r="B45" t="s">
        <v>97</v>
      </c>
      <c r="C45" t="s">
        <v>98</v>
      </c>
      <c r="D45" t="s">
        <v>30</v>
      </c>
      <c r="E45" s="1">
        <v>39783</v>
      </c>
      <c r="F45">
        <v>158186</v>
      </c>
      <c r="G45">
        <v>8.35</v>
      </c>
      <c r="H45">
        <v>10.75</v>
      </c>
      <c r="I45">
        <v>45</v>
      </c>
      <c r="J45">
        <v>982734</v>
      </c>
      <c r="K45" s="1">
        <v>39783</v>
      </c>
      <c r="L45">
        <v>136758</v>
      </c>
      <c r="M45">
        <v>8.0299999999999994</v>
      </c>
      <c r="N45">
        <v>10.25</v>
      </c>
      <c r="O45">
        <v>42.5</v>
      </c>
      <c r="P45" s="1">
        <v>39082</v>
      </c>
      <c r="Q45">
        <v>1020207</v>
      </c>
      <c r="R45" t="s">
        <v>51</v>
      </c>
      <c r="S45">
        <v>17.266666666666602</v>
      </c>
      <c r="T45" t="s">
        <v>32</v>
      </c>
      <c r="U45" t="s">
        <v>40</v>
      </c>
      <c r="V45" t="s">
        <v>34</v>
      </c>
      <c r="W45" t="s">
        <v>34</v>
      </c>
      <c r="X45" t="s">
        <v>96</v>
      </c>
      <c r="Y45">
        <v>2008</v>
      </c>
      <c r="Z45">
        <v>2008</v>
      </c>
      <c r="AA45">
        <v>0.39</v>
      </c>
    </row>
    <row r="46" spans="1:27" x14ac:dyDescent="0.25">
      <c r="A46" t="s">
        <v>93</v>
      </c>
      <c r="B46" t="s">
        <v>99</v>
      </c>
      <c r="C46" t="s">
        <v>100</v>
      </c>
      <c r="D46" t="s">
        <v>38</v>
      </c>
      <c r="E46" s="1">
        <v>39806</v>
      </c>
      <c r="F46">
        <v>46402.923999999999</v>
      </c>
      <c r="G46">
        <v>9.4499999999999993</v>
      </c>
      <c r="H46">
        <v>11.25</v>
      </c>
      <c r="I46">
        <v>45</v>
      </c>
      <c r="J46">
        <v>1069743.402</v>
      </c>
      <c r="K46" s="1">
        <v>39806</v>
      </c>
      <c r="L46">
        <v>33533.843999999997</v>
      </c>
      <c r="M46">
        <v>8.86</v>
      </c>
      <c r="N46">
        <v>10</v>
      </c>
      <c r="O46">
        <v>43.44</v>
      </c>
      <c r="P46" s="1">
        <v>39202</v>
      </c>
      <c r="Q46">
        <v>1066107.8259999999</v>
      </c>
      <c r="R46" t="s">
        <v>51</v>
      </c>
      <c r="S46">
        <v>16.033333333333299</v>
      </c>
      <c r="T46" t="s">
        <v>39</v>
      </c>
      <c r="U46" t="s">
        <v>33</v>
      </c>
      <c r="V46" t="s">
        <v>34</v>
      </c>
      <c r="W46" t="s">
        <v>34</v>
      </c>
      <c r="X46" t="s">
        <v>96</v>
      </c>
      <c r="Y46">
        <v>2008</v>
      </c>
      <c r="Z46">
        <v>2008</v>
      </c>
      <c r="AA46">
        <v>0.39</v>
      </c>
    </row>
    <row r="47" spans="1:27" x14ac:dyDescent="0.25">
      <c r="A47" t="s">
        <v>93</v>
      </c>
      <c r="B47" t="s">
        <v>101</v>
      </c>
      <c r="C47" t="s">
        <v>102</v>
      </c>
      <c r="D47" t="s">
        <v>30</v>
      </c>
      <c r="E47" s="1">
        <v>40163</v>
      </c>
      <c r="F47">
        <v>448194</v>
      </c>
      <c r="G47">
        <v>8.86</v>
      </c>
      <c r="H47">
        <v>11.5</v>
      </c>
      <c r="I47">
        <v>53.8</v>
      </c>
      <c r="J47">
        <v>5359964</v>
      </c>
      <c r="K47" s="1">
        <v>40163</v>
      </c>
      <c r="L47">
        <v>344700</v>
      </c>
      <c r="M47">
        <v>8.58</v>
      </c>
      <c r="N47">
        <v>11</v>
      </c>
      <c r="O47">
        <v>53.79</v>
      </c>
      <c r="P47" s="1">
        <v>39447</v>
      </c>
      <c r="Q47">
        <v>5582135</v>
      </c>
      <c r="R47" t="s">
        <v>51</v>
      </c>
      <c r="S47">
        <v>21.066666666666599</v>
      </c>
      <c r="T47" t="s">
        <v>32</v>
      </c>
      <c r="U47" t="s">
        <v>40</v>
      </c>
      <c r="V47" t="s">
        <v>34</v>
      </c>
      <c r="W47" t="s">
        <v>41</v>
      </c>
      <c r="X47" t="s">
        <v>96</v>
      </c>
      <c r="Y47">
        <v>2009</v>
      </c>
      <c r="Z47">
        <v>2009</v>
      </c>
      <c r="AA47">
        <v>0.39</v>
      </c>
    </row>
    <row r="48" spans="1:27" x14ac:dyDescent="0.25">
      <c r="A48" t="s">
        <v>93</v>
      </c>
      <c r="B48" t="s">
        <v>103</v>
      </c>
      <c r="C48" t="s">
        <v>104</v>
      </c>
      <c r="D48" t="s">
        <v>38</v>
      </c>
      <c r="E48" s="1">
        <v>40269</v>
      </c>
      <c r="F48">
        <v>9480.8760000000002</v>
      </c>
      <c r="G48">
        <v>8.75</v>
      </c>
      <c r="H48">
        <v>11</v>
      </c>
      <c r="I48">
        <v>49.99</v>
      </c>
      <c r="J48">
        <v>184379.08600000001</v>
      </c>
      <c r="K48" s="1">
        <v>40269</v>
      </c>
      <c r="L48">
        <v>3462.4450000000002</v>
      </c>
      <c r="M48">
        <v>8</v>
      </c>
      <c r="N48">
        <v>9.5</v>
      </c>
      <c r="O48">
        <v>49.9</v>
      </c>
      <c r="P48" s="1">
        <v>39629</v>
      </c>
      <c r="Q48">
        <v>180054.851</v>
      </c>
      <c r="R48" t="s">
        <v>51</v>
      </c>
      <c r="S48">
        <v>17</v>
      </c>
      <c r="T48" t="s">
        <v>39</v>
      </c>
      <c r="U48" t="s">
        <v>33</v>
      </c>
      <c r="V48" t="s">
        <v>34</v>
      </c>
      <c r="W48" t="s">
        <v>34</v>
      </c>
      <c r="X48" t="s">
        <v>96</v>
      </c>
      <c r="Y48">
        <v>2010</v>
      </c>
      <c r="Z48">
        <v>2010</v>
      </c>
      <c r="AA48">
        <v>0.39</v>
      </c>
    </row>
    <row r="49" spans="1:27" x14ac:dyDescent="0.25">
      <c r="A49" t="s">
        <v>93</v>
      </c>
      <c r="B49" t="s">
        <v>94</v>
      </c>
      <c r="C49" t="s">
        <v>105</v>
      </c>
      <c r="D49" t="s">
        <v>30</v>
      </c>
      <c r="E49" s="1">
        <v>40451</v>
      </c>
      <c r="F49">
        <v>13500</v>
      </c>
      <c r="G49">
        <v>9.0399999999999991</v>
      </c>
      <c r="H49">
        <v>11.4</v>
      </c>
      <c r="I49">
        <v>45.76</v>
      </c>
      <c r="J49">
        <v>175818.913</v>
      </c>
      <c r="K49" s="1">
        <v>40451</v>
      </c>
      <c r="L49">
        <v>7400</v>
      </c>
      <c r="M49">
        <v>8.2799999999999994</v>
      </c>
      <c r="N49">
        <v>9.75</v>
      </c>
      <c r="O49">
        <v>45.76</v>
      </c>
      <c r="P49" s="1">
        <v>39813</v>
      </c>
      <c r="Q49">
        <v>168574.818</v>
      </c>
      <c r="R49" t="s">
        <v>51</v>
      </c>
      <c r="S49">
        <v>17.266666666666602</v>
      </c>
      <c r="T49" t="s">
        <v>32</v>
      </c>
      <c r="U49" t="s">
        <v>33</v>
      </c>
      <c r="V49" t="s">
        <v>34</v>
      </c>
      <c r="W49" t="s">
        <v>34</v>
      </c>
      <c r="X49" t="s">
        <v>96</v>
      </c>
      <c r="Y49">
        <v>2010</v>
      </c>
      <c r="Z49">
        <v>2010</v>
      </c>
      <c r="AA49">
        <v>0.39</v>
      </c>
    </row>
    <row r="50" spans="1:27" x14ac:dyDescent="0.25">
      <c r="A50" t="s">
        <v>93</v>
      </c>
      <c r="B50" t="s">
        <v>99</v>
      </c>
      <c r="C50" t="s">
        <v>106</v>
      </c>
      <c r="D50" t="s">
        <v>38</v>
      </c>
      <c r="E50" s="1">
        <v>40890</v>
      </c>
      <c r="F50">
        <v>73200</v>
      </c>
      <c r="G50">
        <v>9.73</v>
      </c>
      <c r="H50">
        <v>11</v>
      </c>
      <c r="I50">
        <v>52.3</v>
      </c>
      <c r="J50">
        <v>1073700.6329999999</v>
      </c>
      <c r="K50" s="1">
        <v>40890</v>
      </c>
      <c r="L50">
        <v>52607.413999999997</v>
      </c>
      <c r="M50">
        <v>8.9499999999999993</v>
      </c>
      <c r="N50">
        <v>9.5</v>
      </c>
      <c r="O50">
        <v>52.3</v>
      </c>
      <c r="P50" s="1">
        <v>40359</v>
      </c>
      <c r="Q50">
        <v>1070115.558</v>
      </c>
      <c r="R50" t="s">
        <v>51</v>
      </c>
      <c r="S50">
        <v>13.2</v>
      </c>
      <c r="T50" t="s">
        <v>39</v>
      </c>
      <c r="U50" t="s">
        <v>40</v>
      </c>
      <c r="V50" t="s">
        <v>34</v>
      </c>
      <c r="W50" t="s">
        <v>34</v>
      </c>
      <c r="X50" t="s">
        <v>96</v>
      </c>
      <c r="Y50">
        <v>2011</v>
      </c>
      <c r="Z50">
        <v>2011</v>
      </c>
      <c r="AA50">
        <v>0.39</v>
      </c>
    </row>
    <row r="51" spans="1:27" x14ac:dyDescent="0.25">
      <c r="A51" t="s">
        <v>93</v>
      </c>
      <c r="B51" t="s">
        <v>103</v>
      </c>
      <c r="C51" t="s">
        <v>107</v>
      </c>
      <c r="D51" t="s">
        <v>38</v>
      </c>
      <c r="E51" s="1">
        <v>41023</v>
      </c>
      <c r="F51">
        <v>5621.7359999999999</v>
      </c>
      <c r="G51">
        <v>8.65</v>
      </c>
      <c r="H51">
        <v>10.5</v>
      </c>
      <c r="I51">
        <v>50.82</v>
      </c>
      <c r="J51">
        <v>183540.21</v>
      </c>
      <c r="K51" s="1">
        <v>41023</v>
      </c>
      <c r="L51">
        <v>2701.8040000000001</v>
      </c>
      <c r="M51">
        <v>8.27</v>
      </c>
      <c r="N51">
        <v>9.75</v>
      </c>
      <c r="O51">
        <v>50.82</v>
      </c>
      <c r="P51" s="1">
        <v>40543</v>
      </c>
      <c r="Q51">
        <v>183074.39499999999</v>
      </c>
      <c r="R51" t="s">
        <v>51</v>
      </c>
      <c r="S51">
        <v>12.733333333333301</v>
      </c>
      <c r="T51" t="s">
        <v>39</v>
      </c>
      <c r="U51" t="s">
        <v>33</v>
      </c>
      <c r="V51" t="s">
        <v>34</v>
      </c>
      <c r="W51" t="s">
        <v>34</v>
      </c>
      <c r="X51" t="s">
        <v>96</v>
      </c>
      <c r="Y51">
        <v>2012</v>
      </c>
      <c r="Z51">
        <v>2012</v>
      </c>
      <c r="AA51">
        <v>0.39</v>
      </c>
    </row>
    <row r="52" spans="1:27" x14ac:dyDescent="0.25">
      <c r="A52" t="s">
        <v>93</v>
      </c>
      <c r="B52" t="s">
        <v>101</v>
      </c>
      <c r="C52" t="s">
        <v>108</v>
      </c>
      <c r="D52" t="s">
        <v>30</v>
      </c>
      <c r="E52" s="1">
        <v>41044</v>
      </c>
      <c r="F52">
        <v>95500</v>
      </c>
      <c r="G52">
        <v>8.8699999999999992</v>
      </c>
      <c r="H52">
        <v>11</v>
      </c>
      <c r="I52">
        <v>53.9</v>
      </c>
      <c r="J52">
        <v>5720277</v>
      </c>
      <c r="K52" s="1">
        <v>41044</v>
      </c>
      <c r="L52">
        <v>0</v>
      </c>
      <c r="M52">
        <v>8.33</v>
      </c>
      <c r="N52">
        <v>10</v>
      </c>
      <c r="O52">
        <v>53.94</v>
      </c>
      <c r="P52" s="1">
        <v>40543</v>
      </c>
      <c r="Q52">
        <v>5662998</v>
      </c>
      <c r="R52" t="s">
        <v>51</v>
      </c>
      <c r="S52">
        <v>11.633333333333301</v>
      </c>
      <c r="T52" t="s">
        <v>32</v>
      </c>
      <c r="U52" t="s">
        <v>40</v>
      </c>
      <c r="V52" t="s">
        <v>34</v>
      </c>
      <c r="W52" t="s">
        <v>34</v>
      </c>
      <c r="X52" t="s">
        <v>96</v>
      </c>
      <c r="Y52">
        <v>2012</v>
      </c>
      <c r="Z52">
        <v>2012</v>
      </c>
      <c r="AA52">
        <v>0.39</v>
      </c>
    </row>
    <row r="53" spans="1:27" x14ac:dyDescent="0.25">
      <c r="A53" t="s">
        <v>93</v>
      </c>
      <c r="B53" t="s">
        <v>97</v>
      </c>
      <c r="C53" t="s">
        <v>109</v>
      </c>
      <c r="D53" t="s">
        <v>30</v>
      </c>
      <c r="E53" s="1">
        <v>41436</v>
      </c>
      <c r="F53">
        <v>127760</v>
      </c>
      <c r="G53">
        <v>7.74</v>
      </c>
      <c r="H53">
        <v>10.75</v>
      </c>
      <c r="I53">
        <v>46</v>
      </c>
      <c r="J53">
        <v>1519073</v>
      </c>
      <c r="K53" s="1">
        <v>41436</v>
      </c>
      <c r="L53">
        <v>76194.256999999998</v>
      </c>
      <c r="M53">
        <v>7.26</v>
      </c>
      <c r="N53">
        <v>10</v>
      </c>
      <c r="O53">
        <v>43.5</v>
      </c>
      <c r="P53" s="1">
        <v>40908</v>
      </c>
      <c r="Q53">
        <v>1507062.648</v>
      </c>
      <c r="R53" t="s">
        <v>51</v>
      </c>
      <c r="S53">
        <v>11.466666666666599</v>
      </c>
      <c r="T53" t="s">
        <v>32</v>
      </c>
      <c r="U53" t="s">
        <v>40</v>
      </c>
      <c r="V53" t="s">
        <v>34</v>
      </c>
      <c r="W53" t="s">
        <v>34</v>
      </c>
      <c r="X53" t="s">
        <v>96</v>
      </c>
      <c r="Y53">
        <v>2013</v>
      </c>
      <c r="Z53">
        <v>2013</v>
      </c>
      <c r="AA53">
        <v>0.39</v>
      </c>
    </row>
    <row r="54" spans="1:27" x14ac:dyDescent="0.25">
      <c r="A54" t="s">
        <v>93</v>
      </c>
      <c r="B54" t="s">
        <v>94</v>
      </c>
      <c r="C54" t="s">
        <v>110</v>
      </c>
      <c r="D54" t="s">
        <v>30</v>
      </c>
      <c r="E54" s="1">
        <v>41625</v>
      </c>
      <c r="F54">
        <v>7500</v>
      </c>
      <c r="G54">
        <v>8.35</v>
      </c>
      <c r="H54">
        <v>10.5</v>
      </c>
      <c r="I54">
        <v>52.6</v>
      </c>
      <c r="J54">
        <v>216600</v>
      </c>
      <c r="K54" s="1">
        <v>41625</v>
      </c>
      <c r="L54">
        <v>3186</v>
      </c>
      <c r="M54">
        <v>7.83</v>
      </c>
      <c r="N54">
        <v>9.5</v>
      </c>
      <c r="O54">
        <v>52.6</v>
      </c>
      <c r="P54" s="1">
        <v>41090</v>
      </c>
      <c r="Q54">
        <v>212948.28099999999</v>
      </c>
      <c r="R54" t="s">
        <v>51</v>
      </c>
      <c r="S54">
        <v>11.7</v>
      </c>
      <c r="T54" t="s">
        <v>32</v>
      </c>
      <c r="U54" t="s">
        <v>40</v>
      </c>
      <c r="V54" t="s">
        <v>34</v>
      </c>
      <c r="W54" t="s">
        <v>34</v>
      </c>
      <c r="X54" t="s">
        <v>96</v>
      </c>
      <c r="Y54">
        <v>2013</v>
      </c>
      <c r="Z54">
        <v>2013</v>
      </c>
      <c r="AA54">
        <v>0.39</v>
      </c>
    </row>
    <row r="55" spans="1:27" x14ac:dyDescent="0.25">
      <c r="A55" t="s">
        <v>93</v>
      </c>
      <c r="B55" t="s">
        <v>101</v>
      </c>
      <c r="C55" t="s">
        <v>111</v>
      </c>
      <c r="D55" t="s">
        <v>30</v>
      </c>
      <c r="E55" s="1">
        <v>41991</v>
      </c>
      <c r="F55">
        <v>65436</v>
      </c>
      <c r="G55">
        <v>8.33</v>
      </c>
      <c r="H55">
        <v>0</v>
      </c>
      <c r="I55">
        <v>0</v>
      </c>
      <c r="J55">
        <v>225934</v>
      </c>
      <c r="K55" s="1">
        <v>41991</v>
      </c>
      <c r="L55">
        <v>57052.279000000002</v>
      </c>
      <c r="M55">
        <v>6.09</v>
      </c>
      <c r="N55">
        <v>0</v>
      </c>
      <c r="O55">
        <v>0</v>
      </c>
      <c r="P55" t="s">
        <v>43</v>
      </c>
      <c r="Q55">
        <v>225933.91099999999</v>
      </c>
      <c r="R55" t="s">
        <v>43</v>
      </c>
      <c r="S55">
        <v>11.7666666666666</v>
      </c>
      <c r="T55" t="s">
        <v>112</v>
      </c>
      <c r="U55" t="s">
        <v>33</v>
      </c>
      <c r="V55" t="s">
        <v>34</v>
      </c>
      <c r="W55" t="s">
        <v>34</v>
      </c>
      <c r="X55" t="s">
        <v>96</v>
      </c>
      <c r="Y55">
        <v>2014</v>
      </c>
      <c r="Z55">
        <v>2014</v>
      </c>
      <c r="AA55">
        <v>0.39</v>
      </c>
    </row>
    <row r="56" spans="1:27" x14ac:dyDescent="0.25">
      <c r="A56" t="s">
        <v>93</v>
      </c>
      <c r="B56" t="s">
        <v>94</v>
      </c>
      <c r="C56" t="s">
        <v>113</v>
      </c>
      <c r="D56" t="s">
        <v>30</v>
      </c>
      <c r="E56" s="1">
        <v>42600</v>
      </c>
      <c r="F56">
        <v>15100</v>
      </c>
      <c r="G56">
        <v>7.22</v>
      </c>
      <c r="H56">
        <v>9.5</v>
      </c>
      <c r="I56">
        <v>52.83</v>
      </c>
      <c r="J56">
        <v>270292.78000000003</v>
      </c>
      <c r="K56" s="1">
        <v>42600</v>
      </c>
      <c r="L56">
        <v>15100</v>
      </c>
      <c r="M56">
        <v>7.22</v>
      </c>
      <c r="N56">
        <v>9.5</v>
      </c>
      <c r="O56">
        <v>52.83</v>
      </c>
      <c r="P56" s="1">
        <v>42004</v>
      </c>
      <c r="Q56">
        <v>270293</v>
      </c>
      <c r="R56" t="s">
        <v>51</v>
      </c>
      <c r="S56">
        <v>15.7</v>
      </c>
      <c r="T56" t="s">
        <v>32</v>
      </c>
      <c r="U56" t="s">
        <v>33</v>
      </c>
      <c r="V56" t="s">
        <v>34</v>
      </c>
      <c r="W56" t="s">
        <v>34</v>
      </c>
      <c r="X56" t="s">
        <v>96</v>
      </c>
      <c r="Y56">
        <v>2016</v>
      </c>
      <c r="Z56">
        <v>2016</v>
      </c>
      <c r="AA56">
        <v>0.39</v>
      </c>
    </row>
    <row r="57" spans="1:27" x14ac:dyDescent="0.25">
      <c r="A57" t="s">
        <v>93</v>
      </c>
      <c r="B57" t="s">
        <v>97</v>
      </c>
      <c r="C57" t="s">
        <v>114</v>
      </c>
      <c r="D57" t="s">
        <v>30</v>
      </c>
      <c r="E57" s="1">
        <v>42790</v>
      </c>
      <c r="F57">
        <v>109534</v>
      </c>
      <c r="G57">
        <v>7.34</v>
      </c>
      <c r="H57">
        <v>10.35</v>
      </c>
      <c r="I57">
        <v>50.03</v>
      </c>
      <c r="J57">
        <v>2104678</v>
      </c>
      <c r="K57" s="1">
        <v>42790</v>
      </c>
      <c r="L57">
        <v>81500</v>
      </c>
      <c r="M57">
        <v>7.04</v>
      </c>
      <c r="N57">
        <v>9.75</v>
      </c>
      <c r="O57">
        <v>50.03</v>
      </c>
      <c r="P57" s="1">
        <v>42185</v>
      </c>
      <c r="Q57">
        <v>2045203.46</v>
      </c>
      <c r="R57" t="s">
        <v>51</v>
      </c>
      <c r="S57">
        <v>15.9</v>
      </c>
      <c r="T57" t="s">
        <v>32</v>
      </c>
      <c r="U57" t="s">
        <v>40</v>
      </c>
      <c r="V57" t="s">
        <v>34</v>
      </c>
      <c r="W57" t="s">
        <v>34</v>
      </c>
      <c r="X57" t="s">
        <v>96</v>
      </c>
      <c r="Y57">
        <v>2017</v>
      </c>
      <c r="Z57">
        <v>2017</v>
      </c>
      <c r="AA57">
        <v>0.39</v>
      </c>
    </row>
    <row r="58" spans="1:27" x14ac:dyDescent="0.25">
      <c r="A58" t="s">
        <v>93</v>
      </c>
      <c r="B58" t="s">
        <v>99</v>
      </c>
      <c r="C58" t="s">
        <v>115</v>
      </c>
      <c r="D58" t="s">
        <v>38</v>
      </c>
      <c r="E58" s="1">
        <v>42836</v>
      </c>
      <c r="F58">
        <v>31926.895</v>
      </c>
      <c r="G58">
        <v>7.82</v>
      </c>
      <c r="H58">
        <v>10.25</v>
      </c>
      <c r="I58">
        <v>51.69</v>
      </c>
      <c r="J58">
        <v>1336049.26</v>
      </c>
      <c r="K58" s="1">
        <v>42836</v>
      </c>
      <c r="L58">
        <v>16000</v>
      </c>
      <c r="M58">
        <v>7.42</v>
      </c>
      <c r="N58">
        <v>9.5</v>
      </c>
      <c r="O58">
        <v>51.7</v>
      </c>
      <c r="P58" s="1">
        <v>42338</v>
      </c>
      <c r="Q58">
        <v>1324902.3929999999</v>
      </c>
      <c r="R58" t="s">
        <v>51</v>
      </c>
      <c r="S58">
        <v>11.466666666666599</v>
      </c>
      <c r="T58" t="s">
        <v>39</v>
      </c>
      <c r="U58" t="s">
        <v>40</v>
      </c>
      <c r="V58" t="s">
        <v>34</v>
      </c>
      <c r="W58" t="s">
        <v>34</v>
      </c>
      <c r="X58" t="s">
        <v>96</v>
      </c>
      <c r="Y58">
        <v>2017</v>
      </c>
      <c r="Z58">
        <v>2017</v>
      </c>
      <c r="AA58">
        <v>0.39</v>
      </c>
    </row>
    <row r="59" spans="1:27" x14ac:dyDescent="0.25">
      <c r="A59" t="s">
        <v>93</v>
      </c>
      <c r="B59" t="s">
        <v>101</v>
      </c>
      <c r="C59" t="s">
        <v>116</v>
      </c>
      <c r="D59" t="s">
        <v>30</v>
      </c>
      <c r="E59" s="1">
        <v>42962</v>
      </c>
      <c r="F59">
        <v>433434</v>
      </c>
      <c r="G59">
        <v>8.1300000000000008</v>
      </c>
      <c r="H59">
        <v>10.5</v>
      </c>
      <c r="I59">
        <v>55.8</v>
      </c>
      <c r="J59">
        <v>6771151</v>
      </c>
      <c r="K59" s="1">
        <v>42962</v>
      </c>
      <c r="L59">
        <v>362577</v>
      </c>
      <c r="M59">
        <v>7.85</v>
      </c>
      <c r="N59">
        <v>10</v>
      </c>
      <c r="O59">
        <v>55.8</v>
      </c>
      <c r="P59" s="1">
        <v>42369</v>
      </c>
      <c r="Q59">
        <v>0</v>
      </c>
      <c r="R59" t="s">
        <v>51</v>
      </c>
      <c r="S59">
        <v>14.6666666666666</v>
      </c>
      <c r="T59" t="s">
        <v>32</v>
      </c>
      <c r="U59" t="s">
        <v>40</v>
      </c>
      <c r="V59" t="s">
        <v>41</v>
      </c>
      <c r="W59" t="s">
        <v>34</v>
      </c>
      <c r="X59" t="s">
        <v>96</v>
      </c>
      <c r="Y59">
        <v>2017</v>
      </c>
      <c r="Z59">
        <v>2017</v>
      </c>
      <c r="AA59">
        <v>0.39</v>
      </c>
    </row>
    <row r="60" spans="1:27" x14ac:dyDescent="0.25">
      <c r="A60" t="s">
        <v>93</v>
      </c>
      <c r="B60" t="s">
        <v>97</v>
      </c>
      <c r="C60" t="s">
        <v>117</v>
      </c>
      <c r="D60" t="s">
        <v>30</v>
      </c>
      <c r="E60" s="1">
        <v>44187</v>
      </c>
      <c r="F60">
        <v>99004</v>
      </c>
      <c r="G60">
        <v>7.49</v>
      </c>
      <c r="H60">
        <v>10</v>
      </c>
      <c r="I60">
        <v>53.08</v>
      </c>
      <c r="J60">
        <v>2707039</v>
      </c>
      <c r="K60" s="1">
        <v>44187</v>
      </c>
      <c r="L60">
        <v>57910</v>
      </c>
      <c r="M60">
        <v>7.04</v>
      </c>
      <c r="N60">
        <v>9.15</v>
      </c>
      <c r="O60">
        <v>53.08</v>
      </c>
      <c r="P60" s="1">
        <v>43465</v>
      </c>
      <c r="Q60">
        <v>2703682</v>
      </c>
      <c r="R60" t="s">
        <v>51</v>
      </c>
      <c r="S60">
        <v>21.033333333333299</v>
      </c>
      <c r="T60" t="s">
        <v>32</v>
      </c>
      <c r="U60" t="s">
        <v>33</v>
      </c>
      <c r="V60" t="s">
        <v>34</v>
      </c>
      <c r="W60" t="s">
        <v>34</v>
      </c>
      <c r="X60" t="s">
        <v>96</v>
      </c>
      <c r="Y60">
        <v>2020</v>
      </c>
      <c r="Z60">
        <v>2020</v>
      </c>
      <c r="AA60">
        <v>0.25</v>
      </c>
    </row>
    <row r="61" spans="1:27" x14ac:dyDescent="0.25">
      <c r="A61" t="s">
        <v>93</v>
      </c>
      <c r="B61" t="s">
        <v>99</v>
      </c>
      <c r="C61" t="s">
        <v>118</v>
      </c>
      <c r="D61" t="s">
        <v>38</v>
      </c>
      <c r="E61" s="1">
        <v>44174</v>
      </c>
      <c r="F61">
        <v>80770.070000000007</v>
      </c>
      <c r="G61">
        <v>7.57</v>
      </c>
      <c r="H61">
        <v>10.15</v>
      </c>
      <c r="I61">
        <v>51.1</v>
      </c>
      <c r="J61">
        <v>2065822.5090000001</v>
      </c>
      <c r="K61" s="1">
        <v>44174</v>
      </c>
      <c r="L61">
        <v>36798.900999999998</v>
      </c>
      <c r="M61">
        <v>7.02</v>
      </c>
      <c r="N61">
        <v>9.1</v>
      </c>
      <c r="O61">
        <v>51.1</v>
      </c>
      <c r="P61" s="1">
        <v>43496</v>
      </c>
      <c r="Q61">
        <v>1930611.851</v>
      </c>
      <c r="R61" t="s">
        <v>51</v>
      </c>
      <c r="S61">
        <v>19.600000000000001</v>
      </c>
      <c r="T61" t="s">
        <v>39</v>
      </c>
      <c r="U61" t="s">
        <v>33</v>
      </c>
      <c r="V61" t="s">
        <v>34</v>
      </c>
      <c r="W61" t="s">
        <v>34</v>
      </c>
      <c r="X61" t="s">
        <v>96</v>
      </c>
      <c r="Y61">
        <v>2020</v>
      </c>
      <c r="Z61">
        <v>2020</v>
      </c>
      <c r="AA61">
        <v>0.25</v>
      </c>
    </row>
    <row r="62" spans="1:27" x14ac:dyDescent="0.25">
      <c r="A62" t="s">
        <v>93</v>
      </c>
      <c r="B62" t="s">
        <v>101</v>
      </c>
      <c r="C62" t="s">
        <v>119</v>
      </c>
      <c r="D62" t="s">
        <v>30</v>
      </c>
      <c r="E62" s="1">
        <v>44502</v>
      </c>
      <c r="F62">
        <v>40226</v>
      </c>
      <c r="G62">
        <v>7.33</v>
      </c>
      <c r="H62">
        <v>10</v>
      </c>
      <c r="I62">
        <v>54.67</v>
      </c>
      <c r="J62">
        <v>8896268</v>
      </c>
      <c r="K62" s="1">
        <v>44502</v>
      </c>
      <c r="L62">
        <v>-119821</v>
      </c>
      <c r="M62">
        <v>6.72</v>
      </c>
      <c r="N62">
        <v>8.9</v>
      </c>
      <c r="O62">
        <v>54.67</v>
      </c>
      <c r="P62" s="1">
        <v>43646</v>
      </c>
      <c r="Q62">
        <v>8822603</v>
      </c>
      <c r="R62" t="s">
        <v>51</v>
      </c>
      <c r="S62">
        <v>24.433333333333302</v>
      </c>
      <c r="T62" t="s">
        <v>32</v>
      </c>
      <c r="U62" t="s">
        <v>33</v>
      </c>
      <c r="V62" t="s">
        <v>34</v>
      </c>
      <c r="W62" t="s">
        <v>34</v>
      </c>
      <c r="X62" t="s">
        <v>96</v>
      </c>
      <c r="Y62">
        <v>2021</v>
      </c>
      <c r="Z62">
        <v>2021</v>
      </c>
      <c r="AA62">
        <v>0.25</v>
      </c>
    </row>
    <row r="63" spans="1:27" x14ac:dyDescent="0.25">
      <c r="A63" t="s">
        <v>93</v>
      </c>
      <c r="B63" t="s">
        <v>99</v>
      </c>
      <c r="C63" t="s">
        <v>120</v>
      </c>
      <c r="D63" t="s">
        <v>38</v>
      </c>
      <c r="E63" s="1">
        <v>44949</v>
      </c>
      <c r="F63">
        <v>90730.183000000005</v>
      </c>
      <c r="G63">
        <v>7.08</v>
      </c>
      <c r="H63">
        <v>9.9</v>
      </c>
      <c r="I63">
        <v>51</v>
      </c>
      <c r="J63">
        <v>2642067.9380000001</v>
      </c>
      <c r="K63" s="1">
        <v>44949</v>
      </c>
      <c r="L63">
        <v>54283.434999999998</v>
      </c>
      <c r="M63">
        <v>6.73</v>
      </c>
      <c r="N63">
        <v>9.3000000000000007</v>
      </c>
      <c r="O63">
        <v>50</v>
      </c>
      <c r="P63" s="1">
        <v>44439</v>
      </c>
      <c r="Q63">
        <v>2607568.0619999999</v>
      </c>
      <c r="R63" t="s">
        <v>51</v>
      </c>
      <c r="S63">
        <v>13.8666666666666</v>
      </c>
      <c r="T63" t="s">
        <v>39</v>
      </c>
      <c r="U63" t="s">
        <v>40</v>
      </c>
      <c r="V63" t="s">
        <v>34</v>
      </c>
      <c r="W63" t="s">
        <v>34</v>
      </c>
      <c r="X63" t="s">
        <v>96</v>
      </c>
      <c r="Y63">
        <v>2023</v>
      </c>
      <c r="Z63">
        <v>2023</v>
      </c>
      <c r="AA63">
        <v>0.25</v>
      </c>
    </row>
    <row r="64" spans="1:27" x14ac:dyDescent="0.25">
      <c r="A64" t="s">
        <v>93</v>
      </c>
      <c r="B64" t="s">
        <v>101</v>
      </c>
      <c r="C64" t="s">
        <v>121</v>
      </c>
      <c r="D64" t="s">
        <v>30</v>
      </c>
      <c r="E64" s="1">
        <v>45356</v>
      </c>
      <c r="F64">
        <v>690430</v>
      </c>
      <c r="G64">
        <v>7.17</v>
      </c>
      <c r="H64">
        <v>10.25</v>
      </c>
      <c r="I64">
        <v>51.93</v>
      </c>
      <c r="J64">
        <v>10359616</v>
      </c>
      <c r="K64" s="1">
        <v>45356</v>
      </c>
      <c r="L64">
        <v>491678</v>
      </c>
      <c r="M64">
        <v>6.81</v>
      </c>
      <c r="N64">
        <v>9.5500000000000007</v>
      </c>
      <c r="O64">
        <v>51.93</v>
      </c>
      <c r="P64" s="1">
        <v>44742</v>
      </c>
      <c r="Q64">
        <v>10355411</v>
      </c>
      <c r="R64" t="s">
        <v>51</v>
      </c>
      <c r="S64">
        <v>16.466666666666601</v>
      </c>
      <c r="T64" t="s">
        <v>32</v>
      </c>
      <c r="U64" t="s">
        <v>33</v>
      </c>
      <c r="V64" t="s">
        <v>34</v>
      </c>
      <c r="W64" t="s">
        <v>34</v>
      </c>
      <c r="X64" t="s">
        <v>96</v>
      </c>
      <c r="Y64">
        <v>2024</v>
      </c>
      <c r="Z64">
        <v>2024</v>
      </c>
      <c r="AA64">
        <v>0.25</v>
      </c>
    </row>
    <row r="65" spans="1:27" x14ac:dyDescent="0.25">
      <c r="A65" t="s">
        <v>93</v>
      </c>
      <c r="B65" t="s">
        <v>97</v>
      </c>
      <c r="C65" t="s">
        <v>122</v>
      </c>
      <c r="D65" t="s">
        <v>30</v>
      </c>
      <c r="E65" s="1">
        <v>45163</v>
      </c>
      <c r="F65">
        <v>123001</v>
      </c>
      <c r="G65">
        <v>7.04</v>
      </c>
      <c r="H65">
        <v>9.75</v>
      </c>
      <c r="I65">
        <v>54.32</v>
      </c>
      <c r="J65">
        <v>3570647</v>
      </c>
      <c r="K65" s="1">
        <v>45163</v>
      </c>
      <c r="L65">
        <v>100130.22900000001</v>
      </c>
      <c r="M65">
        <v>6.93</v>
      </c>
      <c r="N65">
        <v>9.5500000000000007</v>
      </c>
      <c r="O65">
        <v>54.32</v>
      </c>
      <c r="P65" s="1">
        <v>44561</v>
      </c>
      <c r="Q65">
        <v>3567575</v>
      </c>
      <c r="R65" t="s">
        <v>51</v>
      </c>
      <c r="S65">
        <v>14.466666666666599</v>
      </c>
      <c r="T65" t="s">
        <v>32</v>
      </c>
      <c r="U65" t="s">
        <v>33</v>
      </c>
      <c r="V65" t="s">
        <v>34</v>
      </c>
      <c r="W65" t="s">
        <v>34</v>
      </c>
      <c r="X65" t="s">
        <v>96</v>
      </c>
      <c r="Y65">
        <v>2023</v>
      </c>
      <c r="Z65">
        <v>2023</v>
      </c>
      <c r="AA65">
        <v>0.25</v>
      </c>
    </row>
    <row r="66" spans="1:27" x14ac:dyDescent="0.25">
      <c r="A66" t="s">
        <v>93</v>
      </c>
      <c r="B66" t="s">
        <v>94</v>
      </c>
      <c r="C66" t="s">
        <v>123</v>
      </c>
      <c r="D66" t="s">
        <v>30</v>
      </c>
      <c r="E66" s="1">
        <v>45321</v>
      </c>
      <c r="F66">
        <v>12355</v>
      </c>
      <c r="G66">
        <v>7.28</v>
      </c>
      <c r="H66">
        <v>9.9499999999999993</v>
      </c>
      <c r="I66">
        <v>53.72</v>
      </c>
      <c r="J66">
        <v>388200</v>
      </c>
      <c r="K66" s="1">
        <v>45321</v>
      </c>
      <c r="L66">
        <v>9763.6720000000005</v>
      </c>
      <c r="M66">
        <v>7.18</v>
      </c>
      <c r="N66">
        <v>9.75</v>
      </c>
      <c r="O66">
        <v>53.72</v>
      </c>
      <c r="P66" s="1">
        <v>44742</v>
      </c>
      <c r="Q66">
        <v>388200</v>
      </c>
      <c r="R66" t="s">
        <v>51</v>
      </c>
      <c r="S66">
        <v>14.6</v>
      </c>
      <c r="T66" t="s">
        <v>32</v>
      </c>
      <c r="U66" t="s">
        <v>33</v>
      </c>
      <c r="V66" t="s">
        <v>34</v>
      </c>
      <c r="W66" t="s">
        <v>34</v>
      </c>
      <c r="X66" t="s">
        <v>96</v>
      </c>
      <c r="Y66">
        <v>2024</v>
      </c>
      <c r="Z66">
        <v>2024</v>
      </c>
      <c r="AA66">
        <v>0.25</v>
      </c>
    </row>
    <row r="67" spans="1:27" x14ac:dyDescent="0.25">
      <c r="A67" t="s">
        <v>124</v>
      </c>
      <c r="B67" t="s">
        <v>125</v>
      </c>
      <c r="C67" t="s">
        <v>126</v>
      </c>
      <c r="D67" t="s">
        <v>38</v>
      </c>
      <c r="E67" s="1">
        <v>39660</v>
      </c>
      <c r="F67">
        <v>139300</v>
      </c>
      <c r="G67">
        <v>8.68</v>
      </c>
      <c r="H67">
        <v>10.82</v>
      </c>
      <c r="I67">
        <v>48</v>
      </c>
      <c r="J67">
        <v>2887087</v>
      </c>
      <c r="K67" s="1">
        <v>39660</v>
      </c>
      <c r="L67">
        <v>59000</v>
      </c>
      <c r="M67">
        <v>8.68</v>
      </c>
      <c r="N67">
        <v>10.82</v>
      </c>
      <c r="O67">
        <v>48</v>
      </c>
      <c r="P67" s="1">
        <v>39813</v>
      </c>
      <c r="Q67">
        <v>2800852</v>
      </c>
      <c r="R67" t="s">
        <v>31</v>
      </c>
      <c r="S67">
        <v>20.033333333333299</v>
      </c>
      <c r="T67" t="s">
        <v>39</v>
      </c>
      <c r="U67" t="s">
        <v>40</v>
      </c>
      <c r="V67" t="s">
        <v>41</v>
      </c>
      <c r="W67" t="s">
        <v>34</v>
      </c>
      <c r="X67" t="s">
        <v>127</v>
      </c>
      <c r="Y67">
        <v>2008</v>
      </c>
      <c r="Z67">
        <v>2008</v>
      </c>
      <c r="AA67">
        <v>0.39</v>
      </c>
    </row>
    <row r="68" spans="1:27" x14ac:dyDescent="0.25">
      <c r="A68" t="s">
        <v>124</v>
      </c>
      <c r="B68" t="s">
        <v>128</v>
      </c>
      <c r="C68" t="s">
        <v>129</v>
      </c>
      <c r="D68" t="s">
        <v>30</v>
      </c>
      <c r="E68" s="1">
        <v>39660</v>
      </c>
      <c r="F68">
        <v>197900</v>
      </c>
      <c r="G68">
        <v>8.23</v>
      </c>
      <c r="H68">
        <v>10.7</v>
      </c>
      <c r="I68">
        <v>49</v>
      </c>
      <c r="J68">
        <v>2989300</v>
      </c>
      <c r="K68" s="1">
        <v>39660</v>
      </c>
      <c r="L68">
        <v>131000</v>
      </c>
      <c r="M68">
        <v>8.23</v>
      </c>
      <c r="N68">
        <v>10.7</v>
      </c>
      <c r="O68">
        <v>49</v>
      </c>
      <c r="P68" s="1">
        <v>39813</v>
      </c>
      <c r="Q68">
        <v>2938200</v>
      </c>
      <c r="R68" t="s">
        <v>31</v>
      </c>
      <c r="S68">
        <v>20.033333333333299</v>
      </c>
      <c r="T68" t="s">
        <v>32</v>
      </c>
      <c r="U68" t="s">
        <v>40</v>
      </c>
      <c r="V68" t="s">
        <v>41</v>
      </c>
      <c r="W68" t="s">
        <v>34</v>
      </c>
      <c r="X68" t="s">
        <v>127</v>
      </c>
      <c r="Y68">
        <v>2008</v>
      </c>
      <c r="Z68">
        <v>2008</v>
      </c>
      <c r="AA68">
        <v>0.39</v>
      </c>
    </row>
    <row r="69" spans="1:27" x14ac:dyDescent="0.25">
      <c r="A69" t="s">
        <v>124</v>
      </c>
      <c r="B69" t="s">
        <v>128</v>
      </c>
      <c r="C69" t="s">
        <v>130</v>
      </c>
      <c r="D69" t="s">
        <v>38</v>
      </c>
      <c r="E69" s="1">
        <v>39660</v>
      </c>
      <c r="F69">
        <v>33800</v>
      </c>
      <c r="G69">
        <v>8.23</v>
      </c>
      <c r="H69">
        <v>10.7</v>
      </c>
      <c r="I69">
        <v>49</v>
      </c>
      <c r="J69">
        <v>429200</v>
      </c>
      <c r="K69" s="1">
        <v>39660</v>
      </c>
      <c r="L69">
        <v>7000</v>
      </c>
      <c r="M69">
        <v>8.23</v>
      </c>
      <c r="N69">
        <v>10.7</v>
      </c>
      <c r="O69">
        <v>49</v>
      </c>
      <c r="P69" s="1">
        <v>39813</v>
      </c>
      <c r="Q69">
        <v>409400</v>
      </c>
      <c r="R69" t="s">
        <v>31</v>
      </c>
      <c r="S69">
        <v>20.033333333333299</v>
      </c>
      <c r="T69" t="s">
        <v>39</v>
      </c>
      <c r="U69" t="s">
        <v>40</v>
      </c>
      <c r="V69" t="s">
        <v>41</v>
      </c>
      <c r="W69" t="s">
        <v>34</v>
      </c>
      <c r="X69" t="s">
        <v>127</v>
      </c>
      <c r="Y69">
        <v>2008</v>
      </c>
      <c r="Z69">
        <v>2008</v>
      </c>
      <c r="AA69">
        <v>0.39</v>
      </c>
    </row>
    <row r="70" spans="1:27" x14ac:dyDescent="0.25">
      <c r="A70" t="s">
        <v>124</v>
      </c>
      <c r="B70" t="s">
        <v>131</v>
      </c>
      <c r="C70" t="s">
        <v>132</v>
      </c>
      <c r="D70" t="s">
        <v>30</v>
      </c>
      <c r="E70" s="1">
        <v>39884</v>
      </c>
      <c r="F70">
        <v>738700</v>
      </c>
      <c r="G70">
        <v>8.75</v>
      </c>
      <c r="H70">
        <v>11.5</v>
      </c>
      <c r="I70">
        <v>48</v>
      </c>
      <c r="J70">
        <v>13242000</v>
      </c>
      <c r="K70" s="1">
        <v>39884</v>
      </c>
      <c r="L70">
        <v>308050</v>
      </c>
      <c r="M70">
        <v>8.75</v>
      </c>
      <c r="N70">
        <v>11.5</v>
      </c>
      <c r="O70">
        <v>48</v>
      </c>
      <c r="P70" s="1">
        <v>40178</v>
      </c>
      <c r="Q70">
        <v>12766518</v>
      </c>
      <c r="R70" t="s">
        <v>31</v>
      </c>
      <c r="S70">
        <v>15.966666666666599</v>
      </c>
      <c r="T70" t="s">
        <v>32</v>
      </c>
      <c r="U70" t="s">
        <v>33</v>
      </c>
      <c r="V70" t="s">
        <v>41</v>
      </c>
      <c r="W70" t="s">
        <v>34</v>
      </c>
      <c r="X70" t="s">
        <v>127</v>
      </c>
      <c r="Y70">
        <v>2009</v>
      </c>
      <c r="Z70">
        <v>2009</v>
      </c>
      <c r="AA70">
        <v>0.39</v>
      </c>
    </row>
    <row r="71" spans="1:27" x14ac:dyDescent="0.25">
      <c r="A71" t="s">
        <v>124</v>
      </c>
      <c r="B71" t="s">
        <v>99</v>
      </c>
      <c r="C71" t="s">
        <v>133</v>
      </c>
      <c r="D71" t="s">
        <v>38</v>
      </c>
      <c r="E71" s="1">
        <v>39773</v>
      </c>
      <c r="F71">
        <v>7100</v>
      </c>
      <c r="G71">
        <v>8.49</v>
      </c>
      <c r="H71">
        <v>11.5</v>
      </c>
      <c r="I71">
        <v>47</v>
      </c>
      <c r="J71">
        <v>155248.20499999999</v>
      </c>
      <c r="K71" s="1">
        <v>39773</v>
      </c>
      <c r="L71">
        <v>2442.9789999999998</v>
      </c>
      <c r="M71">
        <v>7.87</v>
      </c>
      <c r="N71">
        <v>10.5</v>
      </c>
      <c r="O71">
        <v>47</v>
      </c>
      <c r="P71" s="1">
        <v>40178</v>
      </c>
      <c r="Q71">
        <v>143850.71799999999</v>
      </c>
      <c r="R71" t="s">
        <v>31</v>
      </c>
      <c r="S71">
        <v>11.2</v>
      </c>
      <c r="T71" t="s">
        <v>39</v>
      </c>
      <c r="U71" t="s">
        <v>40</v>
      </c>
      <c r="V71" t="s">
        <v>41</v>
      </c>
      <c r="W71" t="s">
        <v>34</v>
      </c>
      <c r="X71" t="s">
        <v>127</v>
      </c>
      <c r="Y71">
        <v>2008</v>
      </c>
      <c r="Z71">
        <v>2008</v>
      </c>
      <c r="AA71">
        <v>0.39</v>
      </c>
    </row>
    <row r="72" spans="1:27" x14ac:dyDescent="0.25">
      <c r="A72" t="s">
        <v>124</v>
      </c>
      <c r="B72" t="s">
        <v>99</v>
      </c>
      <c r="C72" t="s">
        <v>134</v>
      </c>
      <c r="D72" t="s">
        <v>38</v>
      </c>
      <c r="E72" s="1">
        <v>39773</v>
      </c>
      <c r="F72">
        <v>-100</v>
      </c>
      <c r="G72">
        <v>9.5</v>
      </c>
      <c r="H72">
        <v>11.5</v>
      </c>
      <c r="I72">
        <v>47</v>
      </c>
      <c r="J72">
        <v>54500</v>
      </c>
      <c r="K72" s="1">
        <v>39773</v>
      </c>
      <c r="L72">
        <v>-1035.876</v>
      </c>
      <c r="M72">
        <v>8.99</v>
      </c>
      <c r="N72">
        <v>10.5</v>
      </c>
      <c r="O72">
        <v>47</v>
      </c>
      <c r="P72" s="1">
        <v>40178</v>
      </c>
      <c r="Q72">
        <v>52284.779000000002</v>
      </c>
      <c r="R72" t="s">
        <v>31</v>
      </c>
      <c r="S72">
        <v>11.2</v>
      </c>
      <c r="T72" t="s">
        <v>39</v>
      </c>
      <c r="U72" t="s">
        <v>40</v>
      </c>
      <c r="V72" t="s">
        <v>41</v>
      </c>
      <c r="W72" t="s">
        <v>34</v>
      </c>
      <c r="X72" t="s">
        <v>127</v>
      </c>
      <c r="Y72">
        <v>2008</v>
      </c>
      <c r="Z72">
        <v>2008</v>
      </c>
      <c r="AA72">
        <v>0.39</v>
      </c>
    </row>
    <row r="73" spans="1:27" x14ac:dyDescent="0.25">
      <c r="A73" t="s">
        <v>124</v>
      </c>
      <c r="B73" t="s">
        <v>99</v>
      </c>
      <c r="C73" t="s">
        <v>135</v>
      </c>
      <c r="D73" t="s">
        <v>38</v>
      </c>
      <c r="E73" s="1">
        <v>39773</v>
      </c>
      <c r="F73">
        <v>2100</v>
      </c>
      <c r="G73">
        <v>9.5</v>
      </c>
      <c r="H73">
        <v>11.5</v>
      </c>
      <c r="I73">
        <v>47</v>
      </c>
      <c r="J73">
        <v>12418.019</v>
      </c>
      <c r="K73" s="1">
        <v>39773</v>
      </c>
      <c r="L73">
        <v>1823.145</v>
      </c>
      <c r="M73">
        <v>8.99</v>
      </c>
      <c r="N73">
        <v>10.5</v>
      </c>
      <c r="O73">
        <v>47</v>
      </c>
      <c r="P73" s="1">
        <v>40178</v>
      </c>
      <c r="Q73">
        <v>11814.967000000001</v>
      </c>
      <c r="R73" t="s">
        <v>31</v>
      </c>
      <c r="S73">
        <v>11.2</v>
      </c>
      <c r="T73" t="s">
        <v>39</v>
      </c>
      <c r="U73" t="s">
        <v>40</v>
      </c>
      <c r="V73" t="s">
        <v>41</v>
      </c>
      <c r="W73" t="s">
        <v>34</v>
      </c>
      <c r="X73" t="s">
        <v>127</v>
      </c>
      <c r="Y73">
        <v>2008</v>
      </c>
      <c r="Z73">
        <v>2008</v>
      </c>
      <c r="AA73">
        <v>0.39</v>
      </c>
    </row>
    <row r="74" spans="1:27" x14ac:dyDescent="0.25">
      <c r="A74" t="s">
        <v>124</v>
      </c>
      <c r="B74" t="s">
        <v>136</v>
      </c>
      <c r="C74" t="s">
        <v>137</v>
      </c>
      <c r="D74" t="s">
        <v>30</v>
      </c>
      <c r="E74" s="1">
        <v>40676</v>
      </c>
      <c r="F74">
        <v>856000</v>
      </c>
      <c r="G74">
        <v>0</v>
      </c>
      <c r="H74">
        <v>0</v>
      </c>
      <c r="I74">
        <v>0</v>
      </c>
      <c r="J74">
        <v>14783000</v>
      </c>
      <c r="K74" s="1">
        <v>40676</v>
      </c>
      <c r="L74">
        <v>403000</v>
      </c>
      <c r="M74">
        <v>0</v>
      </c>
      <c r="N74">
        <v>0</v>
      </c>
      <c r="O74">
        <v>0</v>
      </c>
      <c r="P74" s="1">
        <v>40908</v>
      </c>
      <c r="Q74">
        <v>14174949</v>
      </c>
      <c r="R74" t="s">
        <v>31</v>
      </c>
      <c r="S74">
        <v>16.933333333333302</v>
      </c>
      <c r="T74" t="s">
        <v>32</v>
      </c>
      <c r="U74" t="s">
        <v>40</v>
      </c>
      <c r="V74" t="s">
        <v>41</v>
      </c>
      <c r="W74" t="s">
        <v>34</v>
      </c>
      <c r="X74" t="s">
        <v>127</v>
      </c>
      <c r="Y74">
        <v>2011</v>
      </c>
      <c r="Z74">
        <v>2011</v>
      </c>
      <c r="AA74">
        <v>0.39</v>
      </c>
    </row>
    <row r="75" spans="1:27" x14ac:dyDescent="0.25">
      <c r="A75" t="s">
        <v>124</v>
      </c>
      <c r="B75" t="s">
        <v>136</v>
      </c>
      <c r="C75" t="s">
        <v>138</v>
      </c>
      <c r="D75" t="s">
        <v>38</v>
      </c>
      <c r="E75" s="1">
        <v>40676</v>
      </c>
      <c r="F75">
        <v>208678</v>
      </c>
      <c r="G75">
        <v>0</v>
      </c>
      <c r="H75">
        <v>0</v>
      </c>
      <c r="I75">
        <v>0</v>
      </c>
      <c r="J75">
        <v>2458553</v>
      </c>
      <c r="K75" s="1">
        <v>40676</v>
      </c>
      <c r="L75">
        <v>47363</v>
      </c>
      <c r="M75">
        <v>0</v>
      </c>
      <c r="N75">
        <v>0</v>
      </c>
      <c r="O75">
        <v>0</v>
      </c>
      <c r="P75" s="1">
        <v>40908</v>
      </c>
      <c r="Q75">
        <v>2448519</v>
      </c>
      <c r="R75" t="s">
        <v>31</v>
      </c>
      <c r="S75">
        <v>16.933333333333302</v>
      </c>
      <c r="T75" t="s">
        <v>39</v>
      </c>
      <c r="U75" t="s">
        <v>40</v>
      </c>
      <c r="V75" t="s">
        <v>41</v>
      </c>
      <c r="W75" t="s">
        <v>34</v>
      </c>
      <c r="X75" t="s">
        <v>127</v>
      </c>
      <c r="Y75">
        <v>2011</v>
      </c>
      <c r="Z75">
        <v>2011</v>
      </c>
      <c r="AA75">
        <v>0.39</v>
      </c>
    </row>
    <row r="76" spans="1:27" x14ac:dyDescent="0.25">
      <c r="A76" t="s">
        <v>124</v>
      </c>
      <c r="B76" t="s">
        <v>139</v>
      </c>
      <c r="C76" t="s">
        <v>140</v>
      </c>
      <c r="D76" t="s">
        <v>30</v>
      </c>
      <c r="E76" s="1">
        <v>40120</v>
      </c>
      <c r="F76">
        <v>8911</v>
      </c>
      <c r="G76">
        <v>8.81</v>
      </c>
      <c r="H76">
        <v>11.4</v>
      </c>
      <c r="I76">
        <v>43.71</v>
      </c>
      <c r="J76">
        <v>146517</v>
      </c>
      <c r="K76" s="1">
        <v>40120</v>
      </c>
      <c r="L76">
        <v>5500</v>
      </c>
      <c r="M76">
        <v>8.51</v>
      </c>
      <c r="N76">
        <v>10.7</v>
      </c>
      <c r="O76">
        <v>43.71</v>
      </c>
      <c r="P76" s="1">
        <v>40178</v>
      </c>
      <c r="Q76">
        <v>141459</v>
      </c>
      <c r="R76" t="s">
        <v>31</v>
      </c>
      <c r="S76">
        <v>15.3</v>
      </c>
      <c r="T76" t="s">
        <v>32</v>
      </c>
      <c r="U76" t="s">
        <v>40</v>
      </c>
      <c r="V76" t="s">
        <v>34</v>
      </c>
      <c r="W76" t="s">
        <v>34</v>
      </c>
      <c r="X76" t="s">
        <v>127</v>
      </c>
      <c r="Y76">
        <v>2009</v>
      </c>
      <c r="Z76">
        <v>2009</v>
      </c>
      <c r="AA76">
        <v>0.39</v>
      </c>
    </row>
    <row r="77" spans="1:27" x14ac:dyDescent="0.25">
      <c r="A77" t="s">
        <v>124</v>
      </c>
      <c r="B77" t="s">
        <v>131</v>
      </c>
      <c r="C77" t="s">
        <v>141</v>
      </c>
      <c r="D77" t="s">
        <v>30</v>
      </c>
      <c r="E77" s="1">
        <v>41242</v>
      </c>
      <c r="F77">
        <v>809000</v>
      </c>
      <c r="G77">
        <v>0</v>
      </c>
      <c r="H77">
        <v>0</v>
      </c>
      <c r="I77">
        <v>0</v>
      </c>
      <c r="J77">
        <v>16224212</v>
      </c>
      <c r="K77" s="1">
        <v>41242</v>
      </c>
      <c r="L77">
        <v>271908</v>
      </c>
      <c r="M77">
        <v>0</v>
      </c>
      <c r="N77">
        <v>0</v>
      </c>
      <c r="O77">
        <v>0</v>
      </c>
      <c r="P77" s="1">
        <v>41274</v>
      </c>
      <c r="Q77">
        <v>15072221</v>
      </c>
      <c r="R77" t="s">
        <v>31</v>
      </c>
      <c r="S77">
        <v>24.566666666666599</v>
      </c>
      <c r="T77" t="s">
        <v>32</v>
      </c>
      <c r="U77" t="s">
        <v>33</v>
      </c>
      <c r="V77" t="s">
        <v>41</v>
      </c>
      <c r="W77" t="s">
        <v>34</v>
      </c>
      <c r="X77" t="s">
        <v>127</v>
      </c>
      <c r="Y77">
        <v>2012</v>
      </c>
      <c r="Z77">
        <v>2012</v>
      </c>
      <c r="AA77">
        <v>0.39</v>
      </c>
    </row>
    <row r="78" spans="1:27" x14ac:dyDescent="0.25">
      <c r="A78" t="s">
        <v>124</v>
      </c>
      <c r="B78" t="s">
        <v>125</v>
      </c>
      <c r="C78" t="s">
        <v>142</v>
      </c>
      <c r="D78" t="s">
        <v>38</v>
      </c>
      <c r="E78" s="1">
        <v>41403</v>
      </c>
      <c r="F78">
        <v>239039</v>
      </c>
      <c r="G78">
        <v>0</v>
      </c>
      <c r="H78">
        <v>0</v>
      </c>
      <c r="I78">
        <v>0</v>
      </c>
      <c r="J78">
        <v>3622427</v>
      </c>
      <c r="K78" s="1">
        <v>41403</v>
      </c>
      <c r="L78">
        <v>84831</v>
      </c>
      <c r="M78">
        <v>0</v>
      </c>
      <c r="N78">
        <v>0</v>
      </c>
      <c r="O78">
        <v>0</v>
      </c>
      <c r="P78" s="1">
        <v>41274</v>
      </c>
      <c r="Q78">
        <v>3443860</v>
      </c>
      <c r="R78" t="s">
        <v>31</v>
      </c>
      <c r="S78">
        <v>29.2</v>
      </c>
      <c r="T78" t="s">
        <v>39</v>
      </c>
      <c r="U78" t="s">
        <v>33</v>
      </c>
      <c r="V78" t="s">
        <v>41</v>
      </c>
      <c r="W78" t="s">
        <v>34</v>
      </c>
      <c r="X78" t="s">
        <v>127</v>
      </c>
      <c r="Y78">
        <v>2013</v>
      </c>
      <c r="Z78">
        <v>2013</v>
      </c>
      <c r="AA78">
        <v>0.39</v>
      </c>
    </row>
    <row r="79" spans="1:27" x14ac:dyDescent="0.25">
      <c r="A79" t="s">
        <v>124</v>
      </c>
      <c r="B79" t="s">
        <v>128</v>
      </c>
      <c r="C79" t="s">
        <v>143</v>
      </c>
      <c r="D79" t="s">
        <v>30</v>
      </c>
      <c r="E79" s="1">
        <v>41403</v>
      </c>
      <c r="F79">
        <v>201753</v>
      </c>
      <c r="G79">
        <v>0</v>
      </c>
      <c r="H79">
        <v>0</v>
      </c>
      <c r="I79">
        <v>0</v>
      </c>
      <c r="J79">
        <v>3743249</v>
      </c>
      <c r="K79" s="1">
        <v>41403</v>
      </c>
      <c r="L79">
        <v>115186</v>
      </c>
      <c r="M79">
        <v>0</v>
      </c>
      <c r="N79">
        <v>0</v>
      </c>
      <c r="O79">
        <v>0</v>
      </c>
      <c r="P79" s="1">
        <v>41274</v>
      </c>
      <c r="Q79">
        <v>3574122</v>
      </c>
      <c r="R79" t="s">
        <v>31</v>
      </c>
      <c r="S79">
        <v>29.2</v>
      </c>
      <c r="T79" t="s">
        <v>32</v>
      </c>
      <c r="U79" t="s">
        <v>33</v>
      </c>
      <c r="V79" t="s">
        <v>41</v>
      </c>
      <c r="W79" t="s">
        <v>34</v>
      </c>
      <c r="X79" t="s">
        <v>127</v>
      </c>
      <c r="Y79">
        <v>2013</v>
      </c>
      <c r="Z79">
        <v>2013</v>
      </c>
      <c r="AA79">
        <v>0.39</v>
      </c>
    </row>
    <row r="80" spans="1:27" x14ac:dyDescent="0.25">
      <c r="A80" t="s">
        <v>124</v>
      </c>
      <c r="B80" t="s">
        <v>128</v>
      </c>
      <c r="C80" t="s">
        <v>144</v>
      </c>
      <c r="D80" t="s">
        <v>38</v>
      </c>
      <c r="E80" s="1">
        <v>41403</v>
      </c>
      <c r="F80">
        <v>37276</v>
      </c>
      <c r="G80">
        <v>0</v>
      </c>
      <c r="H80">
        <v>0</v>
      </c>
      <c r="I80">
        <v>0</v>
      </c>
      <c r="J80">
        <v>524585</v>
      </c>
      <c r="K80" s="1">
        <v>41403</v>
      </c>
      <c r="L80">
        <v>8194</v>
      </c>
      <c r="M80">
        <v>0</v>
      </c>
      <c r="N80">
        <v>0</v>
      </c>
      <c r="O80">
        <v>0</v>
      </c>
      <c r="P80" s="1">
        <v>41274</v>
      </c>
      <c r="Q80">
        <v>497576</v>
      </c>
      <c r="R80" t="s">
        <v>31</v>
      </c>
      <c r="S80">
        <v>29.2</v>
      </c>
      <c r="T80" t="s">
        <v>39</v>
      </c>
      <c r="U80" t="s">
        <v>33</v>
      </c>
      <c r="V80" t="s">
        <v>41</v>
      </c>
      <c r="W80" t="s">
        <v>34</v>
      </c>
      <c r="X80" t="s">
        <v>127</v>
      </c>
      <c r="Y80">
        <v>2013</v>
      </c>
      <c r="Z80">
        <v>2013</v>
      </c>
      <c r="AA80">
        <v>0.39</v>
      </c>
    </row>
    <row r="81" spans="1:27" x14ac:dyDescent="0.25">
      <c r="A81" t="s">
        <v>124</v>
      </c>
      <c r="B81" t="s">
        <v>145</v>
      </c>
      <c r="C81" t="s">
        <v>146</v>
      </c>
      <c r="D81" t="s">
        <v>30</v>
      </c>
      <c r="E81" s="1">
        <v>40424</v>
      </c>
      <c r="F81">
        <v>8364</v>
      </c>
      <c r="G81">
        <v>8.69</v>
      </c>
      <c r="H81">
        <v>11</v>
      </c>
      <c r="I81">
        <v>54.41</v>
      </c>
      <c r="J81">
        <v>274795</v>
      </c>
      <c r="K81" s="1">
        <v>40424</v>
      </c>
      <c r="L81">
        <v>4058.2020000000002</v>
      </c>
      <c r="M81">
        <v>8.3699999999999992</v>
      </c>
      <c r="N81">
        <v>10.6</v>
      </c>
      <c r="O81">
        <v>52.2</v>
      </c>
      <c r="P81" s="1">
        <v>40908</v>
      </c>
      <c r="Q81">
        <v>270781</v>
      </c>
      <c r="R81" t="s">
        <v>31</v>
      </c>
      <c r="S81">
        <v>9.5666666666666593</v>
      </c>
      <c r="T81" t="s">
        <v>32</v>
      </c>
      <c r="U81" t="s">
        <v>40</v>
      </c>
      <c r="V81" t="s">
        <v>34</v>
      </c>
      <c r="W81" t="s">
        <v>34</v>
      </c>
      <c r="X81" t="s">
        <v>127</v>
      </c>
      <c r="Y81">
        <v>2010</v>
      </c>
      <c r="Z81">
        <v>2010</v>
      </c>
      <c r="AA81">
        <v>0.39</v>
      </c>
    </row>
    <row r="82" spans="1:27" x14ac:dyDescent="0.25">
      <c r="A82" t="s">
        <v>124</v>
      </c>
      <c r="B82" t="s">
        <v>147</v>
      </c>
      <c r="C82" t="s">
        <v>148</v>
      </c>
      <c r="D82" t="s">
        <v>30</v>
      </c>
      <c r="E82" s="1">
        <v>41242</v>
      </c>
      <c r="F82">
        <v>16229</v>
      </c>
      <c r="G82">
        <v>8.24</v>
      </c>
      <c r="H82">
        <v>10.5</v>
      </c>
      <c r="I82">
        <v>54.99</v>
      </c>
      <c r="J82">
        <v>120878</v>
      </c>
      <c r="K82" s="1">
        <v>41242</v>
      </c>
      <c r="L82">
        <v>12475</v>
      </c>
      <c r="M82">
        <v>7.75</v>
      </c>
      <c r="N82">
        <v>9.8800000000000008</v>
      </c>
      <c r="O82">
        <v>51.5</v>
      </c>
      <c r="P82" s="1">
        <v>41639</v>
      </c>
      <c r="Q82">
        <v>119181</v>
      </c>
      <c r="R82" t="s">
        <v>31</v>
      </c>
      <c r="S82">
        <v>9.5333333333333297</v>
      </c>
      <c r="T82" t="s">
        <v>32</v>
      </c>
      <c r="U82" t="s">
        <v>40</v>
      </c>
      <c r="V82" t="s">
        <v>34</v>
      </c>
      <c r="W82" t="s">
        <v>34</v>
      </c>
      <c r="X82" t="s">
        <v>127</v>
      </c>
      <c r="Y82">
        <v>2012</v>
      </c>
      <c r="Z82">
        <v>2012</v>
      </c>
      <c r="AA82">
        <v>0.39</v>
      </c>
    </row>
    <row r="83" spans="1:27" x14ac:dyDescent="0.25">
      <c r="A83" t="s">
        <v>124</v>
      </c>
      <c r="B83" t="s">
        <v>136</v>
      </c>
      <c r="C83" t="s">
        <v>149</v>
      </c>
      <c r="D83" t="s">
        <v>30</v>
      </c>
      <c r="E83" s="1">
        <v>41263</v>
      </c>
      <c r="F83">
        <v>-75000</v>
      </c>
      <c r="G83">
        <v>8.4499999999999993</v>
      </c>
      <c r="H83">
        <v>11</v>
      </c>
      <c r="I83">
        <v>52</v>
      </c>
      <c r="J83">
        <v>0</v>
      </c>
      <c r="K83" s="1">
        <v>41263</v>
      </c>
      <c r="L83">
        <v>-181200</v>
      </c>
      <c r="M83">
        <v>8.06</v>
      </c>
      <c r="N83">
        <v>10.4</v>
      </c>
      <c r="O83">
        <v>52</v>
      </c>
      <c r="P83" s="1">
        <v>41639</v>
      </c>
      <c r="Q83">
        <v>0</v>
      </c>
      <c r="R83" t="s">
        <v>43</v>
      </c>
      <c r="S83">
        <v>8.1333333333333293</v>
      </c>
      <c r="T83" t="s">
        <v>32</v>
      </c>
      <c r="U83" t="s">
        <v>33</v>
      </c>
      <c r="V83" t="s">
        <v>34</v>
      </c>
      <c r="W83" t="s">
        <v>34</v>
      </c>
      <c r="X83" t="s">
        <v>127</v>
      </c>
      <c r="Y83">
        <v>2012</v>
      </c>
      <c r="Z83">
        <v>2012</v>
      </c>
      <c r="AA83">
        <v>0.39</v>
      </c>
    </row>
    <row r="84" spans="1:27" x14ac:dyDescent="0.25">
      <c r="A84" t="s">
        <v>124</v>
      </c>
      <c r="B84" t="s">
        <v>136</v>
      </c>
      <c r="C84" t="s">
        <v>150</v>
      </c>
      <c r="D84" t="s">
        <v>38</v>
      </c>
      <c r="E84" s="1">
        <v>41263</v>
      </c>
      <c r="F84">
        <v>-23000</v>
      </c>
      <c r="G84">
        <v>8.4499999999999993</v>
      </c>
      <c r="H84">
        <v>11</v>
      </c>
      <c r="I84">
        <v>52</v>
      </c>
      <c r="J84">
        <v>0</v>
      </c>
      <c r="K84" s="1">
        <v>41263</v>
      </c>
      <c r="L84">
        <v>-55800</v>
      </c>
      <c r="M84">
        <v>8.06</v>
      </c>
      <c r="N84">
        <v>10.4</v>
      </c>
      <c r="O84">
        <v>52</v>
      </c>
      <c r="P84" s="1">
        <v>41639</v>
      </c>
      <c r="Q84">
        <v>0</v>
      </c>
      <c r="R84" t="s">
        <v>43</v>
      </c>
      <c r="S84">
        <v>8.1333333333333293</v>
      </c>
      <c r="T84" t="s">
        <v>39</v>
      </c>
      <c r="U84" t="s">
        <v>33</v>
      </c>
      <c r="V84" t="s">
        <v>34</v>
      </c>
      <c r="W84" t="s">
        <v>34</v>
      </c>
      <c r="X84" t="s">
        <v>127</v>
      </c>
      <c r="Y84">
        <v>2012</v>
      </c>
      <c r="Z84">
        <v>2012</v>
      </c>
      <c r="AA84">
        <v>0.39</v>
      </c>
    </row>
    <row r="85" spans="1:27" x14ac:dyDescent="0.25">
      <c r="A85" t="s">
        <v>124</v>
      </c>
      <c r="B85" t="s">
        <v>131</v>
      </c>
      <c r="C85" t="s">
        <v>151</v>
      </c>
      <c r="D85" t="s">
        <v>30</v>
      </c>
      <c r="E85" s="1">
        <v>41263</v>
      </c>
      <c r="F85">
        <v>-128000</v>
      </c>
      <c r="G85">
        <v>8.24</v>
      </c>
      <c r="H85">
        <v>11.1</v>
      </c>
      <c r="I85">
        <v>48</v>
      </c>
      <c r="J85">
        <v>0</v>
      </c>
      <c r="K85" s="1">
        <v>41263</v>
      </c>
      <c r="L85">
        <v>-217000</v>
      </c>
      <c r="M85">
        <v>7.9</v>
      </c>
      <c r="N85">
        <v>10.45</v>
      </c>
      <c r="O85">
        <v>48</v>
      </c>
      <c r="P85" s="1">
        <v>41639</v>
      </c>
      <c r="Q85">
        <v>0</v>
      </c>
      <c r="R85" t="s">
        <v>43</v>
      </c>
      <c r="S85">
        <v>8.1333333333333293</v>
      </c>
      <c r="T85" t="s">
        <v>32</v>
      </c>
      <c r="U85" t="s">
        <v>33</v>
      </c>
      <c r="V85" t="s">
        <v>34</v>
      </c>
      <c r="W85" t="s">
        <v>34</v>
      </c>
      <c r="X85" t="s">
        <v>127</v>
      </c>
      <c r="Y85">
        <v>2012</v>
      </c>
      <c r="Z85">
        <v>2012</v>
      </c>
      <c r="AA85">
        <v>0.39</v>
      </c>
    </row>
    <row r="86" spans="1:27" x14ac:dyDescent="0.25">
      <c r="A86" t="s">
        <v>124</v>
      </c>
      <c r="B86" t="s">
        <v>125</v>
      </c>
      <c r="C86" t="s">
        <v>152</v>
      </c>
      <c r="D86" t="s">
        <v>38</v>
      </c>
      <c r="E86" s="1">
        <v>41263</v>
      </c>
      <c r="F86">
        <v>-1430</v>
      </c>
      <c r="G86">
        <v>8.42</v>
      </c>
      <c r="H86">
        <v>10.9</v>
      </c>
      <c r="I86">
        <v>52</v>
      </c>
      <c r="J86">
        <v>0</v>
      </c>
      <c r="K86" s="1">
        <v>41263</v>
      </c>
      <c r="L86">
        <v>-22000</v>
      </c>
      <c r="M86">
        <v>8.02</v>
      </c>
      <c r="N86">
        <v>10.1</v>
      </c>
      <c r="O86">
        <v>52</v>
      </c>
      <c r="P86" s="1">
        <v>41639</v>
      </c>
      <c r="Q86">
        <v>0</v>
      </c>
      <c r="R86" t="s">
        <v>43</v>
      </c>
      <c r="S86">
        <v>8.1333333333333293</v>
      </c>
      <c r="T86" t="s">
        <v>39</v>
      </c>
      <c r="U86" t="s">
        <v>33</v>
      </c>
      <c r="V86" t="s">
        <v>34</v>
      </c>
      <c r="W86" t="s">
        <v>34</v>
      </c>
      <c r="X86" t="s">
        <v>127</v>
      </c>
      <c r="Y86">
        <v>2012</v>
      </c>
      <c r="Z86">
        <v>2012</v>
      </c>
      <c r="AA86">
        <v>0.39</v>
      </c>
    </row>
    <row r="87" spans="1:27" x14ac:dyDescent="0.25">
      <c r="A87" t="s">
        <v>124</v>
      </c>
      <c r="B87" t="s">
        <v>128</v>
      </c>
      <c r="C87" t="s">
        <v>153</v>
      </c>
      <c r="D87" t="s">
        <v>30</v>
      </c>
      <c r="E87" s="1">
        <v>41263</v>
      </c>
      <c r="F87">
        <v>-6900</v>
      </c>
      <c r="G87">
        <v>8.1999999999999993</v>
      </c>
      <c r="H87">
        <v>11</v>
      </c>
      <c r="I87">
        <v>52</v>
      </c>
      <c r="J87">
        <v>0</v>
      </c>
      <c r="K87" s="1">
        <v>41263</v>
      </c>
      <c r="L87">
        <v>-28000</v>
      </c>
      <c r="M87">
        <v>7.79</v>
      </c>
      <c r="N87">
        <v>10.3</v>
      </c>
      <c r="O87">
        <v>52</v>
      </c>
      <c r="P87" s="1">
        <v>41639</v>
      </c>
      <c r="Q87">
        <v>0</v>
      </c>
      <c r="R87" t="s">
        <v>43</v>
      </c>
      <c r="S87">
        <v>8.1333333333333293</v>
      </c>
      <c r="T87" t="s">
        <v>32</v>
      </c>
      <c r="U87" t="s">
        <v>33</v>
      </c>
      <c r="V87" t="s">
        <v>34</v>
      </c>
      <c r="W87" t="s">
        <v>34</v>
      </c>
      <c r="X87" t="s">
        <v>127</v>
      </c>
      <c r="Y87">
        <v>2012</v>
      </c>
      <c r="Z87">
        <v>2012</v>
      </c>
      <c r="AA87">
        <v>0.39</v>
      </c>
    </row>
    <row r="88" spans="1:27" x14ac:dyDescent="0.25">
      <c r="A88" t="s">
        <v>124</v>
      </c>
      <c r="B88" t="s">
        <v>128</v>
      </c>
      <c r="C88" t="s">
        <v>154</v>
      </c>
      <c r="D88" t="s">
        <v>38</v>
      </c>
      <c r="E88" s="1">
        <v>41263</v>
      </c>
      <c r="F88">
        <v>-760</v>
      </c>
      <c r="G88">
        <v>8.1999999999999993</v>
      </c>
      <c r="H88">
        <v>11</v>
      </c>
      <c r="I88">
        <v>52</v>
      </c>
      <c r="J88">
        <v>0</v>
      </c>
      <c r="K88" s="1">
        <v>41263</v>
      </c>
      <c r="L88">
        <v>-6000</v>
      </c>
      <c r="M88">
        <v>7.79</v>
      </c>
      <c r="N88">
        <v>10.3</v>
      </c>
      <c r="O88">
        <v>52</v>
      </c>
      <c r="P88" s="1">
        <v>41639</v>
      </c>
      <c r="Q88">
        <v>0</v>
      </c>
      <c r="R88" t="s">
        <v>43</v>
      </c>
      <c r="S88">
        <v>8.1333333333333293</v>
      </c>
      <c r="T88" t="s">
        <v>39</v>
      </c>
      <c r="U88" t="s">
        <v>33</v>
      </c>
      <c r="V88" t="s">
        <v>34</v>
      </c>
      <c r="W88" t="s">
        <v>34</v>
      </c>
      <c r="X88" t="s">
        <v>127</v>
      </c>
      <c r="Y88">
        <v>2012</v>
      </c>
      <c r="Z88">
        <v>2012</v>
      </c>
      <c r="AA88">
        <v>0.39</v>
      </c>
    </row>
    <row r="89" spans="1:27" x14ac:dyDescent="0.25">
      <c r="A89" t="s">
        <v>124</v>
      </c>
      <c r="B89" t="s">
        <v>136</v>
      </c>
      <c r="C89" t="s">
        <v>155</v>
      </c>
      <c r="D89" t="s">
        <v>30</v>
      </c>
      <c r="E89" s="1">
        <v>41865</v>
      </c>
      <c r="F89">
        <v>713000</v>
      </c>
      <c r="G89">
        <v>0</v>
      </c>
      <c r="H89">
        <v>0</v>
      </c>
      <c r="I89">
        <v>0</v>
      </c>
      <c r="J89">
        <v>17299245</v>
      </c>
      <c r="K89" s="1">
        <v>41865</v>
      </c>
      <c r="L89">
        <v>196000</v>
      </c>
      <c r="M89">
        <v>0</v>
      </c>
      <c r="N89">
        <v>0</v>
      </c>
      <c r="O89">
        <v>0</v>
      </c>
      <c r="P89" s="1">
        <v>42004</v>
      </c>
      <c r="Q89">
        <v>16822528</v>
      </c>
      <c r="R89" t="s">
        <v>31</v>
      </c>
      <c r="S89">
        <v>21.233333333333299</v>
      </c>
      <c r="T89" t="s">
        <v>32</v>
      </c>
      <c r="U89" t="s">
        <v>33</v>
      </c>
      <c r="V89" t="s">
        <v>41</v>
      </c>
      <c r="W89" t="s">
        <v>34</v>
      </c>
      <c r="X89" t="s">
        <v>127</v>
      </c>
      <c r="Y89">
        <v>2014</v>
      </c>
      <c r="Z89">
        <v>2014</v>
      </c>
      <c r="AA89">
        <v>0.39</v>
      </c>
    </row>
    <row r="90" spans="1:27" x14ac:dyDescent="0.25">
      <c r="A90" t="s">
        <v>124</v>
      </c>
      <c r="B90" t="s">
        <v>136</v>
      </c>
      <c r="C90" t="s">
        <v>156</v>
      </c>
      <c r="D90" t="s">
        <v>38</v>
      </c>
      <c r="E90" s="1">
        <v>41865</v>
      </c>
      <c r="F90">
        <v>446000</v>
      </c>
      <c r="G90">
        <v>0</v>
      </c>
      <c r="H90">
        <v>0</v>
      </c>
      <c r="I90">
        <v>0</v>
      </c>
      <c r="J90">
        <v>3757938</v>
      </c>
      <c r="K90" s="1">
        <v>41865</v>
      </c>
      <c r="L90">
        <v>264000</v>
      </c>
      <c r="M90">
        <v>0</v>
      </c>
      <c r="N90">
        <v>0</v>
      </c>
      <c r="O90">
        <v>0</v>
      </c>
      <c r="P90" s="1">
        <v>42004</v>
      </c>
      <c r="Q90">
        <v>3706468</v>
      </c>
      <c r="R90" t="s">
        <v>31</v>
      </c>
      <c r="S90">
        <v>21.233333333333299</v>
      </c>
      <c r="T90" t="s">
        <v>39</v>
      </c>
      <c r="U90" t="s">
        <v>33</v>
      </c>
      <c r="V90" t="s">
        <v>41</v>
      </c>
      <c r="W90" t="s">
        <v>34</v>
      </c>
      <c r="X90" t="s">
        <v>127</v>
      </c>
      <c r="Y90">
        <v>2014</v>
      </c>
      <c r="Z90">
        <v>2014</v>
      </c>
      <c r="AA90">
        <v>0.39</v>
      </c>
    </row>
    <row r="91" spans="1:27" x14ac:dyDescent="0.25">
      <c r="A91" t="s">
        <v>124</v>
      </c>
      <c r="B91" t="s">
        <v>99</v>
      </c>
      <c r="C91" t="s">
        <v>157</v>
      </c>
      <c r="D91" t="s">
        <v>38</v>
      </c>
      <c r="E91" s="1">
        <v>41802</v>
      </c>
      <c r="F91">
        <v>5555.1409999999996</v>
      </c>
      <c r="G91">
        <v>7.32</v>
      </c>
      <c r="H91">
        <v>10.7</v>
      </c>
      <c r="I91">
        <v>57</v>
      </c>
      <c r="J91">
        <v>170900</v>
      </c>
      <c r="K91" s="1">
        <v>41802</v>
      </c>
      <c r="L91">
        <v>1872.5150000000001</v>
      </c>
      <c r="M91">
        <v>6.83</v>
      </c>
      <c r="N91">
        <v>10.1</v>
      </c>
      <c r="O91">
        <v>55</v>
      </c>
      <c r="P91" s="1">
        <v>42004</v>
      </c>
      <c r="Q91">
        <v>159277.20699999999</v>
      </c>
      <c r="R91" t="s">
        <v>31</v>
      </c>
      <c r="S91">
        <v>17.966666666666601</v>
      </c>
      <c r="T91" t="s">
        <v>39</v>
      </c>
      <c r="U91" t="s">
        <v>33</v>
      </c>
      <c r="V91" t="s">
        <v>41</v>
      </c>
      <c r="W91" t="s">
        <v>34</v>
      </c>
      <c r="X91" t="s">
        <v>127</v>
      </c>
      <c r="Y91">
        <v>2014</v>
      </c>
      <c r="Z91">
        <v>2014</v>
      </c>
      <c r="AA91">
        <v>0.39</v>
      </c>
    </row>
    <row r="92" spans="1:27" x14ac:dyDescent="0.25">
      <c r="A92" t="s">
        <v>124</v>
      </c>
      <c r="B92" t="s">
        <v>99</v>
      </c>
      <c r="C92" t="s">
        <v>158</v>
      </c>
      <c r="D92" t="s">
        <v>38</v>
      </c>
      <c r="E92" s="1">
        <v>41802</v>
      </c>
      <c r="F92">
        <v>3236.38</v>
      </c>
      <c r="G92">
        <v>8.61</v>
      </c>
      <c r="H92">
        <v>10.7</v>
      </c>
      <c r="I92">
        <v>57</v>
      </c>
      <c r="J92">
        <v>67700</v>
      </c>
      <c r="K92" s="1">
        <v>41802</v>
      </c>
      <c r="L92">
        <v>2514.5010000000002</v>
      </c>
      <c r="M92">
        <v>8.18</v>
      </c>
      <c r="N92">
        <v>10.1</v>
      </c>
      <c r="O92">
        <v>55</v>
      </c>
      <c r="P92" s="1">
        <v>42004</v>
      </c>
      <c r="Q92">
        <v>67619.754000000001</v>
      </c>
      <c r="R92" t="s">
        <v>31</v>
      </c>
      <c r="S92">
        <v>17.966666666666601</v>
      </c>
      <c r="T92" t="s">
        <v>39</v>
      </c>
      <c r="U92" t="s">
        <v>33</v>
      </c>
      <c r="V92" t="s">
        <v>41</v>
      </c>
      <c r="W92" t="s">
        <v>34</v>
      </c>
      <c r="X92" t="s">
        <v>127</v>
      </c>
      <c r="Y92">
        <v>2014</v>
      </c>
      <c r="Z92">
        <v>2014</v>
      </c>
      <c r="AA92">
        <v>0.39</v>
      </c>
    </row>
    <row r="93" spans="1:27" x14ac:dyDescent="0.25">
      <c r="A93" t="s">
        <v>124</v>
      </c>
      <c r="B93" t="s">
        <v>99</v>
      </c>
      <c r="C93" t="s">
        <v>159</v>
      </c>
      <c r="D93" t="s">
        <v>38</v>
      </c>
      <c r="E93" s="1">
        <v>41802</v>
      </c>
      <c r="F93">
        <v>2761.6469999999999</v>
      </c>
      <c r="G93">
        <v>8.61</v>
      </c>
      <c r="H93">
        <v>10.7</v>
      </c>
      <c r="I93">
        <v>57</v>
      </c>
      <c r="J93">
        <v>23700</v>
      </c>
      <c r="K93" s="1">
        <v>41802</v>
      </c>
      <c r="L93">
        <v>2716.37</v>
      </c>
      <c r="M93">
        <v>8.18</v>
      </c>
      <c r="N93">
        <v>10.1</v>
      </c>
      <c r="O93">
        <v>55</v>
      </c>
      <c r="P93" s="1">
        <v>42004</v>
      </c>
      <c r="Q93">
        <v>25388.778999999999</v>
      </c>
      <c r="R93" t="s">
        <v>31</v>
      </c>
      <c r="S93">
        <v>17.966666666666601</v>
      </c>
      <c r="T93" t="s">
        <v>39</v>
      </c>
      <c r="U93" t="s">
        <v>33</v>
      </c>
      <c r="V93" t="s">
        <v>41</v>
      </c>
      <c r="W93" t="s">
        <v>34</v>
      </c>
      <c r="X93" t="s">
        <v>127</v>
      </c>
      <c r="Y93">
        <v>2014</v>
      </c>
      <c r="Z93">
        <v>2014</v>
      </c>
      <c r="AA93">
        <v>0.39</v>
      </c>
    </row>
    <row r="94" spans="1:27" x14ac:dyDescent="0.25">
      <c r="A94" t="s">
        <v>124</v>
      </c>
      <c r="B94" t="s">
        <v>131</v>
      </c>
      <c r="C94" t="s">
        <v>160</v>
      </c>
      <c r="D94" t="s">
        <v>30</v>
      </c>
      <c r="E94" s="1">
        <v>42313</v>
      </c>
      <c r="F94">
        <v>-120901</v>
      </c>
      <c r="G94">
        <v>0</v>
      </c>
      <c r="H94">
        <v>0</v>
      </c>
      <c r="I94">
        <v>0</v>
      </c>
      <c r="J94">
        <v>18175824</v>
      </c>
      <c r="K94" s="1">
        <v>42313</v>
      </c>
      <c r="L94">
        <v>-450383</v>
      </c>
      <c r="M94">
        <v>0</v>
      </c>
      <c r="N94">
        <v>0</v>
      </c>
      <c r="O94">
        <v>0</v>
      </c>
      <c r="P94" s="1">
        <v>42369</v>
      </c>
      <c r="Q94">
        <v>17375834</v>
      </c>
      <c r="R94" t="s">
        <v>31</v>
      </c>
      <c r="S94">
        <v>24.1</v>
      </c>
      <c r="T94" t="s">
        <v>32</v>
      </c>
      <c r="U94" t="s">
        <v>33</v>
      </c>
      <c r="V94" t="s">
        <v>41</v>
      </c>
      <c r="W94" t="s">
        <v>34</v>
      </c>
      <c r="X94" t="s">
        <v>127</v>
      </c>
      <c r="Y94">
        <v>2015</v>
      </c>
      <c r="Z94">
        <v>2015</v>
      </c>
      <c r="AA94">
        <v>0.39</v>
      </c>
    </row>
    <row r="95" spans="1:27" x14ac:dyDescent="0.25">
      <c r="A95" t="s">
        <v>124</v>
      </c>
      <c r="B95" t="s">
        <v>136</v>
      </c>
      <c r="C95" t="s">
        <v>161</v>
      </c>
      <c r="D95" t="s">
        <v>38</v>
      </c>
      <c r="E95" s="1">
        <v>42705</v>
      </c>
      <c r="F95">
        <v>548000</v>
      </c>
      <c r="G95">
        <v>0</v>
      </c>
      <c r="H95">
        <v>0</v>
      </c>
      <c r="I95">
        <v>0</v>
      </c>
      <c r="J95">
        <v>3454172</v>
      </c>
      <c r="K95" s="1">
        <v>42705</v>
      </c>
      <c r="L95">
        <v>100000</v>
      </c>
      <c r="M95">
        <v>0</v>
      </c>
      <c r="N95">
        <v>0</v>
      </c>
      <c r="O95">
        <v>0</v>
      </c>
      <c r="P95" s="1">
        <v>42369</v>
      </c>
      <c r="Q95">
        <v>2926133</v>
      </c>
      <c r="R95" t="s">
        <v>31</v>
      </c>
      <c r="S95">
        <v>35.933333333333302</v>
      </c>
      <c r="T95" t="s">
        <v>162</v>
      </c>
      <c r="U95" t="s">
        <v>33</v>
      </c>
      <c r="V95" t="s">
        <v>41</v>
      </c>
      <c r="W95" t="s">
        <v>41</v>
      </c>
      <c r="X95" t="s">
        <v>127</v>
      </c>
      <c r="Y95">
        <v>2016</v>
      </c>
      <c r="Z95">
        <v>2016</v>
      </c>
      <c r="AA95">
        <v>0.39</v>
      </c>
    </row>
    <row r="96" spans="1:27" x14ac:dyDescent="0.25">
      <c r="A96" t="s">
        <v>124</v>
      </c>
      <c r="B96" t="s">
        <v>125</v>
      </c>
      <c r="C96" t="s">
        <v>163</v>
      </c>
      <c r="D96" t="s">
        <v>38</v>
      </c>
      <c r="E96" s="1">
        <v>42544</v>
      </c>
      <c r="F96">
        <v>234146</v>
      </c>
      <c r="G96">
        <v>0</v>
      </c>
      <c r="H96">
        <v>0</v>
      </c>
      <c r="I96">
        <v>0</v>
      </c>
      <c r="J96">
        <v>4233180</v>
      </c>
      <c r="K96" s="1">
        <v>42544</v>
      </c>
      <c r="L96">
        <v>106925</v>
      </c>
      <c r="M96">
        <v>0</v>
      </c>
      <c r="N96">
        <v>0</v>
      </c>
      <c r="O96">
        <v>0</v>
      </c>
      <c r="P96" s="1">
        <v>42735</v>
      </c>
      <c r="Q96">
        <v>4006248</v>
      </c>
      <c r="R96" t="s">
        <v>31</v>
      </c>
      <c r="S96">
        <v>19.566666666666599</v>
      </c>
      <c r="T96" t="s">
        <v>39</v>
      </c>
      <c r="U96" t="s">
        <v>40</v>
      </c>
      <c r="V96" t="s">
        <v>41</v>
      </c>
      <c r="W96" t="s">
        <v>34</v>
      </c>
      <c r="X96" t="s">
        <v>127</v>
      </c>
      <c r="Y96">
        <v>2016</v>
      </c>
      <c r="Z96">
        <v>2016</v>
      </c>
      <c r="AA96">
        <v>0.39</v>
      </c>
    </row>
    <row r="97" spans="1:27" x14ac:dyDescent="0.25">
      <c r="A97" t="s">
        <v>124</v>
      </c>
      <c r="B97" t="s">
        <v>128</v>
      </c>
      <c r="C97" t="s">
        <v>164</v>
      </c>
      <c r="D97" t="s">
        <v>30</v>
      </c>
      <c r="E97" s="1">
        <v>42544</v>
      </c>
      <c r="F97">
        <v>91850</v>
      </c>
      <c r="G97">
        <v>0</v>
      </c>
      <c r="H97">
        <v>0</v>
      </c>
      <c r="I97">
        <v>0</v>
      </c>
      <c r="J97">
        <v>4606766</v>
      </c>
      <c r="K97" s="1">
        <v>42544</v>
      </c>
      <c r="L97">
        <v>2997</v>
      </c>
      <c r="M97">
        <v>0</v>
      </c>
      <c r="N97">
        <v>0</v>
      </c>
      <c r="O97">
        <v>0</v>
      </c>
      <c r="P97" s="1">
        <v>42735</v>
      </c>
      <c r="Q97">
        <v>4299158</v>
      </c>
      <c r="R97" t="s">
        <v>31</v>
      </c>
      <c r="S97">
        <v>19.566666666666599</v>
      </c>
      <c r="T97" t="s">
        <v>32</v>
      </c>
      <c r="U97" t="s">
        <v>40</v>
      </c>
      <c r="V97" t="s">
        <v>41</v>
      </c>
      <c r="W97" t="s">
        <v>34</v>
      </c>
      <c r="X97" t="s">
        <v>127</v>
      </c>
      <c r="Y97">
        <v>2016</v>
      </c>
      <c r="Z97">
        <v>2016</v>
      </c>
      <c r="AA97">
        <v>0.39</v>
      </c>
    </row>
    <row r="98" spans="1:27" x14ac:dyDescent="0.25">
      <c r="A98" t="s">
        <v>124</v>
      </c>
      <c r="B98" t="s">
        <v>128</v>
      </c>
      <c r="C98" t="s">
        <v>165</v>
      </c>
      <c r="D98" t="s">
        <v>38</v>
      </c>
      <c r="E98" s="1">
        <v>42544</v>
      </c>
      <c r="F98">
        <v>13736</v>
      </c>
      <c r="G98">
        <v>0</v>
      </c>
      <c r="H98">
        <v>0</v>
      </c>
      <c r="I98">
        <v>0</v>
      </c>
      <c r="J98">
        <v>714773</v>
      </c>
      <c r="K98" s="1">
        <v>42544</v>
      </c>
      <c r="L98">
        <v>-1575</v>
      </c>
      <c r="M98">
        <v>0</v>
      </c>
      <c r="N98">
        <v>0</v>
      </c>
      <c r="O98">
        <v>0</v>
      </c>
      <c r="P98" s="1">
        <v>42735</v>
      </c>
      <c r="Q98">
        <v>691088</v>
      </c>
      <c r="R98" t="s">
        <v>31</v>
      </c>
      <c r="S98">
        <v>19.566666666666599</v>
      </c>
      <c r="T98" t="s">
        <v>39</v>
      </c>
      <c r="U98" t="s">
        <v>40</v>
      </c>
      <c r="V98" t="s">
        <v>41</v>
      </c>
      <c r="W98" t="s">
        <v>34</v>
      </c>
      <c r="X98" t="s">
        <v>127</v>
      </c>
      <c r="Y98">
        <v>2016</v>
      </c>
      <c r="Z98">
        <v>2016</v>
      </c>
      <c r="AA98">
        <v>0.39</v>
      </c>
    </row>
    <row r="99" spans="1:27" x14ac:dyDescent="0.25">
      <c r="A99" t="s">
        <v>124</v>
      </c>
      <c r="B99" t="s">
        <v>147</v>
      </c>
      <c r="C99" t="s">
        <v>166</v>
      </c>
      <c r="D99" t="s">
        <v>30</v>
      </c>
      <c r="E99" s="1">
        <v>42705</v>
      </c>
      <c r="F99">
        <v>11400</v>
      </c>
      <c r="G99">
        <v>7.92</v>
      </c>
      <c r="H99">
        <v>10.5</v>
      </c>
      <c r="I99">
        <v>55</v>
      </c>
      <c r="J99">
        <v>150927</v>
      </c>
      <c r="K99" s="1">
        <v>42705</v>
      </c>
      <c r="L99">
        <v>8318</v>
      </c>
      <c r="M99">
        <v>7.51</v>
      </c>
      <c r="N99">
        <v>10</v>
      </c>
      <c r="O99">
        <v>52.5</v>
      </c>
      <c r="P99" s="1">
        <v>42735</v>
      </c>
      <c r="Q99">
        <v>145662</v>
      </c>
      <c r="R99" t="s">
        <v>31</v>
      </c>
      <c r="S99">
        <v>19.3333333333333</v>
      </c>
      <c r="T99" t="s">
        <v>32</v>
      </c>
      <c r="U99" t="s">
        <v>40</v>
      </c>
      <c r="V99" t="s">
        <v>34</v>
      </c>
      <c r="W99" t="s">
        <v>34</v>
      </c>
      <c r="X99" t="s">
        <v>127</v>
      </c>
      <c r="Y99">
        <v>2016</v>
      </c>
      <c r="Z99">
        <v>2016</v>
      </c>
      <c r="AA99">
        <v>0.39</v>
      </c>
    </row>
    <row r="100" spans="1:27" x14ac:dyDescent="0.25">
      <c r="A100" t="s">
        <v>124</v>
      </c>
      <c r="B100" t="s">
        <v>136</v>
      </c>
      <c r="C100" t="s">
        <v>167</v>
      </c>
      <c r="D100" t="s">
        <v>38</v>
      </c>
      <c r="E100" s="1">
        <v>42866</v>
      </c>
      <c r="F100">
        <v>59000</v>
      </c>
      <c r="G100">
        <v>0</v>
      </c>
      <c r="H100">
        <v>0</v>
      </c>
      <c r="I100">
        <v>0</v>
      </c>
      <c r="J100">
        <v>5240231</v>
      </c>
      <c r="K100" s="1">
        <v>42866</v>
      </c>
      <c r="L100">
        <v>-3000</v>
      </c>
      <c r="M100">
        <v>0</v>
      </c>
      <c r="N100">
        <v>0</v>
      </c>
      <c r="O100">
        <v>0</v>
      </c>
      <c r="P100" s="1">
        <v>43100</v>
      </c>
      <c r="Q100">
        <v>5171234</v>
      </c>
      <c r="R100" t="s">
        <v>31</v>
      </c>
      <c r="S100">
        <v>20.6</v>
      </c>
      <c r="T100" t="s">
        <v>39</v>
      </c>
      <c r="U100" t="s">
        <v>40</v>
      </c>
      <c r="V100" t="s">
        <v>41</v>
      </c>
      <c r="W100" t="s">
        <v>34</v>
      </c>
      <c r="X100" t="s">
        <v>127</v>
      </c>
      <c r="Y100">
        <v>2017</v>
      </c>
      <c r="Z100">
        <v>2017</v>
      </c>
      <c r="AA100">
        <v>0.39</v>
      </c>
    </row>
    <row r="101" spans="1:27" x14ac:dyDescent="0.25">
      <c r="A101" t="s">
        <v>124</v>
      </c>
      <c r="B101" t="s">
        <v>136</v>
      </c>
      <c r="C101" t="s">
        <v>168</v>
      </c>
      <c r="D101" t="s">
        <v>30</v>
      </c>
      <c r="E101" s="1">
        <v>42866</v>
      </c>
      <c r="F101">
        <v>260000</v>
      </c>
      <c r="G101">
        <v>0</v>
      </c>
      <c r="H101">
        <v>0</v>
      </c>
      <c r="I101">
        <v>0</v>
      </c>
      <c r="J101">
        <v>19300962</v>
      </c>
      <c r="K101" s="1">
        <v>42866</v>
      </c>
      <c r="L101">
        <v>91000</v>
      </c>
      <c r="M101">
        <v>0</v>
      </c>
      <c r="N101">
        <v>0</v>
      </c>
      <c r="O101">
        <v>0</v>
      </c>
      <c r="P101" s="1">
        <v>43100</v>
      </c>
      <c r="Q101">
        <v>19159420</v>
      </c>
      <c r="R101" t="s">
        <v>31</v>
      </c>
      <c r="S101">
        <v>20.6</v>
      </c>
      <c r="T101" t="s">
        <v>32</v>
      </c>
      <c r="U101" t="s">
        <v>40</v>
      </c>
      <c r="V101" t="s">
        <v>41</v>
      </c>
      <c r="W101" t="s">
        <v>34</v>
      </c>
      <c r="X101" t="s">
        <v>127</v>
      </c>
      <c r="Y101">
        <v>2017</v>
      </c>
      <c r="Z101">
        <v>2017</v>
      </c>
      <c r="AA101">
        <v>0.39</v>
      </c>
    </row>
    <row r="102" spans="1:27" x14ac:dyDescent="0.25">
      <c r="A102" t="s">
        <v>124</v>
      </c>
      <c r="B102" t="s">
        <v>131</v>
      </c>
      <c r="C102" t="s">
        <v>169</v>
      </c>
      <c r="D102" t="s">
        <v>30</v>
      </c>
      <c r="E102" s="1">
        <v>43601</v>
      </c>
      <c r="F102">
        <v>-106026</v>
      </c>
      <c r="G102">
        <v>7.61</v>
      </c>
      <c r="H102">
        <v>0</v>
      </c>
      <c r="I102">
        <v>0</v>
      </c>
      <c r="J102">
        <v>22939281</v>
      </c>
      <c r="K102" s="1">
        <v>43601</v>
      </c>
      <c r="L102">
        <v>-523037</v>
      </c>
      <c r="M102">
        <v>7.43</v>
      </c>
      <c r="N102">
        <v>0</v>
      </c>
      <c r="O102">
        <v>0</v>
      </c>
      <c r="P102" s="1">
        <v>43465</v>
      </c>
      <c r="Q102">
        <v>22336482</v>
      </c>
      <c r="R102" t="s">
        <v>31</v>
      </c>
      <c r="S102">
        <v>32.9</v>
      </c>
      <c r="T102" t="s">
        <v>32</v>
      </c>
      <c r="U102" t="s">
        <v>33</v>
      </c>
      <c r="V102" t="s">
        <v>41</v>
      </c>
      <c r="W102" t="s">
        <v>34</v>
      </c>
      <c r="X102" t="s">
        <v>127</v>
      </c>
      <c r="Y102">
        <v>2019</v>
      </c>
      <c r="Z102">
        <v>2019</v>
      </c>
      <c r="AA102">
        <v>0.25</v>
      </c>
    </row>
    <row r="103" spans="1:27" x14ac:dyDescent="0.25">
      <c r="A103" t="s">
        <v>124</v>
      </c>
      <c r="B103" t="s">
        <v>125</v>
      </c>
      <c r="C103" t="s">
        <v>170</v>
      </c>
      <c r="D103" t="s">
        <v>38</v>
      </c>
      <c r="E103" s="1">
        <v>43734</v>
      </c>
      <c r="F103">
        <v>475000</v>
      </c>
      <c r="G103">
        <v>0</v>
      </c>
      <c r="H103">
        <v>0</v>
      </c>
      <c r="I103">
        <v>0</v>
      </c>
      <c r="J103">
        <v>6996605</v>
      </c>
      <c r="K103" s="1">
        <v>43734</v>
      </c>
      <c r="L103">
        <v>314356</v>
      </c>
      <c r="M103">
        <v>0</v>
      </c>
      <c r="N103">
        <v>0</v>
      </c>
      <c r="O103">
        <v>0</v>
      </c>
      <c r="P103" s="1">
        <v>43830</v>
      </c>
      <c r="Q103">
        <v>6916806</v>
      </c>
      <c r="R103" t="s">
        <v>31</v>
      </c>
      <c r="S103">
        <v>24</v>
      </c>
      <c r="T103" t="s">
        <v>39</v>
      </c>
      <c r="U103" t="s">
        <v>33</v>
      </c>
      <c r="V103" t="s">
        <v>41</v>
      </c>
      <c r="W103" t="s">
        <v>34</v>
      </c>
      <c r="X103" t="s">
        <v>127</v>
      </c>
      <c r="Y103">
        <v>2019</v>
      </c>
      <c r="Z103">
        <v>2019</v>
      </c>
      <c r="AA103">
        <v>0.25</v>
      </c>
    </row>
    <row r="104" spans="1:27" x14ac:dyDescent="0.25">
      <c r="A104" t="s">
        <v>124</v>
      </c>
      <c r="B104" t="s">
        <v>125</v>
      </c>
      <c r="C104" t="s">
        <v>171</v>
      </c>
      <c r="D104" t="s">
        <v>38</v>
      </c>
      <c r="E104" s="1">
        <v>43038</v>
      </c>
      <c r="F104">
        <v>-35100</v>
      </c>
      <c r="G104">
        <v>7.34</v>
      </c>
      <c r="H104">
        <v>10.050000000000001</v>
      </c>
      <c r="I104">
        <v>52</v>
      </c>
      <c r="J104">
        <v>0</v>
      </c>
      <c r="K104" s="1">
        <v>43038</v>
      </c>
      <c r="L104">
        <v>-35100</v>
      </c>
      <c r="M104">
        <v>7.34</v>
      </c>
      <c r="N104">
        <v>10.050000000000001</v>
      </c>
      <c r="O104">
        <v>52</v>
      </c>
      <c r="P104" s="1">
        <v>43465</v>
      </c>
      <c r="Q104">
        <v>0</v>
      </c>
      <c r="R104" t="s">
        <v>43</v>
      </c>
      <c r="S104">
        <v>1.0333333333333301</v>
      </c>
      <c r="T104" t="s">
        <v>39</v>
      </c>
      <c r="U104" t="s">
        <v>40</v>
      </c>
      <c r="V104" t="s">
        <v>34</v>
      </c>
      <c r="W104" t="s">
        <v>34</v>
      </c>
      <c r="X104" t="s">
        <v>127</v>
      </c>
      <c r="Y104">
        <v>2017</v>
      </c>
      <c r="Z104">
        <v>2017</v>
      </c>
      <c r="AA104">
        <v>0.39</v>
      </c>
    </row>
    <row r="105" spans="1:27" x14ac:dyDescent="0.25">
      <c r="A105" t="s">
        <v>124</v>
      </c>
      <c r="B105" t="s">
        <v>131</v>
      </c>
      <c r="C105" t="s">
        <v>172</v>
      </c>
      <c r="D105" t="s">
        <v>30</v>
      </c>
      <c r="E105" s="1">
        <v>43034</v>
      </c>
      <c r="F105">
        <v>-73000</v>
      </c>
      <c r="G105">
        <v>7.61</v>
      </c>
      <c r="H105">
        <v>10.3</v>
      </c>
      <c r="I105">
        <v>48</v>
      </c>
      <c r="J105">
        <v>0</v>
      </c>
      <c r="K105" s="1">
        <v>43034</v>
      </c>
      <c r="L105">
        <v>-73000</v>
      </c>
      <c r="M105">
        <v>7.61</v>
      </c>
      <c r="N105">
        <v>10.3</v>
      </c>
      <c r="O105">
        <v>48</v>
      </c>
      <c r="P105" s="1">
        <v>43465</v>
      </c>
      <c r="Q105">
        <v>0</v>
      </c>
      <c r="R105" t="s">
        <v>43</v>
      </c>
      <c r="S105">
        <v>0.9</v>
      </c>
      <c r="T105" t="s">
        <v>32</v>
      </c>
      <c r="U105" t="s">
        <v>40</v>
      </c>
      <c r="V105" t="s">
        <v>34</v>
      </c>
      <c r="W105" t="s">
        <v>34</v>
      </c>
      <c r="X105" t="s">
        <v>127</v>
      </c>
      <c r="Y105">
        <v>2017</v>
      </c>
      <c r="Z105">
        <v>2017</v>
      </c>
      <c r="AA105">
        <v>0.39</v>
      </c>
    </row>
    <row r="106" spans="1:27" x14ac:dyDescent="0.25">
      <c r="A106" t="s">
        <v>124</v>
      </c>
      <c r="B106" t="s">
        <v>128</v>
      </c>
      <c r="C106" t="s">
        <v>173</v>
      </c>
      <c r="D106" t="s">
        <v>30</v>
      </c>
      <c r="E106" s="1">
        <v>43034</v>
      </c>
      <c r="F106">
        <v>-13100</v>
      </c>
      <c r="G106">
        <v>7.55</v>
      </c>
      <c r="H106">
        <v>10.199999999999999</v>
      </c>
      <c r="I106">
        <v>52</v>
      </c>
      <c r="J106">
        <v>0</v>
      </c>
      <c r="K106" s="1">
        <v>43034</v>
      </c>
      <c r="L106">
        <v>-13100</v>
      </c>
      <c r="M106">
        <v>7.55</v>
      </c>
      <c r="N106">
        <v>10.199999999999999</v>
      </c>
      <c r="O106">
        <v>52</v>
      </c>
      <c r="P106" s="1">
        <v>43465</v>
      </c>
      <c r="Q106">
        <v>0</v>
      </c>
      <c r="R106" t="s">
        <v>43</v>
      </c>
      <c r="S106">
        <v>0.9</v>
      </c>
      <c r="T106" t="s">
        <v>32</v>
      </c>
      <c r="U106" t="s">
        <v>40</v>
      </c>
      <c r="V106" t="s">
        <v>34</v>
      </c>
      <c r="W106" t="s">
        <v>34</v>
      </c>
      <c r="X106" t="s">
        <v>127</v>
      </c>
      <c r="Y106">
        <v>2017</v>
      </c>
      <c r="Z106">
        <v>2017</v>
      </c>
      <c r="AA106">
        <v>0.39</v>
      </c>
    </row>
    <row r="107" spans="1:27" x14ac:dyDescent="0.25">
      <c r="A107" t="s">
        <v>124</v>
      </c>
      <c r="B107" t="s">
        <v>128</v>
      </c>
      <c r="C107" t="s">
        <v>174</v>
      </c>
      <c r="D107" t="s">
        <v>38</v>
      </c>
      <c r="E107" s="1">
        <v>43034</v>
      </c>
      <c r="F107">
        <v>-2000</v>
      </c>
      <c r="G107">
        <v>7.55</v>
      </c>
      <c r="H107">
        <v>10.199999999999999</v>
      </c>
      <c r="I107">
        <v>52</v>
      </c>
      <c r="J107">
        <v>0</v>
      </c>
      <c r="K107" s="1">
        <v>43034</v>
      </c>
      <c r="L107">
        <v>-2000</v>
      </c>
      <c r="M107">
        <v>7.55</v>
      </c>
      <c r="N107">
        <v>10.199999999999999</v>
      </c>
      <c r="O107">
        <v>52</v>
      </c>
      <c r="P107" s="1">
        <v>43465</v>
      </c>
      <c r="Q107">
        <v>0</v>
      </c>
      <c r="R107" t="s">
        <v>43</v>
      </c>
      <c r="S107">
        <v>0.9</v>
      </c>
      <c r="T107" t="s">
        <v>39</v>
      </c>
      <c r="U107" t="s">
        <v>40</v>
      </c>
      <c r="V107" t="s">
        <v>34</v>
      </c>
      <c r="W107" t="s">
        <v>34</v>
      </c>
      <c r="X107" t="s">
        <v>127</v>
      </c>
      <c r="Y107">
        <v>2017</v>
      </c>
      <c r="Z107">
        <v>2017</v>
      </c>
      <c r="AA107">
        <v>0.39</v>
      </c>
    </row>
    <row r="108" spans="1:27" x14ac:dyDescent="0.25">
      <c r="A108" t="s">
        <v>124</v>
      </c>
      <c r="B108" t="s">
        <v>128</v>
      </c>
      <c r="C108" t="s">
        <v>175</v>
      </c>
      <c r="D108" t="s">
        <v>30</v>
      </c>
      <c r="E108" s="1">
        <v>43734</v>
      </c>
      <c r="F108">
        <v>111508</v>
      </c>
      <c r="G108">
        <v>0</v>
      </c>
      <c r="H108">
        <v>0</v>
      </c>
      <c r="I108">
        <v>0</v>
      </c>
      <c r="J108">
        <v>5303716</v>
      </c>
      <c r="K108" s="1">
        <v>43734</v>
      </c>
      <c r="L108">
        <v>35668</v>
      </c>
      <c r="M108">
        <v>0</v>
      </c>
      <c r="N108">
        <v>0</v>
      </c>
      <c r="O108">
        <v>0</v>
      </c>
      <c r="P108" s="1">
        <v>43830</v>
      </c>
      <c r="Q108">
        <v>5077143</v>
      </c>
      <c r="R108" t="s">
        <v>31</v>
      </c>
      <c r="S108">
        <v>24</v>
      </c>
      <c r="T108" t="s">
        <v>32</v>
      </c>
      <c r="U108" t="s">
        <v>33</v>
      </c>
      <c r="V108" t="s">
        <v>41</v>
      </c>
      <c r="W108" t="s">
        <v>34</v>
      </c>
      <c r="X108" t="s">
        <v>127</v>
      </c>
      <c r="Y108">
        <v>2019</v>
      </c>
      <c r="Z108">
        <v>2019</v>
      </c>
      <c r="AA108">
        <v>0.25</v>
      </c>
    </row>
    <row r="109" spans="1:27" x14ac:dyDescent="0.25">
      <c r="A109" t="s">
        <v>124</v>
      </c>
      <c r="B109" t="s">
        <v>128</v>
      </c>
      <c r="C109" t="s">
        <v>176</v>
      </c>
      <c r="D109" t="s">
        <v>38</v>
      </c>
      <c r="E109" s="1">
        <v>43734</v>
      </c>
      <c r="F109">
        <v>104819</v>
      </c>
      <c r="G109">
        <v>0</v>
      </c>
      <c r="H109">
        <v>0</v>
      </c>
      <c r="I109">
        <v>0</v>
      </c>
      <c r="J109">
        <v>1011885</v>
      </c>
      <c r="K109" s="1">
        <v>43734</v>
      </c>
      <c r="L109">
        <v>71710</v>
      </c>
      <c r="M109">
        <v>0</v>
      </c>
      <c r="N109">
        <v>0</v>
      </c>
      <c r="O109">
        <v>0</v>
      </c>
      <c r="P109" s="1">
        <v>43830</v>
      </c>
      <c r="Q109">
        <v>1015626</v>
      </c>
      <c r="R109" t="s">
        <v>31</v>
      </c>
      <c r="S109">
        <v>24</v>
      </c>
      <c r="T109" t="s">
        <v>39</v>
      </c>
      <c r="U109" t="s">
        <v>33</v>
      </c>
      <c r="V109" t="s">
        <v>41</v>
      </c>
      <c r="W109" t="s">
        <v>34</v>
      </c>
      <c r="X109" t="s">
        <v>127</v>
      </c>
      <c r="Y109">
        <v>2019</v>
      </c>
      <c r="Z109">
        <v>2019</v>
      </c>
      <c r="AA109">
        <v>0.25</v>
      </c>
    </row>
    <row r="110" spans="1:27" x14ac:dyDescent="0.25">
      <c r="A110" t="s">
        <v>124</v>
      </c>
      <c r="B110" t="s">
        <v>136</v>
      </c>
      <c r="C110" t="s">
        <v>177</v>
      </c>
      <c r="D110" t="s">
        <v>30</v>
      </c>
      <c r="E110" s="1">
        <v>43034</v>
      </c>
      <c r="F110">
        <v>-120000</v>
      </c>
      <c r="G110">
        <v>7.69</v>
      </c>
      <c r="H110">
        <v>10.25</v>
      </c>
      <c r="I110">
        <v>52</v>
      </c>
      <c r="J110">
        <v>0</v>
      </c>
      <c r="K110" s="1">
        <v>43034</v>
      </c>
      <c r="L110">
        <v>-120000</v>
      </c>
      <c r="M110">
        <v>7.69</v>
      </c>
      <c r="N110">
        <v>10.25</v>
      </c>
      <c r="O110">
        <v>52</v>
      </c>
      <c r="P110" s="1">
        <v>43465</v>
      </c>
      <c r="Q110">
        <v>0</v>
      </c>
      <c r="R110" t="s">
        <v>43</v>
      </c>
      <c r="S110">
        <v>0.9</v>
      </c>
      <c r="T110" t="s">
        <v>32</v>
      </c>
      <c r="U110" t="s">
        <v>40</v>
      </c>
      <c r="V110" t="s">
        <v>34</v>
      </c>
      <c r="W110" t="s">
        <v>34</v>
      </c>
      <c r="X110" t="s">
        <v>127</v>
      </c>
      <c r="Y110">
        <v>2017</v>
      </c>
      <c r="Z110">
        <v>2017</v>
      </c>
      <c r="AA110">
        <v>0.39</v>
      </c>
    </row>
    <row r="111" spans="1:27" x14ac:dyDescent="0.25">
      <c r="A111" t="s">
        <v>124</v>
      </c>
      <c r="B111" t="s">
        <v>136</v>
      </c>
      <c r="C111" t="s">
        <v>178</v>
      </c>
      <c r="D111" t="s">
        <v>38</v>
      </c>
      <c r="E111" s="1">
        <v>43720</v>
      </c>
      <c r="F111">
        <v>184000</v>
      </c>
      <c r="G111">
        <v>0</v>
      </c>
      <c r="H111">
        <v>0</v>
      </c>
      <c r="I111">
        <v>0</v>
      </c>
      <c r="J111">
        <v>0</v>
      </c>
      <c r="K111" s="1">
        <v>43720</v>
      </c>
      <c r="L111">
        <v>31299</v>
      </c>
      <c r="M111">
        <v>0</v>
      </c>
      <c r="N111">
        <v>0</v>
      </c>
      <c r="O111">
        <v>0</v>
      </c>
      <c r="P111" s="1">
        <v>43830</v>
      </c>
      <c r="Q111">
        <v>0</v>
      </c>
      <c r="R111" t="s">
        <v>31</v>
      </c>
      <c r="S111">
        <v>22.133333333333301</v>
      </c>
      <c r="T111" t="s">
        <v>162</v>
      </c>
      <c r="U111" t="s">
        <v>33</v>
      </c>
      <c r="V111" t="s">
        <v>41</v>
      </c>
      <c r="W111" t="s">
        <v>34</v>
      </c>
      <c r="X111" t="s">
        <v>127</v>
      </c>
      <c r="Y111">
        <v>2019</v>
      </c>
      <c r="Z111">
        <v>2019</v>
      </c>
      <c r="AA111">
        <v>0.25</v>
      </c>
    </row>
    <row r="112" spans="1:27" x14ac:dyDescent="0.25">
      <c r="A112" t="s">
        <v>124</v>
      </c>
      <c r="B112" t="s">
        <v>136</v>
      </c>
      <c r="C112" t="s">
        <v>179</v>
      </c>
      <c r="D112" t="s">
        <v>30</v>
      </c>
      <c r="E112" s="1">
        <v>44168</v>
      </c>
      <c r="F112">
        <v>924000</v>
      </c>
      <c r="G112">
        <v>0</v>
      </c>
      <c r="H112">
        <v>0</v>
      </c>
      <c r="I112">
        <v>0</v>
      </c>
      <c r="J112">
        <v>22508239</v>
      </c>
      <c r="K112" s="1">
        <v>44168</v>
      </c>
      <c r="L112">
        <v>534000</v>
      </c>
      <c r="M112">
        <v>0</v>
      </c>
      <c r="N112">
        <v>0</v>
      </c>
      <c r="O112">
        <v>0</v>
      </c>
      <c r="P112" s="1">
        <v>44196</v>
      </c>
      <c r="Q112">
        <v>22218124</v>
      </c>
      <c r="R112" t="s">
        <v>31</v>
      </c>
      <c r="S112">
        <v>24.033333333333299</v>
      </c>
      <c r="T112" t="s">
        <v>32</v>
      </c>
      <c r="U112" t="s">
        <v>40</v>
      </c>
      <c r="V112" t="s">
        <v>41</v>
      </c>
      <c r="W112" t="s">
        <v>34</v>
      </c>
      <c r="X112" t="s">
        <v>127</v>
      </c>
      <c r="Y112">
        <v>2020</v>
      </c>
      <c r="Z112">
        <v>2020</v>
      </c>
      <c r="AA112">
        <v>0.25</v>
      </c>
    </row>
    <row r="113" spans="1:27" x14ac:dyDescent="0.25">
      <c r="A113" t="s">
        <v>124</v>
      </c>
      <c r="B113" t="s">
        <v>136</v>
      </c>
      <c r="C113" t="s">
        <v>180</v>
      </c>
      <c r="D113" t="s">
        <v>38</v>
      </c>
      <c r="E113" s="1">
        <v>44168</v>
      </c>
      <c r="F113">
        <v>134000</v>
      </c>
      <c r="G113">
        <v>0</v>
      </c>
      <c r="H113">
        <v>0</v>
      </c>
      <c r="I113">
        <v>0</v>
      </c>
      <c r="J113">
        <v>7524692</v>
      </c>
      <c r="K113" s="1">
        <v>44168</v>
      </c>
      <c r="L113">
        <v>51000</v>
      </c>
      <c r="M113">
        <v>0</v>
      </c>
      <c r="N113">
        <v>0</v>
      </c>
      <c r="O113">
        <v>0</v>
      </c>
      <c r="P113" s="1">
        <v>44196</v>
      </c>
      <c r="Q113">
        <v>7244388</v>
      </c>
      <c r="R113" t="s">
        <v>31</v>
      </c>
      <c r="S113">
        <v>24.033333333333299</v>
      </c>
      <c r="T113" t="s">
        <v>39</v>
      </c>
      <c r="U113" t="s">
        <v>40</v>
      </c>
      <c r="V113" t="s">
        <v>41</v>
      </c>
      <c r="W113" t="s">
        <v>34</v>
      </c>
      <c r="X113" t="s">
        <v>127</v>
      </c>
      <c r="Y113">
        <v>2020</v>
      </c>
      <c r="Z113">
        <v>2020</v>
      </c>
      <c r="AA113">
        <v>0.25</v>
      </c>
    </row>
    <row r="114" spans="1:27" x14ac:dyDescent="0.25">
      <c r="A114" t="s">
        <v>124</v>
      </c>
      <c r="B114" t="s">
        <v>136</v>
      </c>
      <c r="C114" t="s">
        <v>181</v>
      </c>
      <c r="D114" t="s">
        <v>30</v>
      </c>
      <c r="E114" s="1">
        <v>43818</v>
      </c>
      <c r="F114">
        <v>396000</v>
      </c>
      <c r="G114">
        <v>0</v>
      </c>
      <c r="H114">
        <v>12</v>
      </c>
      <c r="I114">
        <v>52</v>
      </c>
      <c r="J114">
        <v>0</v>
      </c>
      <c r="K114" s="1">
        <v>43818</v>
      </c>
      <c r="L114">
        <v>46000</v>
      </c>
      <c r="M114">
        <v>7.81</v>
      </c>
      <c r="N114">
        <v>10.25</v>
      </c>
      <c r="O114">
        <v>52</v>
      </c>
      <c r="P114" s="1">
        <v>44196</v>
      </c>
      <c r="Q114">
        <v>0</v>
      </c>
      <c r="R114" t="s">
        <v>43</v>
      </c>
      <c r="S114">
        <v>8.0333333333333297</v>
      </c>
      <c r="T114" t="s">
        <v>32</v>
      </c>
      <c r="U114" t="s">
        <v>33</v>
      </c>
      <c r="V114" t="s">
        <v>34</v>
      </c>
      <c r="W114" t="s">
        <v>34</v>
      </c>
      <c r="X114" t="s">
        <v>127</v>
      </c>
      <c r="Y114">
        <v>2019</v>
      </c>
      <c r="Z114">
        <v>2019</v>
      </c>
      <c r="AA114">
        <v>0.25</v>
      </c>
    </row>
    <row r="115" spans="1:27" x14ac:dyDescent="0.25">
      <c r="A115" t="s">
        <v>124</v>
      </c>
      <c r="B115" t="s">
        <v>131</v>
      </c>
      <c r="C115" t="s">
        <v>182</v>
      </c>
      <c r="D115" t="s">
        <v>30</v>
      </c>
      <c r="E115" s="1">
        <v>43818</v>
      </c>
      <c r="F115">
        <v>204000</v>
      </c>
      <c r="G115">
        <v>8.2799999999999994</v>
      </c>
      <c r="H115">
        <v>11.45</v>
      </c>
      <c r="I115">
        <v>52</v>
      </c>
      <c r="J115">
        <v>0</v>
      </c>
      <c r="K115" s="1">
        <v>43818</v>
      </c>
      <c r="L115">
        <v>25000</v>
      </c>
      <c r="M115">
        <v>7.68</v>
      </c>
      <c r="N115">
        <v>10.3</v>
      </c>
      <c r="O115">
        <v>52</v>
      </c>
      <c r="P115" s="1">
        <v>44196</v>
      </c>
      <c r="Q115">
        <v>0</v>
      </c>
      <c r="R115" t="s">
        <v>43</v>
      </c>
      <c r="S115">
        <v>8.0333333333333297</v>
      </c>
      <c r="T115" t="s">
        <v>32</v>
      </c>
      <c r="U115" t="s">
        <v>33</v>
      </c>
      <c r="V115" t="s">
        <v>34</v>
      </c>
      <c r="W115" t="s">
        <v>34</v>
      </c>
      <c r="X115" t="s">
        <v>127</v>
      </c>
      <c r="Y115">
        <v>2019</v>
      </c>
      <c r="Z115">
        <v>2019</v>
      </c>
      <c r="AA115">
        <v>0.25</v>
      </c>
    </row>
    <row r="116" spans="1:27" x14ac:dyDescent="0.25">
      <c r="A116" t="s">
        <v>124</v>
      </c>
      <c r="B116" t="s">
        <v>128</v>
      </c>
      <c r="C116" t="s">
        <v>183</v>
      </c>
      <c r="D116" t="s">
        <v>30</v>
      </c>
      <c r="E116" s="1">
        <v>43818</v>
      </c>
      <c r="F116">
        <v>0</v>
      </c>
      <c r="G116">
        <v>8.9499999999999993</v>
      </c>
      <c r="H116">
        <v>12.38</v>
      </c>
      <c r="I116">
        <v>56</v>
      </c>
      <c r="J116">
        <v>0</v>
      </c>
      <c r="K116" s="1">
        <v>43818</v>
      </c>
      <c r="L116">
        <v>0</v>
      </c>
      <c r="M116">
        <v>7.55</v>
      </c>
      <c r="N116">
        <v>10.199999999999999</v>
      </c>
      <c r="O116">
        <v>52</v>
      </c>
      <c r="P116" s="1">
        <v>44196</v>
      </c>
      <c r="Q116">
        <v>0</v>
      </c>
      <c r="R116" t="s">
        <v>43</v>
      </c>
      <c r="S116">
        <v>8.0333333333333297</v>
      </c>
      <c r="T116" t="s">
        <v>32</v>
      </c>
      <c r="U116" t="s">
        <v>33</v>
      </c>
      <c r="V116" t="s">
        <v>34</v>
      </c>
      <c r="W116" t="s">
        <v>34</v>
      </c>
      <c r="X116" t="s">
        <v>127</v>
      </c>
      <c r="Y116">
        <v>2019</v>
      </c>
      <c r="Z116">
        <v>2019</v>
      </c>
      <c r="AA116">
        <v>0.25</v>
      </c>
    </row>
    <row r="117" spans="1:27" x14ac:dyDescent="0.25">
      <c r="A117" t="s">
        <v>124</v>
      </c>
      <c r="B117" t="s">
        <v>128</v>
      </c>
      <c r="C117" t="s">
        <v>184</v>
      </c>
      <c r="D117" t="s">
        <v>38</v>
      </c>
      <c r="E117" s="1">
        <v>43818</v>
      </c>
      <c r="F117">
        <v>0</v>
      </c>
      <c r="G117">
        <v>8.9499999999999993</v>
      </c>
      <c r="H117">
        <v>12.38</v>
      </c>
      <c r="I117">
        <v>56</v>
      </c>
      <c r="J117">
        <v>0</v>
      </c>
      <c r="K117" s="1">
        <v>43818</v>
      </c>
      <c r="L117">
        <v>0</v>
      </c>
      <c r="M117">
        <v>7.55</v>
      </c>
      <c r="N117">
        <v>10.199999999999999</v>
      </c>
      <c r="O117">
        <v>52</v>
      </c>
      <c r="P117" s="1">
        <v>44196</v>
      </c>
      <c r="Q117">
        <v>0</v>
      </c>
      <c r="R117" t="s">
        <v>43</v>
      </c>
      <c r="S117">
        <v>8.0333333333333297</v>
      </c>
      <c r="T117" t="s">
        <v>39</v>
      </c>
      <c r="U117" t="s">
        <v>33</v>
      </c>
      <c r="V117" t="s">
        <v>34</v>
      </c>
      <c r="W117" t="s">
        <v>34</v>
      </c>
      <c r="X117" t="s">
        <v>127</v>
      </c>
      <c r="Y117">
        <v>2019</v>
      </c>
      <c r="Z117">
        <v>2019</v>
      </c>
      <c r="AA117">
        <v>0.25</v>
      </c>
    </row>
    <row r="118" spans="1:27" x14ac:dyDescent="0.25">
      <c r="A118" t="s">
        <v>124</v>
      </c>
      <c r="B118" t="s">
        <v>125</v>
      </c>
      <c r="C118" t="s">
        <v>185</v>
      </c>
      <c r="D118" t="s">
        <v>38</v>
      </c>
      <c r="E118" s="1">
        <v>43818</v>
      </c>
      <c r="F118">
        <v>40140</v>
      </c>
      <c r="G118">
        <v>7.85</v>
      </c>
      <c r="H118">
        <v>10.7</v>
      </c>
      <c r="I118">
        <v>56</v>
      </c>
      <c r="J118">
        <v>0</v>
      </c>
      <c r="K118" s="1">
        <v>43818</v>
      </c>
      <c r="L118">
        <v>-3000</v>
      </c>
      <c r="M118">
        <v>7.3</v>
      </c>
      <c r="N118">
        <v>10.050000000000001</v>
      </c>
      <c r="O118">
        <v>52</v>
      </c>
      <c r="P118" s="1">
        <v>44196</v>
      </c>
      <c r="Q118">
        <v>0</v>
      </c>
      <c r="R118" t="s">
        <v>43</v>
      </c>
      <c r="S118">
        <v>8.0333333333333297</v>
      </c>
      <c r="T118" t="s">
        <v>39</v>
      </c>
      <c r="U118" t="s">
        <v>33</v>
      </c>
      <c r="V118" t="s">
        <v>34</v>
      </c>
      <c r="W118" t="s">
        <v>34</v>
      </c>
      <c r="X118" t="s">
        <v>127</v>
      </c>
      <c r="Y118">
        <v>2019</v>
      </c>
      <c r="Z118">
        <v>2019</v>
      </c>
      <c r="AA118">
        <v>0.25</v>
      </c>
    </row>
    <row r="119" spans="1:27" x14ac:dyDescent="0.25">
      <c r="A119" t="s">
        <v>124</v>
      </c>
      <c r="B119" t="s">
        <v>147</v>
      </c>
      <c r="C119" t="s">
        <v>186</v>
      </c>
      <c r="D119" t="s">
        <v>30</v>
      </c>
      <c r="E119" s="1">
        <v>44070</v>
      </c>
      <c r="F119">
        <v>6718</v>
      </c>
      <c r="G119">
        <v>7.79</v>
      </c>
      <c r="H119">
        <v>10.3</v>
      </c>
      <c r="I119">
        <v>52.5</v>
      </c>
      <c r="J119">
        <v>273630</v>
      </c>
      <c r="K119" s="1">
        <v>44070</v>
      </c>
      <c r="L119">
        <v>1420</v>
      </c>
      <c r="M119">
        <v>7.63</v>
      </c>
      <c r="N119">
        <v>10</v>
      </c>
      <c r="O119">
        <v>52.5</v>
      </c>
      <c r="P119" s="1">
        <v>43830</v>
      </c>
      <c r="Q119">
        <v>0</v>
      </c>
      <c r="R119" t="s">
        <v>31</v>
      </c>
      <c r="S119">
        <v>21.1</v>
      </c>
      <c r="T119" t="s">
        <v>32</v>
      </c>
      <c r="U119" t="s">
        <v>33</v>
      </c>
      <c r="V119" t="s">
        <v>34</v>
      </c>
      <c r="W119" t="s">
        <v>34</v>
      </c>
      <c r="X119" t="s">
        <v>127</v>
      </c>
      <c r="Y119">
        <v>2020</v>
      </c>
      <c r="Z119">
        <v>2020</v>
      </c>
      <c r="AA119">
        <v>0.25</v>
      </c>
    </row>
    <row r="120" spans="1:27" x14ac:dyDescent="0.25">
      <c r="A120" t="s">
        <v>124</v>
      </c>
      <c r="B120" t="s">
        <v>131</v>
      </c>
      <c r="C120" t="s">
        <v>187</v>
      </c>
      <c r="D120" t="s">
        <v>30</v>
      </c>
      <c r="E120" s="1">
        <v>44427</v>
      </c>
      <c r="F120">
        <v>1219566</v>
      </c>
      <c r="G120">
        <v>7.68</v>
      </c>
      <c r="H120">
        <v>0</v>
      </c>
      <c r="I120">
        <v>0</v>
      </c>
      <c r="J120">
        <v>28823740</v>
      </c>
      <c r="K120" s="1">
        <v>44427</v>
      </c>
      <c r="L120">
        <v>489302</v>
      </c>
      <c r="M120">
        <v>7.68</v>
      </c>
      <c r="N120">
        <v>0</v>
      </c>
      <c r="O120">
        <v>0</v>
      </c>
      <c r="P120" s="1">
        <v>44561</v>
      </c>
      <c r="Q120">
        <v>28139012</v>
      </c>
      <c r="R120" t="s">
        <v>31</v>
      </c>
      <c r="S120">
        <v>24</v>
      </c>
      <c r="T120" t="s">
        <v>32</v>
      </c>
      <c r="U120" t="s">
        <v>33</v>
      </c>
      <c r="V120" t="s">
        <v>41</v>
      </c>
      <c r="W120" t="s">
        <v>34</v>
      </c>
      <c r="X120" t="s">
        <v>127</v>
      </c>
      <c r="Y120">
        <v>2021</v>
      </c>
      <c r="Z120">
        <v>2021</v>
      </c>
      <c r="AA120">
        <v>0.25</v>
      </c>
    </row>
    <row r="121" spans="1:27" x14ac:dyDescent="0.25">
      <c r="A121" t="s">
        <v>124</v>
      </c>
      <c r="B121" t="s">
        <v>99</v>
      </c>
      <c r="C121" t="s">
        <v>188</v>
      </c>
      <c r="D121" t="s">
        <v>38</v>
      </c>
      <c r="E121" s="1">
        <v>44280</v>
      </c>
      <c r="F121">
        <v>6800</v>
      </c>
      <c r="G121">
        <v>7.44</v>
      </c>
      <c r="H121">
        <v>10.5</v>
      </c>
      <c r="I121">
        <v>53</v>
      </c>
      <c r="J121">
        <v>0</v>
      </c>
      <c r="K121" s="1">
        <v>44280</v>
      </c>
      <c r="L121">
        <v>3000</v>
      </c>
      <c r="M121">
        <v>7.11</v>
      </c>
      <c r="N121">
        <v>10</v>
      </c>
      <c r="O121">
        <v>52</v>
      </c>
      <c r="P121" s="1">
        <v>44561</v>
      </c>
      <c r="Q121">
        <v>285691.04399999999</v>
      </c>
      <c r="R121" t="s">
        <v>31</v>
      </c>
      <c r="S121">
        <v>19.100000000000001</v>
      </c>
      <c r="T121" t="s">
        <v>39</v>
      </c>
      <c r="U121" t="s">
        <v>40</v>
      </c>
      <c r="V121" t="s">
        <v>34</v>
      </c>
      <c r="W121" t="s">
        <v>34</v>
      </c>
      <c r="X121" t="s">
        <v>127</v>
      </c>
      <c r="Y121">
        <v>2021</v>
      </c>
      <c r="Z121">
        <v>2021</v>
      </c>
      <c r="AA121">
        <v>0.25</v>
      </c>
    </row>
    <row r="122" spans="1:27" x14ac:dyDescent="0.25">
      <c r="A122" t="s">
        <v>124</v>
      </c>
      <c r="B122" t="s">
        <v>99</v>
      </c>
      <c r="C122" t="s">
        <v>189</v>
      </c>
      <c r="D122" t="s">
        <v>38</v>
      </c>
      <c r="E122" s="1">
        <v>44280</v>
      </c>
      <c r="F122">
        <v>1500</v>
      </c>
      <c r="G122">
        <v>7.76</v>
      </c>
      <c r="H122">
        <v>10.5</v>
      </c>
      <c r="I122">
        <v>53</v>
      </c>
      <c r="J122">
        <v>0</v>
      </c>
      <c r="K122" s="1">
        <v>44280</v>
      </c>
      <c r="L122">
        <v>0</v>
      </c>
      <c r="M122">
        <v>7.44</v>
      </c>
      <c r="N122">
        <v>10</v>
      </c>
      <c r="O122">
        <v>52</v>
      </c>
      <c r="P122" s="1">
        <v>44561</v>
      </c>
      <c r="Q122">
        <v>92982.933000000005</v>
      </c>
      <c r="R122" t="s">
        <v>31</v>
      </c>
      <c r="S122">
        <v>19.100000000000001</v>
      </c>
      <c r="T122" t="s">
        <v>39</v>
      </c>
      <c r="U122" t="s">
        <v>40</v>
      </c>
      <c r="V122" t="s">
        <v>34</v>
      </c>
      <c r="W122" t="s">
        <v>34</v>
      </c>
      <c r="X122" t="s">
        <v>127</v>
      </c>
      <c r="Y122">
        <v>2021</v>
      </c>
      <c r="Z122">
        <v>2021</v>
      </c>
      <c r="AA122">
        <v>0.25</v>
      </c>
    </row>
    <row r="123" spans="1:27" x14ac:dyDescent="0.25">
      <c r="A123" t="s">
        <v>124</v>
      </c>
      <c r="B123" t="s">
        <v>99</v>
      </c>
      <c r="C123" t="s">
        <v>190</v>
      </c>
      <c r="D123" t="s">
        <v>38</v>
      </c>
      <c r="E123" s="1">
        <v>44280</v>
      </c>
      <c r="F123">
        <v>4500</v>
      </c>
      <c r="G123">
        <v>7.76</v>
      </c>
      <c r="H123">
        <v>10.5</v>
      </c>
      <c r="I123">
        <v>53</v>
      </c>
      <c r="J123">
        <v>0</v>
      </c>
      <c r="K123" s="1">
        <v>44280</v>
      </c>
      <c r="L123">
        <v>3400</v>
      </c>
      <c r="M123">
        <v>7.44</v>
      </c>
      <c r="N123">
        <v>10</v>
      </c>
      <c r="O123">
        <v>52</v>
      </c>
      <c r="P123" s="1">
        <v>44561</v>
      </c>
      <c r="Q123">
        <v>56817.682999999997</v>
      </c>
      <c r="R123" t="s">
        <v>31</v>
      </c>
      <c r="S123">
        <v>19.100000000000001</v>
      </c>
      <c r="T123" t="s">
        <v>39</v>
      </c>
      <c r="U123" t="s">
        <v>40</v>
      </c>
      <c r="V123" t="s">
        <v>34</v>
      </c>
      <c r="W123" t="s">
        <v>34</v>
      </c>
      <c r="X123" t="s">
        <v>127</v>
      </c>
      <c r="Y123">
        <v>2021</v>
      </c>
      <c r="Z123">
        <v>2021</v>
      </c>
      <c r="AA123">
        <v>0.25</v>
      </c>
    </row>
    <row r="124" spans="1:27" x14ac:dyDescent="0.25">
      <c r="A124" t="s">
        <v>124</v>
      </c>
      <c r="B124" t="s">
        <v>145</v>
      </c>
      <c r="C124" t="s">
        <v>191</v>
      </c>
      <c r="D124" t="s">
        <v>30</v>
      </c>
      <c r="E124" s="1">
        <v>43867</v>
      </c>
      <c r="F124">
        <v>806.07600000000002</v>
      </c>
      <c r="G124">
        <v>0</v>
      </c>
      <c r="H124">
        <v>10.6</v>
      </c>
      <c r="I124">
        <v>51.96</v>
      </c>
      <c r="J124">
        <v>0</v>
      </c>
      <c r="K124" s="1">
        <v>43867</v>
      </c>
      <c r="L124">
        <v>-5834.1270000000004</v>
      </c>
      <c r="M124">
        <v>0</v>
      </c>
      <c r="N124">
        <v>10</v>
      </c>
      <c r="O124">
        <v>51.96</v>
      </c>
      <c r="P124" s="1">
        <v>43830</v>
      </c>
      <c r="Q124">
        <v>0</v>
      </c>
      <c r="R124" t="s">
        <v>31</v>
      </c>
      <c r="S124">
        <v>22.1666666666666</v>
      </c>
      <c r="T124" t="s">
        <v>32</v>
      </c>
      <c r="U124" t="s">
        <v>33</v>
      </c>
      <c r="V124" t="s">
        <v>34</v>
      </c>
      <c r="W124" t="s">
        <v>34</v>
      </c>
      <c r="X124" t="s">
        <v>127</v>
      </c>
      <c r="Y124">
        <v>2020</v>
      </c>
      <c r="Z124">
        <v>2020</v>
      </c>
      <c r="AA124">
        <v>0.25</v>
      </c>
    </row>
    <row r="125" spans="1:27" x14ac:dyDescent="0.25">
      <c r="A125" t="s">
        <v>124</v>
      </c>
      <c r="B125" t="s">
        <v>131</v>
      </c>
      <c r="C125" t="s">
        <v>192</v>
      </c>
      <c r="D125" t="s">
        <v>30</v>
      </c>
      <c r="E125" s="1">
        <v>44210</v>
      </c>
      <c r="F125">
        <v>482000</v>
      </c>
      <c r="G125">
        <v>0</v>
      </c>
      <c r="H125">
        <v>0</v>
      </c>
      <c r="I125">
        <v>0</v>
      </c>
      <c r="J125">
        <v>0</v>
      </c>
      <c r="K125" s="1">
        <v>44210</v>
      </c>
      <c r="L125">
        <v>391300</v>
      </c>
      <c r="M125">
        <v>0</v>
      </c>
      <c r="N125">
        <v>0</v>
      </c>
      <c r="O125">
        <v>0</v>
      </c>
      <c r="P125" s="1">
        <v>44561</v>
      </c>
      <c r="Q125">
        <v>0</v>
      </c>
      <c r="R125" t="s">
        <v>31</v>
      </c>
      <c r="S125">
        <v>3.7</v>
      </c>
      <c r="T125" t="s">
        <v>112</v>
      </c>
      <c r="U125" t="s">
        <v>40</v>
      </c>
      <c r="V125" t="s">
        <v>34</v>
      </c>
      <c r="W125" t="s">
        <v>34</v>
      </c>
      <c r="X125" t="s">
        <v>127</v>
      </c>
      <c r="Y125">
        <v>2021</v>
      </c>
      <c r="Z125">
        <v>2021</v>
      </c>
      <c r="AA125">
        <v>0.25</v>
      </c>
    </row>
    <row r="126" spans="1:27" x14ac:dyDescent="0.25">
      <c r="A126" t="s">
        <v>124</v>
      </c>
      <c r="B126" t="s">
        <v>131</v>
      </c>
      <c r="C126" t="s">
        <v>193</v>
      </c>
      <c r="D126" t="s">
        <v>30</v>
      </c>
      <c r="E126" s="1">
        <v>44742</v>
      </c>
      <c r="F126">
        <v>497000</v>
      </c>
      <c r="G126">
        <v>0</v>
      </c>
      <c r="H126">
        <v>0</v>
      </c>
      <c r="I126">
        <v>0</v>
      </c>
      <c r="J126">
        <v>0</v>
      </c>
      <c r="K126" s="1">
        <v>44742</v>
      </c>
      <c r="L126">
        <v>385240</v>
      </c>
      <c r="M126">
        <v>0</v>
      </c>
      <c r="N126">
        <v>0</v>
      </c>
      <c r="O126">
        <v>0</v>
      </c>
      <c r="P126" s="1">
        <v>44561</v>
      </c>
      <c r="Q126">
        <v>0</v>
      </c>
      <c r="R126" t="s">
        <v>31</v>
      </c>
      <c r="S126">
        <v>15.733333333333301</v>
      </c>
      <c r="T126" t="s">
        <v>112</v>
      </c>
      <c r="U126" t="s">
        <v>33</v>
      </c>
      <c r="V126" t="s">
        <v>34</v>
      </c>
      <c r="W126" t="s">
        <v>34</v>
      </c>
      <c r="X126" t="s">
        <v>127</v>
      </c>
      <c r="Y126">
        <v>2022</v>
      </c>
      <c r="Z126">
        <v>2022</v>
      </c>
      <c r="AA126">
        <v>0.25</v>
      </c>
    </row>
    <row r="127" spans="1:27" x14ac:dyDescent="0.25">
      <c r="A127" t="s">
        <v>124</v>
      </c>
      <c r="B127" t="s">
        <v>136</v>
      </c>
      <c r="C127" t="s">
        <v>194</v>
      </c>
      <c r="D127" t="s">
        <v>30</v>
      </c>
      <c r="E127" s="1">
        <v>45246</v>
      </c>
      <c r="F127">
        <v>3170000</v>
      </c>
      <c r="G127">
        <v>0</v>
      </c>
      <c r="H127">
        <v>0</v>
      </c>
      <c r="I127">
        <v>0</v>
      </c>
      <c r="J127">
        <v>32098613</v>
      </c>
      <c r="K127" s="1">
        <v>45246</v>
      </c>
      <c r="L127">
        <v>1104000</v>
      </c>
      <c r="M127">
        <v>0</v>
      </c>
      <c r="N127">
        <v>0</v>
      </c>
      <c r="O127">
        <v>0</v>
      </c>
      <c r="P127" s="1">
        <v>45291</v>
      </c>
      <c r="Q127">
        <v>28577963</v>
      </c>
      <c r="R127" t="s">
        <v>31</v>
      </c>
      <c r="S127">
        <v>28.966666666666601</v>
      </c>
      <c r="T127" t="s">
        <v>32</v>
      </c>
      <c r="U127" t="s">
        <v>33</v>
      </c>
      <c r="V127" t="s">
        <v>41</v>
      </c>
      <c r="W127" t="s">
        <v>34</v>
      </c>
      <c r="X127" t="s">
        <v>127</v>
      </c>
      <c r="Y127">
        <v>2023</v>
      </c>
      <c r="Z127">
        <v>2023</v>
      </c>
      <c r="AA127">
        <v>0.25</v>
      </c>
    </row>
    <row r="128" spans="1:27" x14ac:dyDescent="0.25">
      <c r="A128" t="s">
        <v>124</v>
      </c>
      <c r="B128" t="s">
        <v>136</v>
      </c>
      <c r="C128" t="s">
        <v>195</v>
      </c>
      <c r="D128" t="s">
        <v>38</v>
      </c>
      <c r="E128" s="1">
        <v>45246</v>
      </c>
      <c r="F128">
        <v>797000</v>
      </c>
      <c r="G128">
        <v>0</v>
      </c>
      <c r="H128">
        <v>0</v>
      </c>
      <c r="I128">
        <v>0</v>
      </c>
      <c r="J128">
        <v>18676037</v>
      </c>
      <c r="K128" s="1">
        <v>45246</v>
      </c>
      <c r="L128">
        <v>202000</v>
      </c>
      <c r="M128">
        <v>0</v>
      </c>
      <c r="N128">
        <v>0</v>
      </c>
      <c r="O128">
        <v>0</v>
      </c>
      <c r="P128" s="1">
        <v>45291</v>
      </c>
      <c r="Q128">
        <v>17263787</v>
      </c>
      <c r="R128" t="s">
        <v>31</v>
      </c>
      <c r="S128">
        <v>28.966666666666601</v>
      </c>
      <c r="T128" t="s">
        <v>39</v>
      </c>
      <c r="U128" t="s">
        <v>33</v>
      </c>
      <c r="V128" t="s">
        <v>41</v>
      </c>
      <c r="W128" t="s">
        <v>34</v>
      </c>
      <c r="X128" t="s">
        <v>127</v>
      </c>
      <c r="Y128">
        <v>2023</v>
      </c>
      <c r="Z128">
        <v>2023</v>
      </c>
      <c r="AA128">
        <v>0.25</v>
      </c>
    </row>
    <row r="129" spans="1:27" x14ac:dyDescent="0.25">
      <c r="A129" t="s">
        <v>124</v>
      </c>
      <c r="B129" t="s">
        <v>147</v>
      </c>
      <c r="C129" t="s">
        <v>196</v>
      </c>
      <c r="D129" t="s">
        <v>30</v>
      </c>
      <c r="E129" s="1">
        <v>45043</v>
      </c>
      <c r="F129">
        <v>35681</v>
      </c>
      <c r="G129">
        <v>7.42</v>
      </c>
      <c r="H129">
        <v>10.5</v>
      </c>
      <c r="I129">
        <v>54</v>
      </c>
      <c r="J129">
        <v>0</v>
      </c>
      <c r="K129" s="1">
        <v>45043</v>
      </c>
      <c r="L129">
        <v>26145</v>
      </c>
      <c r="M129">
        <v>0</v>
      </c>
      <c r="N129">
        <v>10</v>
      </c>
      <c r="O129">
        <v>52.5</v>
      </c>
      <c r="P129" s="1">
        <v>44926</v>
      </c>
      <c r="Q129">
        <v>365238</v>
      </c>
      <c r="R129" t="s">
        <v>31</v>
      </c>
      <c r="S129">
        <v>23.3</v>
      </c>
      <c r="T129" t="s">
        <v>32</v>
      </c>
      <c r="U129" t="s">
        <v>33</v>
      </c>
      <c r="V129" t="s">
        <v>34</v>
      </c>
      <c r="W129" t="s">
        <v>34</v>
      </c>
      <c r="X129" t="s">
        <v>127</v>
      </c>
      <c r="Y129">
        <v>2023</v>
      </c>
      <c r="Z129">
        <v>2023</v>
      </c>
      <c r="AA129">
        <v>0.25</v>
      </c>
    </row>
    <row r="130" spans="1:27" x14ac:dyDescent="0.25">
      <c r="A130" t="s">
        <v>124</v>
      </c>
      <c r="B130" t="s">
        <v>136</v>
      </c>
      <c r="C130" t="s">
        <v>197</v>
      </c>
      <c r="D130" t="s">
        <v>30</v>
      </c>
      <c r="E130" s="1">
        <v>44868</v>
      </c>
      <c r="F130">
        <v>201300</v>
      </c>
      <c r="G130">
        <v>7.72</v>
      </c>
      <c r="H130">
        <v>11</v>
      </c>
      <c r="I130">
        <v>52</v>
      </c>
      <c r="J130">
        <v>0</v>
      </c>
      <c r="K130" s="1">
        <v>44868</v>
      </c>
      <c r="L130">
        <v>0</v>
      </c>
      <c r="M130">
        <v>7.81</v>
      </c>
      <c r="N130">
        <v>10.25</v>
      </c>
      <c r="O130">
        <v>52</v>
      </c>
      <c r="P130" s="1">
        <v>44926</v>
      </c>
      <c r="Q130">
        <v>0</v>
      </c>
      <c r="R130" t="s">
        <v>43</v>
      </c>
      <c r="S130">
        <v>14.566666666666601</v>
      </c>
      <c r="T130" t="s">
        <v>32</v>
      </c>
      <c r="U130" t="s">
        <v>33</v>
      </c>
      <c r="V130" t="s">
        <v>34</v>
      </c>
      <c r="W130" t="s">
        <v>34</v>
      </c>
      <c r="X130" t="s">
        <v>127</v>
      </c>
      <c r="Y130">
        <v>2022</v>
      </c>
      <c r="Z130">
        <v>2022</v>
      </c>
      <c r="AA130">
        <v>0.25</v>
      </c>
    </row>
    <row r="131" spans="1:27" x14ac:dyDescent="0.25">
      <c r="A131" t="s">
        <v>124</v>
      </c>
      <c r="B131" t="s">
        <v>131</v>
      </c>
      <c r="C131" t="s">
        <v>198</v>
      </c>
      <c r="D131" t="s">
        <v>30</v>
      </c>
      <c r="E131" s="1">
        <v>44868</v>
      </c>
      <c r="F131">
        <v>0</v>
      </c>
      <c r="G131">
        <v>7.63</v>
      </c>
      <c r="H131">
        <v>10.53</v>
      </c>
      <c r="I131">
        <v>52</v>
      </c>
      <c r="J131">
        <v>0</v>
      </c>
      <c r="K131" s="1">
        <v>44868</v>
      </c>
      <c r="L131">
        <v>0</v>
      </c>
      <c r="M131">
        <v>7.68</v>
      </c>
      <c r="N131">
        <v>10.3</v>
      </c>
      <c r="O131">
        <v>52</v>
      </c>
      <c r="P131" s="1">
        <v>44926</v>
      </c>
      <c r="Q131">
        <v>0</v>
      </c>
      <c r="R131" t="s">
        <v>43</v>
      </c>
      <c r="S131">
        <v>14.566666666666601</v>
      </c>
      <c r="T131" t="s">
        <v>32</v>
      </c>
      <c r="U131" t="s">
        <v>33</v>
      </c>
      <c r="V131" t="s">
        <v>34</v>
      </c>
      <c r="W131" t="s">
        <v>34</v>
      </c>
      <c r="X131" t="s">
        <v>127</v>
      </c>
      <c r="Y131">
        <v>2022</v>
      </c>
      <c r="Z131">
        <v>2022</v>
      </c>
      <c r="AA131">
        <v>0.25</v>
      </c>
    </row>
    <row r="132" spans="1:27" x14ac:dyDescent="0.25">
      <c r="A132" t="s">
        <v>124</v>
      </c>
      <c r="B132" t="s">
        <v>128</v>
      </c>
      <c r="C132" t="s">
        <v>199</v>
      </c>
      <c r="D132" t="s">
        <v>30</v>
      </c>
      <c r="E132" s="1">
        <v>44868</v>
      </c>
      <c r="F132">
        <v>-140</v>
      </c>
      <c r="G132">
        <v>7.46</v>
      </c>
      <c r="H132">
        <v>10.55</v>
      </c>
      <c r="I132">
        <v>54</v>
      </c>
      <c r="J132">
        <v>0</v>
      </c>
      <c r="K132" s="1">
        <v>44868</v>
      </c>
      <c r="L132">
        <v>0</v>
      </c>
      <c r="M132">
        <v>7.55</v>
      </c>
      <c r="N132">
        <v>10.199999999999999</v>
      </c>
      <c r="O132">
        <v>52</v>
      </c>
      <c r="P132" s="1">
        <v>44926</v>
      </c>
      <c r="Q132">
        <v>0</v>
      </c>
      <c r="R132" t="s">
        <v>43</v>
      </c>
      <c r="S132">
        <v>14.566666666666601</v>
      </c>
      <c r="T132" t="s">
        <v>32</v>
      </c>
      <c r="U132" t="s">
        <v>33</v>
      </c>
      <c r="V132" t="s">
        <v>34</v>
      </c>
      <c r="W132" t="s">
        <v>34</v>
      </c>
      <c r="X132" t="s">
        <v>127</v>
      </c>
      <c r="Y132">
        <v>2022</v>
      </c>
      <c r="Z132">
        <v>2022</v>
      </c>
      <c r="AA132">
        <v>0.25</v>
      </c>
    </row>
    <row r="133" spans="1:27" x14ac:dyDescent="0.25">
      <c r="A133" t="s">
        <v>124</v>
      </c>
      <c r="B133" t="s">
        <v>128</v>
      </c>
      <c r="C133" t="s">
        <v>200</v>
      </c>
      <c r="D133" t="s">
        <v>38</v>
      </c>
      <c r="E133" s="1">
        <v>44868</v>
      </c>
      <c r="F133">
        <v>-30</v>
      </c>
      <c r="G133">
        <v>7.46</v>
      </c>
      <c r="H133">
        <v>10.55</v>
      </c>
      <c r="I133">
        <v>54</v>
      </c>
      <c r="J133">
        <v>0</v>
      </c>
      <c r="K133" s="1">
        <v>44868</v>
      </c>
      <c r="L133">
        <v>0</v>
      </c>
      <c r="M133">
        <v>7.55</v>
      </c>
      <c r="N133">
        <v>10.199999999999999</v>
      </c>
      <c r="O133">
        <v>52</v>
      </c>
      <c r="P133" s="1">
        <v>44926</v>
      </c>
      <c r="Q133">
        <v>0</v>
      </c>
      <c r="R133" t="s">
        <v>43</v>
      </c>
      <c r="S133">
        <v>14.566666666666601</v>
      </c>
      <c r="T133" t="s">
        <v>39</v>
      </c>
      <c r="U133" t="s">
        <v>33</v>
      </c>
      <c r="V133" t="s">
        <v>34</v>
      </c>
      <c r="W133" t="s">
        <v>34</v>
      </c>
      <c r="X133" t="s">
        <v>127</v>
      </c>
      <c r="Y133">
        <v>2022</v>
      </c>
      <c r="Z133">
        <v>2022</v>
      </c>
      <c r="AA133">
        <v>0.25</v>
      </c>
    </row>
    <row r="134" spans="1:27" x14ac:dyDescent="0.25">
      <c r="A134" t="s">
        <v>124</v>
      </c>
      <c r="B134" t="s">
        <v>136</v>
      </c>
      <c r="C134" t="s">
        <v>201</v>
      </c>
      <c r="D134" t="s">
        <v>30</v>
      </c>
      <c r="E134" s="1">
        <v>45246</v>
      </c>
      <c r="F134">
        <v>241000</v>
      </c>
      <c r="G134">
        <v>0</v>
      </c>
      <c r="H134">
        <v>0</v>
      </c>
      <c r="I134">
        <v>0</v>
      </c>
      <c r="J134">
        <v>0</v>
      </c>
      <c r="K134" s="1">
        <v>45246</v>
      </c>
      <c r="L134">
        <v>221233</v>
      </c>
      <c r="M134">
        <v>0</v>
      </c>
      <c r="N134">
        <v>0</v>
      </c>
      <c r="O134">
        <v>0</v>
      </c>
      <c r="P134" t="s">
        <v>43</v>
      </c>
      <c r="Q134">
        <v>0</v>
      </c>
      <c r="R134" t="s">
        <v>43</v>
      </c>
      <c r="S134">
        <v>26.3666666666666</v>
      </c>
      <c r="T134" t="s">
        <v>112</v>
      </c>
      <c r="U134" t="s">
        <v>40</v>
      </c>
      <c r="V134" t="s">
        <v>41</v>
      </c>
      <c r="W134" t="s">
        <v>34</v>
      </c>
      <c r="X134" t="s">
        <v>127</v>
      </c>
      <c r="Y134">
        <v>2023</v>
      </c>
      <c r="Z134">
        <v>2023</v>
      </c>
      <c r="AA134">
        <v>0.25</v>
      </c>
    </row>
    <row r="135" spans="1:27" x14ac:dyDescent="0.25">
      <c r="A135" t="s">
        <v>124</v>
      </c>
      <c r="B135" t="s">
        <v>136</v>
      </c>
      <c r="C135" t="s">
        <v>202</v>
      </c>
      <c r="D135" t="s">
        <v>30</v>
      </c>
      <c r="E135" s="1">
        <v>44910</v>
      </c>
      <c r="F135">
        <v>226200</v>
      </c>
      <c r="G135">
        <v>7.78</v>
      </c>
      <c r="H135">
        <v>11</v>
      </c>
      <c r="I135">
        <v>52</v>
      </c>
      <c r="J135">
        <v>0</v>
      </c>
      <c r="K135" s="1">
        <v>44910</v>
      </c>
      <c r="L135">
        <v>-9000</v>
      </c>
      <c r="M135">
        <v>7.27</v>
      </c>
      <c r="N135">
        <v>10</v>
      </c>
      <c r="O135">
        <v>52</v>
      </c>
      <c r="P135" s="1">
        <v>45291</v>
      </c>
      <c r="Q135">
        <v>0</v>
      </c>
      <c r="R135" t="s">
        <v>43</v>
      </c>
      <c r="S135">
        <v>7.9666666666666597</v>
      </c>
      <c r="T135" t="s">
        <v>32</v>
      </c>
      <c r="U135" t="s">
        <v>33</v>
      </c>
      <c r="V135" t="s">
        <v>34</v>
      </c>
      <c r="W135" t="s">
        <v>34</v>
      </c>
      <c r="X135" t="s">
        <v>127</v>
      </c>
      <c r="Y135">
        <v>2022</v>
      </c>
      <c r="Z135">
        <v>2022</v>
      </c>
      <c r="AA135">
        <v>0.25</v>
      </c>
    </row>
    <row r="136" spans="1:27" x14ac:dyDescent="0.25">
      <c r="A136" t="s">
        <v>124</v>
      </c>
      <c r="B136" t="s">
        <v>131</v>
      </c>
      <c r="C136" t="s">
        <v>203</v>
      </c>
      <c r="D136" t="s">
        <v>30</v>
      </c>
      <c r="E136" s="1">
        <v>44910</v>
      </c>
      <c r="F136">
        <v>0</v>
      </c>
      <c r="G136">
        <v>7.6</v>
      </c>
      <c r="H136">
        <v>10.53</v>
      </c>
      <c r="I136">
        <v>52</v>
      </c>
      <c r="J136">
        <v>0</v>
      </c>
      <c r="K136" s="1">
        <v>44910</v>
      </c>
      <c r="L136">
        <v>-106000</v>
      </c>
      <c r="M136">
        <v>7.44</v>
      </c>
      <c r="N136">
        <v>10.050000000000001</v>
      </c>
      <c r="O136">
        <v>52</v>
      </c>
      <c r="P136" s="1">
        <v>45291</v>
      </c>
      <c r="Q136">
        <v>0</v>
      </c>
      <c r="R136" t="s">
        <v>43</v>
      </c>
      <c r="S136">
        <v>7.9666666666666597</v>
      </c>
      <c r="T136" t="s">
        <v>32</v>
      </c>
      <c r="U136" t="s">
        <v>33</v>
      </c>
      <c r="V136" t="s">
        <v>34</v>
      </c>
      <c r="W136" t="s">
        <v>34</v>
      </c>
      <c r="X136" t="s">
        <v>127</v>
      </c>
      <c r="Y136">
        <v>2022</v>
      </c>
      <c r="Z136">
        <v>2022</v>
      </c>
      <c r="AA136">
        <v>0.25</v>
      </c>
    </row>
    <row r="137" spans="1:27" x14ac:dyDescent="0.25">
      <c r="A137" t="s">
        <v>124</v>
      </c>
      <c r="B137" t="s">
        <v>128</v>
      </c>
      <c r="C137" t="s">
        <v>204</v>
      </c>
      <c r="D137" t="s">
        <v>30</v>
      </c>
      <c r="E137" s="1">
        <v>44910</v>
      </c>
      <c r="F137">
        <v>-400</v>
      </c>
      <c r="G137">
        <v>7.48</v>
      </c>
      <c r="H137">
        <v>10.55</v>
      </c>
      <c r="I137">
        <v>54</v>
      </c>
      <c r="J137">
        <v>0</v>
      </c>
      <c r="K137" s="1">
        <v>44910</v>
      </c>
      <c r="L137">
        <v>-16000</v>
      </c>
      <c r="M137">
        <v>7.18</v>
      </c>
      <c r="N137">
        <v>9.9499999999999993</v>
      </c>
      <c r="O137">
        <v>52</v>
      </c>
      <c r="P137" s="1">
        <v>45291</v>
      </c>
      <c r="Q137">
        <v>0</v>
      </c>
      <c r="R137" t="s">
        <v>43</v>
      </c>
      <c r="S137">
        <v>7.9666666666666597</v>
      </c>
      <c r="T137" t="s">
        <v>32</v>
      </c>
      <c r="U137" t="s">
        <v>33</v>
      </c>
      <c r="V137" t="s">
        <v>34</v>
      </c>
      <c r="W137" t="s">
        <v>34</v>
      </c>
      <c r="X137" t="s">
        <v>127</v>
      </c>
      <c r="Y137">
        <v>2022</v>
      </c>
      <c r="Z137">
        <v>2022</v>
      </c>
      <c r="AA137">
        <v>0.25</v>
      </c>
    </row>
    <row r="138" spans="1:27" x14ac:dyDescent="0.25">
      <c r="A138" t="s">
        <v>124</v>
      </c>
      <c r="B138" t="s">
        <v>125</v>
      </c>
      <c r="C138" t="s">
        <v>205</v>
      </c>
      <c r="D138" t="s">
        <v>38</v>
      </c>
      <c r="E138" s="1">
        <v>44910</v>
      </c>
      <c r="F138">
        <v>51800</v>
      </c>
      <c r="G138">
        <v>7.6</v>
      </c>
      <c r="H138">
        <v>10.75</v>
      </c>
      <c r="I138">
        <v>54</v>
      </c>
      <c r="J138">
        <v>0</v>
      </c>
      <c r="K138" s="1">
        <v>44910</v>
      </c>
      <c r="L138">
        <v>-36000</v>
      </c>
      <c r="M138">
        <v>7.1</v>
      </c>
      <c r="N138">
        <v>9.8000000000000007</v>
      </c>
      <c r="O138">
        <v>52</v>
      </c>
      <c r="P138" s="1">
        <v>45291</v>
      </c>
      <c r="Q138">
        <v>0</v>
      </c>
      <c r="R138" t="s">
        <v>43</v>
      </c>
      <c r="S138">
        <v>7.9666666666666597</v>
      </c>
      <c r="T138" t="s">
        <v>39</v>
      </c>
      <c r="U138" t="s">
        <v>33</v>
      </c>
      <c r="V138" t="s">
        <v>34</v>
      </c>
      <c r="W138" t="s">
        <v>34</v>
      </c>
      <c r="X138" t="s">
        <v>127</v>
      </c>
      <c r="Y138">
        <v>2022</v>
      </c>
      <c r="Z138">
        <v>2022</v>
      </c>
      <c r="AA138">
        <v>0.25</v>
      </c>
    </row>
    <row r="139" spans="1:27" x14ac:dyDescent="0.25">
      <c r="A139" t="s">
        <v>124</v>
      </c>
      <c r="B139" t="s">
        <v>131</v>
      </c>
      <c r="C139" t="s">
        <v>206</v>
      </c>
      <c r="D139" t="s">
        <v>30</v>
      </c>
      <c r="E139" s="1">
        <v>45260</v>
      </c>
      <c r="F139">
        <v>971344</v>
      </c>
      <c r="G139">
        <v>0</v>
      </c>
      <c r="H139">
        <v>0</v>
      </c>
      <c r="I139">
        <v>0</v>
      </c>
      <c r="J139">
        <v>34444200</v>
      </c>
      <c r="K139" s="1">
        <v>45260</v>
      </c>
      <c r="L139">
        <v>790000</v>
      </c>
      <c r="M139">
        <v>0</v>
      </c>
      <c r="N139">
        <v>0</v>
      </c>
      <c r="O139">
        <v>0</v>
      </c>
      <c r="P139" s="1">
        <v>45657</v>
      </c>
      <c r="Q139">
        <v>0</v>
      </c>
      <c r="R139" t="s">
        <v>43</v>
      </c>
      <c r="S139">
        <v>18.8666666666666</v>
      </c>
      <c r="T139" t="s">
        <v>112</v>
      </c>
      <c r="U139" t="s">
        <v>40</v>
      </c>
      <c r="V139" t="s">
        <v>34</v>
      </c>
      <c r="W139" t="s">
        <v>34</v>
      </c>
      <c r="X139" t="s">
        <v>127</v>
      </c>
      <c r="Y139">
        <v>2023</v>
      </c>
      <c r="Z139">
        <v>2023</v>
      </c>
      <c r="AA139">
        <v>0.25</v>
      </c>
    </row>
    <row r="140" spans="1:27" x14ac:dyDescent="0.25">
      <c r="A140" t="s">
        <v>124</v>
      </c>
      <c r="B140" t="s">
        <v>145</v>
      </c>
      <c r="C140" t="s">
        <v>207</v>
      </c>
      <c r="D140" t="s">
        <v>30</v>
      </c>
      <c r="E140" s="1">
        <v>45274</v>
      </c>
      <c r="F140">
        <v>27100</v>
      </c>
      <c r="G140">
        <v>7.6</v>
      </c>
      <c r="H140">
        <v>10.5</v>
      </c>
      <c r="I140">
        <v>52.25</v>
      </c>
      <c r="J140">
        <v>0</v>
      </c>
      <c r="K140" s="1">
        <v>45274</v>
      </c>
      <c r="L140">
        <v>18989</v>
      </c>
      <c r="M140">
        <v>7.34</v>
      </c>
      <c r="N140">
        <v>10</v>
      </c>
      <c r="O140">
        <v>52.25</v>
      </c>
      <c r="P140" s="1">
        <v>45291</v>
      </c>
      <c r="Q140">
        <v>0</v>
      </c>
      <c r="R140" t="s">
        <v>31</v>
      </c>
      <c r="S140">
        <v>10.3</v>
      </c>
      <c r="T140" t="s">
        <v>32</v>
      </c>
      <c r="U140" t="s">
        <v>33</v>
      </c>
      <c r="V140" t="s">
        <v>34</v>
      </c>
      <c r="W140" t="s">
        <v>34</v>
      </c>
      <c r="X140" t="s">
        <v>127</v>
      </c>
      <c r="Y140">
        <v>2023</v>
      </c>
      <c r="Z140">
        <v>2023</v>
      </c>
      <c r="AA140">
        <v>0.25</v>
      </c>
    </row>
    <row r="141" spans="1:27" x14ac:dyDescent="0.25">
      <c r="A141" t="s">
        <v>124</v>
      </c>
      <c r="B141" t="s">
        <v>136</v>
      </c>
      <c r="C141" t="s">
        <v>208</v>
      </c>
      <c r="D141" t="s">
        <v>30</v>
      </c>
      <c r="E141" s="1">
        <v>44959</v>
      </c>
      <c r="F141">
        <v>1300000</v>
      </c>
      <c r="G141">
        <v>0</v>
      </c>
      <c r="H141">
        <v>0</v>
      </c>
      <c r="I141">
        <v>0</v>
      </c>
      <c r="J141">
        <v>0</v>
      </c>
      <c r="K141" s="1">
        <v>44959</v>
      </c>
      <c r="L141">
        <v>1037899</v>
      </c>
      <c r="M141">
        <v>0</v>
      </c>
      <c r="N141">
        <v>0</v>
      </c>
      <c r="O141">
        <v>0</v>
      </c>
      <c r="P141" t="s">
        <v>43</v>
      </c>
      <c r="Q141">
        <v>0</v>
      </c>
      <c r="R141" t="s">
        <v>43</v>
      </c>
      <c r="S141">
        <v>1.63333333333333</v>
      </c>
      <c r="T141" t="s">
        <v>112</v>
      </c>
      <c r="U141" t="s">
        <v>40</v>
      </c>
      <c r="V141" t="s">
        <v>34</v>
      </c>
      <c r="W141" t="s">
        <v>34</v>
      </c>
      <c r="X141" t="s">
        <v>127</v>
      </c>
      <c r="Y141">
        <v>2023</v>
      </c>
      <c r="Z141">
        <v>2023</v>
      </c>
      <c r="AA141">
        <v>0.25</v>
      </c>
    </row>
    <row r="142" spans="1:27" x14ac:dyDescent="0.25">
      <c r="A142" t="s">
        <v>124</v>
      </c>
      <c r="B142" t="s">
        <v>136</v>
      </c>
      <c r="C142" t="s">
        <v>209</v>
      </c>
      <c r="D142" t="s">
        <v>30</v>
      </c>
      <c r="E142" s="1">
        <v>45282</v>
      </c>
      <c r="F142">
        <v>158000</v>
      </c>
      <c r="G142">
        <v>7.8</v>
      </c>
      <c r="H142">
        <v>10.7</v>
      </c>
      <c r="I142">
        <v>52</v>
      </c>
      <c r="J142">
        <v>0</v>
      </c>
      <c r="K142" s="1">
        <v>45282</v>
      </c>
      <c r="L142">
        <v>158000</v>
      </c>
      <c r="M142">
        <v>7.8</v>
      </c>
      <c r="N142">
        <v>10.7</v>
      </c>
      <c r="O142">
        <v>52</v>
      </c>
      <c r="P142" t="s">
        <v>43</v>
      </c>
      <c r="Q142">
        <v>0</v>
      </c>
      <c r="R142" t="s">
        <v>43</v>
      </c>
      <c r="S142">
        <v>2.3333333333333299</v>
      </c>
      <c r="T142" t="s">
        <v>32</v>
      </c>
      <c r="U142" t="s">
        <v>33</v>
      </c>
      <c r="V142" t="s">
        <v>34</v>
      </c>
      <c r="W142" t="s">
        <v>34</v>
      </c>
      <c r="X142" t="s">
        <v>127</v>
      </c>
      <c r="Y142">
        <v>2023</v>
      </c>
      <c r="Z142">
        <v>2023</v>
      </c>
      <c r="AA142">
        <v>0.25</v>
      </c>
    </row>
    <row r="143" spans="1:27" x14ac:dyDescent="0.25">
      <c r="A143" t="s">
        <v>124</v>
      </c>
      <c r="B143" t="s">
        <v>128</v>
      </c>
      <c r="C143" t="s">
        <v>210</v>
      </c>
      <c r="D143" t="s">
        <v>30</v>
      </c>
      <c r="E143" s="1">
        <v>45282</v>
      </c>
      <c r="F143">
        <v>44300</v>
      </c>
      <c r="G143">
        <v>7.67</v>
      </c>
      <c r="H143">
        <v>10.65</v>
      </c>
      <c r="I143">
        <v>52</v>
      </c>
      <c r="J143">
        <v>0</v>
      </c>
      <c r="K143" s="1">
        <v>45282</v>
      </c>
      <c r="L143">
        <v>44300</v>
      </c>
      <c r="M143">
        <v>7.67</v>
      </c>
      <c r="N143">
        <v>10.65</v>
      </c>
      <c r="O143">
        <v>52</v>
      </c>
      <c r="P143" t="s">
        <v>43</v>
      </c>
      <c r="Q143">
        <v>0</v>
      </c>
      <c r="R143" t="s">
        <v>43</v>
      </c>
      <c r="S143">
        <v>2.3333333333333299</v>
      </c>
      <c r="T143" t="s">
        <v>32</v>
      </c>
      <c r="U143" t="s">
        <v>33</v>
      </c>
      <c r="V143" t="s">
        <v>34</v>
      </c>
      <c r="W143" t="s">
        <v>34</v>
      </c>
      <c r="X143" t="s">
        <v>127</v>
      </c>
      <c r="Y143">
        <v>2023</v>
      </c>
      <c r="Z143">
        <v>2023</v>
      </c>
      <c r="AA143">
        <v>0.25</v>
      </c>
    </row>
    <row r="144" spans="1:27" x14ac:dyDescent="0.25">
      <c r="A144" t="s">
        <v>124</v>
      </c>
      <c r="B144" t="s">
        <v>125</v>
      </c>
      <c r="C144" t="s">
        <v>211</v>
      </c>
      <c r="D144" t="s">
        <v>38</v>
      </c>
      <c r="E144" s="1">
        <v>45282</v>
      </c>
      <c r="F144">
        <v>77000</v>
      </c>
      <c r="G144">
        <v>7.67</v>
      </c>
      <c r="H144">
        <v>10.5</v>
      </c>
      <c r="I144">
        <v>52</v>
      </c>
      <c r="J144">
        <v>0</v>
      </c>
      <c r="K144" s="1">
        <v>45282</v>
      </c>
      <c r="L144">
        <v>77000</v>
      </c>
      <c r="M144">
        <v>7.67</v>
      </c>
      <c r="N144">
        <v>10.5</v>
      </c>
      <c r="O144">
        <v>52</v>
      </c>
      <c r="P144" t="s">
        <v>43</v>
      </c>
      <c r="Q144">
        <v>0</v>
      </c>
      <c r="R144" t="s">
        <v>43</v>
      </c>
      <c r="S144">
        <v>2.3333333333333299</v>
      </c>
      <c r="T144" t="s">
        <v>39</v>
      </c>
      <c r="U144" t="s">
        <v>33</v>
      </c>
      <c r="V144" t="s">
        <v>34</v>
      </c>
      <c r="W144" t="s">
        <v>34</v>
      </c>
      <c r="X144" t="s">
        <v>127</v>
      </c>
      <c r="Y144">
        <v>2023</v>
      </c>
      <c r="Z144">
        <v>2023</v>
      </c>
      <c r="AA144">
        <v>0.25</v>
      </c>
    </row>
    <row r="145" spans="1:27" x14ac:dyDescent="0.25">
      <c r="A145" t="s">
        <v>124</v>
      </c>
      <c r="B145" t="s">
        <v>131</v>
      </c>
      <c r="C145" t="s">
        <v>212</v>
      </c>
      <c r="D145" t="s">
        <v>30</v>
      </c>
      <c r="E145" s="1">
        <v>45282</v>
      </c>
      <c r="F145">
        <v>200702</v>
      </c>
      <c r="G145">
        <v>7.87</v>
      </c>
      <c r="H145">
        <v>10.75</v>
      </c>
      <c r="I145">
        <v>52</v>
      </c>
      <c r="J145">
        <v>0</v>
      </c>
      <c r="K145" s="1">
        <v>45282</v>
      </c>
      <c r="L145">
        <v>200702</v>
      </c>
      <c r="M145">
        <v>7.87</v>
      </c>
      <c r="N145">
        <v>10.75</v>
      </c>
      <c r="O145">
        <v>52</v>
      </c>
      <c r="P145" t="s">
        <v>43</v>
      </c>
      <c r="Q145">
        <v>0</v>
      </c>
      <c r="R145" t="s">
        <v>43</v>
      </c>
      <c r="S145">
        <v>2.3333333333333299</v>
      </c>
      <c r="T145" t="s">
        <v>32</v>
      </c>
      <c r="U145" t="s">
        <v>33</v>
      </c>
      <c r="V145" t="s">
        <v>34</v>
      </c>
      <c r="W145" t="s">
        <v>34</v>
      </c>
      <c r="X145" t="s">
        <v>127</v>
      </c>
      <c r="Y145">
        <v>2023</v>
      </c>
      <c r="Z145">
        <v>2023</v>
      </c>
      <c r="AA145">
        <v>0.25</v>
      </c>
    </row>
    <row r="146" spans="1:27" x14ac:dyDescent="0.25">
      <c r="A146" t="s">
        <v>213</v>
      </c>
      <c r="B146" t="s">
        <v>214</v>
      </c>
      <c r="C146" t="s">
        <v>215</v>
      </c>
      <c r="D146" t="s">
        <v>38</v>
      </c>
      <c r="E146" s="1">
        <v>39687</v>
      </c>
      <c r="F146">
        <v>17741.141</v>
      </c>
      <c r="G146">
        <v>8.5299999999999994</v>
      </c>
      <c r="H146">
        <v>10.75</v>
      </c>
      <c r="I146">
        <v>53.13</v>
      </c>
      <c r="J146">
        <v>120293.677</v>
      </c>
      <c r="K146" s="1">
        <v>39687</v>
      </c>
      <c r="L146">
        <v>14867.967000000001</v>
      </c>
      <c r="M146">
        <v>8.26</v>
      </c>
      <c r="N146">
        <v>10.25</v>
      </c>
      <c r="O146">
        <v>53.13</v>
      </c>
      <c r="P146" s="1">
        <v>39325</v>
      </c>
      <c r="Q146">
        <v>114168.128</v>
      </c>
      <c r="R146" t="s">
        <v>31</v>
      </c>
      <c r="S146">
        <v>5.86666666666666</v>
      </c>
      <c r="T146" t="s">
        <v>39</v>
      </c>
      <c r="U146" t="s">
        <v>40</v>
      </c>
      <c r="V146" t="s">
        <v>34</v>
      </c>
      <c r="W146" t="s">
        <v>34</v>
      </c>
      <c r="X146" t="s">
        <v>216</v>
      </c>
      <c r="Y146">
        <v>2008</v>
      </c>
      <c r="Z146">
        <v>2008</v>
      </c>
      <c r="AA146">
        <v>0.39</v>
      </c>
    </row>
    <row r="147" spans="1:27" x14ac:dyDescent="0.25">
      <c r="A147" t="s">
        <v>213</v>
      </c>
      <c r="B147" t="s">
        <v>217</v>
      </c>
      <c r="C147" t="s">
        <v>218</v>
      </c>
      <c r="D147" t="s">
        <v>30</v>
      </c>
      <c r="E147" s="1">
        <v>39960</v>
      </c>
      <c r="F147">
        <v>159291.27600000001</v>
      </c>
      <c r="G147">
        <v>9.01</v>
      </c>
      <c r="H147">
        <v>11</v>
      </c>
      <c r="I147">
        <v>58.08</v>
      </c>
      <c r="J147">
        <v>4122190.2889999999</v>
      </c>
      <c r="K147" s="1">
        <v>39960</v>
      </c>
      <c r="L147">
        <v>112200</v>
      </c>
      <c r="M147">
        <v>0</v>
      </c>
      <c r="N147">
        <v>0</v>
      </c>
      <c r="O147">
        <v>0</v>
      </c>
      <c r="P147" t="s">
        <v>43</v>
      </c>
      <c r="Q147">
        <v>0</v>
      </c>
      <c r="R147" t="s">
        <v>43</v>
      </c>
      <c r="S147">
        <v>6.4666666666666597</v>
      </c>
      <c r="T147" t="s">
        <v>32</v>
      </c>
      <c r="U147" t="s">
        <v>40</v>
      </c>
      <c r="V147" t="s">
        <v>34</v>
      </c>
      <c r="W147" t="s">
        <v>34</v>
      </c>
      <c r="X147" t="s">
        <v>216</v>
      </c>
      <c r="Y147">
        <v>2009</v>
      </c>
      <c r="Z147">
        <v>2009</v>
      </c>
      <c r="AA147">
        <v>0.39</v>
      </c>
    </row>
    <row r="148" spans="1:27" x14ac:dyDescent="0.25">
      <c r="A148" t="s">
        <v>213</v>
      </c>
      <c r="B148" t="s">
        <v>217</v>
      </c>
      <c r="C148" t="s">
        <v>219</v>
      </c>
      <c r="D148" t="s">
        <v>30</v>
      </c>
      <c r="E148" s="1">
        <v>40150</v>
      </c>
      <c r="F148">
        <v>285491.29800000001</v>
      </c>
      <c r="G148">
        <v>9.14</v>
      </c>
      <c r="H148">
        <v>11.25</v>
      </c>
      <c r="I148">
        <v>58.05</v>
      </c>
      <c r="J148">
        <v>4440531.3260000004</v>
      </c>
      <c r="K148" s="1">
        <v>40150</v>
      </c>
      <c r="L148">
        <v>237318.56099999999</v>
      </c>
      <c r="M148">
        <v>8.7200000000000006</v>
      </c>
      <c r="N148">
        <v>10.5</v>
      </c>
      <c r="O148">
        <v>58.56</v>
      </c>
      <c r="P148" s="1">
        <v>39813</v>
      </c>
      <c r="Q148">
        <v>0</v>
      </c>
      <c r="R148" t="s">
        <v>43</v>
      </c>
      <c r="S148">
        <v>7.2</v>
      </c>
      <c r="T148" t="s">
        <v>32</v>
      </c>
      <c r="U148" t="s">
        <v>40</v>
      </c>
      <c r="V148" t="s">
        <v>41</v>
      </c>
      <c r="W148" t="s">
        <v>34</v>
      </c>
      <c r="X148" t="s">
        <v>216</v>
      </c>
      <c r="Y148">
        <v>2009</v>
      </c>
      <c r="Z148">
        <v>2009</v>
      </c>
      <c r="AA148">
        <v>0.39</v>
      </c>
    </row>
    <row r="149" spans="1:27" x14ac:dyDescent="0.25">
      <c r="A149" t="s">
        <v>213</v>
      </c>
      <c r="B149" t="s">
        <v>220</v>
      </c>
      <c r="C149" t="s">
        <v>221</v>
      </c>
      <c r="D149" t="s">
        <v>30</v>
      </c>
      <c r="E149" s="1">
        <v>40394</v>
      </c>
      <c r="F149">
        <v>22973.974999999999</v>
      </c>
      <c r="G149">
        <v>10</v>
      </c>
      <c r="H149">
        <v>11.8</v>
      </c>
      <c r="I149">
        <v>52</v>
      </c>
      <c r="J149">
        <v>136000</v>
      </c>
      <c r="K149" s="1">
        <v>40394</v>
      </c>
      <c r="L149">
        <v>17900</v>
      </c>
      <c r="M149">
        <v>9.32</v>
      </c>
      <c r="N149">
        <v>10.5</v>
      </c>
      <c r="O149">
        <v>52</v>
      </c>
      <c r="P149" s="1">
        <v>40025</v>
      </c>
      <c r="Q149">
        <v>0</v>
      </c>
      <c r="R149" t="s">
        <v>43</v>
      </c>
      <c r="S149">
        <v>7.0333333333333297</v>
      </c>
      <c r="T149" t="s">
        <v>32</v>
      </c>
      <c r="U149" t="s">
        <v>40</v>
      </c>
      <c r="V149" t="s">
        <v>34</v>
      </c>
      <c r="W149" t="s">
        <v>34</v>
      </c>
      <c r="X149" t="s">
        <v>216</v>
      </c>
      <c r="Y149">
        <v>2010</v>
      </c>
      <c r="Z149">
        <v>2010</v>
      </c>
      <c r="AA149">
        <v>0.39</v>
      </c>
    </row>
    <row r="150" spans="1:27" x14ac:dyDescent="0.25">
      <c r="A150" t="s">
        <v>213</v>
      </c>
      <c r="B150" t="s">
        <v>214</v>
      </c>
      <c r="C150" t="s">
        <v>222</v>
      </c>
      <c r="D150" t="s">
        <v>38</v>
      </c>
      <c r="E150" s="1">
        <v>40513</v>
      </c>
      <c r="F150">
        <v>6042.1850000000004</v>
      </c>
      <c r="G150">
        <v>9.0299999999999994</v>
      </c>
      <c r="H150">
        <v>12</v>
      </c>
      <c r="I150">
        <v>50.48</v>
      </c>
      <c r="J150">
        <v>127099.054</v>
      </c>
      <c r="K150" s="1">
        <v>40513</v>
      </c>
      <c r="L150">
        <v>2814.3649999999998</v>
      </c>
      <c r="M150">
        <v>8.02</v>
      </c>
      <c r="N150">
        <v>10</v>
      </c>
      <c r="O150">
        <v>50.48</v>
      </c>
      <c r="P150" s="1">
        <v>40178</v>
      </c>
      <c r="Q150">
        <v>127099.054</v>
      </c>
      <c r="R150" t="s">
        <v>31</v>
      </c>
      <c r="S150">
        <v>5.3333333333333304</v>
      </c>
      <c r="T150" t="s">
        <v>39</v>
      </c>
      <c r="U150" t="s">
        <v>40</v>
      </c>
      <c r="V150" t="s">
        <v>34</v>
      </c>
      <c r="W150" t="s">
        <v>34</v>
      </c>
      <c r="X150" t="s">
        <v>216</v>
      </c>
      <c r="Y150">
        <v>2010</v>
      </c>
      <c r="Z150">
        <v>2010</v>
      </c>
      <c r="AA150">
        <v>0.39</v>
      </c>
    </row>
    <row r="151" spans="1:27" x14ac:dyDescent="0.25">
      <c r="A151" t="s">
        <v>213</v>
      </c>
      <c r="B151" t="s">
        <v>217</v>
      </c>
      <c r="C151" t="s">
        <v>223</v>
      </c>
      <c r="D151" t="s">
        <v>38</v>
      </c>
      <c r="E151" s="1">
        <v>40787</v>
      </c>
      <c r="F151">
        <v>20336.39</v>
      </c>
      <c r="G151">
        <v>8.68</v>
      </c>
      <c r="H151">
        <v>10.8</v>
      </c>
      <c r="I151">
        <v>57.1</v>
      </c>
      <c r="J151">
        <v>1063318.608</v>
      </c>
      <c r="K151" s="1">
        <v>40787</v>
      </c>
      <c r="L151">
        <v>12762.448</v>
      </c>
      <c r="M151">
        <v>8.24</v>
      </c>
      <c r="N151">
        <v>10.1</v>
      </c>
      <c r="O151">
        <v>56</v>
      </c>
      <c r="P151" s="1">
        <v>40543</v>
      </c>
      <c r="Q151">
        <v>0</v>
      </c>
      <c r="R151" t="s">
        <v>31</v>
      </c>
      <c r="S151">
        <v>8.6</v>
      </c>
      <c r="T151" t="s">
        <v>39</v>
      </c>
      <c r="U151" t="s">
        <v>40</v>
      </c>
      <c r="V151" t="s">
        <v>34</v>
      </c>
      <c r="W151" t="s">
        <v>34</v>
      </c>
      <c r="X151" t="s">
        <v>216</v>
      </c>
      <c r="Y151">
        <v>2011</v>
      </c>
      <c r="Z151">
        <v>2011</v>
      </c>
      <c r="AA151">
        <v>0.39</v>
      </c>
    </row>
    <row r="152" spans="1:27" x14ac:dyDescent="0.25">
      <c r="A152" t="s">
        <v>213</v>
      </c>
      <c r="B152" t="s">
        <v>220</v>
      </c>
      <c r="C152" t="s">
        <v>224</v>
      </c>
      <c r="D152" t="s">
        <v>30</v>
      </c>
      <c r="E152" s="1">
        <v>40899</v>
      </c>
      <c r="F152">
        <v>17535.21</v>
      </c>
      <c r="G152">
        <v>9.2799999999999994</v>
      </c>
      <c r="H152">
        <v>11</v>
      </c>
      <c r="I152">
        <v>52</v>
      </c>
      <c r="J152">
        <v>407544.38699999999</v>
      </c>
      <c r="K152" s="1">
        <v>40899</v>
      </c>
      <c r="L152">
        <v>10485.814</v>
      </c>
      <c r="M152">
        <v>8.5299999999999994</v>
      </c>
      <c r="N152">
        <v>9.9</v>
      </c>
      <c r="O152">
        <v>49.1</v>
      </c>
      <c r="P152" s="1">
        <v>40543</v>
      </c>
      <c r="Q152">
        <v>405745.31099999999</v>
      </c>
      <c r="R152" t="s">
        <v>31</v>
      </c>
      <c r="S152">
        <v>7.93333333333333</v>
      </c>
      <c r="T152" t="s">
        <v>32</v>
      </c>
      <c r="U152" t="s">
        <v>33</v>
      </c>
      <c r="V152" t="s">
        <v>34</v>
      </c>
      <c r="W152" t="s">
        <v>34</v>
      </c>
      <c r="X152" t="s">
        <v>216</v>
      </c>
      <c r="Y152">
        <v>2011</v>
      </c>
      <c r="Z152">
        <v>2011</v>
      </c>
      <c r="AA152">
        <v>0.39</v>
      </c>
    </row>
    <row r="153" spans="1:27" x14ac:dyDescent="0.25">
      <c r="A153" t="s">
        <v>213</v>
      </c>
      <c r="B153" t="s">
        <v>217</v>
      </c>
      <c r="C153" t="s">
        <v>225</v>
      </c>
      <c r="D153" t="s">
        <v>30</v>
      </c>
      <c r="E153" s="1">
        <v>41025</v>
      </c>
      <c r="F153">
        <v>281029.14199999999</v>
      </c>
      <c r="G153">
        <v>8.5</v>
      </c>
      <c r="H153">
        <v>10.75</v>
      </c>
      <c r="I153">
        <v>56</v>
      </c>
      <c r="J153">
        <v>5431220.108</v>
      </c>
      <c r="K153" s="1">
        <v>41025</v>
      </c>
      <c r="L153">
        <v>234413</v>
      </c>
      <c r="M153">
        <v>8.08</v>
      </c>
      <c r="N153">
        <v>10</v>
      </c>
      <c r="O153">
        <v>56</v>
      </c>
      <c r="P153" t="s">
        <v>43</v>
      </c>
      <c r="Q153">
        <v>0</v>
      </c>
      <c r="R153" t="s">
        <v>43</v>
      </c>
      <c r="S153">
        <v>5.2</v>
      </c>
      <c r="T153" t="s">
        <v>32</v>
      </c>
      <c r="U153" t="s">
        <v>40</v>
      </c>
      <c r="V153" t="s">
        <v>41</v>
      </c>
      <c r="W153" t="s">
        <v>34</v>
      </c>
      <c r="X153" t="s">
        <v>216</v>
      </c>
      <c r="Y153">
        <v>2012</v>
      </c>
      <c r="Z153">
        <v>2012</v>
      </c>
      <c r="AA153">
        <v>0.39</v>
      </c>
    </row>
    <row r="154" spans="1:27" x14ac:dyDescent="0.25">
      <c r="A154" t="s">
        <v>213</v>
      </c>
      <c r="B154" t="s">
        <v>217</v>
      </c>
      <c r="C154" t="s">
        <v>226</v>
      </c>
      <c r="D154" t="s">
        <v>38</v>
      </c>
      <c r="E154" s="1">
        <v>41631</v>
      </c>
      <c r="F154">
        <v>151300</v>
      </c>
      <c r="G154">
        <v>7.78</v>
      </c>
      <c r="H154">
        <v>10.3</v>
      </c>
      <c r="I154">
        <v>56</v>
      </c>
      <c r="J154">
        <v>1452558.486</v>
      </c>
      <c r="K154" s="1">
        <v>41631</v>
      </c>
      <c r="L154">
        <v>65800</v>
      </c>
      <c r="M154">
        <v>7.53</v>
      </c>
      <c r="N154">
        <v>9.7200000000000006</v>
      </c>
      <c r="O154">
        <v>56.06</v>
      </c>
      <c r="P154" s="1">
        <v>41182</v>
      </c>
      <c r="Q154">
        <v>1147706.9210000001</v>
      </c>
      <c r="R154" t="s">
        <v>51</v>
      </c>
      <c r="S154">
        <v>12.533333333333299</v>
      </c>
      <c r="T154" t="s">
        <v>39</v>
      </c>
      <c r="U154" t="s">
        <v>33</v>
      </c>
      <c r="V154" t="s">
        <v>34</v>
      </c>
      <c r="W154" t="s">
        <v>41</v>
      </c>
      <c r="X154" t="s">
        <v>216</v>
      </c>
      <c r="Y154">
        <v>2013</v>
      </c>
      <c r="Z154">
        <v>2013</v>
      </c>
      <c r="AA154">
        <v>0.39</v>
      </c>
    </row>
    <row r="155" spans="1:27" x14ac:dyDescent="0.25">
      <c r="A155" t="s">
        <v>213</v>
      </c>
      <c r="B155" t="s">
        <v>227</v>
      </c>
      <c r="C155" t="s">
        <v>228</v>
      </c>
      <c r="D155" t="s">
        <v>38</v>
      </c>
      <c r="E155" s="1">
        <v>41714</v>
      </c>
      <c r="F155">
        <v>10539.609</v>
      </c>
      <c r="G155">
        <v>8.4700000000000006</v>
      </c>
      <c r="H155">
        <v>10.5</v>
      </c>
      <c r="I155">
        <v>55.7</v>
      </c>
      <c r="J155">
        <v>138456.30600000001</v>
      </c>
      <c r="K155" s="1">
        <v>41714</v>
      </c>
      <c r="L155">
        <v>1300</v>
      </c>
      <c r="M155">
        <v>8.07</v>
      </c>
      <c r="N155">
        <v>9.7200000000000006</v>
      </c>
      <c r="O155">
        <v>52.57</v>
      </c>
      <c r="P155" s="1">
        <v>41274</v>
      </c>
      <c r="Q155">
        <v>107154.285</v>
      </c>
      <c r="R155" t="s">
        <v>31</v>
      </c>
      <c r="S155">
        <v>10.4</v>
      </c>
      <c r="T155" t="s">
        <v>39</v>
      </c>
      <c r="U155" t="s">
        <v>40</v>
      </c>
      <c r="V155" t="s">
        <v>34</v>
      </c>
      <c r="W155" t="s">
        <v>41</v>
      </c>
      <c r="X155" t="s">
        <v>216</v>
      </c>
      <c r="Y155">
        <v>2014</v>
      </c>
      <c r="Z155">
        <v>2014</v>
      </c>
      <c r="AA155">
        <v>0.39</v>
      </c>
    </row>
    <row r="156" spans="1:27" x14ac:dyDescent="0.25">
      <c r="A156" t="s">
        <v>213</v>
      </c>
      <c r="B156" t="s">
        <v>220</v>
      </c>
      <c r="C156" t="s">
        <v>229</v>
      </c>
      <c r="D156" t="s">
        <v>30</v>
      </c>
      <c r="E156" s="1">
        <v>41991</v>
      </c>
      <c r="F156">
        <v>13205.396000000001</v>
      </c>
      <c r="G156">
        <v>7.83</v>
      </c>
      <c r="H156">
        <v>10.3</v>
      </c>
      <c r="I156">
        <v>50.54</v>
      </c>
      <c r="J156">
        <v>457778.44699999999</v>
      </c>
      <c r="K156" s="1">
        <v>41991</v>
      </c>
      <c r="L156">
        <v>9200</v>
      </c>
      <c r="M156">
        <v>7.55</v>
      </c>
      <c r="N156">
        <v>9.83</v>
      </c>
      <c r="O156">
        <v>49.83</v>
      </c>
      <c r="P156" s="1">
        <v>41639</v>
      </c>
      <c r="Q156">
        <v>448334.57199999999</v>
      </c>
      <c r="R156" t="s">
        <v>31</v>
      </c>
      <c r="S156">
        <v>7.7333333333333298</v>
      </c>
      <c r="T156" t="s">
        <v>32</v>
      </c>
      <c r="U156" t="s">
        <v>33</v>
      </c>
      <c r="V156" t="s">
        <v>34</v>
      </c>
      <c r="W156" t="s">
        <v>34</v>
      </c>
      <c r="X156" t="s">
        <v>216</v>
      </c>
      <c r="Y156">
        <v>2014</v>
      </c>
      <c r="Z156">
        <v>2014</v>
      </c>
      <c r="AA156">
        <v>0.39</v>
      </c>
    </row>
    <row r="157" spans="1:27" x14ac:dyDescent="0.25">
      <c r="A157" t="s">
        <v>213</v>
      </c>
      <c r="B157" t="s">
        <v>217</v>
      </c>
      <c r="C157" t="s">
        <v>230</v>
      </c>
      <c r="D157" t="s">
        <v>30</v>
      </c>
      <c r="E157" s="1">
        <v>42059</v>
      </c>
      <c r="F157">
        <v>28467.474999999999</v>
      </c>
      <c r="G157">
        <v>7.79</v>
      </c>
      <c r="H157">
        <v>10.25</v>
      </c>
      <c r="I157">
        <v>56</v>
      </c>
      <c r="J157">
        <v>6388196.8169999998</v>
      </c>
      <c r="K157" s="1">
        <v>42059</v>
      </c>
      <c r="L157">
        <v>-39418.514999999999</v>
      </c>
      <c r="M157">
        <v>7.55</v>
      </c>
      <c r="N157">
        <v>9.83</v>
      </c>
      <c r="O157">
        <v>56</v>
      </c>
      <c r="P157" s="1">
        <v>41639</v>
      </c>
      <c r="Q157">
        <v>0</v>
      </c>
      <c r="R157" t="s">
        <v>51</v>
      </c>
      <c r="S157">
        <v>8.4</v>
      </c>
      <c r="T157" t="s">
        <v>32</v>
      </c>
      <c r="U157" t="s">
        <v>40</v>
      </c>
      <c r="V157" t="s">
        <v>34</v>
      </c>
      <c r="W157" t="s">
        <v>41</v>
      </c>
      <c r="X157" t="s">
        <v>216</v>
      </c>
      <c r="Y157">
        <v>2015</v>
      </c>
      <c r="Z157">
        <v>2015</v>
      </c>
      <c r="AA157">
        <v>0.39</v>
      </c>
    </row>
    <row r="158" spans="1:27" x14ac:dyDescent="0.25">
      <c r="A158" t="s">
        <v>213</v>
      </c>
      <c r="B158" t="s">
        <v>217</v>
      </c>
      <c r="C158" t="s">
        <v>231</v>
      </c>
      <c r="D158" t="s">
        <v>38</v>
      </c>
      <c r="E158" s="1">
        <v>42416</v>
      </c>
      <c r="F158">
        <v>108300</v>
      </c>
      <c r="G158">
        <v>7.76</v>
      </c>
      <c r="H158">
        <v>10.3</v>
      </c>
      <c r="I158">
        <v>56</v>
      </c>
      <c r="J158">
        <v>1347699.625</v>
      </c>
      <c r="K158" s="1">
        <v>42416</v>
      </c>
      <c r="L158">
        <v>39166.900999999998</v>
      </c>
      <c r="M158">
        <v>7.33</v>
      </c>
      <c r="N158">
        <v>9.5</v>
      </c>
      <c r="O158">
        <v>56.51</v>
      </c>
      <c r="P158" s="1">
        <v>42004</v>
      </c>
      <c r="Q158">
        <v>1416470.0149999999</v>
      </c>
      <c r="R158" t="s">
        <v>31</v>
      </c>
      <c r="S158">
        <v>11.6666666666666</v>
      </c>
      <c r="T158" t="s">
        <v>39</v>
      </c>
      <c r="U158" t="s">
        <v>33</v>
      </c>
      <c r="V158" t="s">
        <v>41</v>
      </c>
      <c r="W158" t="s">
        <v>41</v>
      </c>
      <c r="X158" t="s">
        <v>216</v>
      </c>
      <c r="Y158">
        <v>2016</v>
      </c>
      <c r="Z158">
        <v>2016</v>
      </c>
      <c r="AA158">
        <v>0.39</v>
      </c>
    </row>
    <row r="159" spans="1:27" x14ac:dyDescent="0.25">
      <c r="A159" t="s">
        <v>213</v>
      </c>
      <c r="B159" t="s">
        <v>220</v>
      </c>
      <c r="C159" t="s">
        <v>232</v>
      </c>
      <c r="D159" t="s">
        <v>30</v>
      </c>
      <c r="E159" s="1">
        <v>42723</v>
      </c>
      <c r="F159">
        <v>14448.88</v>
      </c>
      <c r="G159">
        <v>7.56</v>
      </c>
      <c r="H159">
        <v>9.83</v>
      </c>
      <c r="I159">
        <v>50.92</v>
      </c>
      <c r="J159">
        <v>510725.28700000001</v>
      </c>
      <c r="K159" s="1">
        <v>42723</v>
      </c>
      <c r="L159">
        <v>636.26700000000005</v>
      </c>
      <c r="M159">
        <v>7.43</v>
      </c>
      <c r="N159">
        <v>9.3699999999999992</v>
      </c>
      <c r="O159">
        <v>52.39</v>
      </c>
      <c r="P159" s="1">
        <v>42369</v>
      </c>
      <c r="Q159">
        <v>414594.83899999998</v>
      </c>
      <c r="R159" t="s">
        <v>31</v>
      </c>
      <c r="S159">
        <v>7.6666666666666599</v>
      </c>
      <c r="T159" t="s">
        <v>32</v>
      </c>
      <c r="U159" t="s">
        <v>33</v>
      </c>
      <c r="V159" t="s">
        <v>34</v>
      </c>
      <c r="W159" t="s">
        <v>34</v>
      </c>
      <c r="X159" t="s">
        <v>216</v>
      </c>
      <c r="Y159">
        <v>2016</v>
      </c>
      <c r="Z159">
        <v>2016</v>
      </c>
      <c r="AA159">
        <v>0.39</v>
      </c>
    </row>
    <row r="160" spans="1:27" x14ac:dyDescent="0.25">
      <c r="A160" t="s">
        <v>213</v>
      </c>
      <c r="B160" t="s">
        <v>217</v>
      </c>
      <c r="C160" t="s">
        <v>233</v>
      </c>
      <c r="D160" t="s">
        <v>38</v>
      </c>
      <c r="E160" s="1">
        <v>43455</v>
      </c>
      <c r="F160">
        <v>23484.464</v>
      </c>
      <c r="G160">
        <v>7.18</v>
      </c>
      <c r="H160">
        <v>9.35</v>
      </c>
      <c r="I160">
        <v>56</v>
      </c>
      <c r="J160">
        <v>1526368.7990000001</v>
      </c>
      <c r="K160" s="1">
        <v>43455</v>
      </c>
      <c r="L160">
        <v>21982.981</v>
      </c>
      <c r="M160">
        <v>7.12</v>
      </c>
      <c r="N160">
        <v>9.35</v>
      </c>
      <c r="O160">
        <v>54.6</v>
      </c>
      <c r="P160" s="1">
        <v>42735</v>
      </c>
      <c r="Q160">
        <v>1527010.8389999999</v>
      </c>
      <c r="R160" t="s">
        <v>31</v>
      </c>
      <c r="S160">
        <v>18.899999999999999</v>
      </c>
      <c r="T160" t="s">
        <v>39</v>
      </c>
      <c r="U160" t="s">
        <v>33</v>
      </c>
      <c r="V160" t="s">
        <v>34</v>
      </c>
      <c r="W160" t="s">
        <v>41</v>
      </c>
      <c r="X160" t="s">
        <v>216</v>
      </c>
      <c r="Y160">
        <v>2018</v>
      </c>
      <c r="Z160">
        <v>2018</v>
      </c>
      <c r="AA160">
        <v>0.25</v>
      </c>
    </row>
    <row r="161" spans="1:27" x14ac:dyDescent="0.25">
      <c r="A161" t="s">
        <v>213</v>
      </c>
      <c r="B161" t="s">
        <v>217</v>
      </c>
      <c r="C161" t="s">
        <v>234</v>
      </c>
      <c r="D161" t="s">
        <v>30</v>
      </c>
      <c r="E161" s="1">
        <v>43216</v>
      </c>
      <c r="F161">
        <v>377939.34600000002</v>
      </c>
      <c r="G161">
        <v>7.55</v>
      </c>
      <c r="H161">
        <v>10</v>
      </c>
      <c r="I161">
        <v>55.25</v>
      </c>
      <c r="J161">
        <v>7396062.0690000001</v>
      </c>
      <c r="K161" s="1">
        <v>43216</v>
      </c>
      <c r="L161">
        <v>0</v>
      </c>
      <c r="M161">
        <v>0</v>
      </c>
      <c r="N161">
        <v>0</v>
      </c>
      <c r="O161">
        <v>0</v>
      </c>
      <c r="P161" t="s">
        <v>43</v>
      </c>
      <c r="Q161">
        <v>0</v>
      </c>
      <c r="R161" t="s">
        <v>43</v>
      </c>
      <c r="S161">
        <v>6.8333333333333304</v>
      </c>
      <c r="T161" t="s">
        <v>32</v>
      </c>
      <c r="U161" t="s">
        <v>33</v>
      </c>
      <c r="V161" t="s">
        <v>34</v>
      </c>
      <c r="W161" t="s">
        <v>34</v>
      </c>
      <c r="X161" t="s">
        <v>216</v>
      </c>
      <c r="Y161">
        <v>2018</v>
      </c>
      <c r="Z161">
        <v>2018</v>
      </c>
      <c r="AA161">
        <v>0.25</v>
      </c>
    </row>
    <row r="162" spans="1:27" x14ac:dyDescent="0.25">
      <c r="A162" t="s">
        <v>213</v>
      </c>
      <c r="B162" t="s">
        <v>235</v>
      </c>
      <c r="C162" t="s">
        <v>236</v>
      </c>
      <c r="D162" t="s">
        <v>38</v>
      </c>
      <c r="E162" s="1">
        <v>43970</v>
      </c>
      <c r="F162">
        <v>3459.6869999999999</v>
      </c>
      <c r="G162">
        <v>7.32</v>
      </c>
      <c r="H162">
        <v>10.3</v>
      </c>
      <c r="I162">
        <v>50.15</v>
      </c>
      <c r="J162">
        <v>265289.98300000001</v>
      </c>
      <c r="K162" s="1">
        <v>43970</v>
      </c>
      <c r="L162">
        <v>-2283.61</v>
      </c>
      <c r="M162">
        <v>6.76</v>
      </c>
      <c r="N162">
        <v>9.1999999999999993</v>
      </c>
      <c r="O162">
        <v>50.15</v>
      </c>
      <c r="P162" s="1">
        <v>43281</v>
      </c>
      <c r="Q162">
        <v>231334.40599999999</v>
      </c>
      <c r="R162" t="s">
        <v>31</v>
      </c>
      <c r="S162">
        <v>15.7666666666666</v>
      </c>
      <c r="T162" t="s">
        <v>39</v>
      </c>
      <c r="U162" t="s">
        <v>33</v>
      </c>
      <c r="V162" t="s">
        <v>34</v>
      </c>
      <c r="W162" t="s">
        <v>34</v>
      </c>
      <c r="X162" t="s">
        <v>216</v>
      </c>
      <c r="Y162">
        <v>2020</v>
      </c>
      <c r="Z162">
        <v>2020</v>
      </c>
      <c r="AA162">
        <v>0.25</v>
      </c>
    </row>
    <row r="163" spans="1:27" x14ac:dyDescent="0.25">
      <c r="A163" t="s">
        <v>213</v>
      </c>
      <c r="B163" t="s">
        <v>217</v>
      </c>
      <c r="C163" t="s">
        <v>237</v>
      </c>
      <c r="D163" t="s">
        <v>30</v>
      </c>
      <c r="E163" s="1">
        <v>43872</v>
      </c>
      <c r="F163">
        <v>353279.804</v>
      </c>
      <c r="G163">
        <v>7.53</v>
      </c>
      <c r="H163">
        <v>10.199999999999999</v>
      </c>
      <c r="I163">
        <v>55.61</v>
      </c>
      <c r="J163">
        <v>8326364.7949999999</v>
      </c>
      <c r="K163" s="1">
        <v>43872</v>
      </c>
      <c r="L163">
        <v>292657.07699999999</v>
      </c>
      <c r="M163">
        <v>6.97</v>
      </c>
      <c r="N163">
        <v>9.3000000000000007</v>
      </c>
      <c r="O163">
        <v>55.61</v>
      </c>
      <c r="P163" s="1">
        <v>43708</v>
      </c>
      <c r="Q163">
        <v>8138514.0990000004</v>
      </c>
      <c r="R163" t="s">
        <v>31</v>
      </c>
      <c r="S163">
        <v>8.9</v>
      </c>
      <c r="T163" t="s">
        <v>32</v>
      </c>
      <c r="U163" t="s">
        <v>33</v>
      </c>
      <c r="V163" t="s">
        <v>34</v>
      </c>
      <c r="W163" t="s">
        <v>34</v>
      </c>
      <c r="X163" t="s">
        <v>216</v>
      </c>
      <c r="Y163">
        <v>2020</v>
      </c>
      <c r="Z163">
        <v>2020</v>
      </c>
      <c r="AA163">
        <v>0.25</v>
      </c>
    </row>
    <row r="164" spans="1:27" x14ac:dyDescent="0.25">
      <c r="A164" t="s">
        <v>213</v>
      </c>
      <c r="B164" t="s">
        <v>217</v>
      </c>
      <c r="C164" t="s">
        <v>238</v>
      </c>
      <c r="D164" t="s">
        <v>38</v>
      </c>
      <c r="E164" s="1">
        <v>44116</v>
      </c>
      <c r="F164">
        <v>144464.12100000001</v>
      </c>
      <c r="G164">
        <v>7.33</v>
      </c>
      <c r="H164">
        <v>9.9499999999999993</v>
      </c>
      <c r="I164">
        <v>55.81</v>
      </c>
      <c r="J164">
        <v>2236461.5440000002</v>
      </c>
      <c r="K164" s="1">
        <v>44116</v>
      </c>
      <c r="L164">
        <v>94159.478000000003</v>
      </c>
      <c r="M164">
        <v>6.84</v>
      </c>
      <c r="N164">
        <v>9.1999999999999993</v>
      </c>
      <c r="O164">
        <v>55.62</v>
      </c>
      <c r="P164" s="1">
        <v>43738</v>
      </c>
      <c r="Q164">
        <v>2016901.074</v>
      </c>
      <c r="R164" t="s">
        <v>51</v>
      </c>
      <c r="S164">
        <v>8.3333333333333304</v>
      </c>
      <c r="T164" t="s">
        <v>39</v>
      </c>
      <c r="U164" t="s">
        <v>40</v>
      </c>
      <c r="V164" t="s">
        <v>34</v>
      </c>
      <c r="W164" t="s">
        <v>34</v>
      </c>
      <c r="X164" t="s">
        <v>216</v>
      </c>
      <c r="Y164">
        <v>2020</v>
      </c>
      <c r="Z164">
        <v>2020</v>
      </c>
      <c r="AA164">
        <v>0.25</v>
      </c>
    </row>
    <row r="165" spans="1:27" x14ac:dyDescent="0.25">
      <c r="A165" t="s">
        <v>213</v>
      </c>
      <c r="B165" t="s">
        <v>235</v>
      </c>
      <c r="C165" t="s">
        <v>239</v>
      </c>
      <c r="D165" t="s">
        <v>38</v>
      </c>
      <c r="E165" s="1">
        <v>44202</v>
      </c>
      <c r="F165">
        <v>13546.192999999999</v>
      </c>
      <c r="G165">
        <v>6.94</v>
      </c>
      <c r="H165">
        <v>9.9499999999999993</v>
      </c>
      <c r="I165">
        <v>50</v>
      </c>
      <c r="J165">
        <v>337955.63099999999</v>
      </c>
      <c r="K165" s="1">
        <v>44202</v>
      </c>
      <c r="L165">
        <v>0</v>
      </c>
      <c r="M165">
        <v>0</v>
      </c>
      <c r="N165">
        <v>0</v>
      </c>
      <c r="O165">
        <v>0</v>
      </c>
      <c r="P165" t="s">
        <v>43</v>
      </c>
      <c r="Q165">
        <v>0</v>
      </c>
      <c r="R165" t="s">
        <v>43</v>
      </c>
      <c r="S165">
        <v>3.9</v>
      </c>
      <c r="T165" t="s">
        <v>39</v>
      </c>
      <c r="U165" t="s">
        <v>33</v>
      </c>
      <c r="V165" t="s">
        <v>34</v>
      </c>
      <c r="W165" t="s">
        <v>34</v>
      </c>
      <c r="X165" t="s">
        <v>216</v>
      </c>
      <c r="Y165">
        <v>2021</v>
      </c>
      <c r="Z165">
        <v>2021</v>
      </c>
      <c r="AA165">
        <v>0.25</v>
      </c>
    </row>
    <row r="166" spans="1:27" x14ac:dyDescent="0.25">
      <c r="A166" t="s">
        <v>213</v>
      </c>
      <c r="B166" t="s">
        <v>235</v>
      </c>
      <c r="C166" t="s">
        <v>240</v>
      </c>
      <c r="D166" t="s">
        <v>38</v>
      </c>
      <c r="E166" s="1">
        <v>44543</v>
      </c>
      <c r="F166">
        <v>14593.446</v>
      </c>
      <c r="G166">
        <v>6.94</v>
      </c>
      <c r="H166">
        <v>9.9499999999999993</v>
      </c>
      <c r="I166">
        <v>50.26</v>
      </c>
      <c r="J166">
        <v>344162.147</v>
      </c>
      <c r="K166" s="1">
        <v>44543</v>
      </c>
      <c r="L166">
        <v>6498.1890000000003</v>
      </c>
      <c r="M166">
        <v>6.56</v>
      </c>
      <c r="N166">
        <v>9.1999999999999993</v>
      </c>
      <c r="O166">
        <v>50.26</v>
      </c>
      <c r="P166" s="1">
        <v>44196</v>
      </c>
      <c r="Q166">
        <v>303187.788</v>
      </c>
      <c r="R166" t="s">
        <v>31</v>
      </c>
      <c r="S166">
        <v>6.5</v>
      </c>
      <c r="T166" t="s">
        <v>39</v>
      </c>
      <c r="U166" t="s">
        <v>40</v>
      </c>
      <c r="V166" t="s">
        <v>34</v>
      </c>
      <c r="W166" t="s">
        <v>34</v>
      </c>
      <c r="X166" t="s">
        <v>216</v>
      </c>
      <c r="Y166">
        <v>2021</v>
      </c>
      <c r="Z166">
        <v>2021</v>
      </c>
      <c r="AA166">
        <v>0.25</v>
      </c>
    </row>
    <row r="167" spans="1:27" x14ac:dyDescent="0.25">
      <c r="A167" t="s">
        <v>213</v>
      </c>
      <c r="B167" t="s">
        <v>217</v>
      </c>
      <c r="C167" t="s">
        <v>241</v>
      </c>
      <c r="D167" t="s">
        <v>30</v>
      </c>
      <c r="E167" s="1">
        <v>44636</v>
      </c>
      <c r="F167">
        <v>465179.88400000002</v>
      </c>
      <c r="G167">
        <v>7.17</v>
      </c>
      <c r="H167">
        <v>10</v>
      </c>
      <c r="I167">
        <v>55.64</v>
      </c>
      <c r="J167">
        <v>10281819.366</v>
      </c>
      <c r="K167" s="1">
        <v>44636</v>
      </c>
      <c r="L167">
        <v>298808.69199999998</v>
      </c>
      <c r="M167">
        <v>6.82</v>
      </c>
      <c r="N167">
        <v>9.3000000000000007</v>
      </c>
      <c r="O167">
        <v>55.69</v>
      </c>
      <c r="P167" s="1">
        <v>44561</v>
      </c>
      <c r="Q167">
        <v>9756343.3139999993</v>
      </c>
      <c r="R167" t="s">
        <v>31</v>
      </c>
      <c r="S167">
        <v>8.5666666666666593</v>
      </c>
      <c r="T167" t="s">
        <v>32</v>
      </c>
      <c r="U167" t="s">
        <v>40</v>
      </c>
      <c r="V167" t="s">
        <v>34</v>
      </c>
      <c r="W167" t="s">
        <v>34</v>
      </c>
      <c r="X167" t="s">
        <v>216</v>
      </c>
      <c r="Y167">
        <v>2022</v>
      </c>
      <c r="Z167">
        <v>2022</v>
      </c>
      <c r="AA167">
        <v>0.25</v>
      </c>
    </row>
    <row r="168" spans="1:27" x14ac:dyDescent="0.25">
      <c r="A168" t="s">
        <v>213</v>
      </c>
      <c r="B168" t="s">
        <v>217</v>
      </c>
      <c r="C168" t="s">
        <v>242</v>
      </c>
      <c r="D168" t="s">
        <v>38</v>
      </c>
      <c r="E168" s="1">
        <v>44859</v>
      </c>
      <c r="F168">
        <v>202054.47200000001</v>
      </c>
      <c r="G168">
        <v>7.39</v>
      </c>
      <c r="H168">
        <v>10.25</v>
      </c>
      <c r="I168">
        <v>55.66</v>
      </c>
      <c r="J168">
        <v>3603970.5729999999</v>
      </c>
      <c r="K168" s="1">
        <v>44859</v>
      </c>
      <c r="L168">
        <v>171767.38500000001</v>
      </c>
      <c r="M168">
        <v>6.7</v>
      </c>
      <c r="N168">
        <v>9.1999999999999993</v>
      </c>
      <c r="O168">
        <v>53.78</v>
      </c>
      <c r="P168" s="1">
        <v>44561</v>
      </c>
      <c r="Q168">
        <v>3396297.5989999999</v>
      </c>
      <c r="R168" t="s">
        <v>51</v>
      </c>
      <c r="S168">
        <v>9.1333333333333293</v>
      </c>
      <c r="T168" t="s">
        <v>39</v>
      </c>
      <c r="U168" t="s">
        <v>33</v>
      </c>
      <c r="V168" t="s">
        <v>34</v>
      </c>
      <c r="W168" t="s">
        <v>34</v>
      </c>
      <c r="X168" t="s">
        <v>216</v>
      </c>
      <c r="Y168">
        <v>2022</v>
      </c>
      <c r="Z168">
        <v>2022</v>
      </c>
      <c r="AA168">
        <v>0.25</v>
      </c>
    </row>
    <row r="169" spans="1:27" x14ac:dyDescent="0.25">
      <c r="A169" t="s">
        <v>213</v>
      </c>
      <c r="B169" t="s">
        <v>217</v>
      </c>
      <c r="C169" t="s">
        <v>243</v>
      </c>
      <c r="D169" t="s">
        <v>30</v>
      </c>
      <c r="E169" s="1">
        <v>45175</v>
      </c>
      <c r="F169">
        <v>303093.48800000001</v>
      </c>
      <c r="G169">
        <v>7.48</v>
      </c>
      <c r="H169">
        <v>10.25</v>
      </c>
      <c r="I169">
        <v>55.7</v>
      </c>
      <c r="J169">
        <v>11295202.309</v>
      </c>
      <c r="K169" s="1">
        <v>45175</v>
      </c>
      <c r="L169">
        <v>45009.184999999998</v>
      </c>
      <c r="M169">
        <v>6.95</v>
      </c>
      <c r="N169">
        <v>9.3000000000000007</v>
      </c>
      <c r="O169">
        <v>55.69</v>
      </c>
      <c r="P169" s="1">
        <v>44926</v>
      </c>
      <c r="Q169">
        <v>10560088.992000001</v>
      </c>
      <c r="R169" t="s">
        <v>51</v>
      </c>
      <c r="S169">
        <v>9.3333333333333304</v>
      </c>
      <c r="T169" t="s">
        <v>32</v>
      </c>
      <c r="U169" t="s">
        <v>40</v>
      </c>
      <c r="V169" t="s">
        <v>34</v>
      </c>
      <c r="W169" t="s">
        <v>34</v>
      </c>
      <c r="X169" t="s">
        <v>216</v>
      </c>
      <c r="Y169">
        <v>2023</v>
      </c>
      <c r="Z169">
        <v>2023</v>
      </c>
      <c r="AA169">
        <v>0.25</v>
      </c>
    </row>
    <row r="170" spans="1:27" x14ac:dyDescent="0.25">
      <c r="A170" t="s">
        <v>213</v>
      </c>
      <c r="B170" t="s">
        <v>227</v>
      </c>
      <c r="C170" t="s">
        <v>244</v>
      </c>
      <c r="D170" t="s">
        <v>38</v>
      </c>
      <c r="E170" s="1">
        <v>45050</v>
      </c>
      <c r="F170">
        <v>7681.2330000000002</v>
      </c>
      <c r="G170">
        <v>8.17</v>
      </c>
      <c r="H170">
        <v>10.95</v>
      </c>
      <c r="I170">
        <v>60.92</v>
      </c>
      <c r="J170">
        <v>266775.83299999998</v>
      </c>
      <c r="K170" s="1">
        <v>45050</v>
      </c>
      <c r="L170">
        <v>-674.78800000000001</v>
      </c>
      <c r="M170">
        <v>7</v>
      </c>
      <c r="N170">
        <v>9.3000000000000007</v>
      </c>
      <c r="O170">
        <v>58</v>
      </c>
      <c r="P170" s="1">
        <v>44651</v>
      </c>
      <c r="Q170">
        <v>229564.92600000001</v>
      </c>
      <c r="R170" t="s">
        <v>31</v>
      </c>
      <c r="S170">
        <v>9.0666666666666593</v>
      </c>
      <c r="T170" t="s">
        <v>39</v>
      </c>
      <c r="U170" t="s">
        <v>40</v>
      </c>
      <c r="V170" t="s">
        <v>34</v>
      </c>
      <c r="W170" t="s">
        <v>34</v>
      </c>
      <c r="X170" t="s">
        <v>216</v>
      </c>
      <c r="Y170">
        <v>2023</v>
      </c>
      <c r="Z170">
        <v>2023</v>
      </c>
      <c r="AA170">
        <v>0.25</v>
      </c>
    </row>
    <row r="171" spans="1:27" x14ac:dyDescent="0.25">
      <c r="A171" t="s">
        <v>213</v>
      </c>
      <c r="B171" t="s">
        <v>235</v>
      </c>
      <c r="C171" t="s">
        <v>245</v>
      </c>
      <c r="D171" t="s">
        <v>38</v>
      </c>
      <c r="E171" s="1">
        <v>45375</v>
      </c>
      <c r="F171">
        <v>26105.327000000001</v>
      </c>
      <c r="G171">
        <v>7.52</v>
      </c>
      <c r="H171">
        <v>10.49</v>
      </c>
      <c r="I171">
        <v>51</v>
      </c>
      <c r="J171">
        <v>394313.96799999999</v>
      </c>
      <c r="K171" s="1">
        <v>45375</v>
      </c>
      <c r="L171">
        <v>20170.934000000001</v>
      </c>
      <c r="M171">
        <v>6.9</v>
      </c>
      <c r="N171">
        <v>9.3000000000000007</v>
      </c>
      <c r="O171">
        <v>50.87</v>
      </c>
      <c r="P171" s="1">
        <v>44926</v>
      </c>
      <c r="Q171">
        <v>378440.179</v>
      </c>
      <c r="R171" t="s">
        <v>31</v>
      </c>
      <c r="S171">
        <v>10.7</v>
      </c>
      <c r="T171" t="s">
        <v>39</v>
      </c>
      <c r="U171" t="s">
        <v>40</v>
      </c>
      <c r="V171" t="s">
        <v>34</v>
      </c>
      <c r="W171" t="s">
        <v>34</v>
      </c>
      <c r="X171" t="s">
        <v>216</v>
      </c>
      <c r="Y171">
        <v>2024</v>
      </c>
      <c r="Z171">
        <v>2024</v>
      </c>
      <c r="AA171">
        <v>0.25</v>
      </c>
    </row>
    <row r="172" spans="1:27" x14ac:dyDescent="0.25">
      <c r="A172" t="s">
        <v>246</v>
      </c>
      <c r="B172" t="s">
        <v>247</v>
      </c>
      <c r="C172" t="s">
        <v>248</v>
      </c>
      <c r="D172" t="s">
        <v>30</v>
      </c>
      <c r="E172" s="1">
        <v>39475</v>
      </c>
      <c r="F172">
        <v>210700</v>
      </c>
      <c r="G172">
        <v>8.4700000000000006</v>
      </c>
      <c r="H172">
        <v>11</v>
      </c>
      <c r="I172">
        <v>49.5</v>
      </c>
      <c r="J172">
        <v>2463700</v>
      </c>
      <c r="K172" s="1">
        <v>39475</v>
      </c>
      <c r="L172">
        <v>97978</v>
      </c>
      <c r="M172">
        <v>7.72</v>
      </c>
      <c r="N172">
        <v>9.4</v>
      </c>
      <c r="O172">
        <v>48.99</v>
      </c>
      <c r="P172" s="1">
        <v>39082</v>
      </c>
      <c r="Q172">
        <v>2438370</v>
      </c>
      <c r="R172" t="s">
        <v>51</v>
      </c>
      <c r="S172">
        <v>6.0666666666666602</v>
      </c>
      <c r="T172" t="s">
        <v>39</v>
      </c>
      <c r="U172" t="s">
        <v>33</v>
      </c>
      <c r="V172" t="s">
        <v>41</v>
      </c>
      <c r="W172" t="s">
        <v>34</v>
      </c>
      <c r="X172" t="s">
        <v>249</v>
      </c>
      <c r="Y172">
        <v>2008</v>
      </c>
      <c r="Z172">
        <v>2008</v>
      </c>
      <c r="AA172">
        <v>0.39</v>
      </c>
    </row>
    <row r="173" spans="1:27" x14ac:dyDescent="0.25">
      <c r="A173" t="s">
        <v>246</v>
      </c>
      <c r="B173" t="s">
        <v>250</v>
      </c>
      <c r="C173" t="s">
        <v>251</v>
      </c>
      <c r="D173" t="s">
        <v>30</v>
      </c>
      <c r="E173" s="1">
        <v>39848</v>
      </c>
      <c r="F173">
        <v>52400</v>
      </c>
      <c r="G173">
        <v>8.75</v>
      </c>
      <c r="H173">
        <v>10.75</v>
      </c>
      <c r="I173">
        <v>50</v>
      </c>
      <c r="J173">
        <v>511300</v>
      </c>
      <c r="K173" s="1">
        <v>39848</v>
      </c>
      <c r="L173">
        <v>6100</v>
      </c>
      <c r="M173">
        <v>7.59</v>
      </c>
      <c r="N173">
        <v>8.75</v>
      </c>
      <c r="O173">
        <v>50</v>
      </c>
      <c r="P173" s="1">
        <v>39447</v>
      </c>
      <c r="Q173">
        <v>498700</v>
      </c>
      <c r="R173" t="s">
        <v>31</v>
      </c>
      <c r="S173">
        <v>6</v>
      </c>
      <c r="T173" t="s">
        <v>39</v>
      </c>
      <c r="U173" t="s">
        <v>33</v>
      </c>
      <c r="V173" t="s">
        <v>41</v>
      </c>
      <c r="W173" t="s">
        <v>34</v>
      </c>
      <c r="X173" t="s">
        <v>249</v>
      </c>
      <c r="Y173">
        <v>2009</v>
      </c>
      <c r="Z173">
        <v>2009</v>
      </c>
      <c r="AA173">
        <v>0.39</v>
      </c>
    </row>
    <row r="174" spans="1:27" x14ac:dyDescent="0.25">
      <c r="A174" t="s">
        <v>246</v>
      </c>
      <c r="B174" t="s">
        <v>252</v>
      </c>
      <c r="C174" t="s">
        <v>253</v>
      </c>
      <c r="D174" t="s">
        <v>38</v>
      </c>
      <c r="E174" s="1">
        <v>40011</v>
      </c>
      <c r="F174">
        <v>34179.309000000001</v>
      </c>
      <c r="G174">
        <v>10.08</v>
      </c>
      <c r="H174">
        <v>12.2</v>
      </c>
      <c r="I174">
        <v>57.61</v>
      </c>
      <c r="J174">
        <v>484533.995</v>
      </c>
      <c r="K174" s="1">
        <v>40011</v>
      </c>
      <c r="L174">
        <v>-12500</v>
      </c>
      <c r="M174">
        <v>8.0500000000000007</v>
      </c>
      <c r="N174">
        <v>9.26</v>
      </c>
      <c r="O174">
        <v>52</v>
      </c>
      <c r="P174" s="1">
        <v>39629</v>
      </c>
      <c r="Q174">
        <v>436800</v>
      </c>
      <c r="R174" t="s">
        <v>254</v>
      </c>
      <c r="S174">
        <v>5.93333333333333</v>
      </c>
      <c r="T174" t="s">
        <v>39</v>
      </c>
      <c r="U174" t="s">
        <v>33</v>
      </c>
      <c r="V174" t="s">
        <v>34</v>
      </c>
      <c r="W174" t="s">
        <v>34</v>
      </c>
      <c r="X174" t="s">
        <v>249</v>
      </c>
      <c r="Y174">
        <v>2009</v>
      </c>
      <c r="Z174">
        <v>2009</v>
      </c>
      <c r="AA174">
        <v>0.39</v>
      </c>
    </row>
    <row r="175" spans="1:27" x14ac:dyDescent="0.25">
      <c r="A175" t="s">
        <v>246</v>
      </c>
      <c r="B175" t="s">
        <v>255</v>
      </c>
      <c r="C175" t="s">
        <v>256</v>
      </c>
      <c r="D175" t="s">
        <v>38</v>
      </c>
      <c r="E175" s="1">
        <v>39994</v>
      </c>
      <c r="F175">
        <v>7400</v>
      </c>
      <c r="G175">
        <v>10.09</v>
      </c>
      <c r="H175">
        <v>12.2</v>
      </c>
      <c r="I175">
        <v>58</v>
      </c>
      <c r="J175">
        <v>355000</v>
      </c>
      <c r="K175" s="1">
        <v>39994</v>
      </c>
      <c r="L175">
        <v>-15800</v>
      </c>
      <c r="M175">
        <v>7.92</v>
      </c>
      <c r="N175">
        <v>9.31</v>
      </c>
      <c r="O175">
        <v>52.52</v>
      </c>
      <c r="P175" s="1">
        <v>39629</v>
      </c>
      <c r="Q175">
        <v>336400</v>
      </c>
      <c r="R175" t="s">
        <v>254</v>
      </c>
      <c r="S175">
        <v>5.5</v>
      </c>
      <c r="T175" t="s">
        <v>39</v>
      </c>
      <c r="U175" t="s">
        <v>33</v>
      </c>
      <c r="V175" t="s">
        <v>34</v>
      </c>
      <c r="W175" t="s">
        <v>34</v>
      </c>
      <c r="X175" t="s">
        <v>249</v>
      </c>
      <c r="Y175">
        <v>2009</v>
      </c>
      <c r="Z175">
        <v>2009</v>
      </c>
      <c r="AA175">
        <v>0.39</v>
      </c>
    </row>
    <row r="176" spans="1:27" x14ac:dyDescent="0.25">
      <c r="A176" t="s">
        <v>246</v>
      </c>
      <c r="B176" t="s">
        <v>247</v>
      </c>
      <c r="C176" t="s">
        <v>257</v>
      </c>
      <c r="D176" t="s">
        <v>30</v>
      </c>
      <c r="E176" s="1">
        <v>40359</v>
      </c>
      <c r="F176">
        <v>177570</v>
      </c>
      <c r="G176">
        <v>8.23</v>
      </c>
      <c r="H176">
        <v>10.5</v>
      </c>
      <c r="I176">
        <v>49.2</v>
      </c>
      <c r="J176">
        <v>2778611</v>
      </c>
      <c r="K176" s="1">
        <v>40359</v>
      </c>
      <c r="L176">
        <v>101900</v>
      </c>
      <c r="M176">
        <v>7.68</v>
      </c>
      <c r="N176">
        <v>9.4</v>
      </c>
      <c r="O176">
        <v>49.2</v>
      </c>
      <c r="P176" s="1">
        <v>39994</v>
      </c>
      <c r="Q176">
        <v>2790247</v>
      </c>
      <c r="R176" t="s">
        <v>254</v>
      </c>
      <c r="S176">
        <v>5.7666666666666604</v>
      </c>
      <c r="T176" t="s">
        <v>39</v>
      </c>
      <c r="U176" t="s">
        <v>33</v>
      </c>
      <c r="V176" t="s">
        <v>41</v>
      </c>
      <c r="W176" t="s">
        <v>34</v>
      </c>
      <c r="X176" t="s">
        <v>249</v>
      </c>
      <c r="Y176">
        <v>2010</v>
      </c>
      <c r="Z176">
        <v>2010</v>
      </c>
      <c r="AA176">
        <v>0.39</v>
      </c>
    </row>
    <row r="177" spans="1:27" x14ac:dyDescent="0.25">
      <c r="A177" t="s">
        <v>246</v>
      </c>
      <c r="B177" t="s">
        <v>258</v>
      </c>
      <c r="C177" t="s">
        <v>259</v>
      </c>
      <c r="D177" t="s">
        <v>38</v>
      </c>
      <c r="E177" s="1">
        <v>40723</v>
      </c>
      <c r="F177">
        <v>39400</v>
      </c>
      <c r="G177">
        <v>8.14</v>
      </c>
      <c r="H177">
        <v>10.1</v>
      </c>
      <c r="I177">
        <v>52.2</v>
      </c>
      <c r="J177">
        <v>784318</v>
      </c>
      <c r="K177" s="1">
        <v>40723</v>
      </c>
      <c r="L177">
        <v>6180.0159999999996</v>
      </c>
      <c r="M177">
        <v>7.48</v>
      </c>
      <c r="N177">
        <v>8.83</v>
      </c>
      <c r="O177">
        <v>52.2</v>
      </c>
      <c r="P177" s="1">
        <v>40359</v>
      </c>
      <c r="Q177">
        <v>753640.70299999998</v>
      </c>
      <c r="R177" t="s">
        <v>254</v>
      </c>
      <c r="S177">
        <v>5.7666666666666604</v>
      </c>
      <c r="T177" t="s">
        <v>39</v>
      </c>
      <c r="U177" t="s">
        <v>33</v>
      </c>
      <c r="V177" t="s">
        <v>41</v>
      </c>
      <c r="W177" t="s">
        <v>34</v>
      </c>
      <c r="X177" t="s">
        <v>249</v>
      </c>
      <c r="Y177">
        <v>2011</v>
      </c>
      <c r="Z177">
        <v>2011</v>
      </c>
      <c r="AA177">
        <v>0.39</v>
      </c>
    </row>
    <row r="178" spans="1:27" x14ac:dyDescent="0.25">
      <c r="A178" t="s">
        <v>246</v>
      </c>
      <c r="B178" t="s">
        <v>250</v>
      </c>
      <c r="C178" t="s">
        <v>260</v>
      </c>
      <c r="D178" t="s">
        <v>30</v>
      </c>
      <c r="E178" s="1">
        <v>41500</v>
      </c>
      <c r="F178">
        <v>90600</v>
      </c>
      <c r="G178">
        <v>7.76</v>
      </c>
      <c r="H178">
        <v>10.25</v>
      </c>
      <c r="I178">
        <v>50</v>
      </c>
      <c r="J178">
        <v>952200</v>
      </c>
      <c r="K178" s="1">
        <v>41500</v>
      </c>
      <c r="L178">
        <v>46100</v>
      </c>
      <c r="M178">
        <v>7.21</v>
      </c>
      <c r="N178">
        <v>9.15</v>
      </c>
      <c r="O178">
        <v>50</v>
      </c>
      <c r="P178" s="1">
        <v>41090</v>
      </c>
      <c r="Q178">
        <v>886878</v>
      </c>
      <c r="R178" t="s">
        <v>31</v>
      </c>
      <c r="S178">
        <v>6</v>
      </c>
      <c r="T178" t="s">
        <v>39</v>
      </c>
      <c r="U178" t="s">
        <v>33</v>
      </c>
      <c r="V178" t="s">
        <v>41</v>
      </c>
      <c r="W178" t="s">
        <v>34</v>
      </c>
      <c r="X178" t="s">
        <v>249</v>
      </c>
      <c r="Y178">
        <v>2013</v>
      </c>
      <c r="Z178">
        <v>2013</v>
      </c>
      <c r="AA178">
        <v>0.39</v>
      </c>
    </row>
    <row r="179" spans="1:27" x14ac:dyDescent="0.25">
      <c r="A179" t="s">
        <v>246</v>
      </c>
      <c r="B179" t="s">
        <v>255</v>
      </c>
      <c r="C179" t="s">
        <v>261</v>
      </c>
      <c r="D179" t="s">
        <v>38</v>
      </c>
      <c r="E179" s="1">
        <v>41661</v>
      </c>
      <c r="F179">
        <v>20053</v>
      </c>
      <c r="G179">
        <v>8.44</v>
      </c>
      <c r="H179">
        <v>10.25</v>
      </c>
      <c r="I179">
        <v>52.52</v>
      </c>
      <c r="J179">
        <v>432941</v>
      </c>
      <c r="K179" s="1">
        <v>41661</v>
      </c>
      <c r="L179">
        <v>7251</v>
      </c>
      <c r="M179">
        <v>7.88</v>
      </c>
      <c r="N179">
        <v>9.18</v>
      </c>
      <c r="O179">
        <v>52.52</v>
      </c>
      <c r="P179" s="1">
        <v>41274</v>
      </c>
      <c r="Q179">
        <v>422179</v>
      </c>
      <c r="R179" t="s">
        <v>31</v>
      </c>
      <c r="S179">
        <v>6.6</v>
      </c>
      <c r="T179" t="s">
        <v>39</v>
      </c>
      <c r="U179" t="s">
        <v>33</v>
      </c>
      <c r="V179" t="s">
        <v>34</v>
      </c>
      <c r="W179" t="s">
        <v>34</v>
      </c>
      <c r="X179" t="s">
        <v>249</v>
      </c>
      <c r="Y179">
        <v>2014</v>
      </c>
      <c r="Z179">
        <v>2014</v>
      </c>
      <c r="AA179">
        <v>0.39</v>
      </c>
    </row>
    <row r="180" spans="1:27" x14ac:dyDescent="0.25">
      <c r="A180" t="s">
        <v>246</v>
      </c>
      <c r="B180" t="s">
        <v>247</v>
      </c>
      <c r="C180" t="s">
        <v>262</v>
      </c>
      <c r="D180" t="s">
        <v>30</v>
      </c>
      <c r="E180" s="1">
        <v>41990</v>
      </c>
      <c r="F180">
        <v>221098</v>
      </c>
      <c r="G180">
        <v>7.84</v>
      </c>
      <c r="H180">
        <v>10.199999999999999</v>
      </c>
      <c r="I180">
        <v>50.38</v>
      </c>
      <c r="J180">
        <v>3406466</v>
      </c>
      <c r="K180" s="1">
        <v>41990</v>
      </c>
      <c r="L180">
        <v>152687</v>
      </c>
      <c r="M180">
        <v>7.31</v>
      </c>
      <c r="N180">
        <v>9.17</v>
      </c>
      <c r="O180">
        <v>50.38</v>
      </c>
      <c r="P180" s="1">
        <v>41639</v>
      </c>
      <c r="Q180">
        <v>3396538</v>
      </c>
      <c r="R180" t="s">
        <v>31</v>
      </c>
      <c r="S180">
        <v>6.36666666666666</v>
      </c>
      <c r="T180" t="s">
        <v>39</v>
      </c>
      <c r="U180" t="s">
        <v>33</v>
      </c>
      <c r="V180" t="s">
        <v>34</v>
      </c>
      <c r="W180" t="s">
        <v>34</v>
      </c>
      <c r="X180" t="s">
        <v>249</v>
      </c>
      <c r="Y180">
        <v>2014</v>
      </c>
      <c r="Z180">
        <v>2014</v>
      </c>
      <c r="AA180">
        <v>0.39</v>
      </c>
    </row>
    <row r="181" spans="1:27" x14ac:dyDescent="0.25">
      <c r="A181" t="s">
        <v>246</v>
      </c>
      <c r="B181" t="s">
        <v>250</v>
      </c>
      <c r="C181" t="s">
        <v>263</v>
      </c>
      <c r="D181" t="s">
        <v>30</v>
      </c>
      <c r="E181" s="1">
        <v>42718</v>
      </c>
      <c r="F181">
        <v>98252</v>
      </c>
      <c r="G181">
        <v>7.58</v>
      </c>
      <c r="H181">
        <v>9.92</v>
      </c>
      <c r="I181">
        <v>52</v>
      </c>
      <c r="J181">
        <v>1032639</v>
      </c>
      <c r="K181" s="1">
        <v>42718</v>
      </c>
      <c r="L181">
        <v>57400</v>
      </c>
      <c r="M181">
        <v>7.08</v>
      </c>
      <c r="N181">
        <v>9.1</v>
      </c>
      <c r="O181">
        <v>50</v>
      </c>
      <c r="P181" s="1">
        <v>42369</v>
      </c>
      <c r="Q181">
        <v>1014144</v>
      </c>
      <c r="R181" t="s">
        <v>31</v>
      </c>
      <c r="S181">
        <v>5.5333333333333297</v>
      </c>
      <c r="T181" t="s">
        <v>39</v>
      </c>
      <c r="U181" t="s">
        <v>33</v>
      </c>
      <c r="V181" t="s">
        <v>41</v>
      </c>
      <c r="W181" t="s">
        <v>34</v>
      </c>
      <c r="X181" t="s">
        <v>249</v>
      </c>
      <c r="Y181">
        <v>2016</v>
      </c>
      <c r="Z181">
        <v>2016</v>
      </c>
      <c r="AA181">
        <v>0.39</v>
      </c>
    </row>
    <row r="182" spans="1:27" x14ac:dyDescent="0.25">
      <c r="A182" t="s">
        <v>246</v>
      </c>
      <c r="B182" t="s">
        <v>252</v>
      </c>
      <c r="C182" t="s">
        <v>264</v>
      </c>
      <c r="D182" t="s">
        <v>38</v>
      </c>
      <c r="E182" s="1">
        <v>43082</v>
      </c>
      <c r="F182">
        <v>19190</v>
      </c>
      <c r="G182">
        <v>7.79</v>
      </c>
      <c r="H182">
        <v>9.9499999999999993</v>
      </c>
      <c r="I182">
        <v>52.19</v>
      </c>
      <c r="J182">
        <v>633877</v>
      </c>
      <c r="K182" s="1">
        <v>43082</v>
      </c>
      <c r="L182">
        <v>11193</v>
      </c>
      <c r="M182">
        <v>7.42</v>
      </c>
      <c r="N182">
        <v>9.25</v>
      </c>
      <c r="O182">
        <v>52.19</v>
      </c>
      <c r="P182" s="1">
        <v>42735</v>
      </c>
      <c r="Q182">
        <v>617780</v>
      </c>
      <c r="R182" t="s">
        <v>31</v>
      </c>
      <c r="S182">
        <v>5.5333333333333297</v>
      </c>
      <c r="T182" t="s">
        <v>39</v>
      </c>
      <c r="U182" t="s">
        <v>40</v>
      </c>
      <c r="V182" t="s">
        <v>41</v>
      </c>
      <c r="W182" t="s">
        <v>34</v>
      </c>
      <c r="X182" t="s">
        <v>249</v>
      </c>
      <c r="Y182">
        <v>2017</v>
      </c>
      <c r="Z182">
        <v>2017</v>
      </c>
      <c r="AA182">
        <v>0.39</v>
      </c>
    </row>
    <row r="183" spans="1:27" x14ac:dyDescent="0.25">
      <c r="A183" t="s">
        <v>246</v>
      </c>
      <c r="B183" t="s">
        <v>247</v>
      </c>
      <c r="C183" t="s">
        <v>265</v>
      </c>
      <c r="D183" t="s">
        <v>30</v>
      </c>
      <c r="E183" s="1">
        <v>43208</v>
      </c>
      <c r="F183">
        <v>336989</v>
      </c>
      <c r="G183">
        <v>7.7</v>
      </c>
      <c r="H183">
        <v>10.5</v>
      </c>
      <c r="I183">
        <v>53.45</v>
      </c>
      <c r="J183">
        <v>3899733</v>
      </c>
      <c r="K183" s="1">
        <v>43208</v>
      </c>
      <c r="L183">
        <v>124661</v>
      </c>
      <c r="M183">
        <v>7.09</v>
      </c>
      <c r="N183">
        <v>9.25</v>
      </c>
      <c r="O183">
        <v>53</v>
      </c>
      <c r="P183" s="1">
        <v>42735</v>
      </c>
      <c r="Q183">
        <v>3861111</v>
      </c>
      <c r="R183" t="s">
        <v>31</v>
      </c>
      <c r="S183">
        <v>4.9000000000000004</v>
      </c>
      <c r="T183" t="s">
        <v>39</v>
      </c>
      <c r="U183" t="s">
        <v>40</v>
      </c>
      <c r="V183" t="s">
        <v>41</v>
      </c>
      <c r="W183" t="s">
        <v>34</v>
      </c>
      <c r="X183" t="s">
        <v>249</v>
      </c>
      <c r="Y183">
        <v>2018</v>
      </c>
      <c r="Z183">
        <v>2018</v>
      </c>
      <c r="AA183">
        <v>0.25</v>
      </c>
    </row>
    <row r="184" spans="1:27" x14ac:dyDescent="0.25">
      <c r="A184" t="s">
        <v>246</v>
      </c>
      <c r="B184" t="s">
        <v>258</v>
      </c>
      <c r="C184" t="s">
        <v>266</v>
      </c>
      <c r="D184" t="s">
        <v>38</v>
      </c>
      <c r="E184" s="1">
        <v>43446</v>
      </c>
      <c r="F184">
        <v>86132</v>
      </c>
      <c r="G184">
        <v>7.57</v>
      </c>
      <c r="H184">
        <v>10.25</v>
      </c>
      <c r="I184">
        <v>53.76</v>
      </c>
      <c r="J184">
        <v>1573239</v>
      </c>
      <c r="K184" s="1">
        <v>43446</v>
      </c>
      <c r="L184">
        <v>30158</v>
      </c>
      <c r="M184">
        <v>7.06</v>
      </c>
      <c r="N184">
        <v>9.3000000000000007</v>
      </c>
      <c r="O184">
        <v>53.76</v>
      </c>
      <c r="P184" s="1">
        <v>43100</v>
      </c>
      <c r="Q184">
        <v>1446407</v>
      </c>
      <c r="R184" t="s">
        <v>31</v>
      </c>
      <c r="S184">
        <v>6</v>
      </c>
      <c r="T184" t="s">
        <v>39</v>
      </c>
      <c r="U184" t="s">
        <v>40</v>
      </c>
      <c r="V184" t="s">
        <v>41</v>
      </c>
      <c r="W184" t="s">
        <v>34</v>
      </c>
      <c r="X184" t="s">
        <v>249</v>
      </c>
      <c r="Y184">
        <v>2018</v>
      </c>
      <c r="Z184">
        <v>2018</v>
      </c>
      <c r="AA184">
        <v>0.25</v>
      </c>
    </row>
    <row r="185" spans="1:27" x14ac:dyDescent="0.25">
      <c r="A185" t="s">
        <v>246</v>
      </c>
      <c r="B185" t="s">
        <v>255</v>
      </c>
      <c r="C185" t="s">
        <v>267</v>
      </c>
      <c r="D185" t="s">
        <v>38</v>
      </c>
      <c r="E185" s="1">
        <v>43453</v>
      </c>
      <c r="F185">
        <v>27785</v>
      </c>
      <c r="G185">
        <v>7.82</v>
      </c>
      <c r="H185">
        <v>10.199999999999999</v>
      </c>
      <c r="I185">
        <v>55</v>
      </c>
      <c r="J185">
        <v>537829</v>
      </c>
      <c r="K185" s="1">
        <v>43453</v>
      </c>
      <c r="L185">
        <v>19747</v>
      </c>
      <c r="M185">
        <v>7.32</v>
      </c>
      <c r="N185">
        <v>9.3000000000000007</v>
      </c>
      <c r="O185">
        <v>55</v>
      </c>
      <c r="P185" s="1">
        <v>43100</v>
      </c>
      <c r="Q185">
        <v>534220</v>
      </c>
      <c r="R185" t="s">
        <v>31</v>
      </c>
      <c r="S185">
        <v>5.7666666666666604</v>
      </c>
      <c r="T185" t="s">
        <v>39</v>
      </c>
      <c r="U185" t="s">
        <v>40</v>
      </c>
      <c r="V185" t="s">
        <v>41</v>
      </c>
      <c r="W185" t="s">
        <v>34</v>
      </c>
      <c r="X185" t="s">
        <v>249</v>
      </c>
      <c r="Y185">
        <v>2018</v>
      </c>
      <c r="Z185">
        <v>2018</v>
      </c>
      <c r="AA185">
        <v>0.25</v>
      </c>
    </row>
    <row r="186" spans="1:27" x14ac:dyDescent="0.25">
      <c r="A186" t="s">
        <v>246</v>
      </c>
      <c r="B186" t="s">
        <v>250</v>
      </c>
      <c r="C186" t="s">
        <v>268</v>
      </c>
      <c r="D186" t="s">
        <v>30</v>
      </c>
      <c r="E186" s="1">
        <v>45163</v>
      </c>
      <c r="F186">
        <v>130641</v>
      </c>
      <c r="G186">
        <v>7.47</v>
      </c>
      <c r="H186">
        <v>10.199999999999999</v>
      </c>
      <c r="I186">
        <v>52</v>
      </c>
      <c r="J186">
        <v>1539098</v>
      </c>
      <c r="K186" s="1">
        <v>45163</v>
      </c>
      <c r="L186">
        <v>22957</v>
      </c>
      <c r="M186">
        <v>6.48</v>
      </c>
      <c r="N186">
        <v>8.6300000000000008</v>
      </c>
      <c r="O186">
        <v>50</v>
      </c>
      <c r="P186" s="1">
        <v>45291</v>
      </c>
      <c r="Q186">
        <v>1105196</v>
      </c>
      <c r="R186" t="s">
        <v>31</v>
      </c>
      <c r="S186">
        <v>11.6666666666666</v>
      </c>
      <c r="T186" t="s">
        <v>39</v>
      </c>
      <c r="U186" t="s">
        <v>33</v>
      </c>
      <c r="V186" t="s">
        <v>34</v>
      </c>
      <c r="W186" t="s">
        <v>34</v>
      </c>
      <c r="X186" t="s">
        <v>249</v>
      </c>
      <c r="Y186">
        <v>2023</v>
      </c>
      <c r="Z186">
        <v>2023</v>
      </c>
      <c r="AA186">
        <v>0.25</v>
      </c>
    </row>
    <row r="187" spans="1:27" x14ac:dyDescent="0.25">
      <c r="A187" t="s">
        <v>269</v>
      </c>
      <c r="B187" t="s">
        <v>270</v>
      </c>
      <c r="C187" t="s">
        <v>271</v>
      </c>
      <c r="D187" t="s">
        <v>30</v>
      </c>
      <c r="E187" s="1">
        <v>39477</v>
      </c>
      <c r="F187">
        <v>50450</v>
      </c>
      <c r="G187">
        <v>8.42</v>
      </c>
      <c r="H187">
        <v>11</v>
      </c>
      <c r="I187">
        <v>46.55</v>
      </c>
      <c r="J187">
        <v>980636</v>
      </c>
      <c r="K187" s="1">
        <v>39477</v>
      </c>
      <c r="L187">
        <v>28286</v>
      </c>
      <c r="M187">
        <v>7.96</v>
      </c>
      <c r="N187">
        <v>10</v>
      </c>
      <c r="O187">
        <v>46.55</v>
      </c>
      <c r="P187" s="1">
        <v>39141</v>
      </c>
      <c r="Q187">
        <v>978291</v>
      </c>
      <c r="R187" t="s">
        <v>31</v>
      </c>
      <c r="S187">
        <v>13.8</v>
      </c>
      <c r="T187" t="s">
        <v>39</v>
      </c>
      <c r="U187" t="s">
        <v>33</v>
      </c>
      <c r="V187" t="s">
        <v>34</v>
      </c>
      <c r="W187" t="s">
        <v>34</v>
      </c>
      <c r="X187" t="s">
        <v>269</v>
      </c>
      <c r="Y187">
        <v>2008</v>
      </c>
      <c r="Z187">
        <v>2008</v>
      </c>
      <c r="AA187">
        <v>0.39</v>
      </c>
    </row>
    <row r="188" spans="1:27" x14ac:dyDescent="0.25">
      <c r="A188" t="s">
        <v>269</v>
      </c>
      <c r="B188" t="s">
        <v>270</v>
      </c>
      <c r="C188" t="s">
        <v>272</v>
      </c>
      <c r="D188" t="s">
        <v>30</v>
      </c>
      <c r="E188" s="1">
        <v>40239</v>
      </c>
      <c r="F188">
        <v>44514</v>
      </c>
      <c r="G188">
        <v>8.5299999999999994</v>
      </c>
      <c r="H188">
        <v>10.75</v>
      </c>
      <c r="I188">
        <v>46.18</v>
      </c>
      <c r="J188">
        <v>1020095</v>
      </c>
      <c r="K188" s="1">
        <v>40239</v>
      </c>
      <c r="L188">
        <v>19833</v>
      </c>
      <c r="M188">
        <v>8.01</v>
      </c>
      <c r="N188">
        <v>9.6300000000000008</v>
      </c>
      <c r="O188">
        <v>46.18</v>
      </c>
      <c r="P188" s="1">
        <v>39813</v>
      </c>
      <c r="Q188">
        <v>1010264</v>
      </c>
      <c r="R188" t="s">
        <v>31</v>
      </c>
      <c r="S188">
        <v>9.4666666666666597</v>
      </c>
      <c r="T188" t="s">
        <v>39</v>
      </c>
      <c r="U188" t="s">
        <v>33</v>
      </c>
      <c r="V188" t="s">
        <v>34</v>
      </c>
      <c r="W188" t="s">
        <v>34</v>
      </c>
      <c r="X188" t="s">
        <v>269</v>
      </c>
      <c r="Y188">
        <v>2010</v>
      </c>
      <c r="Z188">
        <v>2010</v>
      </c>
      <c r="AA188">
        <v>0.39</v>
      </c>
    </row>
    <row r="189" spans="1:27" x14ac:dyDescent="0.25">
      <c r="A189" t="s">
        <v>269</v>
      </c>
      <c r="B189" t="s">
        <v>270</v>
      </c>
      <c r="C189" t="s">
        <v>273</v>
      </c>
      <c r="D189" t="s">
        <v>30</v>
      </c>
      <c r="E189" s="1">
        <v>41178</v>
      </c>
      <c r="F189">
        <v>39700</v>
      </c>
      <c r="G189">
        <v>8.64</v>
      </c>
      <c r="H189">
        <v>10.75</v>
      </c>
      <c r="I189">
        <v>49.23</v>
      </c>
      <c r="J189">
        <v>1155796</v>
      </c>
      <c r="K189" s="1">
        <v>41178</v>
      </c>
      <c r="L189">
        <v>24000</v>
      </c>
      <c r="M189">
        <v>8.0299999999999994</v>
      </c>
      <c r="N189">
        <v>9.5</v>
      </c>
      <c r="O189">
        <v>49.23</v>
      </c>
      <c r="P189" s="1">
        <v>40816</v>
      </c>
      <c r="Q189">
        <v>1150000</v>
      </c>
      <c r="R189" t="s">
        <v>31</v>
      </c>
      <c r="S189">
        <v>14.8666666666666</v>
      </c>
      <c r="T189" t="s">
        <v>39</v>
      </c>
      <c r="U189" t="s">
        <v>33</v>
      </c>
      <c r="V189" t="s">
        <v>34</v>
      </c>
      <c r="W189" t="s">
        <v>34</v>
      </c>
      <c r="X189" t="s">
        <v>269</v>
      </c>
      <c r="Y189">
        <v>2012</v>
      </c>
      <c r="Z189">
        <v>2012</v>
      </c>
      <c r="AA189">
        <v>0.39</v>
      </c>
    </row>
    <row r="190" spans="1:27" x14ac:dyDescent="0.25">
      <c r="A190" t="s">
        <v>269</v>
      </c>
      <c r="B190" t="s">
        <v>274</v>
      </c>
      <c r="C190" t="s">
        <v>275</v>
      </c>
      <c r="D190" t="s">
        <v>38</v>
      </c>
      <c r="E190" s="1">
        <v>41404</v>
      </c>
      <c r="F190">
        <v>28224.240000000002</v>
      </c>
      <c r="G190">
        <v>8.91</v>
      </c>
      <c r="H190">
        <v>10.9</v>
      </c>
      <c r="I190">
        <v>59.3</v>
      </c>
      <c r="J190">
        <v>206858.26199999999</v>
      </c>
      <c r="K190" s="1">
        <v>41404</v>
      </c>
      <c r="L190">
        <v>8381.0889999999999</v>
      </c>
      <c r="M190">
        <v>7.93</v>
      </c>
      <c r="N190">
        <v>9.25</v>
      </c>
      <c r="O190">
        <v>59.3</v>
      </c>
      <c r="P190" s="1">
        <v>40816</v>
      </c>
      <c r="Q190">
        <v>201569.04800000001</v>
      </c>
      <c r="R190" t="s">
        <v>31</v>
      </c>
      <c r="S190">
        <v>14.533333333333299</v>
      </c>
      <c r="T190" t="s">
        <v>39</v>
      </c>
      <c r="U190" t="s">
        <v>33</v>
      </c>
      <c r="V190" t="s">
        <v>34</v>
      </c>
      <c r="W190" t="s">
        <v>34</v>
      </c>
      <c r="X190" t="s">
        <v>269</v>
      </c>
      <c r="Y190">
        <v>2013</v>
      </c>
      <c r="Z190">
        <v>2013</v>
      </c>
      <c r="AA190">
        <v>0.39</v>
      </c>
    </row>
    <row r="191" spans="1:27" x14ac:dyDescent="0.25">
      <c r="A191" t="s">
        <v>269</v>
      </c>
      <c r="B191" t="s">
        <v>270</v>
      </c>
      <c r="C191" t="s">
        <v>276</v>
      </c>
      <c r="D191" t="s">
        <v>30</v>
      </c>
      <c r="E191" s="1">
        <v>41724</v>
      </c>
      <c r="F191">
        <v>44816</v>
      </c>
      <c r="G191">
        <v>8.07</v>
      </c>
      <c r="H191">
        <v>10.25</v>
      </c>
      <c r="I191">
        <v>49.19</v>
      </c>
      <c r="J191">
        <v>1365600</v>
      </c>
      <c r="K191" s="1">
        <v>41724</v>
      </c>
      <c r="L191">
        <v>23448</v>
      </c>
      <c r="M191">
        <v>7.65</v>
      </c>
      <c r="N191">
        <v>9.4</v>
      </c>
      <c r="O191">
        <v>49.19</v>
      </c>
      <c r="P191" s="1">
        <v>41274</v>
      </c>
      <c r="Q191">
        <v>1333479</v>
      </c>
      <c r="R191" t="s">
        <v>31</v>
      </c>
      <c r="S191">
        <v>12.7666666666666</v>
      </c>
      <c r="T191" t="s">
        <v>39</v>
      </c>
      <c r="U191" t="s">
        <v>33</v>
      </c>
      <c r="V191" t="s">
        <v>34</v>
      </c>
      <c r="W191" t="s">
        <v>34</v>
      </c>
      <c r="X191" t="s">
        <v>269</v>
      </c>
      <c r="Y191">
        <v>2014</v>
      </c>
      <c r="Z191">
        <v>2014</v>
      </c>
      <c r="AA191">
        <v>0.39</v>
      </c>
    </row>
    <row r="192" spans="1:27" x14ac:dyDescent="0.25">
      <c r="A192" t="s">
        <v>269</v>
      </c>
      <c r="B192" t="s">
        <v>270</v>
      </c>
      <c r="C192" t="s">
        <v>277</v>
      </c>
      <c r="D192" t="s">
        <v>30</v>
      </c>
      <c r="E192" s="1">
        <v>41955</v>
      </c>
      <c r="F192">
        <v>4696.1880000000001</v>
      </c>
      <c r="G192">
        <v>0</v>
      </c>
      <c r="H192">
        <v>0</v>
      </c>
      <c r="I192">
        <v>0</v>
      </c>
      <c r="J192">
        <v>0</v>
      </c>
      <c r="K192" s="1">
        <v>41955</v>
      </c>
      <c r="L192">
        <v>4696.1880000000001</v>
      </c>
      <c r="M192">
        <v>0</v>
      </c>
      <c r="N192">
        <v>0</v>
      </c>
      <c r="O192">
        <v>0</v>
      </c>
      <c r="P192" t="s">
        <v>43</v>
      </c>
      <c r="Q192">
        <v>0</v>
      </c>
      <c r="R192" t="s">
        <v>43</v>
      </c>
      <c r="S192">
        <v>4.93333333333333</v>
      </c>
      <c r="T192" t="s">
        <v>112</v>
      </c>
      <c r="U192" t="s">
        <v>33</v>
      </c>
      <c r="V192" t="s">
        <v>34</v>
      </c>
      <c r="W192" t="s">
        <v>34</v>
      </c>
      <c r="X192" t="s">
        <v>269</v>
      </c>
      <c r="Y192">
        <v>2014</v>
      </c>
      <c r="Z192">
        <v>2014</v>
      </c>
      <c r="AA192">
        <v>0.39</v>
      </c>
    </row>
    <row r="193" spans="1:27" x14ac:dyDescent="0.25">
      <c r="A193" t="s">
        <v>269</v>
      </c>
      <c r="B193" t="s">
        <v>274</v>
      </c>
      <c r="C193" t="s">
        <v>278</v>
      </c>
      <c r="D193" t="s">
        <v>38</v>
      </c>
      <c r="E193" s="1">
        <v>42795</v>
      </c>
      <c r="F193">
        <v>17240.931</v>
      </c>
      <c r="G193">
        <v>8.23</v>
      </c>
      <c r="H193">
        <v>10.25</v>
      </c>
      <c r="I193">
        <v>57.76</v>
      </c>
      <c r="J193">
        <v>261872.76199999999</v>
      </c>
      <c r="K193" s="1">
        <v>42795</v>
      </c>
      <c r="L193">
        <v>8510.2510000000002</v>
      </c>
      <c r="M193">
        <v>7.57</v>
      </c>
      <c r="N193">
        <v>9.25</v>
      </c>
      <c r="O193">
        <v>55.7</v>
      </c>
      <c r="P193" s="1">
        <v>42277</v>
      </c>
      <c r="Q193">
        <v>255674.21</v>
      </c>
      <c r="R193" t="s">
        <v>31</v>
      </c>
      <c r="S193">
        <v>12.3</v>
      </c>
      <c r="T193" t="s">
        <v>39</v>
      </c>
      <c r="U193" t="s">
        <v>33</v>
      </c>
      <c r="V193" t="s">
        <v>34</v>
      </c>
      <c r="W193" t="s">
        <v>34</v>
      </c>
      <c r="X193" t="s">
        <v>269</v>
      </c>
      <c r="Y193">
        <v>2017</v>
      </c>
      <c r="Z193">
        <v>2017</v>
      </c>
      <c r="AA193">
        <v>0.39</v>
      </c>
    </row>
    <row r="194" spans="1:27" x14ac:dyDescent="0.25">
      <c r="A194" t="s">
        <v>269</v>
      </c>
      <c r="B194" t="s">
        <v>270</v>
      </c>
      <c r="C194" t="s">
        <v>279</v>
      </c>
      <c r="D194" t="s">
        <v>30</v>
      </c>
      <c r="E194" s="1">
        <v>42940</v>
      </c>
      <c r="F194">
        <v>77494</v>
      </c>
      <c r="G194">
        <v>8</v>
      </c>
      <c r="H194">
        <v>10.6</v>
      </c>
      <c r="I194">
        <v>49.14</v>
      </c>
      <c r="J194">
        <v>1714834</v>
      </c>
      <c r="K194" s="1">
        <v>42940</v>
      </c>
      <c r="L194">
        <v>36888</v>
      </c>
      <c r="M194">
        <v>7.46</v>
      </c>
      <c r="N194">
        <v>9.5</v>
      </c>
      <c r="O194">
        <v>49.14</v>
      </c>
      <c r="P194" s="1">
        <v>42460</v>
      </c>
      <c r="Q194">
        <v>1627944</v>
      </c>
      <c r="R194" t="s">
        <v>31</v>
      </c>
      <c r="S194">
        <v>12.966666666666599</v>
      </c>
      <c r="T194" t="s">
        <v>39</v>
      </c>
      <c r="U194" t="s">
        <v>33</v>
      </c>
      <c r="V194" t="s">
        <v>34</v>
      </c>
      <c r="W194" t="s">
        <v>34</v>
      </c>
      <c r="X194" t="s">
        <v>269</v>
      </c>
      <c r="Y194">
        <v>2017</v>
      </c>
      <c r="Z194">
        <v>2017</v>
      </c>
      <c r="AA194">
        <v>0.39</v>
      </c>
    </row>
    <row r="195" spans="1:27" x14ac:dyDescent="0.25">
      <c r="A195" t="s">
        <v>269</v>
      </c>
      <c r="B195" t="s">
        <v>270</v>
      </c>
      <c r="C195" t="s">
        <v>280</v>
      </c>
      <c r="D195" t="s">
        <v>30</v>
      </c>
      <c r="E195" s="1">
        <v>43320</v>
      </c>
      <c r="F195">
        <v>65679</v>
      </c>
      <c r="G195">
        <v>7.74</v>
      </c>
      <c r="H195">
        <v>10.1</v>
      </c>
      <c r="I195">
        <v>50.28</v>
      </c>
      <c r="J195">
        <v>1872430</v>
      </c>
      <c r="K195" s="1">
        <v>43320</v>
      </c>
      <c r="L195">
        <v>-24100</v>
      </c>
      <c r="M195">
        <v>7.45</v>
      </c>
      <c r="N195">
        <v>9.5299999999999994</v>
      </c>
      <c r="O195">
        <v>50.44</v>
      </c>
      <c r="P195" s="1">
        <v>43100</v>
      </c>
      <c r="Q195">
        <v>0</v>
      </c>
      <c r="R195" t="s">
        <v>43</v>
      </c>
      <c r="S195">
        <v>7.7333333333333298</v>
      </c>
      <c r="T195" t="s">
        <v>39</v>
      </c>
      <c r="U195" t="s">
        <v>40</v>
      </c>
      <c r="V195" t="s">
        <v>34</v>
      </c>
      <c r="W195" t="s">
        <v>34</v>
      </c>
      <c r="X195" t="s">
        <v>269</v>
      </c>
      <c r="Y195">
        <v>2018</v>
      </c>
      <c r="Z195">
        <v>2018</v>
      </c>
      <c r="AA195">
        <v>0.25</v>
      </c>
    </row>
    <row r="196" spans="1:27" x14ac:dyDescent="0.25">
      <c r="A196" t="s">
        <v>269</v>
      </c>
      <c r="B196" t="s">
        <v>270</v>
      </c>
      <c r="C196" t="s">
        <v>281</v>
      </c>
      <c r="D196" t="s">
        <v>30</v>
      </c>
      <c r="E196" s="1">
        <v>44351</v>
      </c>
      <c r="F196">
        <v>135867</v>
      </c>
      <c r="G196">
        <v>7.39</v>
      </c>
      <c r="H196">
        <v>9.6999999999999993</v>
      </c>
      <c r="I196">
        <v>50.68</v>
      </c>
      <c r="J196">
        <v>2597686</v>
      </c>
      <c r="K196" s="1">
        <v>44351</v>
      </c>
      <c r="L196">
        <v>108600</v>
      </c>
      <c r="M196">
        <v>7.17</v>
      </c>
      <c r="N196">
        <v>9.2799999999999994</v>
      </c>
      <c r="O196">
        <v>50.68</v>
      </c>
      <c r="P196" s="1">
        <v>44926</v>
      </c>
      <c r="Q196">
        <v>2472300</v>
      </c>
      <c r="R196" t="s">
        <v>31</v>
      </c>
      <c r="S196">
        <v>24.533333333333299</v>
      </c>
      <c r="T196" t="s">
        <v>39</v>
      </c>
      <c r="U196" t="s">
        <v>33</v>
      </c>
      <c r="V196" t="s">
        <v>41</v>
      </c>
      <c r="W196" t="s">
        <v>34</v>
      </c>
      <c r="X196" t="s">
        <v>269</v>
      </c>
      <c r="Y196">
        <v>2021</v>
      </c>
      <c r="Z196">
        <v>2021</v>
      </c>
      <c r="AA196">
        <v>0.25</v>
      </c>
    </row>
    <row r="197" spans="1:27" x14ac:dyDescent="0.25">
      <c r="A197" t="s">
        <v>269</v>
      </c>
      <c r="B197" t="s">
        <v>274</v>
      </c>
      <c r="C197" t="s">
        <v>282</v>
      </c>
      <c r="D197" t="s">
        <v>38</v>
      </c>
      <c r="E197" s="1">
        <v>44251</v>
      </c>
      <c r="F197">
        <v>39014.425999999999</v>
      </c>
      <c r="G197">
        <v>7.56</v>
      </c>
      <c r="H197">
        <v>10.4</v>
      </c>
      <c r="I197">
        <v>52.1</v>
      </c>
      <c r="J197">
        <v>542566.35</v>
      </c>
      <c r="K197" s="1">
        <v>44251</v>
      </c>
      <c r="L197">
        <v>19500</v>
      </c>
      <c r="M197">
        <v>7.05</v>
      </c>
      <c r="N197">
        <v>9.25</v>
      </c>
      <c r="O197">
        <v>52.1</v>
      </c>
      <c r="P197" s="1">
        <v>43830</v>
      </c>
      <c r="Q197">
        <v>0</v>
      </c>
      <c r="R197" t="s">
        <v>43</v>
      </c>
      <c r="S197">
        <v>13.6</v>
      </c>
      <c r="T197" t="s">
        <v>39</v>
      </c>
      <c r="U197" t="s">
        <v>40</v>
      </c>
      <c r="V197" t="s">
        <v>34</v>
      </c>
      <c r="W197" t="s">
        <v>34</v>
      </c>
      <c r="X197" t="s">
        <v>269</v>
      </c>
      <c r="Y197">
        <v>2021</v>
      </c>
      <c r="Z197">
        <v>2021</v>
      </c>
      <c r="AA197">
        <v>0.25</v>
      </c>
    </row>
    <row r="198" spans="1:27" x14ac:dyDescent="0.25">
      <c r="A198" t="s">
        <v>269</v>
      </c>
      <c r="B198" t="s">
        <v>274</v>
      </c>
      <c r="C198" t="s">
        <v>283</v>
      </c>
      <c r="D198" t="s">
        <v>38</v>
      </c>
      <c r="E198" s="1">
        <v>45275</v>
      </c>
      <c r="F198">
        <v>52965.62</v>
      </c>
      <c r="G198">
        <v>7.39</v>
      </c>
      <c r="H198">
        <v>10.4</v>
      </c>
      <c r="I198">
        <v>53.69</v>
      </c>
      <c r="J198">
        <v>728902.45200000005</v>
      </c>
      <c r="K198" s="1">
        <v>45275</v>
      </c>
      <c r="L198">
        <v>24595.330999999998</v>
      </c>
      <c r="M198">
        <v>7.11</v>
      </c>
      <c r="N198">
        <v>9.65</v>
      </c>
      <c r="O198">
        <v>52</v>
      </c>
      <c r="P198" s="1">
        <v>44561</v>
      </c>
      <c r="Q198">
        <v>580402.43099999998</v>
      </c>
      <c r="R198" t="s">
        <v>31</v>
      </c>
      <c r="S198">
        <v>20.6666666666666</v>
      </c>
      <c r="T198" t="s">
        <v>39</v>
      </c>
      <c r="U198" t="s">
        <v>33</v>
      </c>
      <c r="V198" t="s">
        <v>34</v>
      </c>
      <c r="W198" t="s">
        <v>34</v>
      </c>
      <c r="X198" t="s">
        <v>269</v>
      </c>
      <c r="Y198">
        <v>2023</v>
      </c>
      <c r="Z198">
        <v>2023</v>
      </c>
      <c r="AA198">
        <v>0.25</v>
      </c>
    </row>
    <row r="199" spans="1:27" x14ac:dyDescent="0.25">
      <c r="A199" t="s">
        <v>284</v>
      </c>
      <c r="B199" t="s">
        <v>285</v>
      </c>
      <c r="C199" t="s">
        <v>286</v>
      </c>
      <c r="D199" t="s">
        <v>38</v>
      </c>
      <c r="E199" s="1">
        <v>39693</v>
      </c>
      <c r="F199">
        <v>1895.6679999999999</v>
      </c>
      <c r="G199">
        <v>9.68</v>
      </c>
      <c r="H199">
        <v>11.5</v>
      </c>
      <c r="I199">
        <v>61.81</v>
      </c>
      <c r="J199">
        <v>49419.77</v>
      </c>
      <c r="K199" s="1">
        <v>39693</v>
      </c>
      <c r="L199">
        <v>325</v>
      </c>
      <c r="M199">
        <v>8.91</v>
      </c>
      <c r="N199">
        <v>10.25</v>
      </c>
      <c r="O199">
        <v>61.81</v>
      </c>
      <c r="P199" s="1">
        <v>39172</v>
      </c>
      <c r="Q199">
        <v>0</v>
      </c>
      <c r="R199" t="s">
        <v>43</v>
      </c>
      <c r="S199">
        <v>14.133333333333301</v>
      </c>
      <c r="T199" t="s">
        <v>39</v>
      </c>
      <c r="U199" t="s">
        <v>40</v>
      </c>
      <c r="V199" t="s">
        <v>34</v>
      </c>
      <c r="W199" t="s">
        <v>41</v>
      </c>
      <c r="X199" t="s">
        <v>287</v>
      </c>
      <c r="Y199">
        <v>2008</v>
      </c>
      <c r="Z199">
        <v>2008</v>
      </c>
      <c r="AA199">
        <v>0.39</v>
      </c>
    </row>
    <row r="200" spans="1:27" x14ac:dyDescent="0.25">
      <c r="A200" t="s">
        <v>284</v>
      </c>
      <c r="B200" t="s">
        <v>288</v>
      </c>
      <c r="C200" t="s">
        <v>289</v>
      </c>
      <c r="D200" t="s">
        <v>30</v>
      </c>
      <c r="E200" s="1">
        <v>40561</v>
      </c>
      <c r="F200">
        <v>24232</v>
      </c>
      <c r="G200">
        <v>7.97</v>
      </c>
      <c r="H200">
        <v>10.75</v>
      </c>
      <c r="I200">
        <v>47.52</v>
      </c>
      <c r="J200">
        <v>461303</v>
      </c>
      <c r="K200" s="1">
        <v>40561</v>
      </c>
      <c r="L200">
        <v>16371.203</v>
      </c>
      <c r="M200">
        <v>7.61</v>
      </c>
      <c r="N200">
        <v>10</v>
      </c>
      <c r="O200">
        <v>47.52</v>
      </c>
      <c r="P200" s="1">
        <v>39903</v>
      </c>
      <c r="Q200">
        <v>443263.64199999999</v>
      </c>
      <c r="R200" t="s">
        <v>31</v>
      </c>
      <c r="S200">
        <v>16.233333333333299</v>
      </c>
      <c r="T200" t="s">
        <v>39</v>
      </c>
      <c r="U200" t="s">
        <v>33</v>
      </c>
      <c r="V200" t="s">
        <v>34</v>
      </c>
      <c r="W200" t="s">
        <v>41</v>
      </c>
      <c r="X200" t="s">
        <v>287</v>
      </c>
      <c r="Y200">
        <v>2011</v>
      </c>
      <c r="Z200">
        <v>2011</v>
      </c>
      <c r="AA200">
        <v>0.39</v>
      </c>
    </row>
    <row r="201" spans="1:27" x14ac:dyDescent="0.25">
      <c r="A201" t="s">
        <v>284</v>
      </c>
      <c r="B201" t="s">
        <v>288</v>
      </c>
      <c r="C201" t="s">
        <v>290</v>
      </c>
      <c r="D201" t="s">
        <v>38</v>
      </c>
      <c r="E201" s="1">
        <v>40715</v>
      </c>
      <c r="F201">
        <v>10163</v>
      </c>
      <c r="G201">
        <v>8.07</v>
      </c>
      <c r="H201">
        <v>11</v>
      </c>
      <c r="I201">
        <v>48.28</v>
      </c>
      <c r="J201">
        <v>238700</v>
      </c>
      <c r="K201" s="1">
        <v>40715</v>
      </c>
      <c r="L201">
        <v>5800</v>
      </c>
      <c r="M201">
        <v>7.56</v>
      </c>
      <c r="N201">
        <v>10</v>
      </c>
      <c r="O201">
        <v>0</v>
      </c>
      <c r="P201" s="1">
        <v>40359</v>
      </c>
      <c r="Q201">
        <v>0</v>
      </c>
      <c r="R201" t="s">
        <v>43</v>
      </c>
      <c r="S201">
        <v>11.8</v>
      </c>
      <c r="T201" t="s">
        <v>39</v>
      </c>
      <c r="U201" t="s">
        <v>40</v>
      </c>
      <c r="V201" t="s">
        <v>34</v>
      </c>
      <c r="W201" t="s">
        <v>41</v>
      </c>
      <c r="X201" t="s">
        <v>287</v>
      </c>
      <c r="Y201">
        <v>2011</v>
      </c>
      <c r="Z201">
        <v>2011</v>
      </c>
      <c r="AA201">
        <v>0.39</v>
      </c>
    </row>
    <row r="202" spans="1:27" x14ac:dyDescent="0.25">
      <c r="A202" t="s">
        <v>284</v>
      </c>
      <c r="B202" t="s">
        <v>288</v>
      </c>
      <c r="C202" t="s">
        <v>291</v>
      </c>
      <c r="D202" t="s">
        <v>30</v>
      </c>
      <c r="E202" s="1">
        <v>41242</v>
      </c>
      <c r="F202">
        <v>34922</v>
      </c>
      <c r="G202">
        <v>7.87</v>
      </c>
      <c r="H202">
        <v>10.75</v>
      </c>
      <c r="I202">
        <v>49.61</v>
      </c>
      <c r="J202">
        <v>589996</v>
      </c>
      <c r="K202" s="1">
        <v>41242</v>
      </c>
      <c r="L202">
        <v>23152.791000000001</v>
      </c>
      <c r="M202">
        <v>7.38</v>
      </c>
      <c r="N202">
        <v>9.75</v>
      </c>
      <c r="O202">
        <v>49.61</v>
      </c>
      <c r="P202" s="1">
        <v>40908</v>
      </c>
      <c r="Q202">
        <v>0</v>
      </c>
      <c r="R202" t="s">
        <v>43</v>
      </c>
      <c r="S202">
        <v>12.1</v>
      </c>
      <c r="T202" t="s">
        <v>39</v>
      </c>
      <c r="U202" t="s">
        <v>40</v>
      </c>
      <c r="V202" t="s">
        <v>41</v>
      </c>
      <c r="W202" t="s">
        <v>41</v>
      </c>
      <c r="X202" t="s">
        <v>287</v>
      </c>
      <c r="Y202">
        <v>2012</v>
      </c>
      <c r="Z202">
        <v>2012</v>
      </c>
      <c r="AA202">
        <v>0.39</v>
      </c>
    </row>
    <row r="203" spans="1:27" x14ac:dyDescent="0.25">
      <c r="A203" t="s">
        <v>284</v>
      </c>
      <c r="B203" t="s">
        <v>288</v>
      </c>
      <c r="C203" t="s">
        <v>292</v>
      </c>
      <c r="D203" t="s">
        <v>38</v>
      </c>
      <c r="E203" s="1">
        <v>41569</v>
      </c>
      <c r="F203">
        <v>12067</v>
      </c>
      <c r="G203">
        <v>7.53</v>
      </c>
      <c r="H203">
        <v>10.25</v>
      </c>
      <c r="I203">
        <v>49.22</v>
      </c>
      <c r="J203">
        <v>276830</v>
      </c>
      <c r="K203" s="1">
        <v>41569</v>
      </c>
      <c r="L203">
        <v>6800</v>
      </c>
      <c r="M203">
        <v>0</v>
      </c>
      <c r="N203">
        <v>0</v>
      </c>
      <c r="O203">
        <v>0</v>
      </c>
      <c r="P203" s="1">
        <v>41274</v>
      </c>
      <c r="Q203">
        <v>0</v>
      </c>
      <c r="R203" t="s">
        <v>43</v>
      </c>
      <c r="S203">
        <v>10.633333333333301</v>
      </c>
      <c r="T203" t="s">
        <v>39</v>
      </c>
      <c r="U203" t="s">
        <v>40</v>
      </c>
      <c r="V203" t="s">
        <v>34</v>
      </c>
      <c r="W203" t="s">
        <v>41</v>
      </c>
      <c r="X203" t="s">
        <v>287</v>
      </c>
      <c r="Y203">
        <v>2013</v>
      </c>
      <c r="Z203">
        <v>2013</v>
      </c>
      <c r="AA203">
        <v>0.39</v>
      </c>
    </row>
    <row r="204" spans="1:27" x14ac:dyDescent="0.25">
      <c r="A204" t="s">
        <v>284</v>
      </c>
      <c r="B204" t="s">
        <v>288</v>
      </c>
      <c r="C204" t="s">
        <v>293</v>
      </c>
      <c r="D204" t="s">
        <v>30</v>
      </c>
      <c r="E204" s="1">
        <v>41731</v>
      </c>
      <c r="F204">
        <v>38976.366000000002</v>
      </c>
      <c r="G204">
        <v>7.53</v>
      </c>
      <c r="H204">
        <v>10.25</v>
      </c>
      <c r="I204">
        <v>49.22</v>
      </c>
      <c r="J204">
        <v>745604.17500000005</v>
      </c>
      <c r="K204" s="1">
        <v>41731</v>
      </c>
      <c r="L204">
        <v>15096.574000000001</v>
      </c>
      <c r="M204">
        <v>7.26</v>
      </c>
      <c r="N204">
        <v>9.6999999999999993</v>
      </c>
      <c r="O204">
        <v>49.22</v>
      </c>
      <c r="P204" s="1">
        <v>41274</v>
      </c>
      <c r="Q204">
        <v>619566.495</v>
      </c>
      <c r="R204" t="s">
        <v>31</v>
      </c>
      <c r="S204">
        <v>12.533333333333299</v>
      </c>
      <c r="T204" t="s">
        <v>39</v>
      </c>
      <c r="U204" t="s">
        <v>33</v>
      </c>
      <c r="V204" t="s">
        <v>34</v>
      </c>
      <c r="W204" t="s">
        <v>41</v>
      </c>
      <c r="X204" t="s">
        <v>287</v>
      </c>
      <c r="Y204">
        <v>2014</v>
      </c>
      <c r="Z204">
        <v>2014</v>
      </c>
      <c r="AA204">
        <v>0.39</v>
      </c>
    </row>
    <row r="205" spans="1:27" x14ac:dyDescent="0.25">
      <c r="A205" t="s">
        <v>284</v>
      </c>
      <c r="B205" t="s">
        <v>288</v>
      </c>
      <c r="C205" t="s">
        <v>294</v>
      </c>
      <c r="D205" t="s">
        <v>30</v>
      </c>
      <c r="E205" s="1">
        <v>42878</v>
      </c>
      <c r="F205">
        <v>60235.194000000003</v>
      </c>
      <c r="G205">
        <v>7.19</v>
      </c>
      <c r="H205">
        <v>10.6</v>
      </c>
      <c r="I205">
        <v>49.44</v>
      </c>
      <c r="J205">
        <v>838526.06299999997</v>
      </c>
      <c r="K205" s="1">
        <v>42878</v>
      </c>
      <c r="L205">
        <v>31500</v>
      </c>
      <c r="M205">
        <v>0</v>
      </c>
      <c r="N205">
        <v>9.6999999999999993</v>
      </c>
      <c r="O205">
        <v>0</v>
      </c>
      <c r="P205" s="1">
        <v>42369</v>
      </c>
      <c r="Q205">
        <v>0</v>
      </c>
      <c r="R205" t="s">
        <v>43</v>
      </c>
      <c r="S205">
        <v>12.3666666666666</v>
      </c>
      <c r="T205" t="s">
        <v>39</v>
      </c>
      <c r="U205" t="s">
        <v>40</v>
      </c>
      <c r="V205" t="s">
        <v>34</v>
      </c>
      <c r="W205" t="s">
        <v>41</v>
      </c>
      <c r="X205" t="s">
        <v>287</v>
      </c>
      <c r="Y205">
        <v>2017</v>
      </c>
      <c r="Z205">
        <v>2017</v>
      </c>
      <c r="AA205">
        <v>0.39</v>
      </c>
    </row>
    <row r="206" spans="1:27" x14ac:dyDescent="0.25">
      <c r="A206" t="s">
        <v>284</v>
      </c>
      <c r="B206" t="s">
        <v>288</v>
      </c>
      <c r="C206" t="s">
        <v>295</v>
      </c>
      <c r="D206" t="s">
        <v>38</v>
      </c>
      <c r="E206" s="1">
        <v>42892</v>
      </c>
      <c r="F206">
        <v>22225.784</v>
      </c>
      <c r="G206">
        <v>7.19</v>
      </c>
      <c r="H206">
        <v>10.6</v>
      </c>
      <c r="I206">
        <v>49.44</v>
      </c>
      <c r="J206">
        <v>361316.56300000002</v>
      </c>
      <c r="K206" s="1">
        <v>42892</v>
      </c>
      <c r="L206">
        <v>4900</v>
      </c>
      <c r="M206">
        <v>0</v>
      </c>
      <c r="N206">
        <v>9.6999999999999993</v>
      </c>
      <c r="O206">
        <v>0</v>
      </c>
      <c r="P206" s="1">
        <v>42369</v>
      </c>
      <c r="Q206">
        <v>0</v>
      </c>
      <c r="R206" t="s">
        <v>43</v>
      </c>
      <c r="S206">
        <v>12.8333333333333</v>
      </c>
      <c r="T206" t="s">
        <v>39</v>
      </c>
      <c r="U206" t="s">
        <v>40</v>
      </c>
      <c r="V206" t="s">
        <v>34</v>
      </c>
      <c r="W206" t="s">
        <v>41</v>
      </c>
      <c r="X206" t="s">
        <v>287</v>
      </c>
      <c r="Y206">
        <v>2017</v>
      </c>
      <c r="Z206">
        <v>2017</v>
      </c>
      <c r="AA206">
        <v>0.39</v>
      </c>
    </row>
    <row r="207" spans="1:27" x14ac:dyDescent="0.25">
      <c r="A207" t="s">
        <v>284</v>
      </c>
      <c r="B207" t="s">
        <v>285</v>
      </c>
      <c r="C207" t="s">
        <v>296</v>
      </c>
      <c r="D207" t="s">
        <v>38</v>
      </c>
      <c r="E207" s="1">
        <v>42724</v>
      </c>
      <c r="F207">
        <v>4111.1629999999996</v>
      </c>
      <c r="G207">
        <v>9.68</v>
      </c>
      <c r="H207">
        <v>11</v>
      </c>
      <c r="I207">
        <v>60.39</v>
      </c>
      <c r="J207">
        <v>69380.12</v>
      </c>
      <c r="K207" s="1">
        <v>42724</v>
      </c>
      <c r="L207">
        <v>2250</v>
      </c>
      <c r="M207">
        <v>7.53</v>
      </c>
      <c r="N207">
        <v>9.75</v>
      </c>
      <c r="O207">
        <v>0</v>
      </c>
      <c r="P207" s="1">
        <v>42460</v>
      </c>
      <c r="Q207">
        <v>0</v>
      </c>
      <c r="R207" t="s">
        <v>43</v>
      </c>
      <c r="S207">
        <v>12.1666666666666</v>
      </c>
      <c r="T207" t="s">
        <v>39</v>
      </c>
      <c r="U207" t="s">
        <v>40</v>
      </c>
      <c r="V207" t="s">
        <v>34</v>
      </c>
      <c r="W207" t="s">
        <v>41</v>
      </c>
      <c r="X207" t="s">
        <v>287</v>
      </c>
      <c r="Y207">
        <v>2016</v>
      </c>
      <c r="Z207">
        <v>2016</v>
      </c>
      <c r="AA207">
        <v>0.39</v>
      </c>
    </row>
    <row r="208" spans="1:27" x14ac:dyDescent="0.25">
      <c r="A208" t="s">
        <v>284</v>
      </c>
      <c r="B208" t="s">
        <v>288</v>
      </c>
      <c r="C208" t="s">
        <v>297</v>
      </c>
      <c r="D208" t="s">
        <v>30</v>
      </c>
      <c r="E208" s="1">
        <v>43333</v>
      </c>
      <c r="F208">
        <v>10863.284</v>
      </c>
      <c r="G208">
        <v>6.98</v>
      </c>
      <c r="H208">
        <v>10.1</v>
      </c>
      <c r="I208">
        <v>50.52</v>
      </c>
      <c r="J208">
        <v>810637.37</v>
      </c>
      <c r="K208" s="1">
        <v>43333</v>
      </c>
      <c r="L208">
        <v>-6850</v>
      </c>
      <c r="M208">
        <v>6.78</v>
      </c>
      <c r="N208">
        <v>9.6999999999999993</v>
      </c>
      <c r="O208">
        <v>50.52</v>
      </c>
      <c r="P208" s="1">
        <v>43100</v>
      </c>
      <c r="Q208">
        <v>0</v>
      </c>
      <c r="R208" t="s">
        <v>43</v>
      </c>
      <c r="S208">
        <v>12.3</v>
      </c>
      <c r="T208" t="s">
        <v>39</v>
      </c>
      <c r="U208" t="s">
        <v>40</v>
      </c>
      <c r="V208" t="s">
        <v>34</v>
      </c>
      <c r="W208" t="s">
        <v>41</v>
      </c>
      <c r="X208" t="s">
        <v>287</v>
      </c>
      <c r="Y208">
        <v>2018</v>
      </c>
      <c r="Z208">
        <v>2018</v>
      </c>
      <c r="AA208">
        <v>0.25</v>
      </c>
    </row>
    <row r="209" spans="1:27" x14ac:dyDescent="0.25">
      <c r="A209" t="s">
        <v>284</v>
      </c>
      <c r="B209" t="s">
        <v>288</v>
      </c>
      <c r="C209" t="s">
        <v>298</v>
      </c>
      <c r="D209" t="s">
        <v>38</v>
      </c>
      <c r="E209" s="1">
        <v>43412</v>
      </c>
      <c r="F209">
        <v>3818.7820000000002</v>
      </c>
      <c r="G209">
        <v>6.98</v>
      </c>
      <c r="H209">
        <v>10.1</v>
      </c>
      <c r="I209">
        <v>50.2</v>
      </c>
      <c r="J209">
        <v>355930.79599999997</v>
      </c>
      <c r="K209" s="1">
        <v>43412</v>
      </c>
      <c r="L209">
        <v>-3500</v>
      </c>
      <c r="M209">
        <v>6.78</v>
      </c>
      <c r="N209">
        <v>9.6999999999999993</v>
      </c>
      <c r="O209">
        <v>50.52</v>
      </c>
      <c r="P209" s="1">
        <v>43100</v>
      </c>
      <c r="Q209">
        <v>0</v>
      </c>
      <c r="R209" t="s">
        <v>43</v>
      </c>
      <c r="S209">
        <v>14.9333333333333</v>
      </c>
      <c r="T209" t="s">
        <v>39</v>
      </c>
      <c r="U209" t="s">
        <v>40</v>
      </c>
      <c r="V209" t="s">
        <v>34</v>
      </c>
      <c r="W209" t="s">
        <v>41</v>
      </c>
      <c r="X209" t="s">
        <v>287</v>
      </c>
      <c r="Y209">
        <v>2018</v>
      </c>
      <c r="Z209">
        <v>2018</v>
      </c>
      <c r="AA209">
        <v>0.25</v>
      </c>
    </row>
    <row r="210" spans="1:27" x14ac:dyDescent="0.25">
      <c r="A210" t="s">
        <v>284</v>
      </c>
      <c r="B210" t="s">
        <v>285</v>
      </c>
      <c r="C210" t="s">
        <v>299</v>
      </c>
      <c r="D210" t="s">
        <v>38</v>
      </c>
      <c r="E210" s="1">
        <v>43314</v>
      </c>
      <c r="F210">
        <v>0</v>
      </c>
      <c r="G210">
        <v>0</v>
      </c>
      <c r="H210">
        <v>0</v>
      </c>
      <c r="I210">
        <v>0</v>
      </c>
      <c r="J210">
        <v>0</v>
      </c>
      <c r="K210" s="1">
        <v>43314</v>
      </c>
      <c r="L210">
        <v>0</v>
      </c>
      <c r="M210">
        <v>0</v>
      </c>
      <c r="N210">
        <v>0</v>
      </c>
      <c r="O210">
        <v>0</v>
      </c>
      <c r="P210" t="s">
        <v>43</v>
      </c>
      <c r="Q210">
        <v>0</v>
      </c>
      <c r="R210" t="s">
        <v>43</v>
      </c>
      <c r="S210" t="s">
        <v>43</v>
      </c>
      <c r="T210" t="s">
        <v>39</v>
      </c>
      <c r="U210" t="s">
        <v>33</v>
      </c>
      <c r="V210">
        <v>0</v>
      </c>
      <c r="W210">
        <v>0</v>
      </c>
      <c r="X210" t="s">
        <v>287</v>
      </c>
      <c r="Y210">
        <v>2018</v>
      </c>
      <c r="Z210">
        <v>2018</v>
      </c>
      <c r="AA210">
        <v>0.25</v>
      </c>
    </row>
    <row r="211" spans="1:27" x14ac:dyDescent="0.25">
      <c r="A211" t="s">
        <v>284</v>
      </c>
      <c r="B211" t="s">
        <v>288</v>
      </c>
      <c r="C211" t="s">
        <v>300</v>
      </c>
      <c r="D211" t="s">
        <v>30</v>
      </c>
      <c r="E211" s="1">
        <v>44413</v>
      </c>
      <c r="F211">
        <v>26300.198</v>
      </c>
      <c r="G211">
        <v>7.15</v>
      </c>
      <c r="H211">
        <v>10.3</v>
      </c>
      <c r="I211">
        <v>50.37</v>
      </c>
      <c r="J211">
        <v>910230.57900000003</v>
      </c>
      <c r="K211" s="1">
        <v>44413</v>
      </c>
      <c r="L211">
        <v>16729.582999999999</v>
      </c>
      <c r="M211">
        <v>6.8</v>
      </c>
      <c r="N211">
        <v>9.6</v>
      </c>
      <c r="O211">
        <v>0</v>
      </c>
      <c r="P211" s="1">
        <v>44286</v>
      </c>
      <c r="Q211">
        <v>899985.31900000002</v>
      </c>
      <c r="R211" t="s">
        <v>31</v>
      </c>
      <c r="S211">
        <v>17.233333333333299</v>
      </c>
      <c r="T211" t="s">
        <v>39</v>
      </c>
      <c r="U211" t="s">
        <v>33</v>
      </c>
      <c r="V211" t="s">
        <v>34</v>
      </c>
      <c r="W211" t="s">
        <v>41</v>
      </c>
      <c r="X211" t="s">
        <v>287</v>
      </c>
      <c r="Y211">
        <v>2021</v>
      </c>
      <c r="Z211">
        <v>2021</v>
      </c>
      <c r="AA211">
        <v>0.25</v>
      </c>
    </row>
    <row r="212" spans="1:27" x14ac:dyDescent="0.25">
      <c r="A212" t="s">
        <v>284</v>
      </c>
      <c r="B212" t="s">
        <v>288</v>
      </c>
      <c r="C212" t="s">
        <v>301</v>
      </c>
      <c r="D212" t="s">
        <v>38</v>
      </c>
      <c r="E212" s="1">
        <v>44202</v>
      </c>
      <c r="F212">
        <v>11630.725</v>
      </c>
      <c r="G212">
        <v>7.15</v>
      </c>
      <c r="H212">
        <v>10.3</v>
      </c>
      <c r="I212">
        <v>50.37</v>
      </c>
      <c r="J212">
        <v>399718.98100000003</v>
      </c>
      <c r="K212" s="1">
        <v>44202</v>
      </c>
      <c r="L212">
        <v>6700</v>
      </c>
      <c r="M212">
        <v>6.8</v>
      </c>
      <c r="N212">
        <v>9.6</v>
      </c>
      <c r="O212">
        <v>50.37</v>
      </c>
      <c r="P212" s="1">
        <v>43921</v>
      </c>
      <c r="Q212">
        <v>0</v>
      </c>
      <c r="R212" t="s">
        <v>31</v>
      </c>
      <c r="S212">
        <v>10.6666666666666</v>
      </c>
      <c r="T212" t="s">
        <v>39</v>
      </c>
      <c r="U212" t="s">
        <v>40</v>
      </c>
      <c r="V212" t="s">
        <v>34</v>
      </c>
      <c r="W212" t="s">
        <v>41</v>
      </c>
      <c r="X212" t="s">
        <v>287</v>
      </c>
      <c r="Y212">
        <v>2021</v>
      </c>
      <c r="Z212">
        <v>2021</v>
      </c>
      <c r="AA212">
        <v>0.25</v>
      </c>
    </row>
    <row r="213" spans="1:27" x14ac:dyDescent="0.25">
      <c r="A213" t="s">
        <v>284</v>
      </c>
      <c r="B213" t="s">
        <v>288</v>
      </c>
      <c r="C213" t="s">
        <v>302</v>
      </c>
      <c r="D213" t="s">
        <v>38</v>
      </c>
      <c r="E213" s="1">
        <v>44846</v>
      </c>
      <c r="F213">
        <v>18780.456999999999</v>
      </c>
      <c r="G213">
        <v>6.82</v>
      </c>
      <c r="H213">
        <v>10.3</v>
      </c>
      <c r="I213">
        <v>49.94</v>
      </c>
      <c r="J213">
        <v>486441.34600000002</v>
      </c>
      <c r="K213" s="1">
        <v>44846</v>
      </c>
      <c r="L213">
        <v>13400</v>
      </c>
      <c r="M213">
        <v>6.57</v>
      </c>
      <c r="N213">
        <v>9.6</v>
      </c>
      <c r="O213">
        <v>49.94</v>
      </c>
      <c r="P213" s="1">
        <v>44561</v>
      </c>
      <c r="Q213">
        <v>0</v>
      </c>
      <c r="R213" t="s">
        <v>43</v>
      </c>
      <c r="S213">
        <v>9.0333333333333297</v>
      </c>
      <c r="T213" t="s">
        <v>39</v>
      </c>
      <c r="U213" t="s">
        <v>40</v>
      </c>
      <c r="V213" t="s">
        <v>34</v>
      </c>
      <c r="W213" t="s">
        <v>41</v>
      </c>
      <c r="X213" t="s">
        <v>287</v>
      </c>
      <c r="Y213">
        <v>2022</v>
      </c>
      <c r="Z213">
        <v>2022</v>
      </c>
      <c r="AA213">
        <v>0.25</v>
      </c>
    </row>
    <row r="214" spans="1:27" x14ac:dyDescent="0.25">
      <c r="A214" t="s">
        <v>284</v>
      </c>
      <c r="B214" t="s">
        <v>288</v>
      </c>
      <c r="C214" t="s">
        <v>303</v>
      </c>
      <c r="D214" t="s">
        <v>30</v>
      </c>
      <c r="E214" s="1">
        <v>45400</v>
      </c>
      <c r="F214">
        <v>53744.356</v>
      </c>
      <c r="G214">
        <v>7.42</v>
      </c>
      <c r="H214">
        <v>10.5</v>
      </c>
      <c r="I214">
        <v>50.5</v>
      </c>
      <c r="J214">
        <v>1081304.0530000001</v>
      </c>
      <c r="K214" s="1">
        <v>45400</v>
      </c>
      <c r="L214">
        <v>42250</v>
      </c>
      <c r="M214">
        <v>6.97</v>
      </c>
      <c r="N214">
        <v>9.6</v>
      </c>
      <c r="O214">
        <v>50.5</v>
      </c>
      <c r="P214" s="1">
        <v>45107</v>
      </c>
      <c r="Q214">
        <v>0</v>
      </c>
      <c r="R214" t="s">
        <v>43</v>
      </c>
      <c r="S214">
        <v>16.3333333333333</v>
      </c>
      <c r="T214" t="s">
        <v>39</v>
      </c>
      <c r="U214" t="s">
        <v>40</v>
      </c>
      <c r="V214" t="s">
        <v>34</v>
      </c>
      <c r="W214" t="s">
        <v>41</v>
      </c>
      <c r="X214" t="s">
        <v>287</v>
      </c>
      <c r="Y214">
        <v>2024</v>
      </c>
      <c r="Z214">
        <v>2024</v>
      </c>
      <c r="AA214">
        <v>0.25</v>
      </c>
    </row>
    <row r="215" spans="1:27" x14ac:dyDescent="0.25">
      <c r="A215" t="s">
        <v>304</v>
      </c>
      <c r="B215" t="s">
        <v>305</v>
      </c>
      <c r="C215" t="s">
        <v>306</v>
      </c>
      <c r="D215" t="s">
        <v>30</v>
      </c>
      <c r="E215" s="1">
        <v>39933</v>
      </c>
      <c r="F215">
        <v>228200</v>
      </c>
      <c r="G215">
        <v>8.82</v>
      </c>
      <c r="H215">
        <v>12</v>
      </c>
      <c r="I215">
        <v>50.21</v>
      </c>
      <c r="J215">
        <v>3656800</v>
      </c>
      <c r="K215" s="1">
        <v>39933</v>
      </c>
      <c r="L215">
        <v>139300</v>
      </c>
      <c r="M215">
        <v>8.2899999999999991</v>
      </c>
      <c r="N215">
        <v>11.25</v>
      </c>
      <c r="O215">
        <v>47.49</v>
      </c>
      <c r="P215" s="1">
        <v>40178</v>
      </c>
      <c r="Q215">
        <v>3569000</v>
      </c>
      <c r="R215" t="s">
        <v>31</v>
      </c>
      <c r="S215">
        <v>8.7333333333333307</v>
      </c>
      <c r="T215" t="s">
        <v>32</v>
      </c>
      <c r="U215" t="s">
        <v>33</v>
      </c>
      <c r="V215" t="s">
        <v>41</v>
      </c>
      <c r="W215" t="s">
        <v>34</v>
      </c>
      <c r="X215" t="s">
        <v>307</v>
      </c>
      <c r="Y215">
        <v>2009</v>
      </c>
      <c r="Z215">
        <v>2009</v>
      </c>
      <c r="AA215">
        <v>0.39</v>
      </c>
    </row>
    <row r="216" spans="1:27" x14ac:dyDescent="0.25">
      <c r="A216" t="s">
        <v>304</v>
      </c>
      <c r="B216" t="s">
        <v>308</v>
      </c>
      <c r="C216" t="s">
        <v>309</v>
      </c>
      <c r="D216" t="s">
        <v>38</v>
      </c>
      <c r="E216" s="1">
        <v>39938</v>
      </c>
      <c r="F216">
        <v>26500</v>
      </c>
      <c r="G216">
        <v>8.8800000000000008</v>
      </c>
      <c r="H216">
        <v>11.5</v>
      </c>
      <c r="I216">
        <v>48.54</v>
      </c>
      <c r="J216">
        <v>563600</v>
      </c>
      <c r="K216" s="1">
        <v>39938</v>
      </c>
      <c r="L216">
        <v>19200</v>
      </c>
      <c r="M216">
        <v>8.5</v>
      </c>
      <c r="N216">
        <v>10.75</v>
      </c>
      <c r="O216">
        <v>48.51</v>
      </c>
      <c r="P216" s="1">
        <v>40178</v>
      </c>
      <c r="Q216">
        <v>560800</v>
      </c>
      <c r="R216" t="s">
        <v>31</v>
      </c>
      <c r="S216">
        <v>8.9</v>
      </c>
      <c r="T216" t="s">
        <v>39</v>
      </c>
      <c r="U216" t="s">
        <v>33</v>
      </c>
      <c r="V216" t="s">
        <v>34</v>
      </c>
      <c r="W216" t="s">
        <v>41</v>
      </c>
      <c r="X216" t="s">
        <v>307</v>
      </c>
      <c r="Y216">
        <v>2009</v>
      </c>
      <c r="Z216">
        <v>2009</v>
      </c>
      <c r="AA216">
        <v>0.39</v>
      </c>
    </row>
    <row r="217" spans="1:27" x14ac:dyDescent="0.25">
      <c r="A217" t="s">
        <v>304</v>
      </c>
      <c r="B217" t="s">
        <v>310</v>
      </c>
      <c r="C217" t="s">
        <v>311</v>
      </c>
      <c r="D217" t="s">
        <v>30</v>
      </c>
      <c r="E217" s="1">
        <v>40254</v>
      </c>
      <c r="F217">
        <v>1043535</v>
      </c>
      <c r="G217">
        <v>8</v>
      </c>
      <c r="H217">
        <v>12.5</v>
      </c>
      <c r="I217">
        <v>47.93</v>
      </c>
      <c r="J217">
        <v>17063586</v>
      </c>
      <c r="K217" s="1">
        <v>40254</v>
      </c>
      <c r="L217">
        <v>75470.948000000004</v>
      </c>
      <c r="M217">
        <v>6.65</v>
      </c>
      <c r="N217">
        <v>10</v>
      </c>
      <c r="O217">
        <v>47</v>
      </c>
      <c r="P217" s="1">
        <v>40543</v>
      </c>
      <c r="Q217">
        <v>16787429.918000001</v>
      </c>
      <c r="R217" t="s">
        <v>31</v>
      </c>
      <c r="S217">
        <v>12.133333333333301</v>
      </c>
      <c r="T217" t="s">
        <v>32</v>
      </c>
      <c r="U217" t="s">
        <v>40</v>
      </c>
      <c r="V217" t="s">
        <v>34</v>
      </c>
      <c r="W217" t="s">
        <v>34</v>
      </c>
      <c r="X217" t="s">
        <v>307</v>
      </c>
      <c r="Y217">
        <v>2010</v>
      </c>
      <c r="Z217">
        <v>2010</v>
      </c>
      <c r="AA217">
        <v>0.39</v>
      </c>
    </row>
    <row r="218" spans="1:27" x14ac:dyDescent="0.25">
      <c r="A218" t="s">
        <v>304</v>
      </c>
      <c r="B218" t="s">
        <v>312</v>
      </c>
      <c r="C218" t="s">
        <v>313</v>
      </c>
      <c r="D218" t="s">
        <v>30</v>
      </c>
      <c r="E218" s="1">
        <v>40242</v>
      </c>
      <c r="F218">
        <v>499997</v>
      </c>
      <c r="G218">
        <v>9.2100000000000009</v>
      </c>
      <c r="H218">
        <v>12.54</v>
      </c>
      <c r="I218">
        <v>50.52</v>
      </c>
      <c r="J218">
        <v>6238617</v>
      </c>
      <c r="K218" s="1">
        <v>40242</v>
      </c>
      <c r="L218">
        <v>126212</v>
      </c>
      <c r="M218">
        <v>7.88</v>
      </c>
      <c r="N218">
        <v>10.5</v>
      </c>
      <c r="O218">
        <v>46.74</v>
      </c>
      <c r="P218" s="1">
        <v>40543</v>
      </c>
      <c r="Q218">
        <v>6302278.0750000002</v>
      </c>
      <c r="R218" t="s">
        <v>31</v>
      </c>
      <c r="S218">
        <v>11.6666666666666</v>
      </c>
      <c r="T218" t="s">
        <v>32</v>
      </c>
      <c r="U218" t="s">
        <v>40</v>
      </c>
      <c r="V218" t="s">
        <v>34</v>
      </c>
      <c r="W218" t="s">
        <v>41</v>
      </c>
      <c r="X218" t="s">
        <v>307</v>
      </c>
      <c r="Y218">
        <v>2010</v>
      </c>
      <c r="Z218">
        <v>2010</v>
      </c>
      <c r="AA218">
        <v>0.39</v>
      </c>
    </row>
    <row r="219" spans="1:27" x14ac:dyDescent="0.25">
      <c r="A219" t="s">
        <v>304</v>
      </c>
      <c r="B219" t="s">
        <v>314</v>
      </c>
      <c r="C219" t="s">
        <v>315</v>
      </c>
      <c r="D219" t="s">
        <v>38</v>
      </c>
      <c r="E219" s="1">
        <v>40175</v>
      </c>
      <c r="F219">
        <v>9917.69</v>
      </c>
      <c r="G219">
        <v>8.74</v>
      </c>
      <c r="H219">
        <v>11.75</v>
      </c>
      <c r="I219">
        <v>42.41</v>
      </c>
      <c r="J219">
        <v>73747.22</v>
      </c>
      <c r="K219" s="1">
        <v>40175</v>
      </c>
      <c r="L219">
        <v>7969</v>
      </c>
      <c r="M219">
        <v>8.17</v>
      </c>
      <c r="N219">
        <v>10.85</v>
      </c>
      <c r="O219">
        <v>42.17</v>
      </c>
      <c r="P219" s="1">
        <v>40178</v>
      </c>
      <c r="Q219">
        <v>73262.884999999995</v>
      </c>
      <c r="R219" t="s">
        <v>31</v>
      </c>
      <c r="S219">
        <v>12.533333333333299</v>
      </c>
      <c r="T219" t="s">
        <v>39</v>
      </c>
      <c r="U219" t="s">
        <v>40</v>
      </c>
      <c r="V219" t="s">
        <v>34</v>
      </c>
      <c r="W219" t="s">
        <v>41</v>
      </c>
      <c r="X219" t="s">
        <v>307</v>
      </c>
      <c r="Y219">
        <v>2009</v>
      </c>
      <c r="Z219">
        <v>2009</v>
      </c>
      <c r="AA219">
        <v>0.39</v>
      </c>
    </row>
    <row r="220" spans="1:27" x14ac:dyDescent="0.25">
      <c r="A220" t="s">
        <v>304</v>
      </c>
      <c r="B220" t="s">
        <v>314</v>
      </c>
      <c r="C220" t="s">
        <v>316</v>
      </c>
      <c r="D220" t="s">
        <v>30</v>
      </c>
      <c r="E220" s="1">
        <v>39587</v>
      </c>
      <c r="F220">
        <v>5249.8950000000004</v>
      </c>
      <c r="G220">
        <v>8.07</v>
      </c>
      <c r="H220">
        <v>11.5</v>
      </c>
      <c r="I220">
        <v>39.74</v>
      </c>
      <c r="J220">
        <v>43020.995999999999</v>
      </c>
      <c r="K220" s="1">
        <v>39587</v>
      </c>
      <c r="L220">
        <v>3856.8969999999999</v>
      </c>
      <c r="M220">
        <v>7.64</v>
      </c>
      <c r="N220">
        <v>11</v>
      </c>
      <c r="O220">
        <v>38.99</v>
      </c>
      <c r="P220" s="1">
        <v>39813</v>
      </c>
      <c r="Q220">
        <v>40209.548999999999</v>
      </c>
      <c r="R220" t="s">
        <v>31</v>
      </c>
      <c r="S220">
        <v>8.7666666666666604</v>
      </c>
      <c r="T220" t="s">
        <v>32</v>
      </c>
      <c r="U220" t="s">
        <v>33</v>
      </c>
      <c r="V220" t="s">
        <v>34</v>
      </c>
      <c r="W220" t="s">
        <v>41</v>
      </c>
      <c r="X220" t="s">
        <v>307</v>
      </c>
      <c r="Y220">
        <v>2008</v>
      </c>
      <c r="Z220">
        <v>2008</v>
      </c>
      <c r="AA220">
        <v>0.39</v>
      </c>
    </row>
    <row r="221" spans="1:27" x14ac:dyDescent="0.25">
      <c r="A221" t="s">
        <v>304</v>
      </c>
      <c r="B221" t="s">
        <v>317</v>
      </c>
      <c r="C221" t="s">
        <v>318</v>
      </c>
      <c r="D221" t="s">
        <v>30</v>
      </c>
      <c r="E221" s="1">
        <v>40966</v>
      </c>
      <c r="F221">
        <v>101608</v>
      </c>
      <c r="G221">
        <v>7.05</v>
      </c>
      <c r="H221">
        <v>11.7</v>
      </c>
      <c r="I221">
        <v>38.5</v>
      </c>
      <c r="J221">
        <v>1734751</v>
      </c>
      <c r="K221" s="1">
        <v>40966</v>
      </c>
      <c r="L221">
        <v>68123.566999999995</v>
      </c>
      <c r="M221">
        <v>6.39</v>
      </c>
      <c r="N221">
        <v>10.25</v>
      </c>
      <c r="O221">
        <v>38.5</v>
      </c>
      <c r="P221" s="1">
        <v>41274</v>
      </c>
      <c r="Q221">
        <v>1703970.4280000001</v>
      </c>
      <c r="R221" t="s">
        <v>31</v>
      </c>
      <c r="S221">
        <v>7.8</v>
      </c>
      <c r="T221" t="s">
        <v>32</v>
      </c>
      <c r="U221" t="s">
        <v>33</v>
      </c>
      <c r="V221" t="s">
        <v>41</v>
      </c>
      <c r="W221" t="s">
        <v>41</v>
      </c>
      <c r="X221" t="s">
        <v>307</v>
      </c>
      <c r="Y221">
        <v>2012</v>
      </c>
      <c r="Z221">
        <v>2012</v>
      </c>
      <c r="AA221">
        <v>0.39</v>
      </c>
    </row>
    <row r="222" spans="1:27" x14ac:dyDescent="0.25">
      <c r="A222" t="s">
        <v>304</v>
      </c>
      <c r="B222" t="s">
        <v>310</v>
      </c>
      <c r="C222" t="s">
        <v>319</v>
      </c>
      <c r="D222" t="s">
        <v>30</v>
      </c>
      <c r="E222" s="1">
        <v>41256</v>
      </c>
      <c r="F222">
        <v>690372</v>
      </c>
      <c r="G222">
        <v>7</v>
      </c>
      <c r="H222">
        <v>11.5</v>
      </c>
      <c r="I222">
        <v>46.03</v>
      </c>
      <c r="J222">
        <v>21858148</v>
      </c>
      <c r="K222" s="1">
        <v>41256</v>
      </c>
      <c r="L222">
        <v>350000</v>
      </c>
      <c r="M222">
        <v>0</v>
      </c>
      <c r="N222">
        <v>10.5</v>
      </c>
      <c r="O222">
        <v>0</v>
      </c>
      <c r="P222" s="1">
        <v>41639</v>
      </c>
      <c r="Q222">
        <v>0</v>
      </c>
      <c r="R222" t="s">
        <v>43</v>
      </c>
      <c r="S222">
        <v>8.9666666666666597</v>
      </c>
      <c r="T222" t="s">
        <v>32</v>
      </c>
      <c r="U222" t="s">
        <v>40</v>
      </c>
      <c r="V222" t="s">
        <v>41</v>
      </c>
      <c r="W222" t="s">
        <v>34</v>
      </c>
      <c r="X222" t="s">
        <v>307</v>
      </c>
      <c r="Y222">
        <v>2012</v>
      </c>
      <c r="Z222">
        <v>2012</v>
      </c>
      <c r="AA222">
        <v>0.39</v>
      </c>
    </row>
    <row r="223" spans="1:27" x14ac:dyDescent="0.25">
      <c r="A223" t="s">
        <v>304</v>
      </c>
      <c r="B223" t="s">
        <v>312</v>
      </c>
      <c r="C223" t="s">
        <v>320</v>
      </c>
      <c r="D223" t="s">
        <v>30</v>
      </c>
      <c r="E223" s="1">
        <v>40961</v>
      </c>
      <c r="F223">
        <v>150000</v>
      </c>
      <c r="G223">
        <v>0</v>
      </c>
      <c r="H223">
        <v>0</v>
      </c>
      <c r="I223">
        <v>0</v>
      </c>
      <c r="J223">
        <v>0</v>
      </c>
      <c r="K223" s="1">
        <v>40961</v>
      </c>
      <c r="L223">
        <v>150000</v>
      </c>
      <c r="M223">
        <v>0</v>
      </c>
      <c r="N223">
        <v>0</v>
      </c>
      <c r="O223">
        <v>0</v>
      </c>
      <c r="P223" t="s">
        <v>43</v>
      </c>
      <c r="Q223">
        <v>0</v>
      </c>
      <c r="R223" t="s">
        <v>43</v>
      </c>
      <c r="S223">
        <v>1.1000000000000001</v>
      </c>
      <c r="T223" t="s">
        <v>32</v>
      </c>
      <c r="U223" t="s">
        <v>40</v>
      </c>
      <c r="V223" t="s">
        <v>34</v>
      </c>
      <c r="W223" t="s">
        <v>34</v>
      </c>
      <c r="X223" t="s">
        <v>307</v>
      </c>
      <c r="Y223">
        <v>2012</v>
      </c>
      <c r="Z223">
        <v>2012</v>
      </c>
      <c r="AA223">
        <v>0.39</v>
      </c>
    </row>
    <row r="224" spans="1:27" x14ac:dyDescent="0.25">
      <c r="A224" t="s">
        <v>304</v>
      </c>
      <c r="B224" t="s">
        <v>305</v>
      </c>
      <c r="C224" t="s">
        <v>321</v>
      </c>
      <c r="D224" t="s">
        <v>30</v>
      </c>
      <c r="E224" s="1">
        <v>41528</v>
      </c>
      <c r="F224">
        <v>134841</v>
      </c>
      <c r="G224">
        <v>6.74</v>
      </c>
      <c r="H224">
        <v>11.25</v>
      </c>
      <c r="I224">
        <v>42.26</v>
      </c>
      <c r="J224">
        <v>4339974</v>
      </c>
      <c r="K224" s="1">
        <v>41528</v>
      </c>
      <c r="L224">
        <v>70000</v>
      </c>
      <c r="M224">
        <v>0</v>
      </c>
      <c r="N224">
        <v>10.25</v>
      </c>
      <c r="O224">
        <v>42</v>
      </c>
      <c r="P224" s="1">
        <v>42004</v>
      </c>
      <c r="Q224">
        <v>0</v>
      </c>
      <c r="R224" t="s">
        <v>43</v>
      </c>
      <c r="S224">
        <v>5.3</v>
      </c>
      <c r="T224" t="s">
        <v>32</v>
      </c>
      <c r="U224" t="s">
        <v>40</v>
      </c>
      <c r="V224" t="s">
        <v>41</v>
      </c>
      <c r="W224" t="s">
        <v>34</v>
      </c>
      <c r="X224" t="s">
        <v>307</v>
      </c>
      <c r="Y224">
        <v>2013</v>
      </c>
      <c r="Z224">
        <v>2013</v>
      </c>
      <c r="AA224">
        <v>0.39</v>
      </c>
    </row>
    <row r="225" spans="1:27" x14ac:dyDescent="0.25">
      <c r="A225" t="s">
        <v>304</v>
      </c>
      <c r="B225" t="s">
        <v>317</v>
      </c>
      <c r="C225" t="s">
        <v>322</v>
      </c>
      <c r="D225" t="s">
        <v>30</v>
      </c>
      <c r="E225" s="1">
        <v>41611</v>
      </c>
      <c r="F225">
        <v>74393</v>
      </c>
      <c r="G225">
        <v>6.47</v>
      </c>
      <c r="H225">
        <v>11.5</v>
      </c>
      <c r="I225">
        <v>37.96</v>
      </c>
      <c r="J225">
        <v>1884000</v>
      </c>
      <c r="K225" s="1">
        <v>41611</v>
      </c>
      <c r="L225">
        <v>55000</v>
      </c>
      <c r="M225">
        <v>0</v>
      </c>
      <c r="N225">
        <v>10.25</v>
      </c>
      <c r="O225">
        <v>0</v>
      </c>
      <c r="P225" s="1">
        <v>42004</v>
      </c>
      <c r="Q225">
        <v>0</v>
      </c>
      <c r="R225" t="s">
        <v>43</v>
      </c>
      <c r="S225">
        <v>4.8</v>
      </c>
      <c r="T225" t="s">
        <v>32</v>
      </c>
      <c r="U225" t="s">
        <v>40</v>
      </c>
      <c r="V225" t="s">
        <v>41</v>
      </c>
      <c r="W225" t="s">
        <v>34</v>
      </c>
      <c r="X225" t="s">
        <v>307</v>
      </c>
      <c r="Y225">
        <v>2013</v>
      </c>
      <c r="Z225">
        <v>2013</v>
      </c>
      <c r="AA225">
        <v>0.39</v>
      </c>
    </row>
    <row r="226" spans="1:27" x14ac:dyDescent="0.25">
      <c r="A226" t="s">
        <v>304</v>
      </c>
      <c r="B226" t="s">
        <v>314</v>
      </c>
      <c r="C226" t="s">
        <v>323</v>
      </c>
      <c r="D226" t="s">
        <v>30</v>
      </c>
      <c r="E226" s="1">
        <v>41897</v>
      </c>
      <c r="F226">
        <v>5852.1710000000003</v>
      </c>
      <c r="G226">
        <v>7.18</v>
      </c>
      <c r="H226">
        <v>11.25</v>
      </c>
      <c r="I226">
        <v>46.47</v>
      </c>
      <c r="J226">
        <v>60596.169000000002</v>
      </c>
      <c r="K226" s="1">
        <v>41897</v>
      </c>
      <c r="L226">
        <v>3750</v>
      </c>
      <c r="M226">
        <v>0</v>
      </c>
      <c r="N226">
        <v>10.25</v>
      </c>
      <c r="O226">
        <v>0</v>
      </c>
      <c r="P226" s="1">
        <v>42277</v>
      </c>
      <c r="Q226">
        <v>0</v>
      </c>
      <c r="R226" t="s">
        <v>43</v>
      </c>
      <c r="S226">
        <v>4.6666666666666599</v>
      </c>
      <c r="T226" t="s">
        <v>32</v>
      </c>
      <c r="U226" t="s">
        <v>40</v>
      </c>
      <c r="V226" t="s">
        <v>34</v>
      </c>
      <c r="W226" t="s">
        <v>41</v>
      </c>
      <c r="X226" t="s">
        <v>307</v>
      </c>
      <c r="Y226">
        <v>2014</v>
      </c>
      <c r="Z226">
        <v>2014</v>
      </c>
      <c r="AA226">
        <v>0.39</v>
      </c>
    </row>
    <row r="227" spans="1:27" x14ac:dyDescent="0.25">
      <c r="A227" t="s">
        <v>304</v>
      </c>
      <c r="B227" t="s">
        <v>310</v>
      </c>
      <c r="C227" t="s">
        <v>324</v>
      </c>
      <c r="D227" t="s">
        <v>30</v>
      </c>
      <c r="E227" s="1">
        <v>42703</v>
      </c>
      <c r="F227">
        <v>1304617</v>
      </c>
      <c r="G227">
        <v>6.7</v>
      </c>
      <c r="H227">
        <v>11.5</v>
      </c>
      <c r="I227">
        <v>45.35</v>
      </c>
      <c r="J227">
        <v>33893496</v>
      </c>
      <c r="K227" s="1">
        <v>42703</v>
      </c>
      <c r="L227">
        <v>811000</v>
      </c>
      <c r="M227">
        <v>0</v>
      </c>
      <c r="N227">
        <v>10.55</v>
      </c>
      <c r="O227">
        <v>0</v>
      </c>
      <c r="P227" s="1">
        <v>43465</v>
      </c>
      <c r="Q227">
        <v>0</v>
      </c>
      <c r="R227" t="s">
        <v>43</v>
      </c>
      <c r="S227">
        <v>8.6333333333333293</v>
      </c>
      <c r="T227" t="s">
        <v>32</v>
      </c>
      <c r="U227" t="s">
        <v>40</v>
      </c>
      <c r="V227" t="s">
        <v>41</v>
      </c>
      <c r="W227" t="s">
        <v>34</v>
      </c>
      <c r="X227" t="s">
        <v>307</v>
      </c>
      <c r="Y227">
        <v>2016</v>
      </c>
      <c r="Z227">
        <v>2016</v>
      </c>
      <c r="AA227">
        <v>0.39</v>
      </c>
    </row>
    <row r="228" spans="1:27" x14ac:dyDescent="0.25">
      <c r="A228" t="s">
        <v>304</v>
      </c>
      <c r="B228" t="s">
        <v>317</v>
      </c>
      <c r="C228" t="s">
        <v>325</v>
      </c>
      <c r="D228" t="s">
        <v>30</v>
      </c>
      <c r="E228" s="1">
        <v>42829</v>
      </c>
      <c r="F228">
        <v>106782</v>
      </c>
      <c r="G228">
        <v>6.04</v>
      </c>
      <c r="H228">
        <v>11</v>
      </c>
      <c r="I228">
        <v>40.07</v>
      </c>
      <c r="J228">
        <v>2418917</v>
      </c>
      <c r="K228" s="1">
        <v>42829</v>
      </c>
      <c r="L228">
        <v>61990</v>
      </c>
      <c r="M228">
        <v>0</v>
      </c>
      <c r="N228">
        <v>10.25</v>
      </c>
      <c r="O228">
        <v>0</v>
      </c>
      <c r="P228" s="1">
        <v>43100</v>
      </c>
      <c r="Q228">
        <v>0</v>
      </c>
      <c r="R228" t="s">
        <v>43</v>
      </c>
      <c r="S228">
        <v>5.8</v>
      </c>
      <c r="T228" t="s">
        <v>32</v>
      </c>
      <c r="U228" t="s">
        <v>40</v>
      </c>
      <c r="V228" t="s">
        <v>34</v>
      </c>
      <c r="W228" t="s">
        <v>34</v>
      </c>
      <c r="X228" t="s">
        <v>307</v>
      </c>
      <c r="Y228">
        <v>2017</v>
      </c>
      <c r="Z228">
        <v>2017</v>
      </c>
      <c r="AA228">
        <v>0.39</v>
      </c>
    </row>
    <row r="229" spans="1:27" x14ac:dyDescent="0.25">
      <c r="A229" t="s">
        <v>304</v>
      </c>
      <c r="B229" t="s">
        <v>312</v>
      </c>
      <c r="C229" t="s">
        <v>326</v>
      </c>
      <c r="D229" t="s">
        <v>30</v>
      </c>
      <c r="E229" s="1">
        <v>43033</v>
      </c>
      <c r="F229">
        <v>200000</v>
      </c>
      <c r="G229">
        <v>0</v>
      </c>
      <c r="H229">
        <v>0</v>
      </c>
      <c r="I229">
        <v>0</v>
      </c>
      <c r="J229">
        <v>0</v>
      </c>
      <c r="K229" s="1">
        <v>43033</v>
      </c>
      <c r="L229">
        <v>200000</v>
      </c>
      <c r="M229">
        <v>0</v>
      </c>
      <c r="N229">
        <v>0</v>
      </c>
      <c r="O229">
        <v>0</v>
      </c>
      <c r="P229" t="s">
        <v>43</v>
      </c>
      <c r="Q229">
        <v>0</v>
      </c>
      <c r="R229" t="s">
        <v>43</v>
      </c>
      <c r="S229">
        <v>1.9</v>
      </c>
      <c r="T229" t="s">
        <v>32</v>
      </c>
      <c r="U229" t="s">
        <v>40</v>
      </c>
      <c r="V229" t="s">
        <v>41</v>
      </c>
      <c r="W229" t="s">
        <v>34</v>
      </c>
      <c r="X229" t="s">
        <v>307</v>
      </c>
      <c r="Y229">
        <v>2017</v>
      </c>
      <c r="Z229">
        <v>2017</v>
      </c>
      <c r="AA229">
        <v>0.39</v>
      </c>
    </row>
    <row r="230" spans="1:27" x14ac:dyDescent="0.25">
      <c r="A230" t="s">
        <v>304</v>
      </c>
      <c r="B230" t="s">
        <v>305</v>
      </c>
      <c r="C230" t="s">
        <v>327</v>
      </c>
      <c r="D230" t="s">
        <v>30</v>
      </c>
      <c r="E230" s="1">
        <v>43045</v>
      </c>
      <c r="F230">
        <v>0</v>
      </c>
      <c r="G230">
        <v>0</v>
      </c>
      <c r="H230">
        <v>10.25</v>
      </c>
      <c r="I230">
        <v>0</v>
      </c>
      <c r="J230">
        <v>0</v>
      </c>
      <c r="K230" s="1">
        <v>43045</v>
      </c>
      <c r="L230">
        <v>0</v>
      </c>
      <c r="M230">
        <v>0</v>
      </c>
      <c r="N230">
        <v>10.25</v>
      </c>
      <c r="O230">
        <v>0</v>
      </c>
      <c r="P230" t="s">
        <v>43</v>
      </c>
      <c r="Q230">
        <v>0</v>
      </c>
      <c r="R230" t="s">
        <v>43</v>
      </c>
      <c r="S230">
        <v>1.3333333333333299</v>
      </c>
      <c r="T230" t="s">
        <v>32</v>
      </c>
      <c r="U230" t="s">
        <v>40</v>
      </c>
      <c r="V230" t="s">
        <v>41</v>
      </c>
      <c r="W230" t="s">
        <v>34</v>
      </c>
      <c r="X230" t="s">
        <v>307</v>
      </c>
      <c r="Y230">
        <v>2017</v>
      </c>
      <c r="Z230">
        <v>2017</v>
      </c>
      <c r="AA230">
        <v>0.39</v>
      </c>
    </row>
    <row r="231" spans="1:27" x14ac:dyDescent="0.25">
      <c r="A231" t="s">
        <v>304</v>
      </c>
      <c r="B231" t="s">
        <v>328</v>
      </c>
      <c r="C231" t="s">
        <v>329</v>
      </c>
      <c r="D231" t="s">
        <v>38</v>
      </c>
      <c r="E231" s="1">
        <v>43185</v>
      </c>
      <c r="F231">
        <v>12306.7</v>
      </c>
      <c r="G231">
        <v>6.57</v>
      </c>
      <c r="H231">
        <v>11.25</v>
      </c>
      <c r="I231">
        <v>41.23</v>
      </c>
      <c r="J231">
        <v>303216.95</v>
      </c>
      <c r="K231" s="1">
        <v>43185</v>
      </c>
      <c r="L231">
        <v>15300</v>
      </c>
      <c r="M231">
        <v>0</v>
      </c>
      <c r="N231">
        <v>10.19</v>
      </c>
      <c r="O231">
        <v>48</v>
      </c>
      <c r="P231" s="1">
        <v>43465</v>
      </c>
      <c r="Q231">
        <v>0</v>
      </c>
      <c r="R231" t="s">
        <v>43</v>
      </c>
      <c r="S231">
        <v>5.1333333333333302</v>
      </c>
      <c r="T231" t="s">
        <v>39</v>
      </c>
      <c r="U231" t="s">
        <v>40</v>
      </c>
      <c r="V231" t="s">
        <v>41</v>
      </c>
      <c r="W231" t="s">
        <v>41</v>
      </c>
      <c r="X231" t="s">
        <v>307</v>
      </c>
      <c r="Y231">
        <v>2018</v>
      </c>
      <c r="Z231">
        <v>2018</v>
      </c>
      <c r="AA231">
        <v>0.25</v>
      </c>
    </row>
    <row r="232" spans="1:27" x14ac:dyDescent="0.25">
      <c r="A232" t="s">
        <v>304</v>
      </c>
      <c r="B232" t="s">
        <v>312</v>
      </c>
      <c r="C232" t="s">
        <v>330</v>
      </c>
      <c r="D232" t="s">
        <v>30</v>
      </c>
      <c r="E232" s="1">
        <v>43291</v>
      </c>
      <c r="F232">
        <v>200489</v>
      </c>
      <c r="G232">
        <v>6.62</v>
      </c>
      <c r="H232">
        <v>0</v>
      </c>
      <c r="I232">
        <v>45.52</v>
      </c>
      <c r="J232">
        <v>1373815</v>
      </c>
      <c r="K232" s="1">
        <v>43291</v>
      </c>
      <c r="L232">
        <v>200488.58799999999</v>
      </c>
      <c r="M232">
        <v>0</v>
      </c>
      <c r="N232">
        <v>0</v>
      </c>
      <c r="O232">
        <v>0</v>
      </c>
      <c r="P232" t="s">
        <v>43</v>
      </c>
      <c r="Q232">
        <v>0</v>
      </c>
      <c r="R232" t="s">
        <v>43</v>
      </c>
      <c r="S232">
        <v>3.3</v>
      </c>
      <c r="T232" t="s">
        <v>112</v>
      </c>
      <c r="U232" t="s">
        <v>40</v>
      </c>
      <c r="V232" t="s">
        <v>41</v>
      </c>
      <c r="W232" t="s">
        <v>34</v>
      </c>
      <c r="X232" t="s">
        <v>307</v>
      </c>
      <c r="Y232">
        <v>2018</v>
      </c>
      <c r="Z232">
        <v>2018</v>
      </c>
      <c r="AA232">
        <v>0.25</v>
      </c>
    </row>
    <row r="233" spans="1:27" x14ac:dyDescent="0.25">
      <c r="A233" t="s">
        <v>304</v>
      </c>
      <c r="B233" t="s">
        <v>312</v>
      </c>
      <c r="C233" t="s">
        <v>331</v>
      </c>
      <c r="D233" t="s">
        <v>30</v>
      </c>
      <c r="E233" s="1">
        <v>43557</v>
      </c>
      <c r="F233">
        <v>29192</v>
      </c>
      <c r="G233">
        <v>0</v>
      </c>
      <c r="H233">
        <v>10.5</v>
      </c>
      <c r="I233">
        <v>0</v>
      </c>
      <c r="J233">
        <v>0</v>
      </c>
      <c r="K233" s="1">
        <v>43557</v>
      </c>
      <c r="L233">
        <v>29192</v>
      </c>
      <c r="M233">
        <v>0</v>
      </c>
      <c r="N233">
        <v>10.5</v>
      </c>
      <c r="O233">
        <v>0</v>
      </c>
      <c r="P233" t="s">
        <v>43</v>
      </c>
      <c r="Q233">
        <v>0</v>
      </c>
      <c r="R233" t="s">
        <v>43</v>
      </c>
      <c r="S233">
        <v>8.1666666666666607</v>
      </c>
      <c r="T233" t="s">
        <v>112</v>
      </c>
      <c r="U233" t="s">
        <v>40</v>
      </c>
      <c r="V233" t="s">
        <v>34</v>
      </c>
      <c r="W233" t="s">
        <v>34</v>
      </c>
      <c r="X233" t="s">
        <v>307</v>
      </c>
      <c r="Y233">
        <v>2019</v>
      </c>
      <c r="Z233">
        <v>2019</v>
      </c>
      <c r="AA233">
        <v>0.25</v>
      </c>
    </row>
    <row r="234" spans="1:27" x14ac:dyDescent="0.25">
      <c r="A234" t="s">
        <v>304</v>
      </c>
      <c r="B234" t="s">
        <v>308</v>
      </c>
      <c r="C234" t="s">
        <v>332</v>
      </c>
      <c r="D234" t="s">
        <v>38</v>
      </c>
      <c r="E234" s="1">
        <v>44154</v>
      </c>
      <c r="F234">
        <v>85324.894</v>
      </c>
      <c r="G234">
        <v>6.63</v>
      </c>
      <c r="H234">
        <v>10.75</v>
      </c>
      <c r="I234">
        <v>54.7</v>
      </c>
      <c r="J234">
        <v>1578725.5090000001</v>
      </c>
      <c r="K234" s="1">
        <v>44154</v>
      </c>
      <c r="L234">
        <v>58000</v>
      </c>
      <c r="M234">
        <v>5.93</v>
      </c>
      <c r="N234">
        <v>9.9</v>
      </c>
      <c r="O234">
        <v>54.7</v>
      </c>
      <c r="P234" s="1">
        <v>44561</v>
      </c>
      <c r="Q234">
        <v>1536815.825</v>
      </c>
      <c r="R234" t="s">
        <v>31</v>
      </c>
      <c r="S234">
        <v>5.4666666666666597</v>
      </c>
      <c r="T234" t="s">
        <v>39</v>
      </c>
      <c r="U234" t="s">
        <v>40</v>
      </c>
      <c r="V234" t="s">
        <v>34</v>
      </c>
      <c r="W234" t="s">
        <v>34</v>
      </c>
      <c r="X234" t="s">
        <v>307</v>
      </c>
      <c r="Y234">
        <v>2020</v>
      </c>
      <c r="Z234">
        <v>2020</v>
      </c>
      <c r="AA234">
        <v>0.25</v>
      </c>
    </row>
    <row r="235" spans="1:27" x14ac:dyDescent="0.25">
      <c r="A235" t="s">
        <v>304</v>
      </c>
      <c r="B235" t="s">
        <v>310</v>
      </c>
      <c r="C235" t="s">
        <v>333</v>
      </c>
      <c r="D235" t="s">
        <v>30</v>
      </c>
      <c r="E235" s="1">
        <v>44495</v>
      </c>
      <c r="F235">
        <v>1680385</v>
      </c>
      <c r="G235">
        <v>6.93</v>
      </c>
      <c r="H235">
        <v>11.5</v>
      </c>
      <c r="I235">
        <v>48.03</v>
      </c>
      <c r="J235">
        <v>59502725</v>
      </c>
      <c r="K235" s="1">
        <v>44495</v>
      </c>
      <c r="L235">
        <v>1252000</v>
      </c>
      <c r="M235">
        <v>0</v>
      </c>
      <c r="N235">
        <v>10.6</v>
      </c>
      <c r="O235">
        <v>0</v>
      </c>
      <c r="P235" s="1">
        <v>45291</v>
      </c>
      <c r="Q235">
        <v>0</v>
      </c>
      <c r="R235" t="s">
        <v>51</v>
      </c>
      <c r="S235">
        <v>9.6</v>
      </c>
      <c r="T235" t="s">
        <v>32</v>
      </c>
      <c r="U235" t="s">
        <v>40</v>
      </c>
      <c r="V235" t="s">
        <v>41</v>
      </c>
      <c r="W235" t="s">
        <v>34</v>
      </c>
      <c r="X235" t="s">
        <v>307</v>
      </c>
      <c r="Y235">
        <v>2021</v>
      </c>
      <c r="Z235">
        <v>2021</v>
      </c>
      <c r="AA235">
        <v>0.25</v>
      </c>
    </row>
    <row r="236" spans="1:27" x14ac:dyDescent="0.25">
      <c r="A236" t="s">
        <v>304</v>
      </c>
      <c r="B236" t="s">
        <v>312</v>
      </c>
      <c r="C236" t="s">
        <v>334</v>
      </c>
      <c r="D236" t="s">
        <v>30</v>
      </c>
      <c r="E236" s="1">
        <v>44320</v>
      </c>
      <c r="F236">
        <v>195378</v>
      </c>
      <c r="G236">
        <v>6.14</v>
      </c>
      <c r="H236">
        <v>9.85</v>
      </c>
      <c r="I236">
        <v>44.84</v>
      </c>
      <c r="J236">
        <v>0</v>
      </c>
      <c r="K236" s="1">
        <v>44320</v>
      </c>
      <c r="L236">
        <v>195378</v>
      </c>
      <c r="M236">
        <v>6.14</v>
      </c>
      <c r="N236">
        <v>9.85</v>
      </c>
      <c r="O236">
        <v>44.84</v>
      </c>
      <c r="P236" s="1">
        <v>45291</v>
      </c>
      <c r="Q236">
        <v>0</v>
      </c>
      <c r="R236" t="s">
        <v>51</v>
      </c>
      <c r="S236">
        <v>3.6666666666666599</v>
      </c>
      <c r="T236" t="s">
        <v>32</v>
      </c>
      <c r="U236" t="s">
        <v>40</v>
      </c>
      <c r="V236" t="s">
        <v>41</v>
      </c>
      <c r="W236" t="s">
        <v>34</v>
      </c>
      <c r="X236" t="s">
        <v>307</v>
      </c>
      <c r="Y236">
        <v>2021</v>
      </c>
      <c r="Z236">
        <v>2021</v>
      </c>
      <c r="AA236">
        <v>0.25</v>
      </c>
    </row>
    <row r="237" spans="1:27" x14ac:dyDescent="0.25">
      <c r="A237" t="s">
        <v>304</v>
      </c>
      <c r="B237" t="s">
        <v>305</v>
      </c>
      <c r="C237" t="s">
        <v>335</v>
      </c>
      <c r="D237" t="s">
        <v>30</v>
      </c>
      <c r="E237" s="1">
        <v>44490</v>
      </c>
      <c r="F237">
        <v>422870</v>
      </c>
      <c r="G237">
        <v>6.67</v>
      </c>
      <c r="H237">
        <v>10.75</v>
      </c>
      <c r="I237">
        <v>45.58</v>
      </c>
      <c r="J237">
        <v>7931177</v>
      </c>
      <c r="K237" s="1">
        <v>44490</v>
      </c>
      <c r="L237">
        <v>302360</v>
      </c>
      <c r="M237">
        <v>6.26</v>
      </c>
      <c r="N237">
        <v>9.9499999999999993</v>
      </c>
      <c r="O237">
        <v>45.07</v>
      </c>
      <c r="P237" s="1">
        <v>44926</v>
      </c>
      <c r="Q237">
        <v>7524286</v>
      </c>
      <c r="R237" t="s">
        <v>31</v>
      </c>
      <c r="S237">
        <v>8.7333333333333307</v>
      </c>
      <c r="T237" t="s">
        <v>32</v>
      </c>
      <c r="U237" t="s">
        <v>40</v>
      </c>
      <c r="V237" t="s">
        <v>41</v>
      </c>
      <c r="W237" t="s">
        <v>34</v>
      </c>
      <c r="X237" t="s">
        <v>307</v>
      </c>
      <c r="Y237">
        <v>2021</v>
      </c>
      <c r="Z237">
        <v>2021</v>
      </c>
      <c r="AA237">
        <v>0.25</v>
      </c>
    </row>
    <row r="238" spans="1:27" x14ac:dyDescent="0.25">
      <c r="A238" t="s">
        <v>304</v>
      </c>
      <c r="B238" t="s">
        <v>314</v>
      </c>
      <c r="C238" t="s">
        <v>336</v>
      </c>
      <c r="D238" t="s">
        <v>38</v>
      </c>
      <c r="E238" s="1">
        <v>44950</v>
      </c>
      <c r="F238">
        <v>24061.982</v>
      </c>
      <c r="G238">
        <v>6.43</v>
      </c>
      <c r="H238">
        <v>11.25</v>
      </c>
      <c r="I238">
        <v>45.14</v>
      </c>
      <c r="J238">
        <v>454887.15399999998</v>
      </c>
      <c r="K238" s="1">
        <v>44950</v>
      </c>
      <c r="L238">
        <v>17153.092000000001</v>
      </c>
      <c r="M238">
        <v>5.97</v>
      </c>
      <c r="N238">
        <v>10.25</v>
      </c>
      <c r="O238">
        <v>45.16</v>
      </c>
      <c r="P238" s="1">
        <v>45291</v>
      </c>
      <c r="Q238">
        <v>453675.29800000001</v>
      </c>
      <c r="R238" t="s">
        <v>31</v>
      </c>
      <c r="S238">
        <v>8.1666666666666607</v>
      </c>
      <c r="T238" t="s">
        <v>39</v>
      </c>
      <c r="U238" t="s">
        <v>33</v>
      </c>
      <c r="V238" t="s">
        <v>34</v>
      </c>
      <c r="W238" t="s">
        <v>41</v>
      </c>
      <c r="X238" t="s">
        <v>307</v>
      </c>
      <c r="Y238">
        <v>2023</v>
      </c>
      <c r="Z238">
        <v>2023</v>
      </c>
      <c r="AA238">
        <v>0.25</v>
      </c>
    </row>
    <row r="239" spans="1:27" x14ac:dyDescent="0.25">
      <c r="A239" t="s">
        <v>304</v>
      </c>
      <c r="B239" t="s">
        <v>328</v>
      </c>
      <c r="C239" t="s">
        <v>337</v>
      </c>
      <c r="D239" t="s">
        <v>38</v>
      </c>
      <c r="E239" s="1">
        <v>45013</v>
      </c>
      <c r="F239">
        <v>28283.796999999999</v>
      </c>
      <c r="G239">
        <v>7.09</v>
      </c>
      <c r="H239">
        <v>10.75</v>
      </c>
      <c r="I239">
        <v>52.56</v>
      </c>
      <c r="J239">
        <v>488905.69400000002</v>
      </c>
      <c r="K239" s="1">
        <v>45013</v>
      </c>
      <c r="L239">
        <v>23308.073</v>
      </c>
      <c r="M239">
        <v>6.44</v>
      </c>
      <c r="N239">
        <v>9.5</v>
      </c>
      <c r="O239">
        <v>59.6</v>
      </c>
      <c r="P239" s="1">
        <v>45291</v>
      </c>
      <c r="Q239">
        <v>487257.875</v>
      </c>
      <c r="R239" t="s">
        <v>31</v>
      </c>
      <c r="S239">
        <v>10.033333333333299</v>
      </c>
      <c r="T239" t="s">
        <v>39</v>
      </c>
      <c r="U239" t="s">
        <v>33</v>
      </c>
      <c r="V239" t="s">
        <v>34</v>
      </c>
      <c r="W239" t="s">
        <v>34</v>
      </c>
      <c r="X239" t="s">
        <v>307</v>
      </c>
      <c r="Y239">
        <v>2023</v>
      </c>
      <c r="Z239">
        <v>2023</v>
      </c>
      <c r="AA239">
        <v>0.25</v>
      </c>
    </row>
    <row r="240" spans="1:27" x14ac:dyDescent="0.25">
      <c r="A240" t="s">
        <v>304</v>
      </c>
      <c r="B240" t="s">
        <v>305</v>
      </c>
      <c r="C240" t="s">
        <v>338</v>
      </c>
      <c r="D240" t="s">
        <v>30</v>
      </c>
      <c r="E240" s="1">
        <v>44789</v>
      </c>
      <c r="F240">
        <v>10000</v>
      </c>
      <c r="G240">
        <v>0</v>
      </c>
      <c r="H240">
        <v>10.199999999999999</v>
      </c>
      <c r="I240">
        <v>0</v>
      </c>
      <c r="J240">
        <v>0</v>
      </c>
      <c r="K240" s="1">
        <v>44789</v>
      </c>
      <c r="L240">
        <v>10000</v>
      </c>
      <c r="M240">
        <v>0</v>
      </c>
      <c r="N240">
        <v>10.199999999999999</v>
      </c>
      <c r="O240">
        <v>0</v>
      </c>
      <c r="P240" t="s">
        <v>43</v>
      </c>
      <c r="Q240">
        <v>0</v>
      </c>
      <c r="R240" t="s">
        <v>43</v>
      </c>
      <c r="S240">
        <v>1.5333333333333301</v>
      </c>
      <c r="T240" t="s">
        <v>112</v>
      </c>
      <c r="U240" t="s">
        <v>40</v>
      </c>
      <c r="V240" t="s">
        <v>34</v>
      </c>
      <c r="W240" t="s">
        <v>34</v>
      </c>
      <c r="X240" t="s">
        <v>307</v>
      </c>
      <c r="Y240">
        <v>2022</v>
      </c>
      <c r="Z240">
        <v>2022</v>
      </c>
      <c r="AA240">
        <v>0.25</v>
      </c>
    </row>
    <row r="241" spans="1:27" x14ac:dyDescent="0.25">
      <c r="A241" t="s">
        <v>304</v>
      </c>
      <c r="B241" t="s">
        <v>312</v>
      </c>
      <c r="C241" t="s">
        <v>339</v>
      </c>
      <c r="D241" t="s">
        <v>30</v>
      </c>
      <c r="E241" s="1">
        <v>44838</v>
      </c>
      <c r="F241">
        <v>24428</v>
      </c>
      <c r="G241">
        <v>0</v>
      </c>
      <c r="H241">
        <v>10.1</v>
      </c>
      <c r="I241">
        <v>0</v>
      </c>
      <c r="J241">
        <v>0</v>
      </c>
      <c r="K241" s="1">
        <v>44838</v>
      </c>
      <c r="L241">
        <v>24428</v>
      </c>
      <c r="M241">
        <v>0</v>
      </c>
      <c r="N241">
        <v>10.1</v>
      </c>
      <c r="O241">
        <v>0</v>
      </c>
      <c r="P241" t="s">
        <v>43</v>
      </c>
      <c r="Q241">
        <v>0</v>
      </c>
      <c r="R241" t="s">
        <v>43</v>
      </c>
      <c r="S241">
        <v>1.7666666666666599</v>
      </c>
      <c r="T241" t="s">
        <v>32</v>
      </c>
      <c r="U241" t="s">
        <v>40</v>
      </c>
      <c r="V241" t="s">
        <v>34</v>
      </c>
      <c r="W241" t="s">
        <v>34</v>
      </c>
      <c r="X241" t="s">
        <v>307</v>
      </c>
      <c r="Y241">
        <v>2022</v>
      </c>
      <c r="Z241">
        <v>2022</v>
      </c>
      <c r="AA241">
        <v>0.25</v>
      </c>
    </row>
    <row r="242" spans="1:27" x14ac:dyDescent="0.25">
      <c r="A242" t="s">
        <v>304</v>
      </c>
      <c r="B242" t="s">
        <v>305</v>
      </c>
      <c r="C242" t="s">
        <v>340</v>
      </c>
      <c r="D242" t="s">
        <v>30</v>
      </c>
      <c r="E242" s="1">
        <v>44901</v>
      </c>
      <c r="F242">
        <v>91011.994000000006</v>
      </c>
      <c r="G242">
        <v>6.38</v>
      </c>
      <c r="H242">
        <v>10.199999999999999</v>
      </c>
      <c r="I242">
        <v>45.07</v>
      </c>
      <c r="J242">
        <v>780114.66</v>
      </c>
      <c r="K242" s="1">
        <v>44901</v>
      </c>
      <c r="L242">
        <v>91011.994000000006</v>
      </c>
      <c r="M242">
        <v>6.38</v>
      </c>
      <c r="N242">
        <v>10.199999999999999</v>
      </c>
      <c r="O242">
        <v>45.07</v>
      </c>
      <c r="P242" t="s">
        <v>43</v>
      </c>
      <c r="Q242">
        <v>780114.66</v>
      </c>
      <c r="R242" t="s">
        <v>43</v>
      </c>
      <c r="S242">
        <v>3.4</v>
      </c>
      <c r="T242" t="s">
        <v>112</v>
      </c>
      <c r="U242" t="s">
        <v>40</v>
      </c>
      <c r="V242" t="s">
        <v>34</v>
      </c>
      <c r="W242" t="s">
        <v>34</v>
      </c>
      <c r="X242" t="s">
        <v>307</v>
      </c>
      <c r="Y242">
        <v>2022</v>
      </c>
      <c r="Z242">
        <v>2022</v>
      </c>
      <c r="AA242">
        <v>0.25</v>
      </c>
    </row>
    <row r="243" spans="1:27" x14ac:dyDescent="0.25">
      <c r="A243" t="s">
        <v>304</v>
      </c>
      <c r="B243" t="s">
        <v>310</v>
      </c>
      <c r="C243" t="s">
        <v>341</v>
      </c>
      <c r="D243" t="s">
        <v>30</v>
      </c>
      <c r="E243" s="1">
        <v>44838</v>
      </c>
      <c r="F243">
        <v>0</v>
      </c>
      <c r="G243">
        <v>0</v>
      </c>
      <c r="H243">
        <v>10.8</v>
      </c>
      <c r="I243">
        <v>0</v>
      </c>
      <c r="J243">
        <v>0</v>
      </c>
      <c r="K243" s="1">
        <v>44838</v>
      </c>
      <c r="L243">
        <v>0</v>
      </c>
      <c r="M243">
        <v>0</v>
      </c>
      <c r="N243">
        <v>10.8</v>
      </c>
      <c r="O243">
        <v>0</v>
      </c>
      <c r="P243" t="s">
        <v>43</v>
      </c>
      <c r="Q243">
        <v>0</v>
      </c>
      <c r="R243" t="s">
        <v>43</v>
      </c>
      <c r="S243">
        <v>1.4</v>
      </c>
      <c r="T243" t="s">
        <v>32</v>
      </c>
      <c r="U243" t="s">
        <v>40</v>
      </c>
      <c r="V243" t="s">
        <v>34</v>
      </c>
      <c r="W243" t="s">
        <v>34</v>
      </c>
      <c r="X243" t="s">
        <v>307</v>
      </c>
      <c r="Y243">
        <v>2022</v>
      </c>
      <c r="Z243">
        <v>2022</v>
      </c>
      <c r="AA243">
        <v>0.25</v>
      </c>
    </row>
    <row r="244" spans="1:27" x14ac:dyDescent="0.25">
      <c r="A244" t="s">
        <v>304</v>
      </c>
      <c r="B244" t="s">
        <v>308</v>
      </c>
      <c r="C244" t="s">
        <v>342</v>
      </c>
      <c r="D244" t="s">
        <v>38</v>
      </c>
      <c r="E244" s="1">
        <v>45239</v>
      </c>
      <c r="F244">
        <v>127624.042</v>
      </c>
      <c r="G244">
        <v>7.42</v>
      </c>
      <c r="H244">
        <v>11</v>
      </c>
      <c r="I244">
        <v>47.49</v>
      </c>
      <c r="J244">
        <v>2366788.452</v>
      </c>
      <c r="K244" s="1">
        <v>45239</v>
      </c>
      <c r="L244">
        <v>106682.569</v>
      </c>
      <c r="M244">
        <v>7.02</v>
      </c>
      <c r="N244">
        <v>10.15</v>
      </c>
      <c r="O244">
        <v>0</v>
      </c>
      <c r="P244" s="1">
        <v>45657</v>
      </c>
      <c r="Q244">
        <v>2357327.7599999998</v>
      </c>
      <c r="R244" t="s">
        <v>31</v>
      </c>
      <c r="S244">
        <v>7.3</v>
      </c>
      <c r="T244" t="s">
        <v>39</v>
      </c>
      <c r="U244" t="s">
        <v>33</v>
      </c>
      <c r="V244" t="s">
        <v>34</v>
      </c>
      <c r="W244" t="s">
        <v>34</v>
      </c>
      <c r="X244" t="s">
        <v>307</v>
      </c>
      <c r="Y244">
        <v>2023</v>
      </c>
      <c r="Z244">
        <v>2023</v>
      </c>
      <c r="AA244">
        <v>0.25</v>
      </c>
    </row>
    <row r="245" spans="1:27" x14ac:dyDescent="0.25">
      <c r="A245" t="s">
        <v>343</v>
      </c>
      <c r="B245" t="s">
        <v>227</v>
      </c>
      <c r="C245" t="s">
        <v>344</v>
      </c>
      <c r="D245" t="s">
        <v>38</v>
      </c>
      <c r="E245" s="1">
        <v>39710</v>
      </c>
      <c r="F245">
        <v>6150.2619999999997</v>
      </c>
      <c r="G245">
        <v>8.3000000000000007</v>
      </c>
      <c r="H245">
        <v>11.3</v>
      </c>
      <c r="I245">
        <v>45</v>
      </c>
      <c r="J245">
        <v>67957.879000000001</v>
      </c>
      <c r="K245" s="1">
        <v>39710</v>
      </c>
      <c r="L245">
        <v>3400</v>
      </c>
      <c r="M245">
        <v>7.75</v>
      </c>
      <c r="N245">
        <v>10.7</v>
      </c>
      <c r="O245">
        <v>45</v>
      </c>
      <c r="P245" s="1">
        <v>39903</v>
      </c>
      <c r="Q245">
        <v>66900</v>
      </c>
      <c r="R245" t="s">
        <v>31</v>
      </c>
      <c r="S245">
        <v>6.1</v>
      </c>
      <c r="T245" t="s">
        <v>39</v>
      </c>
      <c r="U245" t="s">
        <v>33</v>
      </c>
      <c r="V245" t="s">
        <v>34</v>
      </c>
      <c r="W245" t="s">
        <v>34</v>
      </c>
      <c r="X245" t="s">
        <v>345</v>
      </c>
      <c r="Y245">
        <v>2008</v>
      </c>
      <c r="Z245">
        <v>2008</v>
      </c>
      <c r="AA245">
        <v>0.39</v>
      </c>
    </row>
    <row r="246" spans="1:27" x14ac:dyDescent="0.25">
      <c r="A246" t="s">
        <v>343</v>
      </c>
      <c r="B246" t="s">
        <v>227</v>
      </c>
      <c r="C246" t="s">
        <v>346</v>
      </c>
      <c r="D246" t="s">
        <v>38</v>
      </c>
      <c r="E246" s="1">
        <v>40268</v>
      </c>
      <c r="F246">
        <v>3892.6750000000002</v>
      </c>
      <c r="G246">
        <v>8.99</v>
      </c>
      <c r="H246">
        <v>11</v>
      </c>
      <c r="I246">
        <v>51.2</v>
      </c>
      <c r="J246">
        <v>61517.303</v>
      </c>
      <c r="K246" s="1">
        <v>40268</v>
      </c>
      <c r="L246">
        <v>2934.9209999999998</v>
      </c>
      <c r="M246">
        <v>8.61</v>
      </c>
      <c r="N246">
        <v>10.7</v>
      </c>
      <c r="O246">
        <v>47.7</v>
      </c>
      <c r="P246" s="1">
        <v>40482</v>
      </c>
      <c r="Q246">
        <v>60211.909</v>
      </c>
      <c r="R246" t="s">
        <v>31</v>
      </c>
      <c r="S246">
        <v>6.0333333333333297</v>
      </c>
      <c r="T246" t="s">
        <v>39</v>
      </c>
      <c r="U246" t="s">
        <v>33</v>
      </c>
      <c r="V246" t="s">
        <v>34</v>
      </c>
      <c r="W246" t="s">
        <v>34</v>
      </c>
      <c r="X246" t="s">
        <v>345</v>
      </c>
      <c r="Y246">
        <v>2010</v>
      </c>
      <c r="Z246">
        <v>2010</v>
      </c>
      <c r="AA246">
        <v>0.39</v>
      </c>
    </row>
    <row r="247" spans="1:27" x14ac:dyDescent="0.25">
      <c r="A247" t="s">
        <v>343</v>
      </c>
      <c r="B247" t="s">
        <v>347</v>
      </c>
      <c r="C247" t="s">
        <v>348</v>
      </c>
      <c r="D247" t="s">
        <v>38</v>
      </c>
      <c r="E247" s="1">
        <v>40485</v>
      </c>
      <c r="F247">
        <v>48236</v>
      </c>
      <c r="G247">
        <v>8.23</v>
      </c>
      <c r="H247">
        <v>11</v>
      </c>
      <c r="I247">
        <v>51</v>
      </c>
      <c r="J247">
        <v>1311132</v>
      </c>
      <c r="K247" s="1">
        <v>40485</v>
      </c>
      <c r="L247">
        <v>26557.218000000001</v>
      </c>
      <c r="M247">
        <v>8.1</v>
      </c>
      <c r="N247">
        <v>10.75</v>
      </c>
      <c r="O247">
        <v>51</v>
      </c>
      <c r="P247" s="1">
        <v>40694</v>
      </c>
      <c r="Q247">
        <v>1312822.8700000001</v>
      </c>
      <c r="R247" t="s">
        <v>31</v>
      </c>
      <c r="S247">
        <v>6.1333333333333302</v>
      </c>
      <c r="T247" t="s">
        <v>39</v>
      </c>
      <c r="U247" t="s">
        <v>33</v>
      </c>
      <c r="V247" t="s">
        <v>34</v>
      </c>
      <c r="W247" t="s">
        <v>34</v>
      </c>
      <c r="X247" t="s">
        <v>345</v>
      </c>
      <c r="Y247">
        <v>2010</v>
      </c>
      <c r="Z247">
        <v>2010</v>
      </c>
      <c r="AA247">
        <v>0.39</v>
      </c>
    </row>
    <row r="248" spans="1:27" x14ac:dyDescent="0.25">
      <c r="A248" t="s">
        <v>343</v>
      </c>
      <c r="B248" t="s">
        <v>349</v>
      </c>
      <c r="C248" t="s">
        <v>350</v>
      </c>
      <c r="D248" t="s">
        <v>30</v>
      </c>
      <c r="E248" s="1">
        <v>40541</v>
      </c>
      <c r="F248">
        <v>615000</v>
      </c>
      <c r="G248">
        <v>8.76</v>
      </c>
      <c r="H248">
        <v>11.95</v>
      </c>
      <c r="I248">
        <v>50.4</v>
      </c>
      <c r="J248">
        <v>14568000</v>
      </c>
      <c r="K248" s="1">
        <v>40541</v>
      </c>
      <c r="L248">
        <v>562333</v>
      </c>
      <c r="M248">
        <v>0</v>
      </c>
      <c r="N248">
        <v>11.15</v>
      </c>
      <c r="O248">
        <v>0</v>
      </c>
      <c r="P248" t="s">
        <v>43</v>
      </c>
      <c r="Q248">
        <v>0</v>
      </c>
      <c r="R248" t="s">
        <v>43</v>
      </c>
      <c r="S248">
        <v>6.0333333333333297</v>
      </c>
      <c r="T248" t="s">
        <v>32</v>
      </c>
      <c r="U248" t="s">
        <v>40</v>
      </c>
      <c r="V248" t="s">
        <v>41</v>
      </c>
      <c r="W248" t="s">
        <v>34</v>
      </c>
      <c r="X248" t="s">
        <v>345</v>
      </c>
      <c r="Y248">
        <v>2010</v>
      </c>
      <c r="Z248">
        <v>2010</v>
      </c>
      <c r="AA248">
        <v>0.39</v>
      </c>
    </row>
    <row r="249" spans="1:27" x14ac:dyDescent="0.25">
      <c r="A249" t="s">
        <v>343</v>
      </c>
      <c r="B249" t="s">
        <v>349</v>
      </c>
      <c r="C249" t="s">
        <v>351</v>
      </c>
      <c r="D249" t="s">
        <v>30</v>
      </c>
      <c r="E249" s="1">
        <v>40542</v>
      </c>
      <c r="F249">
        <v>218000</v>
      </c>
      <c r="G249">
        <v>0</v>
      </c>
      <c r="H249">
        <v>0</v>
      </c>
      <c r="I249">
        <v>0</v>
      </c>
      <c r="J249">
        <v>0</v>
      </c>
      <c r="K249" s="1">
        <v>40542</v>
      </c>
      <c r="L249">
        <v>223000</v>
      </c>
      <c r="M249">
        <v>0</v>
      </c>
      <c r="N249">
        <v>0</v>
      </c>
      <c r="O249">
        <v>0</v>
      </c>
      <c r="P249" s="1">
        <v>40908</v>
      </c>
      <c r="Q249">
        <v>0</v>
      </c>
      <c r="R249" t="s">
        <v>43</v>
      </c>
      <c r="S249">
        <v>3.93333333333333</v>
      </c>
      <c r="T249" t="s">
        <v>112</v>
      </c>
      <c r="U249" t="s">
        <v>33</v>
      </c>
      <c r="V249" t="s">
        <v>34</v>
      </c>
      <c r="W249" t="s">
        <v>34</v>
      </c>
      <c r="X249" t="s">
        <v>345</v>
      </c>
      <c r="Y249">
        <v>2010</v>
      </c>
      <c r="Z249">
        <v>2010</v>
      </c>
      <c r="AA249">
        <v>0.39</v>
      </c>
    </row>
    <row r="250" spans="1:27" x14ac:dyDescent="0.25">
      <c r="A250" t="s">
        <v>343</v>
      </c>
      <c r="B250" t="s">
        <v>349</v>
      </c>
      <c r="C250" t="s">
        <v>352</v>
      </c>
      <c r="D250" t="s">
        <v>30</v>
      </c>
      <c r="E250" s="1">
        <v>40905</v>
      </c>
      <c r="F250">
        <v>35600</v>
      </c>
      <c r="G250">
        <v>0</v>
      </c>
      <c r="H250">
        <v>0</v>
      </c>
      <c r="I250">
        <v>0</v>
      </c>
      <c r="J250">
        <v>0</v>
      </c>
      <c r="K250" s="1">
        <v>40905</v>
      </c>
      <c r="L250">
        <v>35600</v>
      </c>
      <c r="M250">
        <v>0</v>
      </c>
      <c r="N250">
        <v>0</v>
      </c>
      <c r="O250">
        <v>0</v>
      </c>
      <c r="P250" s="1">
        <v>41274</v>
      </c>
      <c r="Q250">
        <v>0</v>
      </c>
      <c r="R250" t="s">
        <v>43</v>
      </c>
      <c r="S250">
        <v>1.9</v>
      </c>
      <c r="T250" t="s">
        <v>112</v>
      </c>
      <c r="U250" t="s">
        <v>33</v>
      </c>
      <c r="V250" t="s">
        <v>34</v>
      </c>
      <c r="W250" t="s">
        <v>34</v>
      </c>
      <c r="X250" t="s">
        <v>345</v>
      </c>
      <c r="Y250">
        <v>2011</v>
      </c>
      <c r="Z250">
        <v>2011</v>
      </c>
      <c r="AA250">
        <v>0.39</v>
      </c>
    </row>
    <row r="251" spans="1:27" x14ac:dyDescent="0.25">
      <c r="A251" t="s">
        <v>343</v>
      </c>
      <c r="B251" t="s">
        <v>349</v>
      </c>
      <c r="C251" t="s">
        <v>353</v>
      </c>
      <c r="D251" t="s">
        <v>30</v>
      </c>
      <c r="E251" s="1">
        <v>41263</v>
      </c>
      <c r="F251">
        <v>50160.601999999999</v>
      </c>
      <c r="G251">
        <v>0</v>
      </c>
      <c r="H251">
        <v>0</v>
      </c>
      <c r="I251">
        <v>0</v>
      </c>
      <c r="J251">
        <v>0</v>
      </c>
      <c r="K251" s="1">
        <v>41263</v>
      </c>
      <c r="L251">
        <v>50160.601999999999</v>
      </c>
      <c r="M251">
        <v>0</v>
      </c>
      <c r="N251">
        <v>0</v>
      </c>
      <c r="O251">
        <v>0</v>
      </c>
      <c r="P251" s="1">
        <v>41639</v>
      </c>
      <c r="Q251">
        <v>0</v>
      </c>
      <c r="R251" t="s">
        <v>43</v>
      </c>
      <c r="S251">
        <v>1.63333333333333</v>
      </c>
      <c r="T251" t="s">
        <v>112</v>
      </c>
      <c r="U251" t="s">
        <v>33</v>
      </c>
      <c r="V251" t="s">
        <v>34</v>
      </c>
      <c r="W251" t="s">
        <v>34</v>
      </c>
      <c r="X251" t="s">
        <v>345</v>
      </c>
      <c r="Y251">
        <v>2012</v>
      </c>
      <c r="Z251">
        <v>2012</v>
      </c>
      <c r="AA251">
        <v>0.39</v>
      </c>
    </row>
    <row r="252" spans="1:27" x14ac:dyDescent="0.25">
      <c r="A252" t="s">
        <v>343</v>
      </c>
      <c r="B252" t="s">
        <v>349</v>
      </c>
      <c r="C252" t="s">
        <v>354</v>
      </c>
      <c r="D252" t="s">
        <v>30</v>
      </c>
      <c r="E252" s="1">
        <v>41625</v>
      </c>
      <c r="F252">
        <v>482000</v>
      </c>
      <c r="G252">
        <v>7.93</v>
      </c>
      <c r="H252">
        <v>11.5</v>
      </c>
      <c r="I252">
        <v>50.6</v>
      </c>
      <c r="J252">
        <v>15697000</v>
      </c>
      <c r="K252" s="1">
        <v>41625</v>
      </c>
      <c r="L252">
        <v>466600</v>
      </c>
      <c r="M252">
        <v>7.71</v>
      </c>
      <c r="N252">
        <v>10.95</v>
      </c>
      <c r="O252">
        <v>50.84</v>
      </c>
      <c r="P252" s="1">
        <v>42735</v>
      </c>
      <c r="Q252">
        <v>0</v>
      </c>
      <c r="R252" t="s">
        <v>43</v>
      </c>
      <c r="S252">
        <v>5.7333333333333298</v>
      </c>
      <c r="T252" t="s">
        <v>32</v>
      </c>
      <c r="U252" t="s">
        <v>40</v>
      </c>
      <c r="V252" t="s">
        <v>41</v>
      </c>
      <c r="W252" t="s">
        <v>34</v>
      </c>
      <c r="X252" t="s">
        <v>345</v>
      </c>
      <c r="Y252">
        <v>2013</v>
      </c>
      <c r="Z252">
        <v>2013</v>
      </c>
      <c r="AA252">
        <v>0.39</v>
      </c>
    </row>
    <row r="253" spans="1:27" x14ac:dyDescent="0.25">
      <c r="A253" t="s">
        <v>343</v>
      </c>
      <c r="B253" t="s">
        <v>349</v>
      </c>
      <c r="C253" t="s">
        <v>355</v>
      </c>
      <c r="D253" t="s">
        <v>30</v>
      </c>
      <c r="E253" s="1">
        <v>41631</v>
      </c>
      <c r="F253">
        <v>64900</v>
      </c>
      <c r="G253">
        <v>0</v>
      </c>
      <c r="H253">
        <v>0</v>
      </c>
      <c r="I253">
        <v>0</v>
      </c>
      <c r="J253">
        <v>0</v>
      </c>
      <c r="K253" s="1">
        <v>41631</v>
      </c>
      <c r="L253">
        <v>59887.300999999999</v>
      </c>
      <c r="M253">
        <v>0</v>
      </c>
      <c r="N253">
        <v>0</v>
      </c>
      <c r="O253">
        <v>0</v>
      </c>
      <c r="P253" s="1">
        <v>42004</v>
      </c>
      <c r="Q253">
        <v>0</v>
      </c>
      <c r="R253" t="s">
        <v>43</v>
      </c>
      <c r="S253">
        <v>1.7333333333333301</v>
      </c>
      <c r="T253" t="s">
        <v>112</v>
      </c>
      <c r="U253" t="s">
        <v>33</v>
      </c>
      <c r="V253" t="s">
        <v>34</v>
      </c>
      <c r="W253" t="s">
        <v>34</v>
      </c>
      <c r="X253" t="s">
        <v>345</v>
      </c>
      <c r="Y253">
        <v>2013</v>
      </c>
      <c r="Z253">
        <v>2013</v>
      </c>
      <c r="AA253">
        <v>0.39</v>
      </c>
    </row>
    <row r="254" spans="1:27" x14ac:dyDescent="0.25">
      <c r="A254" t="s">
        <v>343</v>
      </c>
      <c r="B254" t="s">
        <v>349</v>
      </c>
      <c r="C254" t="s">
        <v>356</v>
      </c>
      <c r="D254" t="s">
        <v>30</v>
      </c>
      <c r="E254" s="1">
        <v>41991</v>
      </c>
      <c r="F254">
        <v>26620</v>
      </c>
      <c r="G254">
        <v>0</v>
      </c>
      <c r="H254">
        <v>0</v>
      </c>
      <c r="I254">
        <v>0</v>
      </c>
      <c r="J254">
        <v>0</v>
      </c>
      <c r="K254" s="1">
        <v>41991</v>
      </c>
      <c r="L254">
        <v>26620</v>
      </c>
      <c r="M254">
        <v>0</v>
      </c>
      <c r="N254">
        <v>0</v>
      </c>
      <c r="O254">
        <v>0</v>
      </c>
      <c r="P254" s="1">
        <v>42369</v>
      </c>
      <c r="Q254">
        <v>0</v>
      </c>
      <c r="R254" t="s">
        <v>43</v>
      </c>
      <c r="S254">
        <v>1.6</v>
      </c>
      <c r="T254" t="s">
        <v>112</v>
      </c>
      <c r="U254" t="s">
        <v>33</v>
      </c>
      <c r="V254" t="s">
        <v>34</v>
      </c>
      <c r="W254" t="s">
        <v>34</v>
      </c>
      <c r="X254" t="s">
        <v>345</v>
      </c>
      <c r="Y254">
        <v>2014</v>
      </c>
      <c r="Z254">
        <v>2014</v>
      </c>
      <c r="AA254">
        <v>0.39</v>
      </c>
    </row>
    <row r="255" spans="1:27" x14ac:dyDescent="0.25">
      <c r="A255" t="s">
        <v>343</v>
      </c>
      <c r="B255" t="s">
        <v>349</v>
      </c>
      <c r="C255" t="s">
        <v>357</v>
      </c>
      <c r="D255" t="s">
        <v>30</v>
      </c>
      <c r="E255" s="1">
        <v>42360</v>
      </c>
      <c r="F255">
        <v>19100</v>
      </c>
      <c r="G255">
        <v>0</v>
      </c>
      <c r="H255">
        <v>0</v>
      </c>
      <c r="I255">
        <v>0</v>
      </c>
      <c r="J255">
        <v>0</v>
      </c>
      <c r="K255" s="1">
        <v>42360</v>
      </c>
      <c r="L255">
        <v>19100</v>
      </c>
      <c r="M255">
        <v>0</v>
      </c>
      <c r="N255">
        <v>0</v>
      </c>
      <c r="O255">
        <v>0</v>
      </c>
      <c r="P255" s="1">
        <v>42735</v>
      </c>
      <c r="Q255">
        <v>0</v>
      </c>
      <c r="R255" t="s">
        <v>43</v>
      </c>
      <c r="S255">
        <v>1.7666666666666599</v>
      </c>
      <c r="T255" t="s">
        <v>112</v>
      </c>
      <c r="U255" t="s">
        <v>33</v>
      </c>
      <c r="V255" t="s">
        <v>34</v>
      </c>
      <c r="W255" t="s">
        <v>34</v>
      </c>
      <c r="X255" t="s">
        <v>345</v>
      </c>
      <c r="Y255">
        <v>2015</v>
      </c>
      <c r="Z255">
        <v>2015</v>
      </c>
      <c r="AA255">
        <v>0.39</v>
      </c>
    </row>
    <row r="256" spans="1:27" x14ac:dyDescent="0.25">
      <c r="A256" t="s">
        <v>343</v>
      </c>
      <c r="B256" t="s">
        <v>349</v>
      </c>
      <c r="C256" t="s">
        <v>358</v>
      </c>
      <c r="D256" t="s">
        <v>30</v>
      </c>
      <c r="E256" s="1">
        <v>42724</v>
      </c>
      <c r="F256">
        <v>70000</v>
      </c>
      <c r="G256">
        <v>0</v>
      </c>
      <c r="H256">
        <v>0</v>
      </c>
      <c r="I256">
        <v>0</v>
      </c>
      <c r="J256">
        <v>0</v>
      </c>
      <c r="K256" s="1">
        <v>42724</v>
      </c>
      <c r="L256">
        <v>0</v>
      </c>
      <c r="M256">
        <v>0</v>
      </c>
      <c r="N256">
        <v>0</v>
      </c>
      <c r="O256">
        <v>0</v>
      </c>
      <c r="P256" s="1">
        <v>43100</v>
      </c>
      <c r="Q256">
        <v>0</v>
      </c>
      <c r="R256" t="s">
        <v>43</v>
      </c>
      <c r="S256">
        <v>1.63333333333333</v>
      </c>
      <c r="T256" t="s">
        <v>112</v>
      </c>
      <c r="U256" t="s">
        <v>43</v>
      </c>
      <c r="V256" t="s">
        <v>34</v>
      </c>
      <c r="W256" t="s">
        <v>34</v>
      </c>
      <c r="X256" t="s">
        <v>345</v>
      </c>
      <c r="Y256">
        <v>2016</v>
      </c>
      <c r="Z256">
        <v>2016</v>
      </c>
      <c r="AA256">
        <v>0.39</v>
      </c>
    </row>
    <row r="257" spans="1:27" x14ac:dyDescent="0.25">
      <c r="A257" t="s">
        <v>343</v>
      </c>
      <c r="B257" t="s">
        <v>347</v>
      </c>
      <c r="C257" t="s">
        <v>359</v>
      </c>
      <c r="D257" t="s">
        <v>38</v>
      </c>
      <c r="E257" s="1">
        <v>42787</v>
      </c>
      <c r="F257">
        <v>0</v>
      </c>
      <c r="G257">
        <v>0</v>
      </c>
      <c r="H257">
        <v>0</v>
      </c>
      <c r="I257">
        <v>0</v>
      </c>
      <c r="J257">
        <v>0</v>
      </c>
      <c r="K257" s="1">
        <v>42787</v>
      </c>
      <c r="L257">
        <v>20370.018</v>
      </c>
      <c r="M257">
        <v>0</v>
      </c>
      <c r="N257">
        <v>10.55</v>
      </c>
      <c r="O257">
        <v>51</v>
      </c>
      <c r="P257" t="s">
        <v>43</v>
      </c>
      <c r="Q257">
        <v>1973025.561</v>
      </c>
      <c r="R257" t="s">
        <v>43</v>
      </c>
      <c r="S257">
        <v>2.7333333333333298</v>
      </c>
      <c r="T257" t="s">
        <v>39</v>
      </c>
      <c r="U257" t="s">
        <v>40</v>
      </c>
      <c r="V257" t="s">
        <v>34</v>
      </c>
      <c r="W257" t="s">
        <v>34</v>
      </c>
      <c r="X257" t="s">
        <v>345</v>
      </c>
      <c r="Y257">
        <v>2017</v>
      </c>
      <c r="Z257">
        <v>2017</v>
      </c>
      <c r="AA257">
        <v>0.39</v>
      </c>
    </row>
    <row r="258" spans="1:27" x14ac:dyDescent="0.25">
      <c r="A258" t="s">
        <v>343</v>
      </c>
      <c r="B258" t="s">
        <v>347</v>
      </c>
      <c r="C258" t="s">
        <v>360</v>
      </c>
      <c r="D258" t="s">
        <v>38</v>
      </c>
      <c r="E258" s="1">
        <v>43235</v>
      </c>
      <c r="F258">
        <v>-15958.715</v>
      </c>
      <c r="G258">
        <v>0</v>
      </c>
      <c r="H258">
        <v>0</v>
      </c>
      <c r="I258">
        <v>54</v>
      </c>
      <c r="J258">
        <v>2677948.1940000001</v>
      </c>
      <c r="K258" s="1">
        <v>43235</v>
      </c>
      <c r="L258">
        <v>-15958.715</v>
      </c>
      <c r="M258">
        <v>0</v>
      </c>
      <c r="N258">
        <v>0</v>
      </c>
      <c r="O258">
        <v>55</v>
      </c>
      <c r="P258" s="1">
        <v>43465</v>
      </c>
      <c r="Q258">
        <v>2677948.1940000001</v>
      </c>
      <c r="R258" t="s">
        <v>43</v>
      </c>
      <c r="S258">
        <v>5.5</v>
      </c>
      <c r="T258" t="s">
        <v>39</v>
      </c>
      <c r="U258" t="s">
        <v>40</v>
      </c>
      <c r="V258" t="s">
        <v>34</v>
      </c>
      <c r="W258" t="s">
        <v>34</v>
      </c>
      <c r="X258" t="s">
        <v>345</v>
      </c>
      <c r="Y258">
        <v>2018</v>
      </c>
      <c r="Z258">
        <v>2018</v>
      </c>
      <c r="AA258">
        <v>0.25</v>
      </c>
    </row>
    <row r="259" spans="1:27" x14ac:dyDescent="0.25">
      <c r="A259" t="s">
        <v>343</v>
      </c>
      <c r="B259" t="s">
        <v>349</v>
      </c>
      <c r="C259" t="s">
        <v>361</v>
      </c>
      <c r="D259" t="s">
        <v>30</v>
      </c>
      <c r="E259" s="1">
        <v>43179</v>
      </c>
      <c r="F259">
        <v>-50000</v>
      </c>
      <c r="G259">
        <v>0</v>
      </c>
      <c r="H259">
        <v>0</v>
      </c>
      <c r="I259">
        <v>0</v>
      </c>
      <c r="J259">
        <v>0</v>
      </c>
      <c r="K259" s="1">
        <v>43179</v>
      </c>
      <c r="L259">
        <v>-50000</v>
      </c>
      <c r="M259">
        <v>0</v>
      </c>
      <c r="N259">
        <v>0</v>
      </c>
      <c r="O259">
        <v>0</v>
      </c>
      <c r="P259" s="1">
        <v>43465</v>
      </c>
      <c r="Q259">
        <v>0</v>
      </c>
      <c r="R259" t="s">
        <v>43</v>
      </c>
      <c r="S259">
        <v>4.6333333333333302</v>
      </c>
      <c r="T259" t="s">
        <v>112</v>
      </c>
      <c r="U259" t="s">
        <v>33</v>
      </c>
      <c r="V259" t="s">
        <v>34</v>
      </c>
      <c r="W259" t="s">
        <v>34</v>
      </c>
      <c r="X259" t="s">
        <v>345</v>
      </c>
      <c r="Y259">
        <v>2018</v>
      </c>
      <c r="Z259">
        <v>2018</v>
      </c>
      <c r="AA259">
        <v>0.25</v>
      </c>
    </row>
    <row r="260" spans="1:27" x14ac:dyDescent="0.25">
      <c r="A260" t="s">
        <v>343</v>
      </c>
      <c r="B260" t="s">
        <v>347</v>
      </c>
      <c r="C260" t="s">
        <v>362</v>
      </c>
      <c r="D260" t="s">
        <v>38</v>
      </c>
      <c r="E260" s="1">
        <v>43818</v>
      </c>
      <c r="F260">
        <v>90323.388000000006</v>
      </c>
      <c r="G260">
        <v>7.94</v>
      </c>
      <c r="H260">
        <v>10.75</v>
      </c>
      <c r="I260">
        <v>55</v>
      </c>
      <c r="J260">
        <v>3187734.4580000001</v>
      </c>
      <c r="K260" s="1">
        <v>43818</v>
      </c>
      <c r="L260">
        <v>65300</v>
      </c>
      <c r="M260">
        <v>7.72</v>
      </c>
      <c r="N260">
        <v>10.25</v>
      </c>
      <c r="O260">
        <v>56</v>
      </c>
      <c r="P260" s="1">
        <v>44043</v>
      </c>
      <c r="Q260">
        <v>0</v>
      </c>
      <c r="R260" t="s">
        <v>31</v>
      </c>
      <c r="S260">
        <v>6.6333333333333302</v>
      </c>
      <c r="T260" t="s">
        <v>39</v>
      </c>
      <c r="U260" t="s">
        <v>33</v>
      </c>
      <c r="V260" t="s">
        <v>34</v>
      </c>
      <c r="W260" t="s">
        <v>34</v>
      </c>
      <c r="X260" t="s">
        <v>345</v>
      </c>
      <c r="Y260">
        <v>2019</v>
      </c>
      <c r="Z260">
        <v>2019</v>
      </c>
      <c r="AA260">
        <v>0.25</v>
      </c>
    </row>
    <row r="261" spans="1:27" x14ac:dyDescent="0.25">
      <c r="A261" t="s">
        <v>343</v>
      </c>
      <c r="B261" t="s">
        <v>349</v>
      </c>
      <c r="C261" t="s">
        <v>363</v>
      </c>
      <c r="D261" t="s">
        <v>30</v>
      </c>
      <c r="E261" s="1">
        <v>43816</v>
      </c>
      <c r="F261">
        <v>937000</v>
      </c>
      <c r="G261">
        <v>7.93</v>
      </c>
      <c r="H261">
        <v>10.9</v>
      </c>
      <c r="I261">
        <v>56</v>
      </c>
      <c r="J261">
        <v>20079347</v>
      </c>
      <c r="K261" s="1">
        <v>43816</v>
      </c>
      <c r="L261">
        <v>909000</v>
      </c>
      <c r="M261">
        <v>0</v>
      </c>
      <c r="N261">
        <v>10.5</v>
      </c>
      <c r="O261">
        <v>56</v>
      </c>
      <c r="P261" t="s">
        <v>43</v>
      </c>
      <c r="Q261">
        <v>0</v>
      </c>
      <c r="R261" t="s">
        <v>43</v>
      </c>
      <c r="S261">
        <v>5.7333333333333298</v>
      </c>
      <c r="T261" t="s">
        <v>32</v>
      </c>
      <c r="U261" t="s">
        <v>33</v>
      </c>
      <c r="V261" t="s">
        <v>41</v>
      </c>
      <c r="W261" t="s">
        <v>34</v>
      </c>
      <c r="X261" t="s">
        <v>345</v>
      </c>
      <c r="Y261">
        <v>2019</v>
      </c>
      <c r="Z261">
        <v>2019</v>
      </c>
      <c r="AA261">
        <v>0.25</v>
      </c>
    </row>
    <row r="262" spans="1:27" x14ac:dyDescent="0.25">
      <c r="A262" t="s">
        <v>343</v>
      </c>
      <c r="B262" t="s">
        <v>347</v>
      </c>
      <c r="C262" t="s">
        <v>364</v>
      </c>
      <c r="D262" t="s">
        <v>38</v>
      </c>
      <c r="E262" s="1">
        <v>44197</v>
      </c>
      <c r="F262">
        <v>37621.690999999999</v>
      </c>
      <c r="G262">
        <v>7.72</v>
      </c>
      <c r="H262">
        <v>0</v>
      </c>
      <c r="I262">
        <v>56</v>
      </c>
      <c r="J262">
        <v>3608710.1940000001</v>
      </c>
      <c r="K262" s="1">
        <v>44197</v>
      </c>
      <c r="L262">
        <v>37621.690999999999</v>
      </c>
      <c r="M262">
        <v>7.72</v>
      </c>
      <c r="N262">
        <v>0</v>
      </c>
      <c r="O262">
        <v>56</v>
      </c>
      <c r="P262" s="1">
        <v>44561</v>
      </c>
      <c r="Q262">
        <v>3608710.1940000001</v>
      </c>
      <c r="R262" t="s">
        <v>31</v>
      </c>
      <c r="S262">
        <v>6.1333333333333302</v>
      </c>
      <c r="T262" t="s">
        <v>39</v>
      </c>
      <c r="U262" t="s">
        <v>33</v>
      </c>
      <c r="V262" t="s">
        <v>34</v>
      </c>
      <c r="W262" t="s">
        <v>34</v>
      </c>
      <c r="X262" t="s">
        <v>345</v>
      </c>
      <c r="Y262">
        <v>2021</v>
      </c>
      <c r="Z262">
        <v>2021</v>
      </c>
      <c r="AA262">
        <v>0.25</v>
      </c>
    </row>
    <row r="263" spans="1:27" x14ac:dyDescent="0.25">
      <c r="A263" t="s">
        <v>343</v>
      </c>
      <c r="B263" t="s">
        <v>349</v>
      </c>
      <c r="C263" t="s">
        <v>365</v>
      </c>
      <c r="D263" t="s">
        <v>30</v>
      </c>
      <c r="E263" s="1">
        <v>44502</v>
      </c>
      <c r="F263">
        <v>369707</v>
      </c>
      <c r="G263">
        <v>0</v>
      </c>
      <c r="H263">
        <v>0</v>
      </c>
      <c r="I263">
        <v>0</v>
      </c>
      <c r="J263">
        <v>0</v>
      </c>
      <c r="K263" s="1">
        <v>44502</v>
      </c>
      <c r="L263">
        <v>302000</v>
      </c>
      <c r="M263">
        <v>0</v>
      </c>
      <c r="N263">
        <v>0</v>
      </c>
      <c r="O263">
        <v>0</v>
      </c>
      <c r="P263" s="1">
        <v>44895</v>
      </c>
      <c r="Q263">
        <v>0</v>
      </c>
      <c r="R263" t="s">
        <v>43</v>
      </c>
      <c r="S263">
        <v>4.6666666666666599</v>
      </c>
      <c r="T263" t="s">
        <v>112</v>
      </c>
      <c r="U263" t="s">
        <v>40</v>
      </c>
      <c r="V263" t="s">
        <v>34</v>
      </c>
      <c r="W263" t="s">
        <v>34</v>
      </c>
      <c r="X263" t="s">
        <v>345</v>
      </c>
      <c r="Y263">
        <v>2021</v>
      </c>
      <c r="Z263">
        <v>2021</v>
      </c>
      <c r="AA263">
        <v>0.25</v>
      </c>
    </row>
    <row r="264" spans="1:27" x14ac:dyDescent="0.25">
      <c r="A264" t="s">
        <v>343</v>
      </c>
      <c r="B264" t="s">
        <v>347</v>
      </c>
      <c r="C264" t="s">
        <v>366</v>
      </c>
      <c r="D264" t="s">
        <v>38</v>
      </c>
      <c r="E264" s="1">
        <v>44518</v>
      </c>
      <c r="F264">
        <v>52763.016000000003</v>
      </c>
      <c r="G264">
        <v>7.54</v>
      </c>
      <c r="H264">
        <v>0</v>
      </c>
      <c r="I264">
        <v>56</v>
      </c>
      <c r="J264">
        <v>3869325.389</v>
      </c>
      <c r="K264" s="1">
        <v>44518</v>
      </c>
      <c r="L264">
        <v>50617.334000000003</v>
      </c>
      <c r="M264">
        <v>0</v>
      </c>
      <c r="N264">
        <v>0</v>
      </c>
      <c r="O264">
        <v>56</v>
      </c>
      <c r="P264" s="1">
        <v>44926</v>
      </c>
      <c r="Q264">
        <v>3874844.702</v>
      </c>
      <c r="R264" t="s">
        <v>31</v>
      </c>
      <c r="S264">
        <v>4</v>
      </c>
      <c r="T264" t="s">
        <v>39</v>
      </c>
      <c r="U264" t="s">
        <v>40</v>
      </c>
      <c r="V264" t="s">
        <v>34</v>
      </c>
      <c r="W264" t="s">
        <v>34</v>
      </c>
      <c r="X264" t="s">
        <v>345</v>
      </c>
      <c r="Y264">
        <v>2021</v>
      </c>
      <c r="Z264">
        <v>2021</v>
      </c>
      <c r="AA264">
        <v>0.25</v>
      </c>
    </row>
    <row r="265" spans="1:27" x14ac:dyDescent="0.25">
      <c r="A265" t="s">
        <v>343</v>
      </c>
      <c r="B265" t="s">
        <v>349</v>
      </c>
      <c r="C265" t="s">
        <v>367</v>
      </c>
      <c r="D265" t="s">
        <v>30</v>
      </c>
      <c r="E265" s="1">
        <v>44915</v>
      </c>
      <c r="F265">
        <v>1004000</v>
      </c>
      <c r="G265">
        <v>7.7</v>
      </c>
      <c r="H265">
        <v>11</v>
      </c>
      <c r="I265">
        <v>56</v>
      </c>
      <c r="J265">
        <v>24018127</v>
      </c>
      <c r="K265" s="1">
        <v>44915</v>
      </c>
      <c r="L265">
        <v>995500</v>
      </c>
      <c r="M265">
        <v>7.43</v>
      </c>
      <c r="N265">
        <v>10.5</v>
      </c>
      <c r="O265">
        <v>56</v>
      </c>
      <c r="P265" s="1">
        <v>45138</v>
      </c>
      <c r="Q265">
        <v>0</v>
      </c>
      <c r="R265" t="s">
        <v>31</v>
      </c>
      <c r="S265">
        <v>5.9666666666666597</v>
      </c>
      <c r="T265" t="s">
        <v>32</v>
      </c>
      <c r="U265" t="s">
        <v>40</v>
      </c>
      <c r="V265" t="s">
        <v>41</v>
      </c>
      <c r="W265" t="s">
        <v>34</v>
      </c>
      <c r="X265" t="s">
        <v>345</v>
      </c>
      <c r="Y265">
        <v>2022</v>
      </c>
      <c r="Z265">
        <v>2022</v>
      </c>
      <c r="AA265">
        <v>0.25</v>
      </c>
    </row>
    <row r="266" spans="1:27" x14ac:dyDescent="0.25">
      <c r="A266" t="s">
        <v>368</v>
      </c>
      <c r="B266" t="s">
        <v>369</v>
      </c>
      <c r="C266" t="s">
        <v>370</v>
      </c>
      <c r="D266" t="s">
        <v>30</v>
      </c>
      <c r="E266" s="1">
        <v>40479</v>
      </c>
      <c r="F266">
        <v>29931.1</v>
      </c>
      <c r="G266">
        <v>8.65</v>
      </c>
      <c r="H266">
        <v>11.25</v>
      </c>
      <c r="I266">
        <v>50.83</v>
      </c>
      <c r="J266">
        <v>369135.9</v>
      </c>
      <c r="K266" s="1">
        <v>40479</v>
      </c>
      <c r="L266">
        <v>24564.5</v>
      </c>
      <c r="M266">
        <v>8.33</v>
      </c>
      <c r="N266">
        <v>10.7</v>
      </c>
      <c r="O266">
        <v>51.19</v>
      </c>
      <c r="P266" s="1">
        <v>39082</v>
      </c>
      <c r="Q266">
        <v>357237.9</v>
      </c>
      <c r="R266" t="s">
        <v>31</v>
      </c>
      <c r="S266">
        <v>54.566666666666599</v>
      </c>
      <c r="T266" t="s">
        <v>32</v>
      </c>
      <c r="U266" t="s">
        <v>40</v>
      </c>
      <c r="V266" t="s">
        <v>34</v>
      </c>
      <c r="W266" t="s">
        <v>41</v>
      </c>
      <c r="X266" t="s">
        <v>371</v>
      </c>
      <c r="Y266">
        <v>2010</v>
      </c>
      <c r="Z266">
        <v>2010</v>
      </c>
      <c r="AA266">
        <v>0.39</v>
      </c>
    </row>
    <row r="267" spans="1:27" x14ac:dyDescent="0.25">
      <c r="A267" t="s">
        <v>368</v>
      </c>
      <c r="B267" t="s">
        <v>372</v>
      </c>
      <c r="C267" t="s">
        <v>373</v>
      </c>
      <c r="D267" t="s">
        <v>30</v>
      </c>
      <c r="E267" s="1">
        <v>39569</v>
      </c>
      <c r="F267">
        <v>54000</v>
      </c>
      <c r="G267">
        <v>8.66</v>
      </c>
      <c r="H267">
        <v>10.7</v>
      </c>
      <c r="I267">
        <v>54.5</v>
      </c>
      <c r="J267">
        <v>0</v>
      </c>
      <c r="K267" s="1">
        <v>39569</v>
      </c>
      <c r="L267">
        <v>44900</v>
      </c>
      <c r="M267">
        <v>8.66</v>
      </c>
      <c r="N267">
        <v>10.7</v>
      </c>
      <c r="O267">
        <v>55.79</v>
      </c>
      <c r="P267" s="1">
        <v>38717</v>
      </c>
      <c r="Q267">
        <v>1060400</v>
      </c>
      <c r="R267" t="s">
        <v>31</v>
      </c>
      <c r="S267">
        <v>42.2</v>
      </c>
      <c r="T267" t="s">
        <v>32</v>
      </c>
      <c r="U267" t="s">
        <v>40</v>
      </c>
      <c r="V267" t="s">
        <v>34</v>
      </c>
      <c r="W267" t="s">
        <v>41</v>
      </c>
      <c r="X267" t="s">
        <v>371</v>
      </c>
      <c r="Y267">
        <v>2008</v>
      </c>
      <c r="Z267">
        <v>2008</v>
      </c>
      <c r="AA267">
        <v>0.39</v>
      </c>
    </row>
    <row r="268" spans="1:27" x14ac:dyDescent="0.25">
      <c r="A268" t="s">
        <v>368</v>
      </c>
      <c r="B268" t="s">
        <v>372</v>
      </c>
      <c r="C268" t="s">
        <v>374</v>
      </c>
      <c r="D268" t="s">
        <v>30</v>
      </c>
      <c r="E268" s="1">
        <v>40435</v>
      </c>
      <c r="F268">
        <v>99600</v>
      </c>
      <c r="G268">
        <v>8.92</v>
      </c>
      <c r="H268">
        <v>11.25</v>
      </c>
      <c r="I268">
        <v>55.1</v>
      </c>
      <c r="J268">
        <v>1214000</v>
      </c>
      <c r="K268" s="1">
        <v>40435</v>
      </c>
      <c r="L268">
        <v>77466</v>
      </c>
      <c r="M268">
        <v>8.6199999999999992</v>
      </c>
      <c r="N268">
        <v>10.7</v>
      </c>
      <c r="O268">
        <v>55.1</v>
      </c>
      <c r="P268" s="1">
        <v>39447</v>
      </c>
      <c r="Q268">
        <v>1158315</v>
      </c>
      <c r="R268" t="s">
        <v>31</v>
      </c>
      <c r="S268">
        <v>45.4</v>
      </c>
      <c r="T268" t="s">
        <v>32</v>
      </c>
      <c r="U268" t="s">
        <v>40</v>
      </c>
      <c r="V268" t="s">
        <v>34</v>
      </c>
      <c r="W268" t="s">
        <v>41</v>
      </c>
      <c r="X268" t="s">
        <v>371</v>
      </c>
      <c r="Y268">
        <v>2010</v>
      </c>
      <c r="Z268">
        <v>2010</v>
      </c>
      <c r="AA268">
        <v>0.39</v>
      </c>
    </row>
    <row r="269" spans="1:27" x14ac:dyDescent="0.25">
      <c r="A269" t="s">
        <v>368</v>
      </c>
      <c r="B269" t="s">
        <v>375</v>
      </c>
      <c r="C269" t="s">
        <v>376</v>
      </c>
      <c r="D269" t="s">
        <v>30</v>
      </c>
      <c r="E269" s="1">
        <v>40389</v>
      </c>
      <c r="F269">
        <v>18300</v>
      </c>
      <c r="G269">
        <v>8.98</v>
      </c>
      <c r="H269">
        <v>11.25</v>
      </c>
      <c r="I269">
        <v>54.89</v>
      </c>
      <c r="J269">
        <v>386000</v>
      </c>
      <c r="K269" s="1">
        <v>40389</v>
      </c>
      <c r="L269">
        <v>13222</v>
      </c>
      <c r="M269">
        <v>8.67</v>
      </c>
      <c r="N269">
        <v>10.7</v>
      </c>
      <c r="O269">
        <v>54.89</v>
      </c>
      <c r="P269" s="1">
        <v>39447</v>
      </c>
      <c r="Q269">
        <v>382970</v>
      </c>
      <c r="R269" t="s">
        <v>31</v>
      </c>
      <c r="S269">
        <v>41.766666666666602</v>
      </c>
      <c r="T269" t="s">
        <v>32</v>
      </c>
      <c r="U269" t="s">
        <v>40</v>
      </c>
      <c r="V269" t="s">
        <v>34</v>
      </c>
      <c r="W269" t="s">
        <v>41</v>
      </c>
      <c r="X269" t="s">
        <v>371</v>
      </c>
      <c r="Y269">
        <v>2010</v>
      </c>
      <c r="Z269">
        <v>2010</v>
      </c>
      <c r="AA269">
        <v>0.39</v>
      </c>
    </row>
    <row r="270" spans="1:27" x14ac:dyDescent="0.25">
      <c r="A270" t="s">
        <v>368</v>
      </c>
      <c r="B270" t="s">
        <v>372</v>
      </c>
      <c r="C270" t="s">
        <v>377</v>
      </c>
      <c r="D270" t="s">
        <v>30</v>
      </c>
      <c r="E270" s="1">
        <v>40599</v>
      </c>
      <c r="F270">
        <v>89841</v>
      </c>
      <c r="G270">
        <v>8.8699999999999992</v>
      </c>
      <c r="H270">
        <v>11.25</v>
      </c>
      <c r="I270">
        <v>55.81</v>
      </c>
      <c r="J270">
        <v>1252800</v>
      </c>
      <c r="K270" s="1">
        <v>40599</v>
      </c>
      <c r="L270">
        <v>66375</v>
      </c>
      <c r="M270">
        <v>8.16</v>
      </c>
      <c r="N270">
        <v>10</v>
      </c>
      <c r="O270">
        <v>55.81</v>
      </c>
      <c r="P270" s="1">
        <v>40178</v>
      </c>
      <c r="Q270">
        <v>1250490</v>
      </c>
      <c r="R270" t="s">
        <v>31</v>
      </c>
      <c r="S270">
        <v>32.233333333333299</v>
      </c>
      <c r="T270" t="s">
        <v>32</v>
      </c>
      <c r="U270" t="s">
        <v>40</v>
      </c>
      <c r="V270" t="s">
        <v>34</v>
      </c>
      <c r="W270" t="s">
        <v>41</v>
      </c>
      <c r="X270" t="s">
        <v>371</v>
      </c>
      <c r="Y270">
        <v>2011</v>
      </c>
      <c r="Z270">
        <v>2011</v>
      </c>
      <c r="AA270">
        <v>0.39</v>
      </c>
    </row>
    <row r="271" spans="1:27" x14ac:dyDescent="0.25">
      <c r="A271" t="s">
        <v>368</v>
      </c>
      <c r="B271" t="s">
        <v>375</v>
      </c>
      <c r="C271" t="s">
        <v>378</v>
      </c>
      <c r="D271" t="s">
        <v>30</v>
      </c>
      <c r="E271" s="1">
        <v>41031</v>
      </c>
      <c r="F271">
        <v>28190.3</v>
      </c>
      <c r="G271">
        <v>8.57</v>
      </c>
      <c r="H271">
        <v>10.75</v>
      </c>
      <c r="I271">
        <v>56.86</v>
      </c>
      <c r="J271">
        <v>389959</v>
      </c>
      <c r="K271" s="1">
        <v>41031</v>
      </c>
      <c r="L271">
        <v>4745.1000000000004</v>
      </c>
      <c r="M271">
        <v>8.15</v>
      </c>
      <c r="N271">
        <v>10</v>
      </c>
      <c r="O271">
        <v>56.86</v>
      </c>
      <c r="P271" s="1">
        <v>40543</v>
      </c>
      <c r="Q271">
        <v>387317</v>
      </c>
      <c r="R271" t="s">
        <v>31</v>
      </c>
      <c r="S271">
        <v>31.5</v>
      </c>
      <c r="T271" t="s">
        <v>32</v>
      </c>
      <c r="U271" t="s">
        <v>40</v>
      </c>
      <c r="V271" t="s">
        <v>34</v>
      </c>
      <c r="W271" t="s">
        <v>41</v>
      </c>
      <c r="X271" t="s">
        <v>371</v>
      </c>
      <c r="Y271">
        <v>2012</v>
      </c>
      <c r="Z271">
        <v>2012</v>
      </c>
      <c r="AA271">
        <v>0.39</v>
      </c>
    </row>
    <row r="272" spans="1:27" x14ac:dyDescent="0.25">
      <c r="A272" t="s">
        <v>368</v>
      </c>
      <c r="B272" t="s">
        <v>369</v>
      </c>
      <c r="C272" t="s">
        <v>379</v>
      </c>
      <c r="D272" t="s">
        <v>30</v>
      </c>
      <c r="E272" s="1">
        <v>41003</v>
      </c>
      <c r="F272">
        <v>20934.5</v>
      </c>
      <c r="G272">
        <v>8.73</v>
      </c>
      <c r="H272">
        <v>10.75</v>
      </c>
      <c r="I272">
        <v>55.91</v>
      </c>
      <c r="J272">
        <v>486727.2</v>
      </c>
      <c r="K272" s="1">
        <v>41003</v>
      </c>
      <c r="L272">
        <v>4494</v>
      </c>
      <c r="M272">
        <v>8.31</v>
      </c>
      <c r="N272">
        <v>10</v>
      </c>
      <c r="O272">
        <v>55.91</v>
      </c>
      <c r="P272" s="1">
        <v>40543</v>
      </c>
      <c r="Q272">
        <v>465139</v>
      </c>
      <c r="R272" t="s">
        <v>31</v>
      </c>
      <c r="S272">
        <v>28.233333333333299</v>
      </c>
      <c r="T272" t="s">
        <v>32</v>
      </c>
      <c r="U272" t="s">
        <v>40</v>
      </c>
      <c r="V272" t="s">
        <v>34</v>
      </c>
      <c r="W272" t="s">
        <v>41</v>
      </c>
      <c r="X272" t="s">
        <v>371</v>
      </c>
      <c r="Y272">
        <v>2012</v>
      </c>
      <c r="Z272">
        <v>2012</v>
      </c>
      <c r="AA272">
        <v>0.39</v>
      </c>
    </row>
    <row r="273" spans="1:27" x14ac:dyDescent="0.25">
      <c r="A273" t="s">
        <v>368</v>
      </c>
      <c r="B273" t="s">
        <v>372</v>
      </c>
      <c r="C273" t="s">
        <v>380</v>
      </c>
      <c r="D273" t="s">
        <v>30</v>
      </c>
      <c r="E273" s="1">
        <v>41089</v>
      </c>
      <c r="F273">
        <v>93798</v>
      </c>
      <c r="G273">
        <v>8.5399999999999991</v>
      </c>
      <c r="H273">
        <v>10.75</v>
      </c>
      <c r="I273">
        <v>56.29</v>
      </c>
      <c r="J273">
        <v>1569465</v>
      </c>
      <c r="K273" s="1">
        <v>41089</v>
      </c>
      <c r="L273">
        <v>43086</v>
      </c>
      <c r="M273">
        <v>8.11</v>
      </c>
      <c r="N273">
        <v>10</v>
      </c>
      <c r="O273">
        <v>56.29</v>
      </c>
      <c r="P273" s="1">
        <v>40908</v>
      </c>
      <c r="Q273">
        <v>1385830</v>
      </c>
      <c r="R273" t="s">
        <v>31</v>
      </c>
      <c r="S273">
        <v>23.3333333333333</v>
      </c>
      <c r="T273" t="s">
        <v>32</v>
      </c>
      <c r="U273" t="s">
        <v>40</v>
      </c>
      <c r="V273" t="s">
        <v>34</v>
      </c>
      <c r="W273" t="s">
        <v>41</v>
      </c>
      <c r="X273" t="s">
        <v>371</v>
      </c>
      <c r="Y273">
        <v>2012</v>
      </c>
      <c r="Z273">
        <v>2012</v>
      </c>
      <c r="AA273">
        <v>0.39</v>
      </c>
    </row>
    <row r="274" spans="1:27" x14ac:dyDescent="0.25">
      <c r="A274" t="s">
        <v>368</v>
      </c>
      <c r="B274" t="s">
        <v>375</v>
      </c>
      <c r="C274" t="s">
        <v>381</v>
      </c>
      <c r="D274" t="s">
        <v>30</v>
      </c>
      <c r="E274" s="1">
        <v>41425</v>
      </c>
      <c r="F274">
        <v>27523</v>
      </c>
      <c r="G274">
        <v>8.7200000000000006</v>
      </c>
      <c r="H274">
        <v>11</v>
      </c>
      <c r="I274">
        <v>56.85</v>
      </c>
      <c r="J274">
        <v>393271</v>
      </c>
      <c r="K274" s="1">
        <v>41425</v>
      </c>
      <c r="L274">
        <v>5334</v>
      </c>
      <c r="M274">
        <v>7.34</v>
      </c>
      <c r="N274">
        <v>9</v>
      </c>
      <c r="O274">
        <v>56.86</v>
      </c>
      <c r="P274" s="1">
        <v>41274</v>
      </c>
      <c r="Q274">
        <v>393401</v>
      </c>
      <c r="R274" t="s">
        <v>31</v>
      </c>
      <c r="S274">
        <v>22.633333333333301</v>
      </c>
      <c r="T274" t="s">
        <v>32</v>
      </c>
      <c r="U274" t="s">
        <v>40</v>
      </c>
      <c r="V274" t="s">
        <v>34</v>
      </c>
      <c r="W274" t="s">
        <v>41</v>
      </c>
      <c r="X274" t="s">
        <v>371</v>
      </c>
      <c r="Y274">
        <v>2013</v>
      </c>
      <c r="Z274">
        <v>2013</v>
      </c>
      <c r="AA274">
        <v>0.39</v>
      </c>
    </row>
    <row r="275" spans="1:27" x14ac:dyDescent="0.25">
      <c r="A275" t="s">
        <v>368</v>
      </c>
      <c r="B275" t="s">
        <v>369</v>
      </c>
      <c r="C275" t="s">
        <v>382</v>
      </c>
      <c r="D275" t="s">
        <v>30</v>
      </c>
      <c r="E275" s="1">
        <v>41352</v>
      </c>
      <c r="F275">
        <v>19800</v>
      </c>
      <c r="G275">
        <v>8.3000000000000007</v>
      </c>
      <c r="H275">
        <v>10.25</v>
      </c>
      <c r="I275">
        <v>57.05</v>
      </c>
      <c r="J275">
        <v>455000</v>
      </c>
      <c r="K275" s="1">
        <v>41352</v>
      </c>
      <c r="L275">
        <v>0</v>
      </c>
      <c r="M275">
        <v>0</v>
      </c>
      <c r="N275">
        <v>0</v>
      </c>
      <c r="O275">
        <v>0</v>
      </c>
      <c r="P275" t="s">
        <v>43</v>
      </c>
      <c r="Q275">
        <v>0</v>
      </c>
      <c r="R275" t="s">
        <v>43</v>
      </c>
      <c r="S275">
        <v>7.1666666666666599</v>
      </c>
      <c r="T275" t="s">
        <v>32</v>
      </c>
      <c r="U275" t="s">
        <v>40</v>
      </c>
      <c r="V275" t="s">
        <v>34</v>
      </c>
      <c r="W275" t="s">
        <v>34</v>
      </c>
      <c r="X275" t="s">
        <v>371</v>
      </c>
      <c r="Y275">
        <v>2013</v>
      </c>
      <c r="Z275">
        <v>2013</v>
      </c>
      <c r="AA275">
        <v>0.39</v>
      </c>
    </row>
    <row r="276" spans="1:27" x14ac:dyDescent="0.25">
      <c r="A276" t="s">
        <v>368</v>
      </c>
      <c r="B276" t="s">
        <v>372</v>
      </c>
      <c r="C276" t="s">
        <v>383</v>
      </c>
      <c r="D276" t="s">
        <v>30</v>
      </c>
      <c r="E276" s="1">
        <v>42727</v>
      </c>
      <c r="F276">
        <v>0</v>
      </c>
      <c r="G276">
        <v>8.43</v>
      </c>
      <c r="H276">
        <v>10.75</v>
      </c>
      <c r="I276">
        <v>56.94</v>
      </c>
      <c r="J276">
        <v>1851905</v>
      </c>
      <c r="K276" s="1">
        <v>42727</v>
      </c>
      <c r="L276">
        <v>0</v>
      </c>
      <c r="M276">
        <v>0</v>
      </c>
      <c r="N276">
        <v>0</v>
      </c>
      <c r="O276">
        <v>0</v>
      </c>
      <c r="P276" t="s">
        <v>43</v>
      </c>
      <c r="Q276">
        <v>0</v>
      </c>
      <c r="R276" t="s">
        <v>43</v>
      </c>
      <c r="S276">
        <v>30.3333333333333</v>
      </c>
      <c r="T276" t="s">
        <v>32</v>
      </c>
      <c r="U276" t="s">
        <v>33</v>
      </c>
      <c r="V276" t="s">
        <v>34</v>
      </c>
      <c r="W276" t="s">
        <v>34</v>
      </c>
      <c r="X276" t="s">
        <v>371</v>
      </c>
      <c r="Y276">
        <v>2016</v>
      </c>
      <c r="Z276">
        <v>2016</v>
      </c>
      <c r="AA276">
        <v>0.39</v>
      </c>
    </row>
    <row r="277" spans="1:27" x14ac:dyDescent="0.25">
      <c r="A277" t="s">
        <v>368</v>
      </c>
      <c r="B277" t="s">
        <v>375</v>
      </c>
      <c r="C277" t="s">
        <v>384</v>
      </c>
      <c r="D277" t="s">
        <v>30</v>
      </c>
      <c r="E277" s="1">
        <v>42951</v>
      </c>
      <c r="F277">
        <v>0</v>
      </c>
      <c r="G277">
        <v>8.2799999999999994</v>
      </c>
      <c r="H277">
        <v>10.75</v>
      </c>
      <c r="I277">
        <v>57.43</v>
      </c>
      <c r="J277">
        <v>460070</v>
      </c>
      <c r="K277" s="1">
        <v>42951</v>
      </c>
      <c r="L277">
        <v>0</v>
      </c>
      <c r="M277">
        <v>0</v>
      </c>
      <c r="N277">
        <v>0</v>
      </c>
      <c r="O277">
        <v>0</v>
      </c>
      <c r="P277" t="s">
        <v>43</v>
      </c>
      <c r="Q277">
        <v>0</v>
      </c>
      <c r="R277" t="s">
        <v>43</v>
      </c>
      <c r="S277">
        <v>31.6</v>
      </c>
      <c r="T277" t="s">
        <v>32</v>
      </c>
      <c r="U277" t="s">
        <v>33</v>
      </c>
      <c r="V277" t="s">
        <v>34</v>
      </c>
      <c r="W277" t="s">
        <v>34</v>
      </c>
      <c r="X277" t="s">
        <v>371</v>
      </c>
      <c r="Y277">
        <v>2017</v>
      </c>
      <c r="Z277">
        <v>2017</v>
      </c>
      <c r="AA277">
        <v>0.39</v>
      </c>
    </row>
    <row r="278" spans="1:27" x14ac:dyDescent="0.25">
      <c r="A278" t="s">
        <v>368</v>
      </c>
      <c r="B278" t="s">
        <v>369</v>
      </c>
      <c r="C278" t="s">
        <v>385</v>
      </c>
      <c r="D278" t="s">
        <v>30</v>
      </c>
      <c r="E278" s="1">
        <v>43280</v>
      </c>
      <c r="F278">
        <v>19291</v>
      </c>
      <c r="G278">
        <v>8.44</v>
      </c>
      <c r="H278">
        <v>10.6</v>
      </c>
      <c r="I278">
        <v>57.12</v>
      </c>
      <c r="J278">
        <v>478773</v>
      </c>
      <c r="K278" s="1">
        <v>43280</v>
      </c>
      <c r="L278">
        <v>-59</v>
      </c>
      <c r="M278">
        <v>7.8</v>
      </c>
      <c r="N278">
        <v>9.5</v>
      </c>
      <c r="O278">
        <v>56.69</v>
      </c>
      <c r="P278" s="1">
        <v>42735</v>
      </c>
      <c r="Q278">
        <v>481309</v>
      </c>
      <c r="R278" t="s">
        <v>31</v>
      </c>
      <c r="S278">
        <v>21.6</v>
      </c>
      <c r="T278" t="s">
        <v>32</v>
      </c>
      <c r="U278" t="s">
        <v>40</v>
      </c>
      <c r="V278" t="s">
        <v>34</v>
      </c>
      <c r="W278" t="s">
        <v>41</v>
      </c>
      <c r="X278" t="s">
        <v>371</v>
      </c>
      <c r="Y278">
        <v>2018</v>
      </c>
      <c r="Z278">
        <v>2018</v>
      </c>
      <c r="AA278">
        <v>0.25</v>
      </c>
    </row>
    <row r="279" spans="1:27" x14ac:dyDescent="0.25">
      <c r="A279" t="s">
        <v>368</v>
      </c>
      <c r="B279" t="s">
        <v>372</v>
      </c>
      <c r="C279" t="s">
        <v>386</v>
      </c>
      <c r="D279" t="s">
        <v>30</v>
      </c>
      <c r="E279" s="1">
        <v>43273</v>
      </c>
      <c r="F279">
        <v>125010</v>
      </c>
      <c r="G279">
        <v>8.2799999999999994</v>
      </c>
      <c r="H279">
        <v>10.6</v>
      </c>
      <c r="I279">
        <v>57.36</v>
      </c>
      <c r="J279">
        <v>2131353</v>
      </c>
      <c r="K279" s="1">
        <v>43273</v>
      </c>
      <c r="L279">
        <v>-603</v>
      </c>
      <c r="M279">
        <v>7.57</v>
      </c>
      <c r="N279">
        <v>9.5</v>
      </c>
      <c r="O279">
        <v>57.1</v>
      </c>
      <c r="P279" s="1">
        <v>43100</v>
      </c>
      <c r="Q279">
        <v>1993360</v>
      </c>
      <c r="R279" t="s">
        <v>31</v>
      </c>
      <c r="S279">
        <v>18.433333333333302</v>
      </c>
      <c r="T279" t="s">
        <v>32</v>
      </c>
      <c r="U279" t="s">
        <v>40</v>
      </c>
      <c r="V279" t="s">
        <v>34</v>
      </c>
      <c r="W279" t="s">
        <v>41</v>
      </c>
      <c r="X279" t="s">
        <v>371</v>
      </c>
      <c r="Y279">
        <v>2018</v>
      </c>
      <c r="Z279">
        <v>2018</v>
      </c>
      <c r="AA279">
        <v>0.25</v>
      </c>
    </row>
    <row r="280" spans="1:27" x14ac:dyDescent="0.25">
      <c r="A280" t="s">
        <v>368</v>
      </c>
      <c r="B280" t="s">
        <v>375</v>
      </c>
      <c r="C280" t="s">
        <v>387</v>
      </c>
      <c r="D280" t="s">
        <v>30</v>
      </c>
      <c r="E280" s="1">
        <v>43601</v>
      </c>
      <c r="F280">
        <v>21198</v>
      </c>
      <c r="G280">
        <v>8.0500000000000007</v>
      </c>
      <c r="H280">
        <v>10.6</v>
      </c>
      <c r="I280">
        <v>56.94</v>
      </c>
      <c r="J280">
        <v>482416</v>
      </c>
      <c r="K280" s="1">
        <v>43601</v>
      </c>
      <c r="L280">
        <v>12199</v>
      </c>
      <c r="M280">
        <v>7.43</v>
      </c>
      <c r="N280">
        <v>9.5</v>
      </c>
      <c r="O280">
        <v>57.02</v>
      </c>
      <c r="P280" s="1">
        <v>43465</v>
      </c>
      <c r="Q280">
        <v>454326</v>
      </c>
      <c r="R280" t="s">
        <v>31</v>
      </c>
      <c r="S280">
        <v>19.3666666666666</v>
      </c>
      <c r="T280" t="s">
        <v>32</v>
      </c>
      <c r="U280" t="s">
        <v>40</v>
      </c>
      <c r="V280" t="s">
        <v>34</v>
      </c>
      <c r="W280" t="s">
        <v>41</v>
      </c>
      <c r="X280" t="s">
        <v>371</v>
      </c>
      <c r="Y280">
        <v>2019</v>
      </c>
      <c r="Z280">
        <v>2019</v>
      </c>
      <c r="AA280">
        <v>0.25</v>
      </c>
    </row>
    <row r="281" spans="1:27" x14ac:dyDescent="0.25">
      <c r="A281" t="s">
        <v>368</v>
      </c>
      <c r="B281" t="s">
        <v>369</v>
      </c>
      <c r="C281" t="s">
        <v>388</v>
      </c>
      <c r="D281" t="s">
        <v>30</v>
      </c>
      <c r="E281" s="1">
        <v>44040</v>
      </c>
      <c r="F281">
        <v>13350</v>
      </c>
      <c r="G281">
        <v>8.3000000000000007</v>
      </c>
      <c r="H281">
        <v>10.5</v>
      </c>
      <c r="I281">
        <v>56.91</v>
      </c>
      <c r="J281">
        <v>536931</v>
      </c>
      <c r="K281" s="1">
        <v>44040</v>
      </c>
      <c r="L281">
        <v>0</v>
      </c>
      <c r="M281">
        <v>7.52</v>
      </c>
      <c r="N281">
        <v>9.5</v>
      </c>
      <c r="O281">
        <v>56.83</v>
      </c>
      <c r="P281" s="1">
        <v>43830</v>
      </c>
      <c r="Q281">
        <v>534443</v>
      </c>
      <c r="R281" t="s">
        <v>31</v>
      </c>
      <c r="S281">
        <v>19.733333333333299</v>
      </c>
      <c r="T281" t="s">
        <v>32</v>
      </c>
      <c r="U281" t="s">
        <v>40</v>
      </c>
      <c r="V281" t="s">
        <v>34</v>
      </c>
      <c r="W281" t="s">
        <v>41</v>
      </c>
      <c r="X281" t="s">
        <v>371</v>
      </c>
      <c r="Y281">
        <v>2020</v>
      </c>
      <c r="Z281">
        <v>2020</v>
      </c>
      <c r="AA281">
        <v>0.25</v>
      </c>
    </row>
    <row r="282" spans="1:27" x14ac:dyDescent="0.25">
      <c r="A282" t="s">
        <v>368</v>
      </c>
      <c r="B282" t="s">
        <v>372</v>
      </c>
      <c r="C282" t="s">
        <v>389</v>
      </c>
      <c r="D282" t="s">
        <v>30</v>
      </c>
      <c r="E282" s="1">
        <v>44126</v>
      </c>
      <c r="F282">
        <v>77554</v>
      </c>
      <c r="G282">
        <v>7.97</v>
      </c>
      <c r="H282">
        <v>10.5</v>
      </c>
      <c r="I282">
        <v>57.15</v>
      </c>
      <c r="J282">
        <v>2476801</v>
      </c>
      <c r="K282" s="1">
        <v>44126</v>
      </c>
      <c r="L282">
        <v>0</v>
      </c>
      <c r="M282">
        <v>7.37</v>
      </c>
      <c r="N282">
        <v>9.5</v>
      </c>
      <c r="O282">
        <v>56.83</v>
      </c>
      <c r="P282" t="s">
        <v>43</v>
      </c>
      <c r="Q282">
        <v>0</v>
      </c>
      <c r="R282" t="s">
        <v>43</v>
      </c>
      <c r="S282">
        <v>14.2666666666666</v>
      </c>
      <c r="T282" t="s">
        <v>32</v>
      </c>
      <c r="U282" t="s">
        <v>40</v>
      </c>
      <c r="V282" t="s">
        <v>34</v>
      </c>
      <c r="W282" t="s">
        <v>34</v>
      </c>
      <c r="X282" t="s">
        <v>371</v>
      </c>
      <c r="Y282">
        <v>2020</v>
      </c>
      <c r="Z282">
        <v>2020</v>
      </c>
      <c r="AA282">
        <v>0.25</v>
      </c>
    </row>
    <row r="283" spans="1:27" x14ac:dyDescent="0.25">
      <c r="A283" t="s">
        <v>390</v>
      </c>
      <c r="B283" t="s">
        <v>391</v>
      </c>
      <c r="C283" t="s">
        <v>392</v>
      </c>
      <c r="D283" t="s">
        <v>38</v>
      </c>
      <c r="E283" s="1">
        <v>39967</v>
      </c>
      <c r="F283">
        <v>13562.782999999999</v>
      </c>
      <c r="G283">
        <v>9.51</v>
      </c>
      <c r="H283">
        <v>11.5</v>
      </c>
      <c r="I283">
        <v>52.31</v>
      </c>
      <c r="J283">
        <v>94184.214000000007</v>
      </c>
      <c r="K283" s="1">
        <v>39967</v>
      </c>
      <c r="L283">
        <v>10391.132</v>
      </c>
      <c r="M283">
        <v>8.7100000000000009</v>
      </c>
      <c r="N283">
        <v>10.1</v>
      </c>
      <c r="O283">
        <v>51.38</v>
      </c>
      <c r="P283" s="1">
        <v>39447</v>
      </c>
      <c r="Q283">
        <v>87577.562999999995</v>
      </c>
      <c r="R283" t="s">
        <v>31</v>
      </c>
      <c r="S283">
        <v>12.1666666666666</v>
      </c>
      <c r="T283" t="s">
        <v>39</v>
      </c>
      <c r="U283" t="s">
        <v>40</v>
      </c>
      <c r="V283" t="s">
        <v>34</v>
      </c>
      <c r="W283" t="s">
        <v>41</v>
      </c>
      <c r="X283" t="s">
        <v>393</v>
      </c>
      <c r="Y283">
        <v>2009</v>
      </c>
      <c r="Z283">
        <v>2009</v>
      </c>
      <c r="AA283">
        <v>0.39</v>
      </c>
    </row>
    <row r="284" spans="1:27" x14ac:dyDescent="0.25">
      <c r="A284" t="s">
        <v>390</v>
      </c>
      <c r="B284" t="s">
        <v>394</v>
      </c>
      <c r="C284" t="s">
        <v>395</v>
      </c>
      <c r="D284" t="s">
        <v>30</v>
      </c>
      <c r="E284" s="1">
        <v>40182</v>
      </c>
      <c r="F284">
        <v>146694.29199999999</v>
      </c>
      <c r="G284">
        <v>9.23</v>
      </c>
      <c r="H284">
        <v>11.54</v>
      </c>
      <c r="I284">
        <v>49.5</v>
      </c>
      <c r="J284">
        <v>1850843.845</v>
      </c>
      <c r="K284" s="1">
        <v>40182</v>
      </c>
      <c r="L284">
        <v>83697.471999999994</v>
      </c>
      <c r="M284">
        <v>8.91</v>
      </c>
      <c r="N284">
        <v>10.8</v>
      </c>
      <c r="O284">
        <v>49.52</v>
      </c>
      <c r="P284" s="1">
        <v>39813</v>
      </c>
      <c r="Q284">
        <v>1820882.513</v>
      </c>
      <c r="R284" t="s">
        <v>31</v>
      </c>
      <c r="S284">
        <v>9.7666666666666604</v>
      </c>
      <c r="T284" t="s">
        <v>32</v>
      </c>
      <c r="U284" t="s">
        <v>33</v>
      </c>
      <c r="V284" t="s">
        <v>34</v>
      </c>
      <c r="W284" t="s">
        <v>41</v>
      </c>
      <c r="X284" t="s">
        <v>393</v>
      </c>
      <c r="Y284">
        <v>2010</v>
      </c>
      <c r="Z284">
        <v>2010</v>
      </c>
      <c r="AA284">
        <v>0.39</v>
      </c>
    </row>
    <row r="285" spans="1:27" x14ac:dyDescent="0.25">
      <c r="A285" t="s">
        <v>390</v>
      </c>
      <c r="B285" t="s">
        <v>394</v>
      </c>
      <c r="C285" t="s">
        <v>396</v>
      </c>
      <c r="D285" t="s">
        <v>30</v>
      </c>
      <c r="E285" s="1">
        <v>40527</v>
      </c>
      <c r="F285">
        <v>149945.421</v>
      </c>
      <c r="G285">
        <v>8.67</v>
      </c>
      <c r="H285">
        <v>10.85</v>
      </c>
      <c r="I285">
        <v>51.3</v>
      </c>
      <c r="J285">
        <v>2452178.773</v>
      </c>
      <c r="K285" s="1">
        <v>40527</v>
      </c>
      <c r="L285">
        <v>113978.761</v>
      </c>
      <c r="M285">
        <v>8.06</v>
      </c>
      <c r="N285">
        <v>10.44</v>
      </c>
      <c r="O285">
        <v>44.24</v>
      </c>
      <c r="P285" s="1">
        <v>40178</v>
      </c>
      <c r="Q285">
        <v>2389646.9530000002</v>
      </c>
      <c r="R285" t="s">
        <v>31</v>
      </c>
      <c r="S285">
        <v>9.3333333333333304</v>
      </c>
      <c r="T285" t="s">
        <v>32</v>
      </c>
      <c r="U285" t="s">
        <v>33</v>
      </c>
      <c r="V285" t="s">
        <v>34</v>
      </c>
      <c r="W285" t="s">
        <v>41</v>
      </c>
      <c r="X285" t="s">
        <v>393</v>
      </c>
      <c r="Y285">
        <v>2010</v>
      </c>
      <c r="Z285">
        <v>2010</v>
      </c>
      <c r="AA285">
        <v>0.39</v>
      </c>
    </row>
    <row r="286" spans="1:27" x14ac:dyDescent="0.25">
      <c r="A286" t="s">
        <v>390</v>
      </c>
      <c r="B286" t="s">
        <v>391</v>
      </c>
      <c r="C286" t="s">
        <v>397</v>
      </c>
      <c r="D286" t="s">
        <v>38</v>
      </c>
      <c r="E286" s="1">
        <v>40584</v>
      </c>
      <c r="F286">
        <v>4684.1409999999996</v>
      </c>
      <c r="G286">
        <v>9.69</v>
      </c>
      <c r="H286">
        <v>11.25</v>
      </c>
      <c r="I286">
        <v>51.58</v>
      </c>
      <c r="J286">
        <v>109239.284</v>
      </c>
      <c r="K286" s="1">
        <v>40584</v>
      </c>
      <c r="L286">
        <v>3700</v>
      </c>
      <c r="M286">
        <v>0</v>
      </c>
      <c r="N286">
        <v>0</v>
      </c>
      <c r="O286">
        <v>0</v>
      </c>
      <c r="P286" t="s">
        <v>43</v>
      </c>
      <c r="Q286">
        <v>0</v>
      </c>
      <c r="R286" t="s">
        <v>43</v>
      </c>
      <c r="S286">
        <v>8.2333333333333307</v>
      </c>
      <c r="T286" t="s">
        <v>39</v>
      </c>
      <c r="U286" t="s">
        <v>40</v>
      </c>
      <c r="V286" t="s">
        <v>34</v>
      </c>
      <c r="W286" t="s">
        <v>41</v>
      </c>
      <c r="X286" t="s">
        <v>393</v>
      </c>
      <c r="Y286">
        <v>2011</v>
      </c>
      <c r="Z286">
        <v>2011</v>
      </c>
      <c r="AA286">
        <v>0.39</v>
      </c>
    </row>
    <row r="287" spans="1:27" x14ac:dyDescent="0.25">
      <c r="A287" t="s">
        <v>390</v>
      </c>
      <c r="B287" t="s">
        <v>394</v>
      </c>
      <c r="C287" t="s">
        <v>398</v>
      </c>
      <c r="D287" t="s">
        <v>38</v>
      </c>
      <c r="E287" s="1">
        <v>41239</v>
      </c>
      <c r="F287">
        <v>14785.183000000001</v>
      </c>
      <c r="G287">
        <v>8.4700000000000006</v>
      </c>
      <c r="H287">
        <v>10.9</v>
      </c>
      <c r="I287">
        <v>48.72</v>
      </c>
      <c r="J287">
        <v>263640.31599999999</v>
      </c>
      <c r="K287" s="1">
        <v>41239</v>
      </c>
      <c r="L287">
        <v>10500</v>
      </c>
      <c r="M287">
        <v>7.76</v>
      </c>
      <c r="N287">
        <v>10</v>
      </c>
      <c r="O287">
        <v>45.03</v>
      </c>
      <c r="P287" s="1">
        <v>40908</v>
      </c>
      <c r="Q287">
        <v>254781.74900000001</v>
      </c>
      <c r="R287" t="s">
        <v>31</v>
      </c>
      <c r="S287">
        <v>6.1666666666666599</v>
      </c>
      <c r="T287" t="s">
        <v>39</v>
      </c>
      <c r="U287" t="s">
        <v>40</v>
      </c>
      <c r="V287" t="s">
        <v>34</v>
      </c>
      <c r="W287" t="s">
        <v>41</v>
      </c>
      <c r="X287" t="s">
        <v>393</v>
      </c>
      <c r="Y287">
        <v>2012</v>
      </c>
      <c r="Z287">
        <v>2012</v>
      </c>
      <c r="AA287">
        <v>0.39</v>
      </c>
    </row>
    <row r="288" spans="1:27" x14ac:dyDescent="0.25">
      <c r="A288" t="s">
        <v>390</v>
      </c>
      <c r="B288" t="s">
        <v>399</v>
      </c>
      <c r="C288" t="s">
        <v>400</v>
      </c>
      <c r="D288" t="s">
        <v>30</v>
      </c>
      <c r="E288" s="1">
        <v>41698</v>
      </c>
      <c r="F288">
        <v>266179</v>
      </c>
      <c r="G288">
        <v>7.8</v>
      </c>
      <c r="H288">
        <v>11.01</v>
      </c>
      <c r="I288">
        <v>51.54</v>
      </c>
      <c r="J288">
        <v>5893413</v>
      </c>
      <c r="K288" s="1">
        <v>41698</v>
      </c>
      <c r="L288">
        <v>263553</v>
      </c>
      <c r="M288">
        <v>0</v>
      </c>
      <c r="N288">
        <v>0</v>
      </c>
      <c r="O288">
        <v>0</v>
      </c>
      <c r="P288" s="1">
        <v>41274</v>
      </c>
      <c r="Q288">
        <v>0</v>
      </c>
      <c r="R288" t="s">
        <v>43</v>
      </c>
      <c r="S288">
        <v>9.5666666666666593</v>
      </c>
      <c r="T288" t="s">
        <v>32</v>
      </c>
      <c r="U288" t="s">
        <v>40</v>
      </c>
      <c r="V288" t="s">
        <v>41</v>
      </c>
      <c r="W288" t="s">
        <v>41</v>
      </c>
      <c r="X288" t="s">
        <v>393</v>
      </c>
      <c r="Y288">
        <v>2014</v>
      </c>
      <c r="Z288">
        <v>2014</v>
      </c>
      <c r="AA288">
        <v>0.39</v>
      </c>
    </row>
    <row r="289" spans="1:27" x14ac:dyDescent="0.25">
      <c r="A289" t="s">
        <v>390</v>
      </c>
      <c r="B289" t="s">
        <v>394</v>
      </c>
      <c r="C289" t="s">
        <v>401</v>
      </c>
      <c r="D289" t="s">
        <v>30</v>
      </c>
      <c r="E289" s="1">
        <v>43133</v>
      </c>
      <c r="F289">
        <v>167995.541</v>
      </c>
      <c r="G289">
        <v>7.74</v>
      </c>
      <c r="H289">
        <v>10.57</v>
      </c>
      <c r="I289">
        <v>49.05</v>
      </c>
      <c r="J289">
        <v>4274616.7060000002</v>
      </c>
      <c r="K289" s="1">
        <v>43133</v>
      </c>
      <c r="L289">
        <v>130000</v>
      </c>
      <c r="M289">
        <v>7.49</v>
      </c>
      <c r="N289">
        <v>9.98</v>
      </c>
      <c r="O289">
        <v>49.02</v>
      </c>
      <c r="P289" s="1">
        <v>42735</v>
      </c>
      <c r="Q289">
        <v>4231160.79</v>
      </c>
      <c r="R289" t="s">
        <v>31</v>
      </c>
      <c r="S289">
        <v>10.1666666666666</v>
      </c>
      <c r="T289" t="s">
        <v>32</v>
      </c>
      <c r="U289" t="s">
        <v>40</v>
      </c>
      <c r="V289" t="s">
        <v>34</v>
      </c>
      <c r="W289" t="s">
        <v>41</v>
      </c>
      <c r="X289" t="s">
        <v>393</v>
      </c>
      <c r="Y289">
        <v>2018</v>
      </c>
      <c r="Z289">
        <v>2018</v>
      </c>
      <c r="AA289">
        <v>0.25</v>
      </c>
    </row>
    <row r="290" spans="1:27" x14ac:dyDescent="0.25">
      <c r="A290" t="s">
        <v>390</v>
      </c>
      <c r="B290" t="s">
        <v>394</v>
      </c>
      <c r="C290" t="s">
        <v>402</v>
      </c>
      <c r="D290" t="s">
        <v>38</v>
      </c>
      <c r="E290" s="1">
        <v>43447</v>
      </c>
      <c r="F290">
        <v>19796.857</v>
      </c>
      <c r="G290">
        <v>7.49</v>
      </c>
      <c r="H290">
        <v>9.8000000000000007</v>
      </c>
      <c r="I290">
        <v>53</v>
      </c>
      <c r="J290">
        <v>509023.717</v>
      </c>
      <c r="K290" s="1">
        <v>43447</v>
      </c>
      <c r="L290">
        <v>13946.808000000001</v>
      </c>
      <c r="M290">
        <v>7.29</v>
      </c>
      <c r="N290">
        <v>9.6</v>
      </c>
      <c r="O290">
        <v>51</v>
      </c>
      <c r="P290" s="1">
        <v>43100</v>
      </c>
      <c r="Q290">
        <v>491445.58</v>
      </c>
      <c r="R290" t="s">
        <v>31</v>
      </c>
      <c r="S290">
        <v>7.5</v>
      </c>
      <c r="T290" t="s">
        <v>39</v>
      </c>
      <c r="U290" t="s">
        <v>40</v>
      </c>
      <c r="V290" t="s">
        <v>34</v>
      </c>
      <c r="W290" t="s">
        <v>41</v>
      </c>
      <c r="X290" t="s">
        <v>393</v>
      </c>
      <c r="Y290">
        <v>2018</v>
      </c>
      <c r="Z290">
        <v>2018</v>
      </c>
      <c r="AA290">
        <v>0.25</v>
      </c>
    </row>
    <row r="291" spans="1:27" x14ac:dyDescent="0.25">
      <c r="A291" t="s">
        <v>390</v>
      </c>
      <c r="B291" t="s">
        <v>394</v>
      </c>
      <c r="C291" t="s">
        <v>403</v>
      </c>
      <c r="D291" t="s">
        <v>30</v>
      </c>
      <c r="E291" s="1">
        <v>43838</v>
      </c>
      <c r="F291">
        <v>203318.43599999999</v>
      </c>
      <c r="G291">
        <v>7.54</v>
      </c>
      <c r="H291">
        <v>10.25</v>
      </c>
      <c r="I291">
        <v>53</v>
      </c>
      <c r="J291">
        <v>6244897.7889999999</v>
      </c>
      <c r="K291" s="1">
        <v>43838</v>
      </c>
      <c r="L291">
        <v>127000</v>
      </c>
      <c r="M291">
        <v>7.23</v>
      </c>
      <c r="N291">
        <v>10.02</v>
      </c>
      <c r="O291">
        <v>51</v>
      </c>
      <c r="P291" s="1">
        <v>44196</v>
      </c>
      <c r="Q291">
        <v>6126710.733</v>
      </c>
      <c r="R291" t="s">
        <v>31</v>
      </c>
      <c r="S291">
        <v>10.4333333333333</v>
      </c>
      <c r="T291" t="s">
        <v>32</v>
      </c>
      <c r="U291" t="s">
        <v>40</v>
      </c>
      <c r="V291" t="s">
        <v>34</v>
      </c>
      <c r="W291" t="s">
        <v>41</v>
      </c>
      <c r="X291" t="s">
        <v>393</v>
      </c>
      <c r="Y291">
        <v>2020</v>
      </c>
      <c r="Z291">
        <v>2020</v>
      </c>
      <c r="AA291">
        <v>0.25</v>
      </c>
    </row>
    <row r="292" spans="1:27" x14ac:dyDescent="0.25">
      <c r="A292" t="s">
        <v>390</v>
      </c>
      <c r="B292" t="s">
        <v>394</v>
      </c>
      <c r="C292" t="s">
        <v>404</v>
      </c>
      <c r="D292" t="s">
        <v>38</v>
      </c>
      <c r="E292" s="1">
        <v>43817</v>
      </c>
      <c r="F292">
        <v>21006.947</v>
      </c>
      <c r="G292">
        <v>7.39</v>
      </c>
      <c r="H292">
        <v>10</v>
      </c>
      <c r="I292">
        <v>53</v>
      </c>
      <c r="J292">
        <v>570790.50300000003</v>
      </c>
      <c r="K292" s="1">
        <v>43817</v>
      </c>
      <c r="L292">
        <v>11800</v>
      </c>
      <c r="M292">
        <v>7.02</v>
      </c>
      <c r="N292">
        <v>9.6</v>
      </c>
      <c r="O292">
        <v>51</v>
      </c>
      <c r="P292" s="1">
        <v>44196</v>
      </c>
      <c r="Q292">
        <v>557396.64500000002</v>
      </c>
      <c r="R292" t="s">
        <v>31</v>
      </c>
      <c r="S292">
        <v>9.7333333333333307</v>
      </c>
      <c r="T292" t="s">
        <v>39</v>
      </c>
      <c r="U292" t="s">
        <v>40</v>
      </c>
      <c r="V292" t="s">
        <v>34</v>
      </c>
      <c r="W292" t="s">
        <v>34</v>
      </c>
      <c r="X292" t="s">
        <v>393</v>
      </c>
      <c r="Y292">
        <v>2019</v>
      </c>
      <c r="Z292">
        <v>2019</v>
      </c>
      <c r="AA292">
        <v>0.25</v>
      </c>
    </row>
    <row r="293" spans="1:27" x14ac:dyDescent="0.25">
      <c r="A293" t="s">
        <v>390</v>
      </c>
      <c r="B293" t="s">
        <v>391</v>
      </c>
      <c r="C293" t="s">
        <v>405</v>
      </c>
      <c r="D293" t="s">
        <v>38</v>
      </c>
      <c r="E293" s="1">
        <v>44558</v>
      </c>
      <c r="F293">
        <v>10544.007</v>
      </c>
      <c r="G293">
        <v>7.03</v>
      </c>
      <c r="H293">
        <v>10.15</v>
      </c>
      <c r="I293">
        <v>50.01</v>
      </c>
      <c r="J293">
        <v>301548.38900000002</v>
      </c>
      <c r="K293" s="1">
        <v>44558</v>
      </c>
      <c r="L293">
        <v>5906.5190000000002</v>
      </c>
      <c r="M293">
        <v>6.75</v>
      </c>
      <c r="N293">
        <v>9.6</v>
      </c>
      <c r="O293">
        <v>50.01</v>
      </c>
      <c r="P293" s="1">
        <v>44196</v>
      </c>
      <c r="Q293">
        <v>300922.79100000003</v>
      </c>
      <c r="R293" t="s">
        <v>43</v>
      </c>
      <c r="S293">
        <v>7</v>
      </c>
      <c r="T293" t="s">
        <v>39</v>
      </c>
      <c r="U293" t="s">
        <v>40</v>
      </c>
      <c r="V293" t="s">
        <v>34</v>
      </c>
      <c r="W293" t="s">
        <v>41</v>
      </c>
      <c r="X293" t="s">
        <v>393</v>
      </c>
      <c r="Y293">
        <v>2021</v>
      </c>
      <c r="Z293">
        <v>2021</v>
      </c>
      <c r="AA293">
        <v>0.25</v>
      </c>
    </row>
    <row r="294" spans="1:27" x14ac:dyDescent="0.25">
      <c r="A294" t="s">
        <v>390</v>
      </c>
      <c r="B294" t="s">
        <v>399</v>
      </c>
      <c r="C294" t="s">
        <v>406</v>
      </c>
      <c r="D294" t="s">
        <v>38</v>
      </c>
      <c r="E294" s="1">
        <v>45380</v>
      </c>
      <c r="F294">
        <v>39351.381000000001</v>
      </c>
      <c r="G294">
        <v>7.59</v>
      </c>
      <c r="H294">
        <v>10.5</v>
      </c>
      <c r="I294">
        <v>54.9</v>
      </c>
      <c r="J294">
        <v>848494.22699999996</v>
      </c>
      <c r="K294" s="1">
        <v>45380</v>
      </c>
      <c r="L294">
        <v>29644.821</v>
      </c>
      <c r="M294">
        <v>7.11</v>
      </c>
      <c r="N294">
        <v>0</v>
      </c>
      <c r="O294">
        <v>51.5</v>
      </c>
      <c r="P294" s="1">
        <v>44926</v>
      </c>
      <c r="Q294">
        <v>845631.70400000003</v>
      </c>
      <c r="R294" t="s">
        <v>31</v>
      </c>
      <c r="S294">
        <v>9.6999999999999993</v>
      </c>
      <c r="T294" t="s">
        <v>39</v>
      </c>
      <c r="U294" t="s">
        <v>40</v>
      </c>
      <c r="V294" t="s">
        <v>34</v>
      </c>
      <c r="W294" t="s">
        <v>34</v>
      </c>
      <c r="X294" t="s">
        <v>393</v>
      </c>
      <c r="Y294">
        <v>2024</v>
      </c>
      <c r="Z294">
        <v>2024</v>
      </c>
      <c r="AA294">
        <v>0.25</v>
      </c>
    </row>
    <row r="295" spans="1:27" x14ac:dyDescent="0.25">
      <c r="A295" t="s">
        <v>407</v>
      </c>
      <c r="B295" t="s">
        <v>408</v>
      </c>
      <c r="C295" t="s">
        <v>409</v>
      </c>
      <c r="D295" t="s">
        <v>30</v>
      </c>
      <c r="E295" s="1">
        <v>39506</v>
      </c>
      <c r="F295">
        <v>63900</v>
      </c>
      <c r="G295">
        <v>8.56</v>
      </c>
      <c r="H295">
        <v>11.5</v>
      </c>
      <c r="I295">
        <v>50.26</v>
      </c>
      <c r="J295">
        <v>1883000</v>
      </c>
      <c r="K295" s="1">
        <v>39506</v>
      </c>
      <c r="L295">
        <v>32100</v>
      </c>
      <c r="M295">
        <v>8.1</v>
      </c>
      <c r="N295">
        <v>0</v>
      </c>
      <c r="O295">
        <v>0</v>
      </c>
      <c r="P295" t="s">
        <v>43</v>
      </c>
      <c r="Q295">
        <v>0</v>
      </c>
      <c r="R295" t="s">
        <v>43</v>
      </c>
      <c r="S295">
        <v>8.8333333333333304</v>
      </c>
      <c r="T295" t="s">
        <v>32</v>
      </c>
      <c r="U295" t="s">
        <v>40</v>
      </c>
      <c r="V295" t="s">
        <v>34</v>
      </c>
      <c r="W295" t="s">
        <v>34</v>
      </c>
      <c r="X295" t="s">
        <v>410</v>
      </c>
      <c r="Y295">
        <v>2008</v>
      </c>
      <c r="Z295">
        <v>2008</v>
      </c>
      <c r="AA295">
        <v>0.39</v>
      </c>
    </row>
    <row r="296" spans="1:27" x14ac:dyDescent="0.25">
      <c r="A296" t="s">
        <v>407</v>
      </c>
      <c r="B296" t="s">
        <v>408</v>
      </c>
      <c r="C296" t="s">
        <v>411</v>
      </c>
      <c r="D296" t="s">
        <v>30</v>
      </c>
      <c r="E296" s="1">
        <v>39598</v>
      </c>
      <c r="F296">
        <v>9000</v>
      </c>
      <c r="G296">
        <v>8.1</v>
      </c>
      <c r="H296">
        <v>0</v>
      </c>
      <c r="I296">
        <v>0</v>
      </c>
      <c r="J296">
        <v>0</v>
      </c>
      <c r="K296" s="1">
        <v>39598</v>
      </c>
      <c r="L296">
        <v>8900</v>
      </c>
      <c r="M296">
        <v>8.1</v>
      </c>
      <c r="N296">
        <v>0</v>
      </c>
      <c r="O296">
        <v>0</v>
      </c>
      <c r="P296" t="s">
        <v>43</v>
      </c>
      <c r="Q296">
        <v>0</v>
      </c>
      <c r="R296" t="s">
        <v>43</v>
      </c>
      <c r="S296">
        <v>2.8</v>
      </c>
      <c r="T296" t="s">
        <v>112</v>
      </c>
      <c r="U296" t="s">
        <v>33</v>
      </c>
      <c r="V296" t="s">
        <v>34</v>
      </c>
      <c r="W296" t="s">
        <v>34</v>
      </c>
      <c r="X296" t="s">
        <v>410</v>
      </c>
      <c r="Y296">
        <v>2008</v>
      </c>
      <c r="Z296">
        <v>2008</v>
      </c>
      <c r="AA296">
        <v>0.39</v>
      </c>
    </row>
    <row r="297" spans="1:27" x14ac:dyDescent="0.25">
      <c r="A297" t="s">
        <v>407</v>
      </c>
      <c r="B297" t="s">
        <v>412</v>
      </c>
      <c r="C297" t="s">
        <v>413</v>
      </c>
      <c r="D297" t="s">
        <v>30</v>
      </c>
      <c r="E297" s="1">
        <v>39721</v>
      </c>
      <c r="F297">
        <v>32300</v>
      </c>
      <c r="G297">
        <v>8.74</v>
      </c>
      <c r="H297">
        <v>10.8</v>
      </c>
      <c r="I297">
        <v>47.94</v>
      </c>
      <c r="J297">
        <v>548300</v>
      </c>
      <c r="K297" s="1">
        <v>39721</v>
      </c>
      <c r="L297">
        <v>23200</v>
      </c>
      <c r="M297">
        <v>8.4499999999999993</v>
      </c>
      <c r="N297">
        <v>10.199999999999999</v>
      </c>
      <c r="O297">
        <v>47.94</v>
      </c>
      <c r="P297" s="1">
        <v>39447</v>
      </c>
      <c r="Q297">
        <v>530287</v>
      </c>
      <c r="R297" t="s">
        <v>31</v>
      </c>
      <c r="S297">
        <v>6</v>
      </c>
      <c r="T297" t="s">
        <v>32</v>
      </c>
      <c r="U297" t="s">
        <v>40</v>
      </c>
      <c r="V297" t="s">
        <v>34</v>
      </c>
      <c r="W297" t="s">
        <v>34</v>
      </c>
      <c r="X297" t="s">
        <v>410</v>
      </c>
      <c r="Y297">
        <v>2008</v>
      </c>
      <c r="Z297">
        <v>2008</v>
      </c>
      <c r="AA297">
        <v>0.39</v>
      </c>
    </row>
    <row r="298" spans="1:27" x14ac:dyDescent="0.25">
      <c r="A298" t="s">
        <v>407</v>
      </c>
      <c r="B298" t="s">
        <v>412</v>
      </c>
      <c r="C298" t="s">
        <v>414</v>
      </c>
      <c r="D298" t="s">
        <v>38</v>
      </c>
      <c r="E298" s="1">
        <v>39721</v>
      </c>
      <c r="F298">
        <v>4700</v>
      </c>
      <c r="G298">
        <v>8.74</v>
      </c>
      <c r="H298">
        <v>10.8</v>
      </c>
      <c r="I298">
        <v>47.94</v>
      </c>
      <c r="J298">
        <v>85700</v>
      </c>
      <c r="K298" s="1">
        <v>39721</v>
      </c>
      <c r="L298">
        <v>3900</v>
      </c>
      <c r="M298">
        <v>8.4499999999999993</v>
      </c>
      <c r="N298">
        <v>10.199999999999999</v>
      </c>
      <c r="O298">
        <v>47.94</v>
      </c>
      <c r="P298" s="1">
        <v>39447</v>
      </c>
      <c r="Q298">
        <v>85159</v>
      </c>
      <c r="R298" t="s">
        <v>31</v>
      </c>
      <c r="S298">
        <v>6</v>
      </c>
      <c r="T298" t="s">
        <v>39</v>
      </c>
      <c r="U298" t="s">
        <v>40</v>
      </c>
      <c r="V298" t="s">
        <v>34</v>
      </c>
      <c r="W298" t="s">
        <v>34</v>
      </c>
      <c r="X298" t="s">
        <v>410</v>
      </c>
      <c r="Y298">
        <v>2008</v>
      </c>
      <c r="Z298">
        <v>2008</v>
      </c>
      <c r="AA298">
        <v>0.39</v>
      </c>
    </row>
    <row r="299" spans="1:27" x14ac:dyDescent="0.25">
      <c r="A299" t="s">
        <v>407</v>
      </c>
      <c r="B299" t="s">
        <v>408</v>
      </c>
      <c r="C299" t="s">
        <v>415</v>
      </c>
      <c r="D299" t="s">
        <v>30</v>
      </c>
      <c r="E299" s="1">
        <v>39843</v>
      </c>
      <c r="F299">
        <v>66588.285999999993</v>
      </c>
      <c r="G299">
        <v>8.5500000000000007</v>
      </c>
      <c r="H299">
        <v>11.25</v>
      </c>
      <c r="I299">
        <v>49.27</v>
      </c>
      <c r="J299">
        <v>2093398.8589999999</v>
      </c>
      <c r="K299" s="1">
        <v>39843</v>
      </c>
      <c r="L299">
        <v>27000</v>
      </c>
      <c r="M299">
        <v>8.18</v>
      </c>
      <c r="N299">
        <v>10.5</v>
      </c>
      <c r="O299">
        <v>49.27</v>
      </c>
      <c r="P299" s="1">
        <v>39813</v>
      </c>
      <c r="Q299">
        <v>2094100</v>
      </c>
      <c r="R299" t="s">
        <v>51</v>
      </c>
      <c r="S299">
        <v>7.2333333333333298</v>
      </c>
      <c r="T299" t="s">
        <v>32</v>
      </c>
      <c r="U299" t="s">
        <v>33</v>
      </c>
      <c r="V299" t="s">
        <v>34</v>
      </c>
      <c r="W299" t="s">
        <v>34</v>
      </c>
      <c r="X299" t="s">
        <v>410</v>
      </c>
      <c r="Y299">
        <v>2009</v>
      </c>
      <c r="Z299">
        <v>2009</v>
      </c>
      <c r="AA299">
        <v>0.39</v>
      </c>
    </row>
    <row r="300" spans="1:27" x14ac:dyDescent="0.25">
      <c r="A300" t="s">
        <v>407</v>
      </c>
      <c r="B300" t="s">
        <v>145</v>
      </c>
      <c r="C300" t="s">
        <v>416</v>
      </c>
      <c r="D300" t="s">
        <v>30</v>
      </c>
      <c r="E300" s="1">
        <v>39919</v>
      </c>
      <c r="F300">
        <v>19400</v>
      </c>
      <c r="G300">
        <v>8.49</v>
      </c>
      <c r="H300">
        <v>10.75</v>
      </c>
      <c r="I300">
        <v>50.4</v>
      </c>
      <c r="J300">
        <v>565408.15500000003</v>
      </c>
      <c r="K300" s="1">
        <v>39919</v>
      </c>
      <c r="L300">
        <v>4382.6319999999996</v>
      </c>
      <c r="M300">
        <v>0</v>
      </c>
      <c r="N300">
        <v>0</v>
      </c>
      <c r="O300">
        <v>0</v>
      </c>
      <c r="P300" t="s">
        <v>43</v>
      </c>
      <c r="Q300">
        <v>0</v>
      </c>
      <c r="R300" t="s">
        <v>43</v>
      </c>
      <c r="S300">
        <v>6.9666666666666597</v>
      </c>
      <c r="T300" t="s">
        <v>32</v>
      </c>
      <c r="U300" t="s">
        <v>40</v>
      </c>
      <c r="V300" t="s">
        <v>34</v>
      </c>
      <c r="W300" t="s">
        <v>34</v>
      </c>
      <c r="X300" t="s">
        <v>410</v>
      </c>
      <c r="Y300">
        <v>2009</v>
      </c>
      <c r="Z300">
        <v>2009</v>
      </c>
      <c r="AA300">
        <v>0.39</v>
      </c>
    </row>
    <row r="301" spans="1:27" x14ac:dyDescent="0.25">
      <c r="A301" t="s">
        <v>407</v>
      </c>
      <c r="B301" t="s">
        <v>412</v>
      </c>
      <c r="C301" t="s">
        <v>417</v>
      </c>
      <c r="D301" t="s">
        <v>30</v>
      </c>
      <c r="E301" s="1">
        <v>40011</v>
      </c>
      <c r="F301">
        <v>31233</v>
      </c>
      <c r="G301">
        <v>8.8000000000000007</v>
      </c>
      <c r="H301">
        <v>11</v>
      </c>
      <c r="I301">
        <v>50</v>
      </c>
      <c r="J301">
        <v>577434</v>
      </c>
      <c r="K301" s="1">
        <v>40011</v>
      </c>
      <c r="L301">
        <v>12548</v>
      </c>
      <c r="M301">
        <v>8.5500000000000007</v>
      </c>
      <c r="N301">
        <v>10.5</v>
      </c>
      <c r="O301">
        <v>50</v>
      </c>
      <c r="P301" s="1">
        <v>39721</v>
      </c>
      <c r="Q301">
        <v>576291</v>
      </c>
      <c r="R301" t="s">
        <v>31</v>
      </c>
      <c r="S301">
        <v>5.8333333333333304</v>
      </c>
      <c r="T301" t="s">
        <v>32</v>
      </c>
      <c r="U301" t="s">
        <v>40</v>
      </c>
      <c r="V301" t="s">
        <v>34</v>
      </c>
      <c r="W301" t="s">
        <v>34</v>
      </c>
      <c r="X301" t="s">
        <v>410</v>
      </c>
      <c r="Y301">
        <v>2009</v>
      </c>
      <c r="Z301">
        <v>2009</v>
      </c>
      <c r="AA301">
        <v>0.39</v>
      </c>
    </row>
    <row r="302" spans="1:27" x14ac:dyDescent="0.25">
      <c r="A302" t="s">
        <v>407</v>
      </c>
      <c r="B302" t="s">
        <v>412</v>
      </c>
      <c r="C302" t="s">
        <v>418</v>
      </c>
      <c r="D302" t="s">
        <v>38</v>
      </c>
      <c r="E302" s="1">
        <v>40011</v>
      </c>
      <c r="F302">
        <v>2740</v>
      </c>
      <c r="G302">
        <v>8.8000000000000007</v>
      </c>
      <c r="H302">
        <v>11</v>
      </c>
      <c r="I302">
        <v>50</v>
      </c>
      <c r="J302">
        <v>90491</v>
      </c>
      <c r="K302" s="1">
        <v>40011</v>
      </c>
      <c r="L302">
        <v>1939</v>
      </c>
      <c r="M302">
        <v>8.5500000000000007</v>
      </c>
      <c r="N302">
        <v>10.5</v>
      </c>
      <c r="O302">
        <v>50</v>
      </c>
      <c r="P302" s="1">
        <v>39721</v>
      </c>
      <c r="Q302">
        <v>90028</v>
      </c>
      <c r="R302" t="s">
        <v>31</v>
      </c>
      <c r="S302">
        <v>5.8333333333333304</v>
      </c>
      <c r="T302" t="s">
        <v>39</v>
      </c>
      <c r="U302" t="s">
        <v>40</v>
      </c>
      <c r="V302" t="s">
        <v>34</v>
      </c>
      <c r="W302" t="s">
        <v>34</v>
      </c>
      <c r="X302" t="s">
        <v>410</v>
      </c>
      <c r="Y302">
        <v>2009</v>
      </c>
      <c r="Z302">
        <v>2009</v>
      </c>
      <c r="AA302">
        <v>0.39</v>
      </c>
    </row>
    <row r="303" spans="1:27" x14ac:dyDescent="0.25">
      <c r="A303" t="s">
        <v>407</v>
      </c>
      <c r="B303" t="s">
        <v>408</v>
      </c>
      <c r="C303" t="s">
        <v>419</v>
      </c>
      <c r="D303" t="s">
        <v>30</v>
      </c>
      <c r="E303" s="1">
        <v>39962</v>
      </c>
      <c r="F303">
        <v>11200</v>
      </c>
      <c r="G303">
        <v>8.18</v>
      </c>
      <c r="H303">
        <v>10.5</v>
      </c>
      <c r="I303">
        <v>49.27</v>
      </c>
      <c r="J303">
        <v>0</v>
      </c>
      <c r="K303" s="1">
        <v>39962</v>
      </c>
      <c r="L303">
        <v>10500</v>
      </c>
      <c r="M303">
        <v>8.18</v>
      </c>
      <c r="N303">
        <v>10.5</v>
      </c>
      <c r="O303">
        <v>49.27</v>
      </c>
      <c r="P303" s="1">
        <v>40178</v>
      </c>
      <c r="Q303">
        <v>0</v>
      </c>
      <c r="R303" t="s">
        <v>43</v>
      </c>
      <c r="S303">
        <v>2.5666666666666602</v>
      </c>
      <c r="T303" t="s">
        <v>112</v>
      </c>
      <c r="U303" t="s">
        <v>33</v>
      </c>
      <c r="V303" t="s">
        <v>34</v>
      </c>
      <c r="W303" t="s">
        <v>34</v>
      </c>
      <c r="X303" t="s">
        <v>410</v>
      </c>
      <c r="Y303">
        <v>2009</v>
      </c>
      <c r="Z303">
        <v>2009</v>
      </c>
      <c r="AA303">
        <v>0.39</v>
      </c>
    </row>
    <row r="304" spans="1:27" x14ac:dyDescent="0.25">
      <c r="A304" t="s">
        <v>407</v>
      </c>
      <c r="B304" t="s">
        <v>412</v>
      </c>
      <c r="C304" t="s">
        <v>420</v>
      </c>
      <c r="D304" t="s">
        <v>30</v>
      </c>
      <c r="E304" s="1">
        <v>40442</v>
      </c>
      <c r="F304">
        <v>32114</v>
      </c>
      <c r="G304">
        <v>8.5500000000000007</v>
      </c>
      <c r="H304">
        <v>10.9</v>
      </c>
      <c r="I304">
        <v>50</v>
      </c>
      <c r="J304">
        <v>607962</v>
      </c>
      <c r="K304" s="1">
        <v>40442</v>
      </c>
      <c r="L304">
        <v>21250</v>
      </c>
      <c r="M304">
        <v>0</v>
      </c>
      <c r="N304">
        <v>0</v>
      </c>
      <c r="O304">
        <v>0</v>
      </c>
      <c r="P304" s="1">
        <v>40178</v>
      </c>
      <c r="Q304">
        <v>0</v>
      </c>
      <c r="R304" t="s">
        <v>43</v>
      </c>
      <c r="S304">
        <v>6.0666666666666602</v>
      </c>
      <c r="T304" t="s">
        <v>32</v>
      </c>
      <c r="U304" t="s">
        <v>40</v>
      </c>
      <c r="V304" t="s">
        <v>34</v>
      </c>
      <c r="W304" t="s">
        <v>34</v>
      </c>
      <c r="X304" t="s">
        <v>410</v>
      </c>
      <c r="Y304">
        <v>2010</v>
      </c>
      <c r="Z304">
        <v>2010</v>
      </c>
      <c r="AA304">
        <v>0.39</v>
      </c>
    </row>
    <row r="305" spans="1:27" x14ac:dyDescent="0.25">
      <c r="A305" t="s">
        <v>407</v>
      </c>
      <c r="B305" t="s">
        <v>412</v>
      </c>
      <c r="C305" t="s">
        <v>421</v>
      </c>
      <c r="D305" t="s">
        <v>38</v>
      </c>
      <c r="E305" s="1">
        <v>40442</v>
      </c>
      <c r="F305">
        <v>2575</v>
      </c>
      <c r="G305">
        <v>8.5500000000000007</v>
      </c>
      <c r="H305">
        <v>10.9</v>
      </c>
      <c r="I305">
        <v>50</v>
      </c>
      <c r="J305">
        <v>101369</v>
      </c>
      <c r="K305" s="1">
        <v>40442</v>
      </c>
      <c r="L305">
        <v>1900</v>
      </c>
      <c r="M305">
        <v>0</v>
      </c>
      <c r="N305">
        <v>0</v>
      </c>
      <c r="O305">
        <v>0</v>
      </c>
      <c r="P305" s="1">
        <v>40178</v>
      </c>
      <c r="Q305">
        <v>0</v>
      </c>
      <c r="R305" t="s">
        <v>43</v>
      </c>
      <c r="S305">
        <v>6.0666666666666602</v>
      </c>
      <c r="T305" t="s">
        <v>39</v>
      </c>
      <c r="U305" t="s">
        <v>40</v>
      </c>
      <c r="V305" t="s">
        <v>34</v>
      </c>
      <c r="W305" t="s">
        <v>34</v>
      </c>
      <c r="X305" t="s">
        <v>410</v>
      </c>
      <c r="Y305">
        <v>2010</v>
      </c>
      <c r="Z305">
        <v>2010</v>
      </c>
      <c r="AA305">
        <v>0.39</v>
      </c>
    </row>
    <row r="306" spans="1:27" x14ac:dyDescent="0.25">
      <c r="A306" t="s">
        <v>407</v>
      </c>
      <c r="B306" t="s">
        <v>145</v>
      </c>
      <c r="C306" t="s">
        <v>422</v>
      </c>
      <c r="D306" t="s">
        <v>30</v>
      </c>
      <c r="E306" s="1">
        <v>40539</v>
      </c>
      <c r="F306">
        <v>24900</v>
      </c>
      <c r="G306">
        <v>8.34</v>
      </c>
      <c r="H306">
        <v>10.6</v>
      </c>
      <c r="I306">
        <v>52.1</v>
      </c>
      <c r="J306">
        <v>650600</v>
      </c>
      <c r="K306" s="1">
        <v>40539</v>
      </c>
      <c r="L306">
        <v>14351.096</v>
      </c>
      <c r="M306">
        <v>7.98</v>
      </c>
      <c r="N306">
        <v>9.9</v>
      </c>
      <c r="O306">
        <v>52.1</v>
      </c>
      <c r="P306" s="1">
        <v>40178</v>
      </c>
      <c r="Q306">
        <v>677562.96200000006</v>
      </c>
      <c r="R306" t="s">
        <v>31</v>
      </c>
      <c r="S306">
        <v>7.1</v>
      </c>
      <c r="T306" t="s">
        <v>32</v>
      </c>
      <c r="U306" t="s">
        <v>33</v>
      </c>
      <c r="V306" t="s">
        <v>34</v>
      </c>
      <c r="W306" t="s">
        <v>34</v>
      </c>
      <c r="X306" t="s">
        <v>410</v>
      </c>
      <c r="Y306">
        <v>2010</v>
      </c>
      <c r="Z306">
        <v>2010</v>
      </c>
      <c r="AA306">
        <v>0.39</v>
      </c>
    </row>
    <row r="307" spans="1:27" x14ac:dyDescent="0.25">
      <c r="A307" t="s">
        <v>407</v>
      </c>
      <c r="B307" t="s">
        <v>408</v>
      </c>
      <c r="C307" t="s">
        <v>423</v>
      </c>
      <c r="D307" t="s">
        <v>30</v>
      </c>
      <c r="E307" s="1">
        <v>40907</v>
      </c>
      <c r="F307">
        <v>82600</v>
      </c>
      <c r="G307">
        <v>8.17</v>
      </c>
      <c r="H307">
        <v>10.5</v>
      </c>
      <c r="I307">
        <v>51.2</v>
      </c>
      <c r="J307">
        <v>2355906.412</v>
      </c>
      <c r="K307" s="1">
        <v>40907</v>
      </c>
      <c r="L307">
        <v>33999.991999999998</v>
      </c>
      <c r="M307">
        <v>7.86</v>
      </c>
      <c r="N307">
        <v>0</v>
      </c>
      <c r="O307">
        <v>0</v>
      </c>
      <c r="P307" s="1">
        <v>40908</v>
      </c>
      <c r="Q307">
        <v>2355906.412</v>
      </c>
      <c r="R307" t="s">
        <v>43</v>
      </c>
      <c r="S307">
        <v>7.0666666666666602</v>
      </c>
      <c r="T307" t="s">
        <v>32</v>
      </c>
      <c r="U307" t="s">
        <v>40</v>
      </c>
      <c r="V307" t="s">
        <v>34</v>
      </c>
      <c r="W307" t="s">
        <v>34</v>
      </c>
      <c r="X307" t="s">
        <v>410</v>
      </c>
      <c r="Y307">
        <v>2011</v>
      </c>
      <c r="Z307">
        <v>2011</v>
      </c>
      <c r="AA307">
        <v>0.39</v>
      </c>
    </row>
    <row r="308" spans="1:27" x14ac:dyDescent="0.25">
      <c r="A308" t="s">
        <v>407</v>
      </c>
      <c r="B308" t="s">
        <v>145</v>
      </c>
      <c r="C308" t="s">
        <v>424</v>
      </c>
      <c r="D308" t="s">
        <v>30</v>
      </c>
      <c r="E308" s="1">
        <v>40918</v>
      </c>
      <c r="F308">
        <v>32670.159</v>
      </c>
      <c r="G308">
        <v>8.25</v>
      </c>
      <c r="H308">
        <v>10.5</v>
      </c>
      <c r="I308">
        <v>52.3</v>
      </c>
      <c r="J308">
        <v>745700.93400000001</v>
      </c>
      <c r="K308" s="1">
        <v>40918</v>
      </c>
      <c r="L308">
        <v>34000</v>
      </c>
      <c r="M308">
        <v>0</v>
      </c>
      <c r="N308">
        <v>0</v>
      </c>
      <c r="O308">
        <v>0</v>
      </c>
      <c r="P308" s="1">
        <v>40543</v>
      </c>
      <c r="Q308">
        <v>0</v>
      </c>
      <c r="R308" t="s">
        <v>43</v>
      </c>
      <c r="S308">
        <v>7.6</v>
      </c>
      <c r="T308" t="s">
        <v>32</v>
      </c>
      <c r="U308" t="s">
        <v>40</v>
      </c>
      <c r="V308" t="s">
        <v>41</v>
      </c>
      <c r="W308" t="s">
        <v>34</v>
      </c>
      <c r="X308" t="s">
        <v>410</v>
      </c>
      <c r="Y308">
        <v>2012</v>
      </c>
      <c r="Z308">
        <v>2012</v>
      </c>
      <c r="AA308">
        <v>0.39</v>
      </c>
    </row>
    <row r="309" spans="1:27" x14ac:dyDescent="0.25">
      <c r="A309" t="s">
        <v>407</v>
      </c>
      <c r="B309" t="s">
        <v>412</v>
      </c>
      <c r="C309" t="s">
        <v>425</v>
      </c>
      <c r="D309" t="s">
        <v>30</v>
      </c>
      <c r="E309" s="1">
        <v>40816</v>
      </c>
      <c r="F309">
        <v>9009</v>
      </c>
      <c r="G309">
        <v>8.49</v>
      </c>
      <c r="H309">
        <v>10.9</v>
      </c>
      <c r="I309">
        <v>50.15</v>
      </c>
      <c r="J309">
        <v>627001</v>
      </c>
      <c r="K309" s="1">
        <v>40816</v>
      </c>
      <c r="L309">
        <v>2800</v>
      </c>
      <c r="M309">
        <v>0</v>
      </c>
      <c r="N309">
        <v>0</v>
      </c>
      <c r="O309">
        <v>0</v>
      </c>
      <c r="P309" s="1">
        <v>40543</v>
      </c>
      <c r="Q309">
        <v>0</v>
      </c>
      <c r="R309" t="s">
        <v>43</v>
      </c>
      <c r="S309">
        <v>2.9</v>
      </c>
      <c r="T309" t="s">
        <v>32</v>
      </c>
      <c r="U309" t="s">
        <v>40</v>
      </c>
      <c r="V309" t="s">
        <v>34</v>
      </c>
      <c r="W309" t="s">
        <v>34</v>
      </c>
      <c r="X309" t="s">
        <v>410</v>
      </c>
      <c r="Y309">
        <v>2011</v>
      </c>
      <c r="Z309">
        <v>2011</v>
      </c>
      <c r="AA309">
        <v>0.39</v>
      </c>
    </row>
    <row r="310" spans="1:27" x14ac:dyDescent="0.25">
      <c r="A310" t="s">
        <v>407</v>
      </c>
      <c r="B310" t="s">
        <v>412</v>
      </c>
      <c r="C310" t="s">
        <v>426</v>
      </c>
      <c r="D310" t="s">
        <v>38</v>
      </c>
      <c r="E310" s="1">
        <v>40816</v>
      </c>
      <c r="F310">
        <v>1921</v>
      </c>
      <c r="G310">
        <v>8.49</v>
      </c>
      <c r="H310">
        <v>10.9</v>
      </c>
      <c r="I310">
        <v>50.15</v>
      </c>
      <c r="J310">
        <v>103400</v>
      </c>
      <c r="K310" s="1">
        <v>40816</v>
      </c>
      <c r="L310">
        <v>1100</v>
      </c>
      <c r="M310">
        <v>0</v>
      </c>
      <c r="N310">
        <v>0</v>
      </c>
      <c r="O310">
        <v>0</v>
      </c>
      <c r="P310" s="1">
        <v>40543</v>
      </c>
      <c r="Q310">
        <v>0</v>
      </c>
      <c r="R310" t="s">
        <v>43</v>
      </c>
      <c r="S310">
        <v>2.9</v>
      </c>
      <c r="T310" t="s">
        <v>39</v>
      </c>
      <c r="U310" t="s">
        <v>40</v>
      </c>
      <c r="V310" t="s">
        <v>34</v>
      </c>
      <c r="W310" t="s">
        <v>34</v>
      </c>
      <c r="X310" t="s">
        <v>410</v>
      </c>
      <c r="Y310">
        <v>2011</v>
      </c>
      <c r="Z310">
        <v>2011</v>
      </c>
      <c r="AA310">
        <v>0.39</v>
      </c>
    </row>
    <row r="311" spans="1:27" x14ac:dyDescent="0.25">
      <c r="A311" t="s">
        <v>407</v>
      </c>
      <c r="B311" t="s">
        <v>408</v>
      </c>
      <c r="C311" t="s">
        <v>427</v>
      </c>
      <c r="D311" t="s">
        <v>30</v>
      </c>
      <c r="E311" s="1">
        <v>41089</v>
      </c>
      <c r="F311">
        <v>59869.822999999997</v>
      </c>
      <c r="G311">
        <v>0</v>
      </c>
      <c r="H311">
        <v>0</v>
      </c>
      <c r="I311">
        <v>0</v>
      </c>
      <c r="J311">
        <v>336701.10200000001</v>
      </c>
      <c r="K311" s="1">
        <v>41089</v>
      </c>
      <c r="L311">
        <v>58105.578000000001</v>
      </c>
      <c r="M311">
        <v>0</v>
      </c>
      <c r="N311">
        <v>0</v>
      </c>
      <c r="O311">
        <v>0</v>
      </c>
      <c r="P311" s="1">
        <v>41274</v>
      </c>
      <c r="Q311">
        <v>335909.56900000002</v>
      </c>
      <c r="R311" t="s">
        <v>43</v>
      </c>
      <c r="S311">
        <v>3.9666666666666601</v>
      </c>
      <c r="T311" t="s">
        <v>112</v>
      </c>
      <c r="U311" t="s">
        <v>33</v>
      </c>
      <c r="V311" t="s">
        <v>34</v>
      </c>
      <c r="W311" t="s">
        <v>34</v>
      </c>
      <c r="X311" t="s">
        <v>410</v>
      </c>
      <c r="Y311">
        <v>2012</v>
      </c>
      <c r="Z311">
        <v>2012</v>
      </c>
      <c r="AA311">
        <v>0.39</v>
      </c>
    </row>
    <row r="312" spans="1:27" x14ac:dyDescent="0.25">
      <c r="A312" t="s">
        <v>407</v>
      </c>
      <c r="B312" t="s">
        <v>412</v>
      </c>
      <c r="C312" t="s">
        <v>428</v>
      </c>
      <c r="D312" t="s">
        <v>30</v>
      </c>
      <c r="E312" s="1">
        <v>41360</v>
      </c>
      <c r="F312">
        <v>11393</v>
      </c>
      <c r="G312">
        <v>8.4600000000000009</v>
      </c>
      <c r="H312">
        <v>10.9</v>
      </c>
      <c r="I312">
        <v>50</v>
      </c>
      <c r="J312">
        <v>639030</v>
      </c>
      <c r="K312" s="1">
        <v>41360</v>
      </c>
      <c r="L312">
        <v>7800</v>
      </c>
      <c r="M312">
        <v>7.91</v>
      </c>
      <c r="N312">
        <v>9.8000000000000007</v>
      </c>
      <c r="O312">
        <v>50</v>
      </c>
      <c r="P312" s="1">
        <v>41090</v>
      </c>
      <c r="Q312">
        <v>659000</v>
      </c>
      <c r="R312" t="s">
        <v>31</v>
      </c>
      <c r="S312">
        <v>5.6</v>
      </c>
      <c r="T312" t="s">
        <v>32</v>
      </c>
      <c r="U312" t="s">
        <v>40</v>
      </c>
      <c r="V312" t="s">
        <v>34</v>
      </c>
      <c r="W312" t="s">
        <v>34</v>
      </c>
      <c r="X312" t="s">
        <v>410</v>
      </c>
      <c r="Y312">
        <v>2013</v>
      </c>
      <c r="Z312">
        <v>2013</v>
      </c>
      <c r="AA312">
        <v>0.39</v>
      </c>
    </row>
    <row r="313" spans="1:27" x14ac:dyDescent="0.25">
      <c r="A313" t="s">
        <v>407</v>
      </c>
      <c r="B313" t="s">
        <v>412</v>
      </c>
      <c r="C313" t="s">
        <v>429</v>
      </c>
      <c r="D313" t="s">
        <v>38</v>
      </c>
      <c r="E313" s="1">
        <v>41360</v>
      </c>
      <c r="F313">
        <v>4561</v>
      </c>
      <c r="G313">
        <v>8.4600000000000009</v>
      </c>
      <c r="H313">
        <v>10.9</v>
      </c>
      <c r="I313">
        <v>50</v>
      </c>
      <c r="J313">
        <v>110930</v>
      </c>
      <c r="K313" s="1">
        <v>41360</v>
      </c>
      <c r="L313">
        <v>4400</v>
      </c>
      <c r="M313">
        <v>7.91</v>
      </c>
      <c r="N313">
        <v>9.8000000000000007</v>
      </c>
      <c r="O313">
        <v>50</v>
      </c>
      <c r="P313" s="1">
        <v>41090</v>
      </c>
      <c r="Q313">
        <v>116100</v>
      </c>
      <c r="R313" t="s">
        <v>31</v>
      </c>
      <c r="S313">
        <v>5.6</v>
      </c>
      <c r="T313" t="s">
        <v>39</v>
      </c>
      <c r="U313" t="s">
        <v>40</v>
      </c>
      <c r="V313" t="s">
        <v>41</v>
      </c>
      <c r="W313" t="s">
        <v>34</v>
      </c>
      <c r="X313" t="s">
        <v>410</v>
      </c>
      <c r="Y313">
        <v>2013</v>
      </c>
      <c r="Z313">
        <v>2013</v>
      </c>
      <c r="AA313">
        <v>0.39</v>
      </c>
    </row>
    <row r="314" spans="1:27" x14ac:dyDescent="0.25">
      <c r="A314" t="s">
        <v>407</v>
      </c>
      <c r="B314" t="s">
        <v>145</v>
      </c>
      <c r="C314" t="s">
        <v>430</v>
      </c>
      <c r="D314" t="s">
        <v>30</v>
      </c>
      <c r="E314" s="1">
        <v>41571</v>
      </c>
      <c r="F314">
        <v>2000</v>
      </c>
      <c r="G314">
        <v>0</v>
      </c>
      <c r="H314">
        <v>0</v>
      </c>
      <c r="I314">
        <v>0</v>
      </c>
      <c r="J314">
        <v>0</v>
      </c>
      <c r="K314" s="1">
        <v>41571</v>
      </c>
      <c r="L314">
        <v>2000</v>
      </c>
      <c r="M314">
        <v>0</v>
      </c>
      <c r="N314">
        <v>0</v>
      </c>
      <c r="O314">
        <v>0</v>
      </c>
      <c r="P314" t="s">
        <v>43</v>
      </c>
      <c r="Q314">
        <v>0</v>
      </c>
      <c r="R314" t="s">
        <v>43</v>
      </c>
      <c r="S314">
        <v>4.7666666666666604</v>
      </c>
      <c r="T314" t="s">
        <v>32</v>
      </c>
      <c r="U314" t="s">
        <v>40</v>
      </c>
      <c r="V314" t="s">
        <v>34</v>
      </c>
      <c r="W314" t="s">
        <v>34</v>
      </c>
      <c r="X314" t="s">
        <v>410</v>
      </c>
      <c r="Y314">
        <v>2013</v>
      </c>
      <c r="Z314">
        <v>2013</v>
      </c>
      <c r="AA314">
        <v>0.39</v>
      </c>
    </row>
    <row r="315" spans="1:27" x14ac:dyDescent="0.25">
      <c r="A315" t="s">
        <v>407</v>
      </c>
      <c r="B315" t="s">
        <v>412</v>
      </c>
      <c r="C315" t="s">
        <v>431</v>
      </c>
      <c r="D315" t="s">
        <v>30</v>
      </c>
      <c r="E315" s="1">
        <v>41900</v>
      </c>
      <c r="F315">
        <v>0</v>
      </c>
      <c r="G315">
        <v>0</v>
      </c>
      <c r="H315">
        <v>0</v>
      </c>
      <c r="I315">
        <v>0</v>
      </c>
      <c r="J315">
        <v>0</v>
      </c>
      <c r="K315" s="1">
        <v>41900</v>
      </c>
      <c r="L315">
        <v>0</v>
      </c>
      <c r="M315">
        <v>0</v>
      </c>
      <c r="N315">
        <v>0</v>
      </c>
      <c r="O315">
        <v>0</v>
      </c>
      <c r="P315" t="s">
        <v>43</v>
      </c>
      <c r="Q315">
        <v>0</v>
      </c>
      <c r="R315" t="s">
        <v>43</v>
      </c>
      <c r="S315">
        <v>3.7</v>
      </c>
      <c r="T315" t="s">
        <v>32</v>
      </c>
      <c r="U315" t="s">
        <v>40</v>
      </c>
      <c r="V315" t="s">
        <v>34</v>
      </c>
      <c r="W315" t="s">
        <v>34</v>
      </c>
      <c r="X315" t="s">
        <v>410</v>
      </c>
      <c r="Y315">
        <v>2014</v>
      </c>
      <c r="Z315">
        <v>2014</v>
      </c>
      <c r="AA315">
        <v>0.39</v>
      </c>
    </row>
    <row r="316" spans="1:27" x14ac:dyDescent="0.25">
      <c r="A316" t="s">
        <v>407</v>
      </c>
      <c r="B316" t="s">
        <v>412</v>
      </c>
      <c r="C316" t="s">
        <v>432</v>
      </c>
      <c r="D316" t="s">
        <v>38</v>
      </c>
      <c r="E316" s="1">
        <v>41900</v>
      </c>
      <c r="F316">
        <v>0</v>
      </c>
      <c r="G316">
        <v>0</v>
      </c>
      <c r="H316">
        <v>0</v>
      </c>
      <c r="I316">
        <v>0</v>
      </c>
      <c r="J316">
        <v>0</v>
      </c>
      <c r="K316" s="1">
        <v>41900</v>
      </c>
      <c r="L316">
        <v>0</v>
      </c>
      <c r="M316">
        <v>0</v>
      </c>
      <c r="N316">
        <v>0</v>
      </c>
      <c r="O316">
        <v>0</v>
      </c>
      <c r="P316" t="s">
        <v>43</v>
      </c>
      <c r="Q316">
        <v>0</v>
      </c>
      <c r="R316" t="s">
        <v>43</v>
      </c>
      <c r="S316">
        <v>3.7</v>
      </c>
      <c r="T316" t="s">
        <v>39</v>
      </c>
      <c r="U316" t="s">
        <v>40</v>
      </c>
      <c r="V316" t="s">
        <v>34</v>
      </c>
      <c r="W316" t="s">
        <v>34</v>
      </c>
      <c r="X316" t="s">
        <v>410</v>
      </c>
      <c r="Y316">
        <v>2014</v>
      </c>
      <c r="Z316">
        <v>2014</v>
      </c>
      <c r="AA316">
        <v>0.39</v>
      </c>
    </row>
    <row r="317" spans="1:27" x14ac:dyDescent="0.25">
      <c r="A317" t="s">
        <v>407</v>
      </c>
      <c r="B317" t="s">
        <v>412</v>
      </c>
      <c r="C317" t="s">
        <v>433</v>
      </c>
      <c r="D317" t="s">
        <v>30</v>
      </c>
      <c r="E317" s="1">
        <v>42356</v>
      </c>
      <c r="F317">
        <v>26943</v>
      </c>
      <c r="G317">
        <v>7.62</v>
      </c>
      <c r="H317">
        <v>9.9</v>
      </c>
      <c r="I317">
        <v>50</v>
      </c>
      <c r="J317">
        <v>766971</v>
      </c>
      <c r="K317" s="1">
        <v>42356</v>
      </c>
      <c r="L317">
        <v>1700</v>
      </c>
      <c r="M317">
        <v>7.42</v>
      </c>
      <c r="N317">
        <v>9.5</v>
      </c>
      <c r="O317">
        <v>50</v>
      </c>
      <c r="P317" s="1">
        <v>42004</v>
      </c>
      <c r="Q317">
        <v>735020</v>
      </c>
      <c r="R317" t="s">
        <v>31</v>
      </c>
      <c r="S317">
        <v>6.6666666666666599</v>
      </c>
      <c r="T317" t="s">
        <v>32</v>
      </c>
      <c r="U317" t="s">
        <v>40</v>
      </c>
      <c r="V317" t="s">
        <v>34</v>
      </c>
      <c r="W317" t="s">
        <v>34</v>
      </c>
      <c r="X317" t="s">
        <v>410</v>
      </c>
      <c r="Y317">
        <v>2015</v>
      </c>
      <c r="Z317">
        <v>2015</v>
      </c>
      <c r="AA317">
        <v>0.39</v>
      </c>
    </row>
    <row r="318" spans="1:27" x14ac:dyDescent="0.25">
      <c r="A318" t="s">
        <v>407</v>
      </c>
      <c r="B318" t="s">
        <v>412</v>
      </c>
      <c r="C318" t="s">
        <v>434</v>
      </c>
      <c r="D318" t="s">
        <v>38</v>
      </c>
      <c r="E318" s="1">
        <v>42356</v>
      </c>
      <c r="F318">
        <v>4871</v>
      </c>
      <c r="G318">
        <v>7.62</v>
      </c>
      <c r="H318">
        <v>9.9</v>
      </c>
      <c r="I318">
        <v>50</v>
      </c>
      <c r="J318">
        <v>130837</v>
      </c>
      <c r="K318" s="1">
        <v>42356</v>
      </c>
      <c r="L318">
        <v>2500</v>
      </c>
      <c r="M318">
        <v>7.42</v>
      </c>
      <c r="N318">
        <v>9.5</v>
      </c>
      <c r="O318">
        <v>50</v>
      </c>
      <c r="P318" s="1">
        <v>42004</v>
      </c>
      <c r="Q318">
        <v>131925</v>
      </c>
      <c r="R318" t="s">
        <v>31</v>
      </c>
      <c r="S318">
        <v>6.6666666666666599</v>
      </c>
      <c r="T318" t="s">
        <v>39</v>
      </c>
      <c r="U318" t="s">
        <v>40</v>
      </c>
      <c r="V318" t="s">
        <v>34</v>
      </c>
      <c r="W318" t="s">
        <v>34</v>
      </c>
      <c r="X318" t="s">
        <v>410</v>
      </c>
      <c r="Y318">
        <v>2015</v>
      </c>
      <c r="Z318">
        <v>2015</v>
      </c>
      <c r="AA318">
        <v>0.39</v>
      </c>
    </row>
    <row r="319" spans="1:27" x14ac:dyDescent="0.25">
      <c r="A319" t="s">
        <v>407</v>
      </c>
      <c r="B319" t="s">
        <v>145</v>
      </c>
      <c r="C319" t="s">
        <v>435</v>
      </c>
      <c r="D319" t="s">
        <v>30</v>
      </c>
      <c r="E319" s="1">
        <v>42361</v>
      </c>
      <c r="F319">
        <v>10200</v>
      </c>
      <c r="G319">
        <v>0</v>
      </c>
      <c r="H319">
        <v>0</v>
      </c>
      <c r="I319">
        <v>0</v>
      </c>
      <c r="J319">
        <v>0</v>
      </c>
      <c r="K319" s="1">
        <v>42361</v>
      </c>
      <c r="L319">
        <v>10200</v>
      </c>
      <c r="M319">
        <v>0</v>
      </c>
      <c r="N319">
        <v>0</v>
      </c>
      <c r="O319">
        <v>0</v>
      </c>
      <c r="P319" t="s">
        <v>43</v>
      </c>
      <c r="Q319">
        <v>0</v>
      </c>
      <c r="R319" t="s">
        <v>43</v>
      </c>
      <c r="S319">
        <v>7</v>
      </c>
      <c r="T319" t="s">
        <v>112</v>
      </c>
      <c r="U319" t="s">
        <v>40</v>
      </c>
      <c r="V319" t="s">
        <v>34</v>
      </c>
      <c r="W319" t="s">
        <v>34</v>
      </c>
      <c r="X319" t="s">
        <v>410</v>
      </c>
      <c r="Y319">
        <v>2015</v>
      </c>
      <c r="Z319">
        <v>2015</v>
      </c>
      <c r="AA319">
        <v>0.39</v>
      </c>
    </row>
    <row r="320" spans="1:27" x14ac:dyDescent="0.25">
      <c r="A320" t="s">
        <v>407</v>
      </c>
      <c r="B320" t="s">
        <v>412</v>
      </c>
      <c r="C320" t="s">
        <v>436</v>
      </c>
      <c r="D320" t="s">
        <v>30</v>
      </c>
      <c r="E320" s="1">
        <v>42732</v>
      </c>
      <c r="F320">
        <v>15433</v>
      </c>
      <c r="G320">
        <v>7.78</v>
      </c>
      <c r="H320">
        <v>9.9</v>
      </c>
      <c r="I320">
        <v>50</v>
      </c>
      <c r="J320">
        <v>754636</v>
      </c>
      <c r="K320" s="1">
        <v>42732</v>
      </c>
      <c r="L320">
        <v>6250</v>
      </c>
      <c r="M320">
        <v>7.58</v>
      </c>
      <c r="N320">
        <v>9.5</v>
      </c>
      <c r="O320">
        <v>50</v>
      </c>
      <c r="P320" s="1">
        <v>42369</v>
      </c>
      <c r="Q320">
        <v>754003</v>
      </c>
      <c r="R320" t="s">
        <v>31</v>
      </c>
      <c r="S320">
        <v>7.2</v>
      </c>
      <c r="T320" t="s">
        <v>32</v>
      </c>
      <c r="U320" t="s">
        <v>40</v>
      </c>
      <c r="V320" t="s">
        <v>34</v>
      </c>
      <c r="W320" t="s">
        <v>34</v>
      </c>
      <c r="X320" t="s">
        <v>410</v>
      </c>
      <c r="Y320">
        <v>2016</v>
      </c>
      <c r="Z320">
        <v>2016</v>
      </c>
      <c r="AA320">
        <v>0.39</v>
      </c>
    </row>
    <row r="321" spans="1:27" x14ac:dyDescent="0.25">
      <c r="A321" t="s">
        <v>407</v>
      </c>
      <c r="B321" t="s">
        <v>437</v>
      </c>
      <c r="C321" t="s">
        <v>438</v>
      </c>
      <c r="D321" t="s">
        <v>38</v>
      </c>
      <c r="E321" s="1">
        <v>42853</v>
      </c>
      <c r="F321">
        <v>10165.700000000001</v>
      </c>
      <c r="G321">
        <v>7.42</v>
      </c>
      <c r="H321">
        <v>9.9</v>
      </c>
      <c r="I321">
        <v>50</v>
      </c>
      <c r="J321">
        <v>236926.49400000001</v>
      </c>
      <c r="K321" s="1">
        <v>42853</v>
      </c>
      <c r="L321">
        <v>5338.2610000000004</v>
      </c>
      <c r="M321">
        <v>7.3</v>
      </c>
      <c r="N321">
        <v>9.5</v>
      </c>
      <c r="O321">
        <v>50</v>
      </c>
      <c r="P321" s="1">
        <v>42735</v>
      </c>
      <c r="Q321">
        <v>235526.788</v>
      </c>
      <c r="R321" t="s">
        <v>31</v>
      </c>
      <c r="S321">
        <v>8.6333333333333293</v>
      </c>
      <c r="T321" t="s">
        <v>39</v>
      </c>
      <c r="U321" t="s">
        <v>33</v>
      </c>
      <c r="V321" t="s">
        <v>34</v>
      </c>
      <c r="W321" t="s">
        <v>34</v>
      </c>
      <c r="X321" t="s">
        <v>410</v>
      </c>
      <c r="Y321">
        <v>2017</v>
      </c>
      <c r="Z321">
        <v>2017</v>
      </c>
      <c r="AA321">
        <v>0.39</v>
      </c>
    </row>
    <row r="322" spans="1:27" x14ac:dyDescent="0.25">
      <c r="A322" t="s">
        <v>407</v>
      </c>
      <c r="B322" t="s">
        <v>408</v>
      </c>
      <c r="C322" t="s">
        <v>439</v>
      </c>
      <c r="D322" t="s">
        <v>30</v>
      </c>
      <c r="E322" s="1">
        <v>42886</v>
      </c>
      <c r="F322">
        <v>28500</v>
      </c>
      <c r="G322">
        <v>0</v>
      </c>
      <c r="H322">
        <v>9.5</v>
      </c>
      <c r="I322">
        <v>0</v>
      </c>
      <c r="J322">
        <v>0</v>
      </c>
      <c r="K322" s="1">
        <v>42886</v>
      </c>
      <c r="L322">
        <v>13285.285</v>
      </c>
      <c r="M322">
        <v>0</v>
      </c>
      <c r="N322">
        <v>9.5</v>
      </c>
      <c r="O322">
        <v>0</v>
      </c>
      <c r="P322" t="s">
        <v>43</v>
      </c>
      <c r="Q322">
        <v>0</v>
      </c>
      <c r="R322" t="s">
        <v>43</v>
      </c>
      <c r="S322">
        <v>7.4</v>
      </c>
      <c r="T322" t="s">
        <v>112</v>
      </c>
      <c r="U322" t="s">
        <v>40</v>
      </c>
      <c r="V322" t="s">
        <v>34</v>
      </c>
      <c r="W322" t="s">
        <v>34</v>
      </c>
      <c r="X322" t="s">
        <v>410</v>
      </c>
      <c r="Y322">
        <v>2017</v>
      </c>
      <c r="Z322">
        <v>2017</v>
      </c>
      <c r="AA322">
        <v>0.39</v>
      </c>
    </row>
    <row r="323" spans="1:27" x14ac:dyDescent="0.25">
      <c r="A323" t="s">
        <v>407</v>
      </c>
      <c r="B323" t="s">
        <v>412</v>
      </c>
      <c r="C323" t="s">
        <v>440</v>
      </c>
      <c r="D323" t="s">
        <v>30</v>
      </c>
      <c r="E323" s="1">
        <v>43097</v>
      </c>
      <c r="F323">
        <v>28507</v>
      </c>
      <c r="G323">
        <v>7.81</v>
      </c>
      <c r="H323">
        <v>9.9</v>
      </c>
      <c r="I323">
        <v>50</v>
      </c>
      <c r="J323">
        <v>811595</v>
      </c>
      <c r="K323" s="1">
        <v>43097</v>
      </c>
      <c r="L323">
        <v>17434</v>
      </c>
      <c r="M323">
        <v>7.61</v>
      </c>
      <c r="N323">
        <v>9.5</v>
      </c>
      <c r="O323">
        <v>50</v>
      </c>
      <c r="P323" s="1">
        <v>42735</v>
      </c>
      <c r="Q323">
        <v>794992</v>
      </c>
      <c r="R323" t="s">
        <v>51</v>
      </c>
      <c r="S323">
        <v>6.7333333333333298</v>
      </c>
      <c r="T323" t="s">
        <v>32</v>
      </c>
      <c r="U323" t="s">
        <v>40</v>
      </c>
      <c r="V323" t="s">
        <v>41</v>
      </c>
      <c r="W323" t="s">
        <v>34</v>
      </c>
      <c r="X323" t="s">
        <v>410</v>
      </c>
      <c r="Y323">
        <v>2017</v>
      </c>
      <c r="Z323">
        <v>2017</v>
      </c>
      <c r="AA323">
        <v>0.39</v>
      </c>
    </row>
    <row r="324" spans="1:27" x14ac:dyDescent="0.25">
      <c r="A324" t="s">
        <v>407</v>
      </c>
      <c r="B324" t="s">
        <v>412</v>
      </c>
      <c r="C324" t="s">
        <v>441</v>
      </c>
      <c r="D324" t="s">
        <v>38</v>
      </c>
      <c r="E324" s="1">
        <v>43097</v>
      </c>
      <c r="F324">
        <v>5617</v>
      </c>
      <c r="G324">
        <v>7.81</v>
      </c>
      <c r="H324">
        <v>9.9</v>
      </c>
      <c r="I324">
        <v>50</v>
      </c>
      <c r="J324">
        <v>146447</v>
      </c>
      <c r="K324" s="1">
        <v>43097</v>
      </c>
      <c r="L324">
        <v>2312</v>
      </c>
      <c r="M324">
        <v>7.61</v>
      </c>
      <c r="N324">
        <v>9.5</v>
      </c>
      <c r="O324">
        <v>50</v>
      </c>
      <c r="P324" s="1">
        <v>42735</v>
      </c>
      <c r="Q324">
        <v>145940</v>
      </c>
      <c r="R324" t="s">
        <v>51</v>
      </c>
      <c r="S324">
        <v>6.7333333333333298</v>
      </c>
      <c r="T324" t="s">
        <v>39</v>
      </c>
      <c r="U324" t="s">
        <v>40</v>
      </c>
      <c r="V324" t="s">
        <v>41</v>
      </c>
      <c r="W324" t="s">
        <v>34</v>
      </c>
      <c r="X324" t="s">
        <v>410</v>
      </c>
      <c r="Y324">
        <v>2017</v>
      </c>
      <c r="Z324">
        <v>2017</v>
      </c>
      <c r="AA324">
        <v>0.39</v>
      </c>
    </row>
    <row r="325" spans="1:27" x14ac:dyDescent="0.25">
      <c r="A325" t="s">
        <v>407</v>
      </c>
      <c r="B325" t="s">
        <v>412</v>
      </c>
      <c r="C325" t="s">
        <v>442</v>
      </c>
      <c r="D325" t="s">
        <v>30</v>
      </c>
      <c r="E325" s="1">
        <v>43798</v>
      </c>
      <c r="F325">
        <v>5255</v>
      </c>
      <c r="G325">
        <v>7.55</v>
      </c>
      <c r="H325">
        <v>9.9</v>
      </c>
      <c r="I325">
        <v>50</v>
      </c>
      <c r="J325">
        <v>836820</v>
      </c>
      <c r="K325" s="1">
        <v>43798</v>
      </c>
      <c r="L325">
        <v>-7180</v>
      </c>
      <c r="M325">
        <v>7.35</v>
      </c>
      <c r="N325">
        <v>9.5</v>
      </c>
      <c r="O325">
        <v>50</v>
      </c>
      <c r="P325" s="1">
        <v>43465</v>
      </c>
      <c r="Q325">
        <v>827750</v>
      </c>
      <c r="R325" t="s">
        <v>51</v>
      </c>
      <c r="S325">
        <v>5.7333333333333298</v>
      </c>
      <c r="T325" t="s">
        <v>32</v>
      </c>
      <c r="U325" t="s">
        <v>40</v>
      </c>
      <c r="V325" t="s">
        <v>34</v>
      </c>
      <c r="W325" t="s">
        <v>34</v>
      </c>
      <c r="X325" t="s">
        <v>410</v>
      </c>
      <c r="Y325">
        <v>2019</v>
      </c>
      <c r="Z325">
        <v>2019</v>
      </c>
      <c r="AA325">
        <v>0.25</v>
      </c>
    </row>
    <row r="326" spans="1:27" x14ac:dyDescent="0.25">
      <c r="A326" t="s">
        <v>407</v>
      </c>
      <c r="B326" t="s">
        <v>412</v>
      </c>
      <c r="C326" t="s">
        <v>443</v>
      </c>
      <c r="D326" t="s">
        <v>30</v>
      </c>
      <c r="E326" s="1">
        <v>44440</v>
      </c>
      <c r="F326">
        <v>33505</v>
      </c>
      <c r="G326">
        <v>7.3</v>
      </c>
      <c r="H326">
        <v>9.9</v>
      </c>
      <c r="I326">
        <v>50</v>
      </c>
      <c r="J326">
        <v>901079</v>
      </c>
      <c r="K326" s="1">
        <v>44440</v>
      </c>
      <c r="L326">
        <v>18600</v>
      </c>
      <c r="M326">
        <v>7.05</v>
      </c>
      <c r="N326">
        <v>9.4</v>
      </c>
      <c r="O326">
        <v>50</v>
      </c>
      <c r="P326" s="1">
        <v>43830</v>
      </c>
      <c r="Q326">
        <v>869806</v>
      </c>
      <c r="R326" t="s">
        <v>31</v>
      </c>
      <c r="S326">
        <v>7.1666666666666599</v>
      </c>
      <c r="T326" t="s">
        <v>32</v>
      </c>
      <c r="U326" t="s">
        <v>40</v>
      </c>
      <c r="V326" t="s">
        <v>41</v>
      </c>
      <c r="W326" t="s">
        <v>34</v>
      </c>
      <c r="X326" t="s">
        <v>410</v>
      </c>
      <c r="Y326">
        <v>2021</v>
      </c>
      <c r="Z326">
        <v>2021</v>
      </c>
      <c r="AA326">
        <v>0.25</v>
      </c>
    </row>
    <row r="327" spans="1:27" x14ac:dyDescent="0.25">
      <c r="A327" t="s">
        <v>407</v>
      </c>
      <c r="B327" t="s">
        <v>412</v>
      </c>
      <c r="C327" t="s">
        <v>444</v>
      </c>
      <c r="D327" t="s">
        <v>38</v>
      </c>
      <c r="E327" s="1">
        <v>44440</v>
      </c>
      <c r="F327">
        <v>1002</v>
      </c>
      <c r="G327">
        <v>7.3</v>
      </c>
      <c r="H327">
        <v>9.9</v>
      </c>
      <c r="I327">
        <v>50</v>
      </c>
      <c r="J327">
        <v>174708</v>
      </c>
      <c r="K327" s="1">
        <v>44440</v>
      </c>
      <c r="L327">
        <v>-700</v>
      </c>
      <c r="M327">
        <v>7.05</v>
      </c>
      <c r="N327">
        <v>9.4</v>
      </c>
      <c r="O327">
        <v>50</v>
      </c>
      <c r="P327" s="1">
        <v>43830</v>
      </c>
      <c r="Q327">
        <v>172311</v>
      </c>
      <c r="R327" t="s">
        <v>31</v>
      </c>
      <c r="S327">
        <v>7.1666666666666599</v>
      </c>
      <c r="T327" t="s">
        <v>39</v>
      </c>
      <c r="U327" t="s">
        <v>40</v>
      </c>
      <c r="V327" t="s">
        <v>41</v>
      </c>
      <c r="W327" t="s">
        <v>34</v>
      </c>
      <c r="X327" t="s">
        <v>410</v>
      </c>
      <c r="Y327">
        <v>2021</v>
      </c>
      <c r="Z327">
        <v>2021</v>
      </c>
      <c r="AA327">
        <v>0.25</v>
      </c>
    </row>
    <row r="328" spans="1:27" x14ac:dyDescent="0.25">
      <c r="A328" t="s">
        <v>407</v>
      </c>
      <c r="B328" t="s">
        <v>145</v>
      </c>
      <c r="C328" t="s">
        <v>445</v>
      </c>
      <c r="D328" t="s">
        <v>30</v>
      </c>
      <c r="E328" s="1">
        <v>44560</v>
      </c>
      <c r="F328">
        <v>19031.069</v>
      </c>
      <c r="G328">
        <v>7.63</v>
      </c>
      <c r="H328">
        <v>10.199999999999999</v>
      </c>
      <c r="I328">
        <v>52.83</v>
      </c>
      <c r="J328">
        <v>994605.45900000003</v>
      </c>
      <c r="K328" s="1">
        <v>44560</v>
      </c>
      <c r="L328">
        <v>8000</v>
      </c>
      <c r="M328">
        <v>0</v>
      </c>
      <c r="N328">
        <v>0</v>
      </c>
      <c r="O328">
        <v>0</v>
      </c>
      <c r="P328" t="s">
        <v>43</v>
      </c>
      <c r="Q328">
        <v>0</v>
      </c>
      <c r="R328" t="s">
        <v>43</v>
      </c>
      <c r="S328">
        <v>7.2333333333333298</v>
      </c>
      <c r="T328" t="s">
        <v>32</v>
      </c>
      <c r="U328" t="s">
        <v>40</v>
      </c>
      <c r="V328" t="s">
        <v>34</v>
      </c>
      <c r="W328" t="s">
        <v>34</v>
      </c>
      <c r="X328" t="s">
        <v>410</v>
      </c>
      <c r="Y328">
        <v>2021</v>
      </c>
      <c r="Z328">
        <v>2021</v>
      </c>
      <c r="AA328">
        <v>0.25</v>
      </c>
    </row>
    <row r="329" spans="1:27" x14ac:dyDescent="0.25">
      <c r="A329" t="s">
        <v>407</v>
      </c>
      <c r="B329" t="s">
        <v>408</v>
      </c>
      <c r="C329" t="s">
        <v>446</v>
      </c>
      <c r="D329" t="s">
        <v>30</v>
      </c>
      <c r="E329" s="1">
        <v>44714</v>
      </c>
      <c r="F329">
        <v>27127.332999999999</v>
      </c>
      <c r="G329">
        <v>0</v>
      </c>
      <c r="H329">
        <v>0</v>
      </c>
      <c r="I329">
        <v>0</v>
      </c>
      <c r="J329">
        <v>0</v>
      </c>
      <c r="K329" s="1">
        <v>44714</v>
      </c>
      <c r="L329">
        <v>18754.499</v>
      </c>
      <c r="M329">
        <v>0</v>
      </c>
      <c r="N329">
        <v>0</v>
      </c>
      <c r="O329">
        <v>0</v>
      </c>
      <c r="P329" t="s">
        <v>43</v>
      </c>
      <c r="Q329">
        <v>0</v>
      </c>
      <c r="R329" t="s">
        <v>43</v>
      </c>
      <c r="S329">
        <v>12.133333333333301</v>
      </c>
      <c r="T329" t="s">
        <v>112</v>
      </c>
      <c r="U329" t="s">
        <v>33</v>
      </c>
      <c r="V329" t="s">
        <v>34</v>
      </c>
      <c r="W329" t="s">
        <v>34</v>
      </c>
      <c r="X329" t="s">
        <v>410</v>
      </c>
      <c r="Y329">
        <v>2022</v>
      </c>
      <c r="Z329">
        <v>2022</v>
      </c>
      <c r="AA329">
        <v>0.25</v>
      </c>
    </row>
    <row r="330" spans="1:27" x14ac:dyDescent="0.25">
      <c r="A330" t="s">
        <v>407</v>
      </c>
      <c r="B330" t="s">
        <v>437</v>
      </c>
      <c r="C330" t="s">
        <v>447</v>
      </c>
      <c r="D330" t="s">
        <v>38</v>
      </c>
      <c r="E330" s="1">
        <v>45107</v>
      </c>
      <c r="F330">
        <v>11337.947</v>
      </c>
      <c r="G330">
        <v>7.37</v>
      </c>
      <c r="H330">
        <v>10.3</v>
      </c>
      <c r="I330">
        <v>50</v>
      </c>
      <c r="J330">
        <v>387513.31300000002</v>
      </c>
      <c r="K330" s="1">
        <v>45107</v>
      </c>
      <c r="L330">
        <v>3050</v>
      </c>
      <c r="M330">
        <v>6.97</v>
      </c>
      <c r="N330">
        <v>9.5</v>
      </c>
      <c r="O330">
        <v>50</v>
      </c>
      <c r="P330" s="1">
        <v>44926</v>
      </c>
      <c r="Q330">
        <v>385288.57699999999</v>
      </c>
      <c r="R330" t="s">
        <v>31</v>
      </c>
      <c r="S330">
        <v>7.0333333333333297</v>
      </c>
      <c r="T330" t="s">
        <v>39</v>
      </c>
      <c r="U330" t="s">
        <v>40</v>
      </c>
      <c r="V330" t="s">
        <v>34</v>
      </c>
      <c r="W330" t="s">
        <v>34</v>
      </c>
      <c r="X330" t="s">
        <v>410</v>
      </c>
      <c r="Y330">
        <v>2023</v>
      </c>
      <c r="Z330">
        <v>2023</v>
      </c>
      <c r="AA330">
        <v>0.25</v>
      </c>
    </row>
    <row r="331" spans="1:27" x14ac:dyDescent="0.25">
      <c r="A331" t="s">
        <v>407</v>
      </c>
      <c r="B331" t="s">
        <v>412</v>
      </c>
      <c r="C331" t="s">
        <v>448</v>
      </c>
      <c r="D331" t="s">
        <v>30</v>
      </c>
      <c r="E331" s="1">
        <v>45169</v>
      </c>
      <c r="F331">
        <v>50612</v>
      </c>
      <c r="G331">
        <v>7.59</v>
      </c>
      <c r="H331">
        <v>10.25</v>
      </c>
      <c r="I331">
        <v>50</v>
      </c>
      <c r="J331">
        <v>1069797</v>
      </c>
      <c r="K331" s="1">
        <v>45169</v>
      </c>
      <c r="L331">
        <v>26439</v>
      </c>
      <c r="M331">
        <v>7.19</v>
      </c>
      <c r="N331">
        <v>9.4</v>
      </c>
      <c r="O331">
        <v>50</v>
      </c>
      <c r="P331" s="1">
        <v>44742</v>
      </c>
      <c r="Q331">
        <v>1034879</v>
      </c>
      <c r="R331" t="s">
        <v>31</v>
      </c>
      <c r="S331">
        <v>7.0333333333333297</v>
      </c>
      <c r="T331" t="s">
        <v>32</v>
      </c>
      <c r="U331" t="s">
        <v>40</v>
      </c>
      <c r="V331" t="s">
        <v>41</v>
      </c>
      <c r="W331" t="s">
        <v>34</v>
      </c>
      <c r="X331" t="s">
        <v>410</v>
      </c>
      <c r="Y331">
        <v>2023</v>
      </c>
      <c r="Z331">
        <v>2023</v>
      </c>
      <c r="AA331">
        <v>0.25</v>
      </c>
    </row>
    <row r="332" spans="1:27" x14ac:dyDescent="0.25">
      <c r="A332" t="s">
        <v>407</v>
      </c>
      <c r="B332" t="s">
        <v>412</v>
      </c>
      <c r="C332" t="s">
        <v>449</v>
      </c>
      <c r="D332" t="s">
        <v>38</v>
      </c>
      <c r="E332" s="1">
        <v>45169</v>
      </c>
      <c r="F332">
        <v>2890</v>
      </c>
      <c r="G332">
        <v>7.59</v>
      </c>
      <c r="H332">
        <v>10.25</v>
      </c>
      <c r="I332">
        <v>50</v>
      </c>
      <c r="J332">
        <v>211166</v>
      </c>
      <c r="K332" s="1">
        <v>45169</v>
      </c>
      <c r="L332">
        <v>1255</v>
      </c>
      <c r="M332">
        <v>7.19</v>
      </c>
      <c r="N332">
        <v>9.4</v>
      </c>
      <c r="O332">
        <v>50</v>
      </c>
      <c r="P332" s="1">
        <v>44742</v>
      </c>
      <c r="Q332">
        <v>206562</v>
      </c>
      <c r="R332" t="s">
        <v>31</v>
      </c>
      <c r="S332">
        <v>7.0333333333333297</v>
      </c>
      <c r="T332" t="s">
        <v>39</v>
      </c>
      <c r="U332" t="s">
        <v>40</v>
      </c>
      <c r="V332" t="s">
        <v>41</v>
      </c>
      <c r="W332" t="s">
        <v>34</v>
      </c>
      <c r="X332" t="s">
        <v>410</v>
      </c>
      <c r="Y332">
        <v>2023</v>
      </c>
      <c r="Z332">
        <v>2023</v>
      </c>
      <c r="AA332">
        <v>0.25</v>
      </c>
    </row>
    <row r="333" spans="1:27" x14ac:dyDescent="0.25">
      <c r="A333" t="s">
        <v>407</v>
      </c>
      <c r="B333" t="s">
        <v>408</v>
      </c>
      <c r="C333" t="s">
        <v>450</v>
      </c>
      <c r="D333" t="s">
        <v>30</v>
      </c>
      <c r="E333" s="1">
        <v>45288</v>
      </c>
      <c r="F333">
        <v>111304.981</v>
      </c>
      <c r="G333">
        <v>7.7</v>
      </c>
      <c r="H333">
        <v>10.4</v>
      </c>
      <c r="I333">
        <v>51</v>
      </c>
      <c r="J333">
        <v>3912569.8229999999</v>
      </c>
      <c r="K333" s="1">
        <v>45288</v>
      </c>
      <c r="L333">
        <v>54700</v>
      </c>
      <c r="M333">
        <v>7.25</v>
      </c>
      <c r="N333">
        <v>9.6</v>
      </c>
      <c r="O333">
        <v>0</v>
      </c>
      <c r="P333" s="1">
        <v>45291</v>
      </c>
      <c r="Q333">
        <v>3816351.4780000001</v>
      </c>
      <c r="R333" t="s">
        <v>31</v>
      </c>
      <c r="S333">
        <v>7</v>
      </c>
      <c r="T333" t="s">
        <v>32</v>
      </c>
      <c r="U333" t="s">
        <v>40</v>
      </c>
      <c r="V333" t="s">
        <v>34</v>
      </c>
      <c r="W333" t="s">
        <v>34</v>
      </c>
      <c r="X333" t="s">
        <v>410</v>
      </c>
      <c r="Y333">
        <v>2023</v>
      </c>
      <c r="Z333">
        <v>2023</v>
      </c>
      <c r="AA333">
        <v>0.25</v>
      </c>
    </row>
    <row r="334" spans="1:27" x14ac:dyDescent="0.25">
      <c r="A334" t="s">
        <v>451</v>
      </c>
      <c r="B334" t="s">
        <v>452</v>
      </c>
      <c r="C334" t="s">
        <v>453</v>
      </c>
      <c r="D334" t="s">
        <v>38</v>
      </c>
      <c r="E334" s="1">
        <v>39483</v>
      </c>
      <c r="F334">
        <v>102600</v>
      </c>
      <c r="G334">
        <v>8.25</v>
      </c>
      <c r="H334">
        <v>11.06</v>
      </c>
      <c r="I334">
        <v>56</v>
      </c>
      <c r="J334">
        <v>1308007</v>
      </c>
      <c r="K334" s="1">
        <v>39483</v>
      </c>
      <c r="L334">
        <v>71191</v>
      </c>
      <c r="M334">
        <v>7.76</v>
      </c>
      <c r="N334">
        <v>10.19</v>
      </c>
      <c r="O334">
        <v>56</v>
      </c>
      <c r="P334" s="1">
        <v>38990</v>
      </c>
      <c r="Q334">
        <v>1212274</v>
      </c>
      <c r="R334" t="s">
        <v>51</v>
      </c>
      <c r="S334">
        <v>11.1</v>
      </c>
      <c r="T334" t="s">
        <v>39</v>
      </c>
      <c r="U334" t="s">
        <v>33</v>
      </c>
      <c r="V334" t="s">
        <v>34</v>
      </c>
      <c r="W334" t="s">
        <v>34</v>
      </c>
      <c r="X334" t="s">
        <v>454</v>
      </c>
      <c r="Y334">
        <v>2008</v>
      </c>
      <c r="Z334">
        <v>2008</v>
      </c>
      <c r="AA334">
        <v>0.39</v>
      </c>
    </row>
    <row r="335" spans="1:27" x14ac:dyDescent="0.25">
      <c r="A335" t="s">
        <v>451</v>
      </c>
      <c r="B335" t="s">
        <v>455</v>
      </c>
      <c r="C335" t="s">
        <v>456</v>
      </c>
      <c r="D335" t="s">
        <v>38</v>
      </c>
      <c r="E335" s="1">
        <v>39483</v>
      </c>
      <c r="F335">
        <v>6300</v>
      </c>
      <c r="G335">
        <v>8.57</v>
      </c>
      <c r="H335">
        <v>11.06</v>
      </c>
      <c r="I335">
        <v>56</v>
      </c>
      <c r="J335">
        <v>197107</v>
      </c>
      <c r="K335" s="1">
        <v>39483</v>
      </c>
      <c r="L335">
        <v>-213</v>
      </c>
      <c r="M335">
        <v>7.96</v>
      </c>
      <c r="N335">
        <v>9.99</v>
      </c>
      <c r="O335">
        <v>56</v>
      </c>
      <c r="P335" s="1">
        <v>38990</v>
      </c>
      <c r="Q335">
        <v>182033</v>
      </c>
      <c r="R335" t="s">
        <v>51</v>
      </c>
      <c r="S335">
        <v>11.1</v>
      </c>
      <c r="T335" t="s">
        <v>39</v>
      </c>
      <c r="U335" t="s">
        <v>33</v>
      </c>
      <c r="V335" t="s">
        <v>34</v>
      </c>
      <c r="W335" t="s">
        <v>34</v>
      </c>
      <c r="X335" t="s">
        <v>454</v>
      </c>
      <c r="Y335">
        <v>2008</v>
      </c>
      <c r="Z335">
        <v>2008</v>
      </c>
      <c r="AA335">
        <v>0.39</v>
      </c>
    </row>
    <row r="336" spans="1:27" x14ac:dyDescent="0.25">
      <c r="A336" t="s">
        <v>451</v>
      </c>
      <c r="B336" t="s">
        <v>457</v>
      </c>
      <c r="C336" t="s">
        <v>458</v>
      </c>
      <c r="D336" t="s">
        <v>30</v>
      </c>
      <c r="E336" s="1">
        <v>39701</v>
      </c>
      <c r="F336">
        <v>355402</v>
      </c>
      <c r="G336">
        <v>8.57</v>
      </c>
      <c r="H336">
        <v>10.75</v>
      </c>
      <c r="I336">
        <v>45.04</v>
      </c>
      <c r="J336">
        <v>7016919</v>
      </c>
      <c r="K336" s="1">
        <v>39701</v>
      </c>
      <c r="L336">
        <v>273573</v>
      </c>
      <c r="M336">
        <v>8.36</v>
      </c>
      <c r="N336">
        <v>10.3</v>
      </c>
      <c r="O336">
        <v>45.04</v>
      </c>
      <c r="P336" s="1">
        <v>39082</v>
      </c>
      <c r="Q336">
        <v>6694039</v>
      </c>
      <c r="R336" t="s">
        <v>51</v>
      </c>
      <c r="S336">
        <v>10.966666666666599</v>
      </c>
      <c r="T336" t="s">
        <v>39</v>
      </c>
      <c r="U336" t="s">
        <v>40</v>
      </c>
      <c r="V336" t="s">
        <v>34</v>
      </c>
      <c r="W336" t="s">
        <v>34</v>
      </c>
      <c r="X336" t="s">
        <v>454</v>
      </c>
      <c r="Y336">
        <v>2008</v>
      </c>
      <c r="Z336">
        <v>2008</v>
      </c>
      <c r="AA336">
        <v>0.39</v>
      </c>
    </row>
    <row r="337" spans="1:27" x14ac:dyDescent="0.25">
      <c r="A337" t="s">
        <v>451</v>
      </c>
      <c r="B337" t="s">
        <v>459</v>
      </c>
      <c r="C337" t="s">
        <v>460</v>
      </c>
      <c r="D337" t="s">
        <v>30</v>
      </c>
      <c r="E337" s="1">
        <v>39715</v>
      </c>
      <c r="F337">
        <v>4115</v>
      </c>
      <c r="G337">
        <v>8.74</v>
      </c>
      <c r="H337">
        <v>11</v>
      </c>
      <c r="I337">
        <v>52.93</v>
      </c>
      <c r="J337">
        <v>243328</v>
      </c>
      <c r="K337" s="1">
        <v>39715</v>
      </c>
      <c r="L337">
        <v>-2778</v>
      </c>
      <c r="M337">
        <v>8.01</v>
      </c>
      <c r="N337">
        <v>10.65</v>
      </c>
      <c r="O337">
        <v>46.5</v>
      </c>
      <c r="P337" s="1">
        <v>39082</v>
      </c>
      <c r="Q337">
        <v>240625</v>
      </c>
      <c r="R337" t="s">
        <v>51</v>
      </c>
      <c r="S337">
        <v>10.9</v>
      </c>
      <c r="T337" t="s">
        <v>39</v>
      </c>
      <c r="U337" t="s">
        <v>33</v>
      </c>
      <c r="V337" t="s">
        <v>34</v>
      </c>
      <c r="W337" t="s">
        <v>34</v>
      </c>
      <c r="X337" t="s">
        <v>454</v>
      </c>
      <c r="Y337">
        <v>2008</v>
      </c>
      <c r="Z337">
        <v>2008</v>
      </c>
      <c r="AA337">
        <v>0.39</v>
      </c>
    </row>
    <row r="338" spans="1:27" x14ac:dyDescent="0.25">
      <c r="A338" t="s">
        <v>451</v>
      </c>
      <c r="B338" t="s">
        <v>459</v>
      </c>
      <c r="C338" t="s">
        <v>461</v>
      </c>
      <c r="D338" t="s">
        <v>38</v>
      </c>
      <c r="E338" s="1">
        <v>39715</v>
      </c>
      <c r="F338">
        <v>-4477</v>
      </c>
      <c r="G338">
        <v>8.74</v>
      </c>
      <c r="H338">
        <v>11</v>
      </c>
      <c r="I338">
        <v>52.93</v>
      </c>
      <c r="J338">
        <v>194700</v>
      </c>
      <c r="K338" s="1">
        <v>39715</v>
      </c>
      <c r="L338">
        <v>-9234</v>
      </c>
      <c r="M338">
        <v>8.0299999999999994</v>
      </c>
      <c r="N338">
        <v>10.68</v>
      </c>
      <c r="O338">
        <v>46.5</v>
      </c>
      <c r="P338" s="1">
        <v>39082</v>
      </c>
      <c r="Q338">
        <v>183734</v>
      </c>
      <c r="R338" t="s">
        <v>51</v>
      </c>
      <c r="S338">
        <v>10.9</v>
      </c>
      <c r="T338" t="s">
        <v>39</v>
      </c>
      <c r="U338" t="s">
        <v>33</v>
      </c>
      <c r="V338" t="s">
        <v>34</v>
      </c>
      <c r="W338" t="s">
        <v>34</v>
      </c>
      <c r="X338" t="s">
        <v>454</v>
      </c>
      <c r="Y338">
        <v>2008</v>
      </c>
      <c r="Z338">
        <v>2008</v>
      </c>
      <c r="AA338">
        <v>0.39</v>
      </c>
    </row>
    <row r="339" spans="1:27" x14ac:dyDescent="0.25">
      <c r="A339" t="s">
        <v>451</v>
      </c>
      <c r="B339" t="s">
        <v>459</v>
      </c>
      <c r="C339" t="s">
        <v>462</v>
      </c>
      <c r="D339" t="s">
        <v>30</v>
      </c>
      <c r="E339" s="1">
        <v>39715</v>
      </c>
      <c r="F339">
        <v>27801</v>
      </c>
      <c r="G339">
        <v>8.67</v>
      </c>
      <c r="H339">
        <v>11</v>
      </c>
      <c r="I339">
        <v>50</v>
      </c>
      <c r="J339">
        <v>444307</v>
      </c>
      <c r="K339" s="1">
        <v>39715</v>
      </c>
      <c r="L339">
        <v>21956</v>
      </c>
      <c r="M339">
        <v>8.1999999999999993</v>
      </c>
      <c r="N339">
        <v>10.65</v>
      </c>
      <c r="O339">
        <v>47.91</v>
      </c>
      <c r="P339" s="1">
        <v>39082</v>
      </c>
      <c r="Q339">
        <v>443743</v>
      </c>
      <c r="R339" t="s">
        <v>51</v>
      </c>
      <c r="S339">
        <v>10.9</v>
      </c>
      <c r="T339" t="s">
        <v>39</v>
      </c>
      <c r="U339" t="s">
        <v>33</v>
      </c>
      <c r="V339" t="s">
        <v>34</v>
      </c>
      <c r="W339" t="s">
        <v>34</v>
      </c>
      <c r="X339" t="s">
        <v>454</v>
      </c>
      <c r="Y339">
        <v>2008</v>
      </c>
      <c r="Z339">
        <v>2008</v>
      </c>
      <c r="AA339">
        <v>0.39</v>
      </c>
    </row>
    <row r="340" spans="1:27" x14ac:dyDescent="0.25">
      <c r="A340" t="s">
        <v>451</v>
      </c>
      <c r="B340" t="s">
        <v>459</v>
      </c>
      <c r="C340" t="s">
        <v>463</v>
      </c>
      <c r="D340" t="s">
        <v>38</v>
      </c>
      <c r="E340" s="1">
        <v>39715</v>
      </c>
      <c r="F340">
        <v>11208</v>
      </c>
      <c r="G340">
        <v>8.67</v>
      </c>
      <c r="H340">
        <v>11</v>
      </c>
      <c r="I340">
        <v>50</v>
      </c>
      <c r="J340">
        <v>191559</v>
      </c>
      <c r="K340" s="1">
        <v>39715</v>
      </c>
      <c r="L340">
        <v>7659</v>
      </c>
      <c r="M340">
        <v>8.2200000000000006</v>
      </c>
      <c r="N340">
        <v>10.68</v>
      </c>
      <c r="O340">
        <v>47.91</v>
      </c>
      <c r="P340" s="1">
        <v>39082</v>
      </c>
      <c r="Q340">
        <v>181735</v>
      </c>
      <c r="R340" t="s">
        <v>51</v>
      </c>
      <c r="S340">
        <v>10.9</v>
      </c>
      <c r="T340" t="s">
        <v>39</v>
      </c>
      <c r="U340" t="s">
        <v>33</v>
      </c>
      <c r="V340" t="s">
        <v>34</v>
      </c>
      <c r="W340" t="s">
        <v>34</v>
      </c>
      <c r="X340" t="s">
        <v>454</v>
      </c>
      <c r="Y340">
        <v>2008</v>
      </c>
      <c r="Z340">
        <v>2008</v>
      </c>
      <c r="AA340">
        <v>0.39</v>
      </c>
    </row>
    <row r="341" spans="1:27" x14ac:dyDescent="0.25">
      <c r="A341" t="s">
        <v>451</v>
      </c>
      <c r="B341" t="s">
        <v>459</v>
      </c>
      <c r="C341" t="s">
        <v>464</v>
      </c>
      <c r="D341" t="s">
        <v>30</v>
      </c>
      <c r="E341" s="1">
        <v>39715</v>
      </c>
      <c r="F341">
        <v>130518</v>
      </c>
      <c r="G341">
        <v>9.24</v>
      </c>
      <c r="H341">
        <v>11</v>
      </c>
      <c r="I341">
        <v>52.61</v>
      </c>
      <c r="J341">
        <v>1266050</v>
      </c>
      <c r="K341" s="1">
        <v>39715</v>
      </c>
      <c r="L341">
        <v>103867</v>
      </c>
      <c r="M341">
        <v>8.68</v>
      </c>
      <c r="N341">
        <v>10.65</v>
      </c>
      <c r="O341">
        <v>51.76</v>
      </c>
      <c r="P341" s="1">
        <v>39082</v>
      </c>
      <c r="Q341">
        <v>1254459</v>
      </c>
      <c r="R341" t="s">
        <v>51</v>
      </c>
      <c r="S341">
        <v>10.9</v>
      </c>
      <c r="T341" t="s">
        <v>39</v>
      </c>
      <c r="U341" t="s">
        <v>33</v>
      </c>
      <c r="V341" t="s">
        <v>34</v>
      </c>
      <c r="W341" t="s">
        <v>34</v>
      </c>
      <c r="X341" t="s">
        <v>454</v>
      </c>
      <c r="Y341">
        <v>2008</v>
      </c>
      <c r="Z341">
        <v>2008</v>
      </c>
      <c r="AA341">
        <v>0.39</v>
      </c>
    </row>
    <row r="342" spans="1:27" x14ac:dyDescent="0.25">
      <c r="A342" t="s">
        <v>451</v>
      </c>
      <c r="B342" t="s">
        <v>459</v>
      </c>
      <c r="C342" t="s">
        <v>465</v>
      </c>
      <c r="D342" t="s">
        <v>38</v>
      </c>
      <c r="E342" s="1">
        <v>39715</v>
      </c>
      <c r="F342">
        <v>50438</v>
      </c>
      <c r="G342">
        <v>9.24</v>
      </c>
      <c r="H342">
        <v>11</v>
      </c>
      <c r="I342">
        <v>52.61</v>
      </c>
      <c r="J342">
        <v>541169</v>
      </c>
      <c r="K342" s="1">
        <v>39715</v>
      </c>
      <c r="L342">
        <v>39792</v>
      </c>
      <c r="M342">
        <v>8.6999999999999993</v>
      </c>
      <c r="N342">
        <v>10.68</v>
      </c>
      <c r="O342">
        <v>51.76</v>
      </c>
      <c r="P342" s="1">
        <v>39082</v>
      </c>
      <c r="Q342">
        <v>518857</v>
      </c>
      <c r="R342" t="s">
        <v>51</v>
      </c>
      <c r="S342">
        <v>10.9</v>
      </c>
      <c r="T342" t="s">
        <v>39</v>
      </c>
      <c r="U342" t="s">
        <v>33</v>
      </c>
      <c r="V342" t="s">
        <v>34</v>
      </c>
      <c r="W342" t="s">
        <v>34</v>
      </c>
      <c r="X342" t="s">
        <v>454</v>
      </c>
      <c r="Y342">
        <v>2008</v>
      </c>
      <c r="Z342">
        <v>2008</v>
      </c>
      <c r="AA342">
        <v>0.39</v>
      </c>
    </row>
    <row r="343" spans="1:27" x14ac:dyDescent="0.25">
      <c r="A343" t="s">
        <v>451</v>
      </c>
      <c r="B343" t="s">
        <v>466</v>
      </c>
      <c r="C343" t="s">
        <v>467</v>
      </c>
      <c r="D343" t="s">
        <v>38</v>
      </c>
      <c r="E343" s="1">
        <v>39897</v>
      </c>
      <c r="F343">
        <v>140399</v>
      </c>
      <c r="G343">
        <v>9.27</v>
      </c>
      <c r="H343">
        <v>11.15</v>
      </c>
      <c r="I343">
        <v>56.8</v>
      </c>
      <c r="J343">
        <v>1515726</v>
      </c>
      <c r="K343" s="1">
        <v>39897</v>
      </c>
      <c r="L343">
        <v>80239</v>
      </c>
      <c r="M343">
        <v>8.09</v>
      </c>
      <c r="N343">
        <v>10.17</v>
      </c>
      <c r="O343">
        <v>51.07</v>
      </c>
      <c r="P343" s="1">
        <v>40178</v>
      </c>
      <c r="Q343">
        <v>1336554</v>
      </c>
      <c r="R343" t="s">
        <v>31</v>
      </c>
      <c r="S343">
        <v>11</v>
      </c>
      <c r="T343" t="s">
        <v>39</v>
      </c>
      <c r="U343" t="s">
        <v>33</v>
      </c>
      <c r="V343" t="s">
        <v>34</v>
      </c>
      <c r="W343" t="s">
        <v>34</v>
      </c>
      <c r="X343" t="s">
        <v>454</v>
      </c>
      <c r="Y343">
        <v>2009</v>
      </c>
      <c r="Z343">
        <v>2009</v>
      </c>
      <c r="AA343">
        <v>0.39</v>
      </c>
    </row>
    <row r="344" spans="1:27" x14ac:dyDescent="0.25">
      <c r="A344" t="s">
        <v>451</v>
      </c>
      <c r="B344" t="s">
        <v>452</v>
      </c>
      <c r="C344" t="s">
        <v>468</v>
      </c>
      <c r="D344" t="s">
        <v>38</v>
      </c>
      <c r="E344" s="1">
        <v>40199</v>
      </c>
      <c r="F344">
        <v>113200</v>
      </c>
      <c r="G344">
        <v>9.1</v>
      </c>
      <c r="H344">
        <v>11.87</v>
      </c>
      <c r="I344">
        <v>56</v>
      </c>
      <c r="J344">
        <v>1300000</v>
      </c>
      <c r="K344" s="1">
        <v>40199</v>
      </c>
      <c r="L344">
        <v>69803</v>
      </c>
      <c r="M344">
        <v>8.0500000000000007</v>
      </c>
      <c r="N344">
        <v>10.23</v>
      </c>
      <c r="O344">
        <v>56</v>
      </c>
      <c r="P344" s="1">
        <v>40543</v>
      </c>
      <c r="Q344">
        <v>1201426</v>
      </c>
      <c r="R344" t="s">
        <v>31</v>
      </c>
      <c r="S344">
        <v>11.4</v>
      </c>
      <c r="T344" t="s">
        <v>39</v>
      </c>
      <c r="U344" t="s">
        <v>33</v>
      </c>
      <c r="V344" t="s">
        <v>34</v>
      </c>
      <c r="W344" t="s">
        <v>34</v>
      </c>
      <c r="X344" t="s">
        <v>454</v>
      </c>
      <c r="Y344">
        <v>2010</v>
      </c>
      <c r="Z344">
        <v>2010</v>
      </c>
      <c r="AA344">
        <v>0.39</v>
      </c>
    </row>
    <row r="345" spans="1:27" x14ac:dyDescent="0.25">
      <c r="A345" t="s">
        <v>451</v>
      </c>
      <c r="B345" t="s">
        <v>455</v>
      </c>
      <c r="C345" t="s">
        <v>469</v>
      </c>
      <c r="D345" t="s">
        <v>38</v>
      </c>
      <c r="E345" s="1">
        <v>40199</v>
      </c>
      <c r="F345">
        <v>18100</v>
      </c>
      <c r="G345">
        <v>9.06</v>
      </c>
      <c r="H345">
        <v>11.87</v>
      </c>
      <c r="I345">
        <v>56</v>
      </c>
      <c r="J345">
        <v>179900</v>
      </c>
      <c r="K345" s="1">
        <v>40199</v>
      </c>
      <c r="L345">
        <v>13867</v>
      </c>
      <c r="M345">
        <v>8.19</v>
      </c>
      <c r="N345">
        <v>10.33</v>
      </c>
      <c r="O345">
        <v>56</v>
      </c>
      <c r="P345" s="1">
        <v>40543</v>
      </c>
      <c r="Q345">
        <v>183103</v>
      </c>
      <c r="R345" t="s">
        <v>31</v>
      </c>
      <c r="S345">
        <v>11.4</v>
      </c>
      <c r="T345" t="s">
        <v>39</v>
      </c>
      <c r="U345" t="s">
        <v>33</v>
      </c>
      <c r="V345" t="s">
        <v>34</v>
      </c>
      <c r="W345" t="s">
        <v>34</v>
      </c>
      <c r="X345" t="s">
        <v>454</v>
      </c>
      <c r="Y345">
        <v>2010</v>
      </c>
      <c r="Z345">
        <v>2010</v>
      </c>
      <c r="AA345">
        <v>0.39</v>
      </c>
    </row>
    <row r="346" spans="1:27" x14ac:dyDescent="0.25">
      <c r="A346" t="s">
        <v>451</v>
      </c>
      <c r="B346" t="s">
        <v>459</v>
      </c>
      <c r="C346" t="s">
        <v>470</v>
      </c>
      <c r="D346" t="s">
        <v>30</v>
      </c>
      <c r="E346" s="1">
        <v>40297</v>
      </c>
      <c r="F346">
        <v>17088</v>
      </c>
      <c r="G346">
        <v>9.6199999999999992</v>
      </c>
      <c r="H346">
        <v>11.7</v>
      </c>
      <c r="I346">
        <v>43.62</v>
      </c>
      <c r="J346">
        <v>329284</v>
      </c>
      <c r="K346" s="1">
        <v>40297</v>
      </c>
      <c r="L346">
        <v>4887</v>
      </c>
      <c r="M346">
        <v>8.0500000000000007</v>
      </c>
      <c r="N346">
        <v>9.9</v>
      </c>
      <c r="O346">
        <v>43.61</v>
      </c>
      <c r="P346" s="1">
        <v>39813</v>
      </c>
      <c r="Q346">
        <v>284016</v>
      </c>
      <c r="R346" t="s">
        <v>51</v>
      </c>
      <c r="S346">
        <v>10.9333333333333</v>
      </c>
      <c r="T346" t="s">
        <v>39</v>
      </c>
      <c r="U346" t="s">
        <v>33</v>
      </c>
      <c r="V346" t="s">
        <v>34</v>
      </c>
      <c r="W346" t="s">
        <v>34</v>
      </c>
      <c r="X346" t="s">
        <v>454</v>
      </c>
      <c r="Y346">
        <v>2010</v>
      </c>
      <c r="Z346">
        <v>2010</v>
      </c>
      <c r="AA346">
        <v>0.39</v>
      </c>
    </row>
    <row r="347" spans="1:27" x14ac:dyDescent="0.25">
      <c r="A347" t="s">
        <v>451</v>
      </c>
      <c r="B347" t="s">
        <v>459</v>
      </c>
      <c r="C347" t="s">
        <v>471</v>
      </c>
      <c r="D347" t="s">
        <v>38</v>
      </c>
      <c r="E347" s="1">
        <v>40297</v>
      </c>
      <c r="F347">
        <v>2328</v>
      </c>
      <c r="G347">
        <v>9.4</v>
      </c>
      <c r="H347">
        <v>11.2</v>
      </c>
      <c r="I347">
        <v>43.62</v>
      </c>
      <c r="J347">
        <v>210161</v>
      </c>
      <c r="K347" s="1">
        <v>40297</v>
      </c>
      <c r="L347">
        <v>-5749</v>
      </c>
      <c r="M347">
        <v>7.83</v>
      </c>
      <c r="N347">
        <v>9.4</v>
      </c>
      <c r="O347">
        <v>43.61</v>
      </c>
      <c r="P347" s="1">
        <v>39813</v>
      </c>
      <c r="Q347">
        <v>181278</v>
      </c>
      <c r="R347" t="s">
        <v>51</v>
      </c>
      <c r="S347">
        <v>10.9333333333333</v>
      </c>
      <c r="T347" t="s">
        <v>39</v>
      </c>
      <c r="U347" t="s">
        <v>33</v>
      </c>
      <c r="V347" t="s">
        <v>34</v>
      </c>
      <c r="W347" t="s">
        <v>34</v>
      </c>
      <c r="X347" t="s">
        <v>454</v>
      </c>
      <c r="Y347">
        <v>2010</v>
      </c>
      <c r="Z347">
        <v>2010</v>
      </c>
      <c r="AA347">
        <v>0.39</v>
      </c>
    </row>
    <row r="348" spans="1:27" x14ac:dyDescent="0.25">
      <c r="A348" t="s">
        <v>451</v>
      </c>
      <c r="B348" t="s">
        <v>459</v>
      </c>
      <c r="C348" t="s">
        <v>472</v>
      </c>
      <c r="D348" t="s">
        <v>30</v>
      </c>
      <c r="E348" s="1">
        <v>40297</v>
      </c>
      <c r="F348">
        <v>38034</v>
      </c>
      <c r="G348">
        <v>8.68</v>
      </c>
      <c r="H348">
        <v>11.3</v>
      </c>
      <c r="I348">
        <v>48.67</v>
      </c>
      <c r="J348">
        <v>537238</v>
      </c>
      <c r="K348" s="1">
        <v>40297</v>
      </c>
      <c r="L348">
        <v>23662</v>
      </c>
      <c r="M348">
        <v>8.02</v>
      </c>
      <c r="N348">
        <v>10.06</v>
      </c>
      <c r="O348">
        <v>48.67</v>
      </c>
      <c r="P348" s="1">
        <v>39813</v>
      </c>
      <c r="Q348">
        <v>475725</v>
      </c>
      <c r="R348" t="s">
        <v>51</v>
      </c>
      <c r="S348">
        <v>10.9333333333333</v>
      </c>
      <c r="T348" t="s">
        <v>39</v>
      </c>
      <c r="U348" t="s">
        <v>33</v>
      </c>
      <c r="V348" t="s">
        <v>34</v>
      </c>
      <c r="W348" t="s">
        <v>34</v>
      </c>
      <c r="X348" t="s">
        <v>454</v>
      </c>
      <c r="Y348">
        <v>2010</v>
      </c>
      <c r="Z348">
        <v>2010</v>
      </c>
      <c r="AA348">
        <v>0.39</v>
      </c>
    </row>
    <row r="349" spans="1:27" x14ac:dyDescent="0.25">
      <c r="A349" t="s">
        <v>451</v>
      </c>
      <c r="B349" t="s">
        <v>459</v>
      </c>
      <c r="C349" t="s">
        <v>473</v>
      </c>
      <c r="D349" t="s">
        <v>38</v>
      </c>
      <c r="E349" s="1">
        <v>40297</v>
      </c>
      <c r="F349">
        <v>5420</v>
      </c>
      <c r="G349">
        <v>8.44</v>
      </c>
      <c r="H349">
        <v>10.8</v>
      </c>
      <c r="I349">
        <v>48.67</v>
      </c>
      <c r="J349">
        <v>202555</v>
      </c>
      <c r="K349" s="1">
        <v>40297</v>
      </c>
      <c r="L349">
        <v>280</v>
      </c>
      <c r="M349">
        <v>7.59</v>
      </c>
      <c r="N349">
        <v>9.19</v>
      </c>
      <c r="O349">
        <v>48.67</v>
      </c>
      <c r="P349" s="1">
        <v>39813</v>
      </c>
      <c r="Q349">
        <v>187018</v>
      </c>
      <c r="R349" t="s">
        <v>51</v>
      </c>
      <c r="S349">
        <v>10.9333333333333</v>
      </c>
      <c r="T349" t="s">
        <v>39</v>
      </c>
      <c r="U349" t="s">
        <v>33</v>
      </c>
      <c r="V349" t="s">
        <v>34</v>
      </c>
      <c r="W349" t="s">
        <v>34</v>
      </c>
      <c r="X349" t="s">
        <v>454</v>
      </c>
      <c r="Y349">
        <v>2010</v>
      </c>
      <c r="Z349">
        <v>2010</v>
      </c>
      <c r="AA349">
        <v>0.39</v>
      </c>
    </row>
    <row r="350" spans="1:27" x14ac:dyDescent="0.25">
      <c r="A350" t="s">
        <v>451</v>
      </c>
      <c r="B350" t="s">
        <v>459</v>
      </c>
      <c r="C350" t="s">
        <v>474</v>
      </c>
      <c r="D350" t="s">
        <v>30</v>
      </c>
      <c r="E350" s="1">
        <v>40297</v>
      </c>
      <c r="F350">
        <v>59854</v>
      </c>
      <c r="G350">
        <v>9.74</v>
      </c>
      <c r="H350">
        <v>11.7</v>
      </c>
      <c r="I350">
        <v>44</v>
      </c>
      <c r="J350">
        <v>1466757</v>
      </c>
      <c r="K350" s="1">
        <v>40297</v>
      </c>
      <c r="L350">
        <v>28242</v>
      </c>
      <c r="M350">
        <v>8.9700000000000006</v>
      </c>
      <c r="N350">
        <v>10.26</v>
      </c>
      <c r="O350">
        <v>43.55</v>
      </c>
      <c r="P350" s="1">
        <v>39813</v>
      </c>
      <c r="Q350">
        <v>1363785</v>
      </c>
      <c r="R350" t="s">
        <v>51</v>
      </c>
      <c r="S350">
        <v>10.9333333333333</v>
      </c>
      <c r="T350" t="s">
        <v>39</v>
      </c>
      <c r="U350" t="s">
        <v>33</v>
      </c>
      <c r="V350" t="s">
        <v>34</v>
      </c>
      <c r="W350" t="s">
        <v>34</v>
      </c>
      <c r="X350" t="s">
        <v>454</v>
      </c>
      <c r="Y350">
        <v>2010</v>
      </c>
      <c r="Z350">
        <v>2010</v>
      </c>
      <c r="AA350">
        <v>0.39</v>
      </c>
    </row>
    <row r="351" spans="1:27" x14ac:dyDescent="0.25">
      <c r="A351" t="s">
        <v>451</v>
      </c>
      <c r="B351" t="s">
        <v>459</v>
      </c>
      <c r="C351" t="s">
        <v>475</v>
      </c>
      <c r="D351" t="s">
        <v>38</v>
      </c>
      <c r="E351" s="1">
        <v>40297</v>
      </c>
      <c r="F351">
        <v>7004</v>
      </c>
      <c r="G351">
        <v>9.52</v>
      </c>
      <c r="H351">
        <v>11.2</v>
      </c>
      <c r="I351">
        <v>44</v>
      </c>
      <c r="J351">
        <v>530516</v>
      </c>
      <c r="K351" s="1">
        <v>40297</v>
      </c>
      <c r="L351">
        <v>-7433</v>
      </c>
      <c r="M351">
        <v>8.59</v>
      </c>
      <c r="N351">
        <v>9.4</v>
      </c>
      <c r="O351">
        <v>43.55</v>
      </c>
      <c r="P351" s="1">
        <v>39813</v>
      </c>
      <c r="Q351">
        <v>486230</v>
      </c>
      <c r="R351" t="s">
        <v>51</v>
      </c>
      <c r="S351">
        <v>10.9333333333333</v>
      </c>
      <c r="T351" t="s">
        <v>39</v>
      </c>
      <c r="U351" t="s">
        <v>33</v>
      </c>
      <c r="V351" t="s">
        <v>34</v>
      </c>
      <c r="W351" t="s">
        <v>34</v>
      </c>
      <c r="X351" t="s">
        <v>454</v>
      </c>
      <c r="Y351">
        <v>2010</v>
      </c>
      <c r="Z351">
        <v>2010</v>
      </c>
      <c r="AA351">
        <v>0.39</v>
      </c>
    </row>
    <row r="352" spans="1:27" x14ac:dyDescent="0.25">
      <c r="A352" t="s">
        <v>451</v>
      </c>
      <c r="B352" t="s">
        <v>399</v>
      </c>
      <c r="C352" t="s">
        <v>476</v>
      </c>
      <c r="D352" t="s">
        <v>38</v>
      </c>
      <c r="E352" s="1">
        <v>40261</v>
      </c>
      <c r="F352">
        <v>3400</v>
      </c>
      <c r="G352">
        <v>8.83</v>
      </c>
      <c r="H352">
        <v>11.25</v>
      </c>
      <c r="I352">
        <v>47.75</v>
      </c>
      <c r="J352">
        <v>37384</v>
      </c>
      <c r="K352" s="1">
        <v>40261</v>
      </c>
      <c r="L352">
        <v>2744</v>
      </c>
      <c r="M352">
        <v>7.6</v>
      </c>
      <c r="N352">
        <v>10.130000000000001</v>
      </c>
      <c r="O352">
        <v>47.08</v>
      </c>
      <c r="P352" s="1">
        <v>39813</v>
      </c>
      <c r="Q352">
        <v>37146</v>
      </c>
      <c r="R352" t="s">
        <v>51</v>
      </c>
      <c r="S352">
        <v>9.8333333333333304</v>
      </c>
      <c r="T352" t="s">
        <v>39</v>
      </c>
      <c r="U352" t="s">
        <v>33</v>
      </c>
      <c r="V352" t="s">
        <v>34</v>
      </c>
      <c r="W352" t="s">
        <v>34</v>
      </c>
      <c r="X352" t="s">
        <v>454</v>
      </c>
      <c r="Y352">
        <v>2010</v>
      </c>
      <c r="Z352">
        <v>2010</v>
      </c>
      <c r="AA352">
        <v>0.39</v>
      </c>
    </row>
    <row r="353" spans="1:27" x14ac:dyDescent="0.25">
      <c r="A353" t="s">
        <v>451</v>
      </c>
      <c r="B353" t="s">
        <v>457</v>
      </c>
      <c r="C353" t="s">
        <v>477</v>
      </c>
      <c r="D353" t="s">
        <v>30</v>
      </c>
      <c r="E353" s="1">
        <v>40687</v>
      </c>
      <c r="F353">
        <v>342667</v>
      </c>
      <c r="G353">
        <v>8.98</v>
      </c>
      <c r="H353">
        <v>11.5</v>
      </c>
      <c r="I353">
        <v>47.28</v>
      </c>
      <c r="J353">
        <v>7349227</v>
      </c>
      <c r="K353" s="1">
        <v>40687</v>
      </c>
      <c r="L353">
        <v>155735</v>
      </c>
      <c r="M353">
        <v>8.51</v>
      </c>
      <c r="N353">
        <v>10.5</v>
      </c>
      <c r="O353">
        <v>47.28</v>
      </c>
      <c r="P353" s="1">
        <v>40178</v>
      </c>
      <c r="Q353">
        <v>6548591</v>
      </c>
      <c r="R353" t="s">
        <v>51</v>
      </c>
      <c r="S353">
        <v>10.9333333333333</v>
      </c>
      <c r="T353" t="s">
        <v>39</v>
      </c>
      <c r="U353" t="s">
        <v>33</v>
      </c>
      <c r="V353" t="s">
        <v>34</v>
      </c>
      <c r="W353" t="s">
        <v>34</v>
      </c>
      <c r="X353" t="s">
        <v>454</v>
      </c>
      <c r="Y353">
        <v>2011</v>
      </c>
      <c r="Z353">
        <v>2011</v>
      </c>
      <c r="AA353">
        <v>0.39</v>
      </c>
    </row>
    <row r="354" spans="1:27" x14ac:dyDescent="0.25">
      <c r="A354" t="s">
        <v>451</v>
      </c>
      <c r="B354" t="s">
        <v>455</v>
      </c>
      <c r="C354" t="s">
        <v>478</v>
      </c>
      <c r="D354" t="s">
        <v>38</v>
      </c>
      <c r="E354" s="1">
        <v>40918</v>
      </c>
      <c r="F354">
        <v>8347</v>
      </c>
      <c r="G354">
        <v>8.5</v>
      </c>
      <c r="H354">
        <v>10.85</v>
      </c>
      <c r="I354">
        <v>56</v>
      </c>
      <c r="J354">
        <v>192562</v>
      </c>
      <c r="K354" s="1">
        <v>40918</v>
      </c>
      <c r="L354">
        <v>1932</v>
      </c>
      <c r="M354">
        <v>7.43</v>
      </c>
      <c r="N354">
        <v>9.4499999999999993</v>
      </c>
      <c r="O354">
        <v>50</v>
      </c>
      <c r="P354" s="1">
        <v>41274</v>
      </c>
      <c r="Q354">
        <v>187530</v>
      </c>
      <c r="R354" t="s">
        <v>31</v>
      </c>
      <c r="S354">
        <v>10.966666666666599</v>
      </c>
      <c r="T354" t="s">
        <v>39</v>
      </c>
      <c r="U354" t="s">
        <v>33</v>
      </c>
      <c r="V354" t="s">
        <v>34</v>
      </c>
      <c r="W354" t="s">
        <v>34</v>
      </c>
      <c r="X354" t="s">
        <v>454</v>
      </c>
      <c r="Y354">
        <v>2012</v>
      </c>
      <c r="Z354">
        <v>2012</v>
      </c>
      <c r="AA354">
        <v>0.39</v>
      </c>
    </row>
    <row r="355" spans="1:27" x14ac:dyDescent="0.25">
      <c r="A355" t="s">
        <v>451</v>
      </c>
      <c r="B355" t="s">
        <v>452</v>
      </c>
      <c r="C355" t="s">
        <v>479</v>
      </c>
      <c r="D355" t="s">
        <v>38</v>
      </c>
      <c r="E355" s="1">
        <v>40918</v>
      </c>
      <c r="F355">
        <v>112610</v>
      </c>
      <c r="G355">
        <v>8.11</v>
      </c>
      <c r="H355">
        <v>10.85</v>
      </c>
      <c r="I355">
        <v>56</v>
      </c>
      <c r="J355">
        <v>1472853</v>
      </c>
      <c r="K355" s="1">
        <v>40918</v>
      </c>
      <c r="L355">
        <v>57813</v>
      </c>
      <c r="M355">
        <v>6.94</v>
      </c>
      <c r="N355">
        <v>9.4499999999999993</v>
      </c>
      <c r="O355">
        <v>49</v>
      </c>
      <c r="P355" s="1">
        <v>41274</v>
      </c>
      <c r="Q355">
        <v>1359084</v>
      </c>
      <c r="R355" t="s">
        <v>31</v>
      </c>
      <c r="S355">
        <v>10.966666666666599</v>
      </c>
      <c r="T355" t="s">
        <v>39</v>
      </c>
      <c r="U355" t="s">
        <v>33</v>
      </c>
      <c r="V355" t="s">
        <v>34</v>
      </c>
      <c r="W355" t="s">
        <v>34</v>
      </c>
      <c r="X355" t="s">
        <v>454</v>
      </c>
      <c r="Y355">
        <v>2012</v>
      </c>
      <c r="Z355">
        <v>2012</v>
      </c>
      <c r="AA355">
        <v>0.39</v>
      </c>
    </row>
    <row r="356" spans="1:27" x14ac:dyDescent="0.25">
      <c r="A356" t="s">
        <v>451</v>
      </c>
      <c r="B356" t="s">
        <v>459</v>
      </c>
      <c r="C356" t="s">
        <v>480</v>
      </c>
      <c r="D356" t="s">
        <v>30</v>
      </c>
      <c r="E356" s="1">
        <v>40913</v>
      </c>
      <c r="F356">
        <v>38981</v>
      </c>
      <c r="G356">
        <v>9.44</v>
      </c>
      <c r="H356">
        <v>11</v>
      </c>
      <c r="I356">
        <v>52.87</v>
      </c>
      <c r="J356">
        <v>2012809</v>
      </c>
      <c r="K356" s="1">
        <v>40913</v>
      </c>
      <c r="L356">
        <v>0</v>
      </c>
      <c r="M356">
        <v>0</v>
      </c>
      <c r="N356">
        <v>0</v>
      </c>
      <c r="O356">
        <v>0</v>
      </c>
      <c r="P356" t="s">
        <v>43</v>
      </c>
      <c r="Q356">
        <v>0</v>
      </c>
      <c r="R356" t="s">
        <v>43</v>
      </c>
      <c r="S356">
        <v>10.7</v>
      </c>
      <c r="T356" t="s">
        <v>39</v>
      </c>
      <c r="U356" t="s">
        <v>33</v>
      </c>
      <c r="V356" t="s">
        <v>34</v>
      </c>
      <c r="W356" t="s">
        <v>34</v>
      </c>
      <c r="X356" t="s">
        <v>454</v>
      </c>
      <c r="Y356">
        <v>2012</v>
      </c>
      <c r="Z356">
        <v>2012</v>
      </c>
      <c r="AA356">
        <v>0.39</v>
      </c>
    </row>
    <row r="357" spans="1:27" x14ac:dyDescent="0.25">
      <c r="A357" t="s">
        <v>451</v>
      </c>
      <c r="B357" t="s">
        <v>459</v>
      </c>
      <c r="C357" t="s">
        <v>481</v>
      </c>
      <c r="D357" t="s">
        <v>38</v>
      </c>
      <c r="E357" s="1">
        <v>40918</v>
      </c>
      <c r="F357">
        <v>49529</v>
      </c>
      <c r="G357">
        <v>9.31</v>
      </c>
      <c r="H357">
        <v>10.75</v>
      </c>
      <c r="I357">
        <v>52.87</v>
      </c>
      <c r="J357">
        <v>956282</v>
      </c>
      <c r="K357" s="1">
        <v>40918</v>
      </c>
      <c r="L357">
        <v>32220</v>
      </c>
      <c r="M357">
        <v>8.33</v>
      </c>
      <c r="N357">
        <v>9.06</v>
      </c>
      <c r="O357">
        <v>53.27</v>
      </c>
      <c r="P357" s="1">
        <v>41274</v>
      </c>
      <c r="Q357">
        <v>952276</v>
      </c>
      <c r="R357" t="s">
        <v>31</v>
      </c>
      <c r="S357">
        <v>10.8666666666666</v>
      </c>
      <c r="T357" t="s">
        <v>39</v>
      </c>
      <c r="U357" t="s">
        <v>33</v>
      </c>
      <c r="V357" t="s">
        <v>34</v>
      </c>
      <c r="W357" t="s">
        <v>34</v>
      </c>
      <c r="X357" t="s">
        <v>454</v>
      </c>
      <c r="Y357">
        <v>2012</v>
      </c>
      <c r="Z357">
        <v>2012</v>
      </c>
      <c r="AA357">
        <v>0.39</v>
      </c>
    </row>
    <row r="358" spans="1:27" x14ac:dyDescent="0.25">
      <c r="A358" t="s">
        <v>451</v>
      </c>
      <c r="B358" t="s">
        <v>459</v>
      </c>
      <c r="C358" t="s">
        <v>482</v>
      </c>
      <c r="D358" t="s">
        <v>30</v>
      </c>
      <c r="E358" s="1">
        <v>41171</v>
      </c>
      <c r="F358">
        <v>-20024</v>
      </c>
      <c r="G358">
        <v>9.02</v>
      </c>
      <c r="H358">
        <v>10.050000000000001</v>
      </c>
      <c r="I358">
        <v>54.28</v>
      </c>
      <c r="J358">
        <v>2164749</v>
      </c>
      <c r="K358" s="1">
        <v>41171</v>
      </c>
      <c r="L358">
        <v>-48088</v>
      </c>
      <c r="M358">
        <v>8.86</v>
      </c>
      <c r="N358">
        <v>10.050000000000001</v>
      </c>
      <c r="O358">
        <v>51.49</v>
      </c>
      <c r="P358" s="1">
        <v>40543</v>
      </c>
      <c r="Q358">
        <v>2001788</v>
      </c>
      <c r="R358" t="s">
        <v>51</v>
      </c>
      <c r="S358">
        <v>8.6666666666666607</v>
      </c>
      <c r="T358" t="s">
        <v>39</v>
      </c>
      <c r="U358" t="s">
        <v>33</v>
      </c>
      <c r="V358" t="s">
        <v>34</v>
      </c>
      <c r="W358" t="s">
        <v>34</v>
      </c>
      <c r="X358" t="s">
        <v>454</v>
      </c>
      <c r="Y358">
        <v>2012</v>
      </c>
      <c r="Z358">
        <v>2012</v>
      </c>
      <c r="AA358">
        <v>0.39</v>
      </c>
    </row>
    <row r="359" spans="1:27" x14ac:dyDescent="0.25">
      <c r="A359" t="s">
        <v>451</v>
      </c>
      <c r="B359" t="s">
        <v>457</v>
      </c>
      <c r="C359" t="s">
        <v>483</v>
      </c>
      <c r="D359" t="s">
        <v>30</v>
      </c>
      <c r="E359" s="1">
        <v>41058</v>
      </c>
      <c r="F359">
        <v>-59140</v>
      </c>
      <c r="G359">
        <v>8.11</v>
      </c>
      <c r="H359">
        <v>10.050000000000001</v>
      </c>
      <c r="I359">
        <v>45.56</v>
      </c>
      <c r="J359">
        <v>6600997</v>
      </c>
      <c r="K359" s="1">
        <v>41058</v>
      </c>
      <c r="L359">
        <v>-133406</v>
      </c>
      <c r="M359">
        <v>8.16</v>
      </c>
      <c r="N359">
        <v>10.050000000000001</v>
      </c>
      <c r="O359">
        <v>46.17</v>
      </c>
      <c r="P359" s="1">
        <v>40543</v>
      </c>
      <c r="Q359">
        <v>6187667</v>
      </c>
      <c r="R359" t="s">
        <v>51</v>
      </c>
      <c r="S359">
        <v>6.7666666666666604</v>
      </c>
      <c r="T359" t="s">
        <v>39</v>
      </c>
      <c r="U359" t="s">
        <v>33</v>
      </c>
      <c r="V359" t="s">
        <v>34</v>
      </c>
      <c r="W359" t="s">
        <v>34</v>
      </c>
      <c r="X359" t="s">
        <v>454</v>
      </c>
      <c r="Y359">
        <v>2012</v>
      </c>
      <c r="Z359">
        <v>2012</v>
      </c>
      <c r="AA359">
        <v>0.39</v>
      </c>
    </row>
    <row r="360" spans="1:27" x14ac:dyDescent="0.25">
      <c r="A360" t="s">
        <v>451</v>
      </c>
      <c r="B360" t="s">
        <v>459</v>
      </c>
      <c r="C360" t="s">
        <v>484</v>
      </c>
      <c r="D360" t="s">
        <v>30</v>
      </c>
      <c r="E360" s="1">
        <v>41248</v>
      </c>
      <c r="F360">
        <v>19579</v>
      </c>
      <c r="G360">
        <v>8.76</v>
      </c>
      <c r="H360">
        <v>9.7100000000000009</v>
      </c>
      <c r="I360">
        <v>54.85</v>
      </c>
      <c r="J360">
        <v>2034477</v>
      </c>
      <c r="K360" s="1">
        <v>41248</v>
      </c>
      <c r="L360">
        <v>-5077</v>
      </c>
      <c r="M360">
        <v>8.66</v>
      </c>
      <c r="N360">
        <v>9.7100000000000009</v>
      </c>
      <c r="O360">
        <v>51</v>
      </c>
      <c r="P360" s="1">
        <v>40908</v>
      </c>
      <c r="Q360">
        <v>1973634</v>
      </c>
      <c r="R360" t="s">
        <v>51</v>
      </c>
      <c r="S360">
        <v>7.6333333333333302</v>
      </c>
      <c r="T360" t="s">
        <v>39</v>
      </c>
      <c r="U360" t="s">
        <v>33</v>
      </c>
      <c r="V360" t="s">
        <v>34</v>
      </c>
      <c r="W360" t="s">
        <v>34</v>
      </c>
      <c r="X360" t="s">
        <v>454</v>
      </c>
      <c r="Y360">
        <v>2012</v>
      </c>
      <c r="Z360">
        <v>2012</v>
      </c>
      <c r="AA360">
        <v>0.39</v>
      </c>
    </row>
    <row r="361" spans="1:27" x14ac:dyDescent="0.25">
      <c r="A361" t="s">
        <v>451</v>
      </c>
      <c r="B361" t="s">
        <v>457</v>
      </c>
      <c r="C361" t="s">
        <v>485</v>
      </c>
      <c r="D361" t="s">
        <v>30</v>
      </c>
      <c r="E361" s="1">
        <v>41262</v>
      </c>
      <c r="F361">
        <v>91018</v>
      </c>
      <c r="G361">
        <v>7.54</v>
      </c>
      <c r="H361">
        <v>9.7100000000000009</v>
      </c>
      <c r="I361">
        <v>42.55</v>
      </c>
      <c r="J361">
        <v>6367003</v>
      </c>
      <c r="K361" s="1">
        <v>41262</v>
      </c>
      <c r="L361">
        <v>74862</v>
      </c>
      <c r="M361">
        <v>7.54</v>
      </c>
      <c r="N361">
        <v>9.7100000000000009</v>
      </c>
      <c r="O361">
        <v>42.55</v>
      </c>
      <c r="P361" s="1">
        <v>40908</v>
      </c>
      <c r="Q361">
        <v>6367025</v>
      </c>
      <c r="R361" t="s">
        <v>51</v>
      </c>
      <c r="S361">
        <v>7.7666666666666604</v>
      </c>
      <c r="T361" t="s">
        <v>39</v>
      </c>
      <c r="U361" t="s">
        <v>33</v>
      </c>
      <c r="V361" t="s">
        <v>34</v>
      </c>
      <c r="W361" t="s">
        <v>34</v>
      </c>
      <c r="X361" t="s">
        <v>454</v>
      </c>
      <c r="Y361">
        <v>2012</v>
      </c>
      <c r="Z361">
        <v>2012</v>
      </c>
      <c r="AA361">
        <v>0.39</v>
      </c>
    </row>
    <row r="362" spans="1:27" x14ac:dyDescent="0.25">
      <c r="A362" t="s">
        <v>451</v>
      </c>
      <c r="B362" t="s">
        <v>455</v>
      </c>
      <c r="C362" t="s">
        <v>486</v>
      </c>
      <c r="D362" t="s">
        <v>38</v>
      </c>
      <c r="E362" s="1">
        <v>41443</v>
      </c>
      <c r="F362">
        <v>9609</v>
      </c>
      <c r="G362">
        <v>7.12</v>
      </c>
      <c r="H362">
        <v>10</v>
      </c>
      <c r="I362">
        <v>50.32</v>
      </c>
      <c r="J362">
        <v>209116</v>
      </c>
      <c r="K362" s="1">
        <v>41443</v>
      </c>
      <c r="L362">
        <v>6594</v>
      </c>
      <c r="M362">
        <v>6.72</v>
      </c>
      <c r="N362">
        <v>9.2799999999999994</v>
      </c>
      <c r="O362">
        <v>50.32</v>
      </c>
      <c r="P362" s="1">
        <v>41639</v>
      </c>
      <c r="Q362">
        <v>199972</v>
      </c>
      <c r="R362" t="s">
        <v>31</v>
      </c>
      <c r="S362">
        <v>10.733333333333301</v>
      </c>
      <c r="T362" t="s">
        <v>39</v>
      </c>
      <c r="U362" t="s">
        <v>33</v>
      </c>
      <c r="V362" t="s">
        <v>34</v>
      </c>
      <c r="W362" t="s">
        <v>34</v>
      </c>
      <c r="X362" t="s">
        <v>454</v>
      </c>
      <c r="Y362">
        <v>2013</v>
      </c>
      <c r="Z362">
        <v>2013</v>
      </c>
      <c r="AA362">
        <v>0.39</v>
      </c>
    </row>
    <row r="363" spans="1:27" x14ac:dyDescent="0.25">
      <c r="A363" t="s">
        <v>451</v>
      </c>
      <c r="B363" t="s">
        <v>452</v>
      </c>
      <c r="C363" t="s">
        <v>487</v>
      </c>
      <c r="D363" t="s">
        <v>38</v>
      </c>
      <c r="E363" s="1">
        <v>41443</v>
      </c>
      <c r="F363">
        <v>97805</v>
      </c>
      <c r="G363">
        <v>7.07</v>
      </c>
      <c r="H363">
        <v>10</v>
      </c>
      <c r="I363">
        <v>50.43</v>
      </c>
      <c r="J363">
        <v>1659271</v>
      </c>
      <c r="K363" s="1">
        <v>41443</v>
      </c>
      <c r="L363">
        <v>57238</v>
      </c>
      <c r="M363">
        <v>6.67</v>
      </c>
      <c r="N363">
        <v>9.2799999999999994</v>
      </c>
      <c r="O363">
        <v>50.43</v>
      </c>
      <c r="P363" s="1">
        <v>41639</v>
      </c>
      <c r="Q363">
        <v>1470201</v>
      </c>
      <c r="R363" t="s">
        <v>31</v>
      </c>
      <c r="S363">
        <v>10.733333333333301</v>
      </c>
      <c r="T363" t="s">
        <v>39</v>
      </c>
      <c r="U363" t="s">
        <v>33</v>
      </c>
      <c r="V363" t="s">
        <v>34</v>
      </c>
      <c r="W363" t="s">
        <v>34</v>
      </c>
      <c r="X363" t="s">
        <v>454</v>
      </c>
      <c r="Y363">
        <v>2013</v>
      </c>
      <c r="Z363">
        <v>2013</v>
      </c>
      <c r="AA363">
        <v>0.39</v>
      </c>
    </row>
    <row r="364" spans="1:27" x14ac:dyDescent="0.25">
      <c r="A364" t="s">
        <v>451</v>
      </c>
      <c r="B364" t="s">
        <v>459</v>
      </c>
      <c r="C364" t="s">
        <v>488</v>
      </c>
      <c r="D364" t="s">
        <v>38</v>
      </c>
      <c r="E364" s="1">
        <v>41626</v>
      </c>
      <c r="F364">
        <v>47153</v>
      </c>
      <c r="G364">
        <v>8.57</v>
      </c>
      <c r="H364">
        <v>10.4</v>
      </c>
      <c r="I364">
        <v>51.82</v>
      </c>
      <c r="J364">
        <v>1061447</v>
      </c>
      <c r="K364" s="1">
        <v>41626</v>
      </c>
      <c r="L364">
        <v>32491</v>
      </c>
      <c r="M364">
        <v>7.75</v>
      </c>
      <c r="N364">
        <v>9.08</v>
      </c>
      <c r="O364">
        <v>51.68</v>
      </c>
      <c r="P364" s="1">
        <v>42004</v>
      </c>
      <c r="Q364">
        <v>1056362</v>
      </c>
      <c r="R364" t="s">
        <v>31</v>
      </c>
      <c r="S364">
        <v>10.9</v>
      </c>
      <c r="T364" t="s">
        <v>39</v>
      </c>
      <c r="U364" t="s">
        <v>33</v>
      </c>
      <c r="V364" t="s">
        <v>34</v>
      </c>
      <c r="W364" t="s">
        <v>34</v>
      </c>
      <c r="X364" t="s">
        <v>454</v>
      </c>
      <c r="Y364">
        <v>2013</v>
      </c>
      <c r="Z364">
        <v>2013</v>
      </c>
      <c r="AA364">
        <v>0.39</v>
      </c>
    </row>
    <row r="365" spans="1:27" x14ac:dyDescent="0.25">
      <c r="A365" t="s">
        <v>451</v>
      </c>
      <c r="B365" t="s">
        <v>459</v>
      </c>
      <c r="C365" t="s">
        <v>489</v>
      </c>
      <c r="D365" t="s">
        <v>30</v>
      </c>
      <c r="E365" s="1">
        <v>41617</v>
      </c>
      <c r="F365">
        <v>-38885</v>
      </c>
      <c r="G365">
        <v>8.11</v>
      </c>
      <c r="H365">
        <v>8.7200000000000006</v>
      </c>
      <c r="I365">
        <v>54.33</v>
      </c>
      <c r="J365">
        <v>2043090</v>
      </c>
      <c r="K365" s="1">
        <v>41617</v>
      </c>
      <c r="L365">
        <v>-44658</v>
      </c>
      <c r="M365">
        <v>7.96</v>
      </c>
      <c r="N365">
        <v>8.7200000000000006</v>
      </c>
      <c r="O365">
        <v>51</v>
      </c>
      <c r="P365" s="1">
        <v>41274</v>
      </c>
      <c r="Q365">
        <v>2025879</v>
      </c>
      <c r="R365" t="s">
        <v>51</v>
      </c>
      <c r="S365">
        <v>7.8</v>
      </c>
      <c r="T365" t="s">
        <v>39</v>
      </c>
      <c r="U365" t="s">
        <v>33</v>
      </c>
      <c r="V365" t="s">
        <v>34</v>
      </c>
      <c r="W365" t="s">
        <v>34</v>
      </c>
      <c r="X365" t="s">
        <v>454</v>
      </c>
      <c r="Y365">
        <v>2013</v>
      </c>
      <c r="Z365">
        <v>2013</v>
      </c>
      <c r="AA365">
        <v>0.39</v>
      </c>
    </row>
    <row r="366" spans="1:27" x14ac:dyDescent="0.25">
      <c r="A366" t="s">
        <v>451</v>
      </c>
      <c r="B366" t="s">
        <v>457</v>
      </c>
      <c r="C366" t="s">
        <v>490</v>
      </c>
      <c r="D366" t="s">
        <v>30</v>
      </c>
      <c r="E366" s="1">
        <v>41626</v>
      </c>
      <c r="F366">
        <v>336652</v>
      </c>
      <c r="G366">
        <v>6.94</v>
      </c>
      <c r="H366">
        <v>8.7200000000000006</v>
      </c>
      <c r="I366">
        <v>45.28</v>
      </c>
      <c r="J366">
        <v>6702419</v>
      </c>
      <c r="K366" s="1">
        <v>41626</v>
      </c>
      <c r="L366">
        <v>324579</v>
      </c>
      <c r="M366">
        <v>6.94</v>
      </c>
      <c r="N366">
        <v>8.7200000000000006</v>
      </c>
      <c r="O366">
        <v>45.28</v>
      </c>
      <c r="P366" s="1">
        <v>41274</v>
      </c>
      <c r="Q366">
        <v>6701622</v>
      </c>
      <c r="R366" t="s">
        <v>51</v>
      </c>
      <c r="S366">
        <v>7.7666666666666604</v>
      </c>
      <c r="T366" t="s">
        <v>39</v>
      </c>
      <c r="U366" t="s">
        <v>33</v>
      </c>
      <c r="V366" t="s">
        <v>34</v>
      </c>
      <c r="W366" t="s">
        <v>34</v>
      </c>
      <c r="X366" t="s">
        <v>454</v>
      </c>
      <c r="Y366">
        <v>2013</v>
      </c>
      <c r="Z366">
        <v>2013</v>
      </c>
      <c r="AA366">
        <v>0.39</v>
      </c>
    </row>
    <row r="367" spans="1:27" x14ac:dyDescent="0.25">
      <c r="A367" t="s">
        <v>451</v>
      </c>
      <c r="B367" t="s">
        <v>399</v>
      </c>
      <c r="C367" t="s">
        <v>491</v>
      </c>
      <c r="D367" t="s">
        <v>30</v>
      </c>
      <c r="E367" s="1">
        <v>41949</v>
      </c>
      <c r="F367">
        <v>20939</v>
      </c>
      <c r="G367">
        <v>7.72</v>
      </c>
      <c r="H367">
        <v>10.7</v>
      </c>
      <c r="I367">
        <v>51.73</v>
      </c>
      <c r="J367">
        <v>334836</v>
      </c>
      <c r="K367" s="1">
        <v>41949</v>
      </c>
      <c r="L367">
        <v>16442</v>
      </c>
      <c r="M367">
        <v>7.14</v>
      </c>
      <c r="N367">
        <v>9.56</v>
      </c>
      <c r="O367">
        <v>51.73</v>
      </c>
      <c r="P367" s="1">
        <v>41274</v>
      </c>
      <c r="Q367">
        <v>334118</v>
      </c>
      <c r="R367" t="s">
        <v>51</v>
      </c>
      <c r="S367">
        <v>10.8333333333333</v>
      </c>
      <c r="T367" t="s">
        <v>32</v>
      </c>
      <c r="U367" t="s">
        <v>33</v>
      </c>
      <c r="V367" t="s">
        <v>34</v>
      </c>
      <c r="W367" t="s">
        <v>34</v>
      </c>
      <c r="X367" t="s">
        <v>454</v>
      </c>
      <c r="Y367">
        <v>2014</v>
      </c>
      <c r="Z367">
        <v>2014</v>
      </c>
      <c r="AA367">
        <v>0.39</v>
      </c>
    </row>
    <row r="368" spans="1:27" x14ac:dyDescent="0.25">
      <c r="A368" t="s">
        <v>451</v>
      </c>
      <c r="B368" t="s">
        <v>452</v>
      </c>
      <c r="C368" t="s">
        <v>492</v>
      </c>
      <c r="D368" t="s">
        <v>38</v>
      </c>
      <c r="E368" s="1">
        <v>42025</v>
      </c>
      <c r="F368">
        <v>100541</v>
      </c>
      <c r="G368">
        <v>7.21</v>
      </c>
      <c r="H368">
        <v>10.25</v>
      </c>
      <c r="I368">
        <v>50.33</v>
      </c>
      <c r="J368">
        <v>1759289</v>
      </c>
      <c r="K368" s="1">
        <v>42025</v>
      </c>
      <c r="L368">
        <v>71141</v>
      </c>
      <c r="M368">
        <v>6.56</v>
      </c>
      <c r="N368">
        <v>9.0500000000000007</v>
      </c>
      <c r="O368">
        <v>50.33</v>
      </c>
      <c r="P368" s="1">
        <v>42369</v>
      </c>
      <c r="Q368">
        <v>1669698</v>
      </c>
      <c r="R368" t="s">
        <v>31</v>
      </c>
      <c r="S368">
        <v>10.966666666666599</v>
      </c>
      <c r="T368" t="s">
        <v>39</v>
      </c>
      <c r="U368" t="s">
        <v>33</v>
      </c>
      <c r="V368" t="s">
        <v>34</v>
      </c>
      <c r="W368" t="s">
        <v>34</v>
      </c>
      <c r="X368" t="s">
        <v>454</v>
      </c>
      <c r="Y368">
        <v>2015</v>
      </c>
      <c r="Z368">
        <v>2015</v>
      </c>
      <c r="AA368">
        <v>0.39</v>
      </c>
    </row>
    <row r="369" spans="1:27" x14ac:dyDescent="0.25">
      <c r="A369" t="s">
        <v>451</v>
      </c>
      <c r="B369" t="s">
        <v>455</v>
      </c>
      <c r="C369" t="s">
        <v>493</v>
      </c>
      <c r="D369" t="s">
        <v>38</v>
      </c>
      <c r="E369" s="1">
        <v>42025</v>
      </c>
      <c r="F369">
        <v>6524</v>
      </c>
      <c r="G369">
        <v>6.89</v>
      </c>
      <c r="H369">
        <v>10.25</v>
      </c>
      <c r="I369">
        <v>50.48</v>
      </c>
      <c r="J369">
        <v>219786</v>
      </c>
      <c r="K369" s="1">
        <v>42025</v>
      </c>
      <c r="L369">
        <v>3513</v>
      </c>
      <c r="M369">
        <v>6.26</v>
      </c>
      <c r="N369">
        <v>9.0500000000000007</v>
      </c>
      <c r="O369">
        <v>50.48</v>
      </c>
      <c r="P369" s="1">
        <v>42369</v>
      </c>
      <c r="Q369">
        <v>217184</v>
      </c>
      <c r="R369" t="s">
        <v>31</v>
      </c>
      <c r="S369">
        <v>10.966666666666599</v>
      </c>
      <c r="T369" t="s">
        <v>39</v>
      </c>
      <c r="U369" t="s">
        <v>33</v>
      </c>
      <c r="V369" t="s">
        <v>34</v>
      </c>
      <c r="W369" t="s">
        <v>34</v>
      </c>
      <c r="X369" t="s">
        <v>454</v>
      </c>
      <c r="Y369">
        <v>2015</v>
      </c>
      <c r="Z369">
        <v>2015</v>
      </c>
      <c r="AA369">
        <v>0.39</v>
      </c>
    </row>
    <row r="370" spans="1:27" x14ac:dyDescent="0.25">
      <c r="A370" t="s">
        <v>451</v>
      </c>
      <c r="B370" t="s">
        <v>457</v>
      </c>
      <c r="C370" t="s">
        <v>494</v>
      </c>
      <c r="D370" t="s">
        <v>30</v>
      </c>
      <c r="E370" s="1">
        <v>41983</v>
      </c>
      <c r="F370">
        <v>269981</v>
      </c>
      <c r="G370">
        <v>7.06</v>
      </c>
      <c r="H370">
        <v>9.25</v>
      </c>
      <c r="I370">
        <v>45.77</v>
      </c>
      <c r="J370">
        <v>7368745</v>
      </c>
      <c r="K370" s="1">
        <v>41983</v>
      </c>
      <c r="L370">
        <v>232785</v>
      </c>
      <c r="M370">
        <v>7.06</v>
      </c>
      <c r="N370">
        <v>9.25</v>
      </c>
      <c r="O370">
        <v>45.77</v>
      </c>
      <c r="P370" s="1">
        <v>41639</v>
      </c>
      <c r="Q370">
        <v>7344017</v>
      </c>
      <c r="R370" t="s">
        <v>51</v>
      </c>
      <c r="S370">
        <v>7.93333333333333</v>
      </c>
      <c r="T370" t="s">
        <v>39</v>
      </c>
      <c r="U370" t="s">
        <v>33</v>
      </c>
      <c r="V370" t="s">
        <v>34</v>
      </c>
      <c r="W370" t="s">
        <v>34</v>
      </c>
      <c r="X370" t="s">
        <v>454</v>
      </c>
      <c r="Y370">
        <v>2014</v>
      </c>
      <c r="Z370">
        <v>2014</v>
      </c>
      <c r="AA370">
        <v>0.39</v>
      </c>
    </row>
    <row r="371" spans="1:27" x14ac:dyDescent="0.25">
      <c r="A371" t="s">
        <v>451</v>
      </c>
      <c r="B371" t="s">
        <v>459</v>
      </c>
      <c r="C371" t="s">
        <v>495</v>
      </c>
      <c r="D371" t="s">
        <v>30</v>
      </c>
      <c r="E371" s="1">
        <v>41983</v>
      </c>
      <c r="F371">
        <v>201252</v>
      </c>
      <c r="G371">
        <v>8.08</v>
      </c>
      <c r="H371">
        <v>9.25</v>
      </c>
      <c r="I371">
        <v>51</v>
      </c>
      <c r="J371">
        <v>2260712</v>
      </c>
      <c r="K371" s="1">
        <v>41983</v>
      </c>
      <c r="L371">
        <v>200603</v>
      </c>
      <c r="M371">
        <v>8.08</v>
      </c>
      <c r="N371">
        <v>9.25</v>
      </c>
      <c r="O371">
        <v>51</v>
      </c>
      <c r="P371" s="1">
        <v>41639</v>
      </c>
      <c r="Q371">
        <v>2260709</v>
      </c>
      <c r="R371" t="s">
        <v>51</v>
      </c>
      <c r="S371">
        <v>7.9</v>
      </c>
      <c r="T371" t="s">
        <v>39</v>
      </c>
      <c r="U371" t="s">
        <v>33</v>
      </c>
      <c r="V371" t="s">
        <v>34</v>
      </c>
      <c r="W371" t="s">
        <v>34</v>
      </c>
      <c r="X371" t="s">
        <v>454</v>
      </c>
      <c r="Y371">
        <v>2014</v>
      </c>
      <c r="Z371">
        <v>2014</v>
      </c>
      <c r="AA371">
        <v>0.39</v>
      </c>
    </row>
    <row r="372" spans="1:27" x14ac:dyDescent="0.25">
      <c r="A372" t="s">
        <v>451</v>
      </c>
      <c r="B372" t="s">
        <v>459</v>
      </c>
      <c r="C372" t="s">
        <v>496</v>
      </c>
      <c r="D372" t="s">
        <v>38</v>
      </c>
      <c r="E372" s="1">
        <v>42347</v>
      </c>
      <c r="F372">
        <v>45580</v>
      </c>
      <c r="G372">
        <v>7.65</v>
      </c>
      <c r="H372">
        <v>9.6</v>
      </c>
      <c r="I372">
        <v>50</v>
      </c>
      <c r="J372">
        <v>1187356</v>
      </c>
      <c r="K372" s="1">
        <v>42347</v>
      </c>
      <c r="L372">
        <v>44506</v>
      </c>
      <c r="M372">
        <v>7.65</v>
      </c>
      <c r="N372">
        <v>9.6</v>
      </c>
      <c r="O372">
        <v>50</v>
      </c>
      <c r="P372" s="1">
        <v>42735</v>
      </c>
      <c r="Q372">
        <v>1187365</v>
      </c>
      <c r="R372" t="s">
        <v>31</v>
      </c>
      <c r="S372">
        <v>10.6666666666666</v>
      </c>
      <c r="T372" t="s">
        <v>39</v>
      </c>
      <c r="U372" t="s">
        <v>40</v>
      </c>
      <c r="V372" t="s">
        <v>34</v>
      </c>
      <c r="W372" t="s">
        <v>34</v>
      </c>
      <c r="X372" t="s">
        <v>454</v>
      </c>
      <c r="Y372">
        <v>2015</v>
      </c>
      <c r="Z372">
        <v>2015</v>
      </c>
      <c r="AA372">
        <v>0.39</v>
      </c>
    </row>
    <row r="373" spans="1:27" x14ac:dyDescent="0.25">
      <c r="A373" t="s">
        <v>451</v>
      </c>
      <c r="B373" t="s">
        <v>457</v>
      </c>
      <c r="C373" t="s">
        <v>497</v>
      </c>
      <c r="D373" t="s">
        <v>30</v>
      </c>
      <c r="E373" s="1">
        <v>42347</v>
      </c>
      <c r="F373">
        <v>-53829</v>
      </c>
      <c r="G373">
        <v>7.05</v>
      </c>
      <c r="H373">
        <v>9.14</v>
      </c>
      <c r="I373">
        <v>46.25</v>
      </c>
      <c r="J373">
        <v>8277117</v>
      </c>
      <c r="K373" s="1">
        <v>42347</v>
      </c>
      <c r="L373">
        <v>-65463</v>
      </c>
      <c r="M373">
        <v>7.05</v>
      </c>
      <c r="N373">
        <v>9.14</v>
      </c>
      <c r="O373">
        <v>46.25</v>
      </c>
      <c r="P373" s="1">
        <v>42004</v>
      </c>
      <c r="Q373">
        <v>8276940</v>
      </c>
      <c r="R373" t="s">
        <v>51</v>
      </c>
      <c r="S373">
        <v>7.93333333333333</v>
      </c>
      <c r="T373" t="s">
        <v>39</v>
      </c>
      <c r="U373" t="s">
        <v>33</v>
      </c>
      <c r="V373" t="s">
        <v>34</v>
      </c>
      <c r="W373" t="s">
        <v>34</v>
      </c>
      <c r="X373" t="s">
        <v>454</v>
      </c>
      <c r="Y373">
        <v>2015</v>
      </c>
      <c r="Z373">
        <v>2015</v>
      </c>
      <c r="AA373">
        <v>0.39</v>
      </c>
    </row>
    <row r="374" spans="1:27" x14ac:dyDescent="0.25">
      <c r="A374" t="s">
        <v>451</v>
      </c>
      <c r="B374" t="s">
        <v>459</v>
      </c>
      <c r="C374" t="s">
        <v>498</v>
      </c>
      <c r="D374" t="s">
        <v>30</v>
      </c>
      <c r="E374" s="1">
        <v>42347</v>
      </c>
      <c r="F374">
        <v>98484</v>
      </c>
      <c r="G374">
        <v>7.65</v>
      </c>
      <c r="H374">
        <v>9.14</v>
      </c>
      <c r="I374">
        <v>50</v>
      </c>
      <c r="J374">
        <v>2489879</v>
      </c>
      <c r="K374" s="1">
        <v>42347</v>
      </c>
      <c r="L374">
        <v>95089</v>
      </c>
      <c r="M374">
        <v>7.65</v>
      </c>
      <c r="N374">
        <v>9.14</v>
      </c>
      <c r="O374">
        <v>50</v>
      </c>
      <c r="P374" s="1">
        <v>42004</v>
      </c>
      <c r="Q374">
        <v>2480480</v>
      </c>
      <c r="R374" t="s">
        <v>51</v>
      </c>
      <c r="S374">
        <v>7.6333333333333302</v>
      </c>
      <c r="T374" t="s">
        <v>39</v>
      </c>
      <c r="U374" t="s">
        <v>33</v>
      </c>
      <c r="V374" t="s">
        <v>34</v>
      </c>
      <c r="W374" t="s">
        <v>34</v>
      </c>
      <c r="X374" t="s">
        <v>454</v>
      </c>
      <c r="Y374">
        <v>2015</v>
      </c>
      <c r="Z374">
        <v>2015</v>
      </c>
      <c r="AA374">
        <v>0.39</v>
      </c>
    </row>
    <row r="375" spans="1:27" x14ac:dyDescent="0.25">
      <c r="A375" t="s">
        <v>451</v>
      </c>
      <c r="B375" t="s">
        <v>457</v>
      </c>
      <c r="C375" t="s">
        <v>499</v>
      </c>
      <c r="D375" t="s">
        <v>30</v>
      </c>
      <c r="E375" s="1">
        <v>42710</v>
      </c>
      <c r="F375">
        <v>135727</v>
      </c>
      <c r="G375">
        <v>6.71</v>
      </c>
      <c r="H375">
        <v>8.64</v>
      </c>
      <c r="I375">
        <v>45.62</v>
      </c>
      <c r="J375">
        <v>8831123</v>
      </c>
      <c r="K375" s="1">
        <v>42710</v>
      </c>
      <c r="L375">
        <v>113347</v>
      </c>
      <c r="M375">
        <v>6.71</v>
      </c>
      <c r="N375">
        <v>8.64</v>
      </c>
      <c r="O375">
        <v>45.62</v>
      </c>
      <c r="P375" s="1">
        <v>42369</v>
      </c>
      <c r="Q375">
        <v>8826618</v>
      </c>
      <c r="R375" t="s">
        <v>51</v>
      </c>
      <c r="S375">
        <v>7.9</v>
      </c>
      <c r="T375" t="s">
        <v>39</v>
      </c>
      <c r="U375" t="s">
        <v>33</v>
      </c>
      <c r="V375" t="s">
        <v>34</v>
      </c>
      <c r="W375" t="s">
        <v>34</v>
      </c>
      <c r="X375" t="s">
        <v>454</v>
      </c>
      <c r="Y375">
        <v>2016</v>
      </c>
      <c r="Z375">
        <v>2016</v>
      </c>
      <c r="AA375">
        <v>0.39</v>
      </c>
    </row>
    <row r="376" spans="1:27" x14ac:dyDescent="0.25">
      <c r="A376" t="s">
        <v>451</v>
      </c>
      <c r="B376" t="s">
        <v>459</v>
      </c>
      <c r="C376" t="s">
        <v>500</v>
      </c>
      <c r="D376" t="s">
        <v>30</v>
      </c>
      <c r="E376" s="1">
        <v>42710</v>
      </c>
      <c r="F376">
        <v>-8694</v>
      </c>
      <c r="G376">
        <v>7.28</v>
      </c>
      <c r="H376">
        <v>8.64</v>
      </c>
      <c r="I376">
        <v>50</v>
      </c>
      <c r="J376">
        <v>2556575</v>
      </c>
      <c r="K376" s="1">
        <v>42710</v>
      </c>
      <c r="L376">
        <v>-8811</v>
      </c>
      <c r="M376">
        <v>7.28</v>
      </c>
      <c r="N376">
        <v>8.64</v>
      </c>
      <c r="O376">
        <v>50</v>
      </c>
      <c r="P376" s="1">
        <v>42369</v>
      </c>
      <c r="Q376">
        <v>2555714</v>
      </c>
      <c r="R376" t="s">
        <v>51</v>
      </c>
      <c r="S376">
        <v>7.8333333333333304</v>
      </c>
      <c r="T376" t="s">
        <v>39</v>
      </c>
      <c r="U376" t="s">
        <v>33</v>
      </c>
      <c r="V376" t="s">
        <v>34</v>
      </c>
      <c r="W376" t="s">
        <v>34</v>
      </c>
      <c r="X376" t="s">
        <v>454</v>
      </c>
      <c r="Y376">
        <v>2016</v>
      </c>
      <c r="Z376">
        <v>2016</v>
      </c>
      <c r="AA376">
        <v>0.39</v>
      </c>
    </row>
    <row r="377" spans="1:27" x14ac:dyDescent="0.25">
      <c r="A377" t="s">
        <v>451</v>
      </c>
      <c r="B377" t="s">
        <v>466</v>
      </c>
      <c r="C377" t="s">
        <v>501</v>
      </c>
      <c r="D377" t="s">
        <v>38</v>
      </c>
      <c r="E377" s="1">
        <v>43131</v>
      </c>
      <c r="F377">
        <v>184489</v>
      </c>
      <c r="G377">
        <v>7.87</v>
      </c>
      <c r="H377">
        <v>10.7</v>
      </c>
      <c r="I377">
        <v>54.5</v>
      </c>
      <c r="J377">
        <v>2516692</v>
      </c>
      <c r="K377" s="1">
        <v>43131</v>
      </c>
      <c r="L377">
        <v>93480</v>
      </c>
      <c r="M377">
        <v>7.26</v>
      </c>
      <c r="N377">
        <v>9.8000000000000007</v>
      </c>
      <c r="O377">
        <v>52</v>
      </c>
      <c r="P377" s="1">
        <v>43465</v>
      </c>
      <c r="Q377">
        <v>2422250</v>
      </c>
      <c r="R377" t="s">
        <v>31</v>
      </c>
      <c r="S377">
        <v>10.9</v>
      </c>
      <c r="T377" t="s">
        <v>39</v>
      </c>
      <c r="U377" t="s">
        <v>33</v>
      </c>
      <c r="V377" t="s">
        <v>34</v>
      </c>
      <c r="W377" t="s">
        <v>34</v>
      </c>
      <c r="X377" t="s">
        <v>454</v>
      </c>
      <c r="Y377">
        <v>2018</v>
      </c>
      <c r="Z377">
        <v>2018</v>
      </c>
      <c r="AA377">
        <v>0.25</v>
      </c>
    </row>
    <row r="378" spans="1:27" x14ac:dyDescent="0.25">
      <c r="A378" t="s">
        <v>451</v>
      </c>
      <c r="B378" t="s">
        <v>457</v>
      </c>
      <c r="C378" t="s">
        <v>502</v>
      </c>
      <c r="D378" t="s">
        <v>30</v>
      </c>
      <c r="E378" s="1">
        <v>43075</v>
      </c>
      <c r="F378">
        <v>99176</v>
      </c>
      <c r="G378">
        <v>6.47</v>
      </c>
      <c r="H378">
        <v>8.4</v>
      </c>
      <c r="I378">
        <v>45.89</v>
      </c>
      <c r="J378">
        <v>9661978</v>
      </c>
      <c r="K378" s="1">
        <v>43075</v>
      </c>
      <c r="L378">
        <v>99179</v>
      </c>
      <c r="M378">
        <v>6.47</v>
      </c>
      <c r="N378">
        <v>8.4</v>
      </c>
      <c r="O378">
        <v>45.89</v>
      </c>
      <c r="P378" s="1">
        <v>42735</v>
      </c>
      <c r="Q378">
        <v>9661978</v>
      </c>
      <c r="R378" t="s">
        <v>51</v>
      </c>
      <c r="S378">
        <v>7.9</v>
      </c>
      <c r="T378" t="s">
        <v>39</v>
      </c>
      <c r="U378" t="s">
        <v>33</v>
      </c>
      <c r="V378" t="s">
        <v>34</v>
      </c>
      <c r="W378" t="s">
        <v>34</v>
      </c>
      <c r="X378" t="s">
        <v>454</v>
      </c>
      <c r="Y378">
        <v>2017</v>
      </c>
      <c r="Z378">
        <v>2017</v>
      </c>
      <c r="AA378">
        <v>0.39</v>
      </c>
    </row>
    <row r="379" spans="1:27" x14ac:dyDescent="0.25">
      <c r="A379" t="s">
        <v>451</v>
      </c>
      <c r="B379" t="s">
        <v>459</v>
      </c>
      <c r="C379" t="s">
        <v>503</v>
      </c>
      <c r="D379" t="s">
        <v>30</v>
      </c>
      <c r="E379" s="1">
        <v>43075</v>
      </c>
      <c r="F379">
        <v>-16427</v>
      </c>
      <c r="G379">
        <v>7.04</v>
      </c>
      <c r="H379">
        <v>8.4</v>
      </c>
      <c r="I379">
        <v>50</v>
      </c>
      <c r="J379">
        <v>2738545</v>
      </c>
      <c r="K379" s="1">
        <v>43075</v>
      </c>
      <c r="L379">
        <v>-16427</v>
      </c>
      <c r="M379">
        <v>7.04</v>
      </c>
      <c r="N379">
        <v>8.4</v>
      </c>
      <c r="O379">
        <v>50</v>
      </c>
      <c r="P379" s="1">
        <v>42735</v>
      </c>
      <c r="Q379">
        <v>2738545</v>
      </c>
      <c r="R379" t="s">
        <v>51</v>
      </c>
      <c r="S379">
        <v>7.9</v>
      </c>
      <c r="T379" t="s">
        <v>39</v>
      </c>
      <c r="U379" t="s">
        <v>33</v>
      </c>
      <c r="V379" t="s">
        <v>34</v>
      </c>
      <c r="W379" t="s">
        <v>34</v>
      </c>
      <c r="X379" t="s">
        <v>454</v>
      </c>
      <c r="Y379">
        <v>2017</v>
      </c>
      <c r="Z379">
        <v>2017</v>
      </c>
      <c r="AA379">
        <v>0.39</v>
      </c>
    </row>
    <row r="380" spans="1:27" x14ac:dyDescent="0.25">
      <c r="A380" t="s">
        <v>451</v>
      </c>
      <c r="B380" t="s">
        <v>459</v>
      </c>
      <c r="C380" t="s">
        <v>504</v>
      </c>
      <c r="D380" t="s">
        <v>38</v>
      </c>
      <c r="E380" s="1">
        <v>43405</v>
      </c>
      <c r="F380">
        <v>38187</v>
      </c>
      <c r="G380">
        <v>7.14</v>
      </c>
      <c r="H380">
        <v>9.8699999999999992</v>
      </c>
      <c r="I380">
        <v>50</v>
      </c>
      <c r="J380">
        <v>1595536</v>
      </c>
      <c r="K380" s="1">
        <v>43405</v>
      </c>
      <c r="L380">
        <v>31738</v>
      </c>
      <c r="M380">
        <v>7.14</v>
      </c>
      <c r="N380">
        <v>9.8699999999999992</v>
      </c>
      <c r="O380">
        <v>50</v>
      </c>
      <c r="P380" s="1">
        <v>43830</v>
      </c>
      <c r="Q380">
        <v>1588063</v>
      </c>
      <c r="R380" t="s">
        <v>31</v>
      </c>
      <c r="S380">
        <v>9.1333333333333293</v>
      </c>
      <c r="T380" t="s">
        <v>39</v>
      </c>
      <c r="U380" t="s">
        <v>40</v>
      </c>
      <c r="V380" t="s">
        <v>34</v>
      </c>
      <c r="W380" t="s">
        <v>34</v>
      </c>
      <c r="X380" t="s">
        <v>454</v>
      </c>
      <c r="Y380">
        <v>2018</v>
      </c>
      <c r="Z380">
        <v>2018</v>
      </c>
      <c r="AA380">
        <v>0.25</v>
      </c>
    </row>
    <row r="381" spans="1:27" x14ac:dyDescent="0.25">
      <c r="A381" t="s">
        <v>451</v>
      </c>
      <c r="B381" t="s">
        <v>459</v>
      </c>
      <c r="C381" t="s">
        <v>505</v>
      </c>
      <c r="D381" t="s">
        <v>30</v>
      </c>
      <c r="E381" s="1">
        <v>43405</v>
      </c>
      <c r="F381">
        <v>73695</v>
      </c>
      <c r="G381">
        <v>6.99</v>
      </c>
      <c r="H381">
        <v>8.69</v>
      </c>
      <c r="I381">
        <v>50</v>
      </c>
      <c r="J381">
        <v>2951878</v>
      </c>
      <c r="K381" s="1">
        <v>43405</v>
      </c>
      <c r="L381">
        <v>73695</v>
      </c>
      <c r="M381">
        <v>6.99</v>
      </c>
      <c r="N381">
        <v>8.69</v>
      </c>
      <c r="O381">
        <v>50</v>
      </c>
      <c r="P381" s="1">
        <v>43100</v>
      </c>
      <c r="Q381">
        <v>2951879</v>
      </c>
      <c r="R381" t="s">
        <v>51</v>
      </c>
      <c r="S381">
        <v>6.6333333333333302</v>
      </c>
      <c r="T381" t="s">
        <v>39</v>
      </c>
      <c r="U381" t="s">
        <v>33</v>
      </c>
      <c r="V381" t="s">
        <v>34</v>
      </c>
      <c r="W381" t="s">
        <v>34</v>
      </c>
      <c r="X381" t="s">
        <v>454</v>
      </c>
      <c r="Y381">
        <v>2018</v>
      </c>
      <c r="Z381">
        <v>2018</v>
      </c>
      <c r="AA381">
        <v>0.25</v>
      </c>
    </row>
    <row r="382" spans="1:27" x14ac:dyDescent="0.25">
      <c r="A382" t="s">
        <v>451</v>
      </c>
      <c r="B382" t="s">
        <v>457</v>
      </c>
      <c r="C382" t="s">
        <v>506</v>
      </c>
      <c r="D382" t="s">
        <v>30</v>
      </c>
      <c r="E382" s="1">
        <v>43438</v>
      </c>
      <c r="F382">
        <v>-26104</v>
      </c>
      <c r="G382">
        <v>6.52</v>
      </c>
      <c r="H382">
        <v>8.69</v>
      </c>
      <c r="I382">
        <v>47.11</v>
      </c>
      <c r="J382">
        <v>10675237</v>
      </c>
      <c r="K382" s="1">
        <v>43438</v>
      </c>
      <c r="L382">
        <v>-26104</v>
      </c>
      <c r="M382">
        <v>6.52</v>
      </c>
      <c r="N382">
        <v>8.69</v>
      </c>
      <c r="O382">
        <v>47.11</v>
      </c>
      <c r="P382" s="1">
        <v>43100</v>
      </c>
      <c r="Q382">
        <v>10675257</v>
      </c>
      <c r="R382" t="s">
        <v>51</v>
      </c>
      <c r="S382">
        <v>7.7333333333333298</v>
      </c>
      <c r="T382" t="s">
        <v>39</v>
      </c>
      <c r="U382" t="s">
        <v>33</v>
      </c>
      <c r="V382" t="s">
        <v>34</v>
      </c>
      <c r="W382" t="s">
        <v>34</v>
      </c>
      <c r="X382" t="s">
        <v>454</v>
      </c>
      <c r="Y382">
        <v>2018</v>
      </c>
      <c r="Z382">
        <v>2018</v>
      </c>
      <c r="AA382">
        <v>0.25</v>
      </c>
    </row>
    <row r="383" spans="1:27" x14ac:dyDescent="0.25">
      <c r="A383" t="s">
        <v>451</v>
      </c>
      <c r="B383" t="s">
        <v>466</v>
      </c>
      <c r="C383" t="s">
        <v>507</v>
      </c>
      <c r="D383" t="s">
        <v>38</v>
      </c>
      <c r="E383" s="1">
        <v>43740</v>
      </c>
      <c r="F383">
        <v>180233</v>
      </c>
      <c r="G383">
        <v>7.27</v>
      </c>
      <c r="H383">
        <v>9.86</v>
      </c>
      <c r="I383">
        <v>54.2</v>
      </c>
      <c r="J383">
        <v>3447728</v>
      </c>
      <c r="K383" s="1">
        <v>43740</v>
      </c>
      <c r="L383">
        <v>167739</v>
      </c>
      <c r="M383">
        <v>7.2</v>
      </c>
      <c r="N383">
        <v>9.73</v>
      </c>
      <c r="O383">
        <v>54.2</v>
      </c>
      <c r="P383" s="1">
        <v>44104</v>
      </c>
      <c r="Q383">
        <v>3446880</v>
      </c>
      <c r="R383" t="s">
        <v>31</v>
      </c>
      <c r="S383">
        <v>10.9</v>
      </c>
      <c r="T383" t="s">
        <v>39</v>
      </c>
      <c r="U383" t="s">
        <v>33</v>
      </c>
      <c r="V383" t="s">
        <v>34</v>
      </c>
      <c r="W383" t="s">
        <v>34</v>
      </c>
      <c r="X383" t="s">
        <v>454</v>
      </c>
      <c r="Y383">
        <v>2019</v>
      </c>
      <c r="Z383">
        <v>2019</v>
      </c>
      <c r="AA383">
        <v>0.25</v>
      </c>
    </row>
    <row r="384" spans="1:27" x14ac:dyDescent="0.25">
      <c r="A384" t="s">
        <v>451</v>
      </c>
      <c r="B384" t="s">
        <v>459</v>
      </c>
      <c r="C384" t="s">
        <v>508</v>
      </c>
      <c r="D384" t="s">
        <v>30</v>
      </c>
      <c r="E384" s="1">
        <v>43815</v>
      </c>
      <c r="F384">
        <v>-2951</v>
      </c>
      <c r="G384">
        <v>6.71</v>
      </c>
      <c r="H384">
        <v>8.91</v>
      </c>
      <c r="I384">
        <v>50</v>
      </c>
      <c r="J384">
        <v>3180740</v>
      </c>
      <c r="K384" s="1">
        <v>43815</v>
      </c>
      <c r="L384">
        <v>-2967</v>
      </c>
      <c r="M384">
        <v>6.71</v>
      </c>
      <c r="N384">
        <v>8.91</v>
      </c>
      <c r="O384">
        <v>50</v>
      </c>
      <c r="P384" s="1">
        <v>43465</v>
      </c>
      <c r="Q384">
        <v>3180739</v>
      </c>
      <c r="R384" t="s">
        <v>51</v>
      </c>
      <c r="S384">
        <v>8.0666666666666593</v>
      </c>
      <c r="T384" t="s">
        <v>39</v>
      </c>
      <c r="U384" t="s">
        <v>33</v>
      </c>
      <c r="V384" t="s">
        <v>34</v>
      </c>
      <c r="W384" t="s">
        <v>34</v>
      </c>
      <c r="X384" t="s">
        <v>454</v>
      </c>
      <c r="Y384">
        <v>2019</v>
      </c>
      <c r="Z384">
        <v>2019</v>
      </c>
      <c r="AA384">
        <v>0.25</v>
      </c>
    </row>
    <row r="385" spans="1:27" x14ac:dyDescent="0.25">
      <c r="A385" t="s">
        <v>451</v>
      </c>
      <c r="B385" t="s">
        <v>457</v>
      </c>
      <c r="C385" t="s">
        <v>509</v>
      </c>
      <c r="D385" t="s">
        <v>30</v>
      </c>
      <c r="E385" s="1">
        <v>43803</v>
      </c>
      <c r="F385">
        <v>-2739</v>
      </c>
      <c r="G385">
        <v>6.51</v>
      </c>
      <c r="H385">
        <v>8.91</v>
      </c>
      <c r="I385">
        <v>47.97</v>
      </c>
      <c r="J385">
        <v>11355130</v>
      </c>
      <c r="K385" s="1">
        <v>43803</v>
      </c>
      <c r="L385">
        <v>-3114</v>
      </c>
      <c r="M385">
        <v>6.51</v>
      </c>
      <c r="N385">
        <v>8.91</v>
      </c>
      <c r="O385">
        <v>47.97</v>
      </c>
      <c r="P385" s="1">
        <v>43465</v>
      </c>
      <c r="Q385">
        <v>11355140</v>
      </c>
      <c r="R385" t="s">
        <v>51</v>
      </c>
      <c r="S385">
        <v>8</v>
      </c>
      <c r="T385" t="s">
        <v>39</v>
      </c>
      <c r="U385" t="s">
        <v>33</v>
      </c>
      <c r="V385" t="s">
        <v>34</v>
      </c>
      <c r="W385" t="s">
        <v>34</v>
      </c>
      <c r="X385" t="s">
        <v>454</v>
      </c>
      <c r="Y385">
        <v>2019</v>
      </c>
      <c r="Z385">
        <v>2019</v>
      </c>
      <c r="AA385">
        <v>0.25</v>
      </c>
    </row>
    <row r="386" spans="1:27" x14ac:dyDescent="0.25">
      <c r="A386" t="s">
        <v>451</v>
      </c>
      <c r="B386" t="s">
        <v>459</v>
      </c>
      <c r="C386" t="s">
        <v>510</v>
      </c>
      <c r="D386" t="s">
        <v>38</v>
      </c>
      <c r="E386" s="1">
        <v>44209</v>
      </c>
      <c r="F386">
        <v>97373</v>
      </c>
      <c r="G386">
        <v>7.64</v>
      </c>
      <c r="H386">
        <v>10.5</v>
      </c>
      <c r="I386">
        <v>54.09</v>
      </c>
      <c r="J386">
        <v>2119688</v>
      </c>
      <c r="K386" s="1">
        <v>44209</v>
      </c>
      <c r="L386">
        <v>76129</v>
      </c>
      <c r="M386">
        <v>7.14</v>
      </c>
      <c r="N386">
        <v>9.67</v>
      </c>
      <c r="O386">
        <v>52</v>
      </c>
      <c r="P386" s="1">
        <v>44561</v>
      </c>
      <c r="Q386">
        <v>2096105</v>
      </c>
      <c r="R386" t="s">
        <v>31</v>
      </c>
      <c r="S386">
        <v>10.9</v>
      </c>
      <c r="T386" t="s">
        <v>39</v>
      </c>
      <c r="U386" t="s">
        <v>33</v>
      </c>
      <c r="V386" t="s">
        <v>34</v>
      </c>
      <c r="W386" t="s">
        <v>34</v>
      </c>
      <c r="X386" t="s">
        <v>454</v>
      </c>
      <c r="Y386">
        <v>2021</v>
      </c>
      <c r="Z386">
        <v>2021</v>
      </c>
      <c r="AA386">
        <v>0.25</v>
      </c>
    </row>
    <row r="387" spans="1:27" x14ac:dyDescent="0.25">
      <c r="A387" t="s">
        <v>451</v>
      </c>
      <c r="B387" t="s">
        <v>459</v>
      </c>
      <c r="C387" t="s">
        <v>511</v>
      </c>
      <c r="D387" t="s">
        <v>30</v>
      </c>
      <c r="E387" s="1">
        <v>44174</v>
      </c>
      <c r="F387">
        <v>-31479</v>
      </c>
      <c r="G387">
        <v>6.39</v>
      </c>
      <c r="H387">
        <v>8.3800000000000008</v>
      </c>
      <c r="I387">
        <v>50</v>
      </c>
      <c r="J387">
        <v>3422034</v>
      </c>
      <c r="K387" s="1">
        <v>44174</v>
      </c>
      <c r="L387">
        <v>-35049</v>
      </c>
      <c r="M387">
        <v>6.39</v>
      </c>
      <c r="N387">
        <v>8.3800000000000008</v>
      </c>
      <c r="O387">
        <v>50</v>
      </c>
      <c r="P387" s="1">
        <v>43830</v>
      </c>
      <c r="Q387">
        <v>3413085</v>
      </c>
      <c r="R387" t="s">
        <v>51</v>
      </c>
      <c r="S387">
        <v>7.9666666666666597</v>
      </c>
      <c r="T387" t="s">
        <v>39</v>
      </c>
      <c r="U387" t="s">
        <v>33</v>
      </c>
      <c r="V387" t="s">
        <v>34</v>
      </c>
      <c r="W387" t="s">
        <v>34</v>
      </c>
      <c r="X387" t="s">
        <v>454</v>
      </c>
      <c r="Y387">
        <v>2020</v>
      </c>
      <c r="Z387">
        <v>2020</v>
      </c>
      <c r="AA387">
        <v>0.25</v>
      </c>
    </row>
    <row r="388" spans="1:27" x14ac:dyDescent="0.25">
      <c r="A388" t="s">
        <v>451</v>
      </c>
      <c r="B388" t="s">
        <v>457</v>
      </c>
      <c r="C388" t="s">
        <v>512</v>
      </c>
      <c r="D388" t="s">
        <v>30</v>
      </c>
      <c r="E388" s="1">
        <v>44174</v>
      </c>
      <c r="F388">
        <v>-13402</v>
      </c>
      <c r="G388">
        <v>6.28</v>
      </c>
      <c r="H388">
        <v>8.3800000000000008</v>
      </c>
      <c r="I388">
        <v>48.16</v>
      </c>
      <c r="J388">
        <v>12050339</v>
      </c>
      <c r="K388" s="1">
        <v>44174</v>
      </c>
      <c r="L388">
        <v>-13786</v>
      </c>
      <c r="M388">
        <v>6.28</v>
      </c>
      <c r="N388">
        <v>8.3800000000000008</v>
      </c>
      <c r="O388">
        <v>48.16</v>
      </c>
      <c r="P388" s="1">
        <v>43830</v>
      </c>
      <c r="Q388">
        <v>12048960</v>
      </c>
      <c r="R388" t="s">
        <v>51</v>
      </c>
      <c r="S388">
        <v>7.9</v>
      </c>
      <c r="T388" t="s">
        <v>39</v>
      </c>
      <c r="U388" t="s">
        <v>33</v>
      </c>
      <c r="V388" t="s">
        <v>34</v>
      </c>
      <c r="W388" t="s">
        <v>34</v>
      </c>
      <c r="X388" t="s">
        <v>454</v>
      </c>
      <c r="Y388">
        <v>2020</v>
      </c>
      <c r="Z388">
        <v>2020</v>
      </c>
      <c r="AA388">
        <v>0.25</v>
      </c>
    </row>
    <row r="389" spans="1:27" x14ac:dyDescent="0.25">
      <c r="A389" t="s">
        <v>451</v>
      </c>
      <c r="B389" t="s">
        <v>466</v>
      </c>
      <c r="C389" t="s">
        <v>513</v>
      </c>
      <c r="D389" t="s">
        <v>38</v>
      </c>
      <c r="E389" s="1">
        <v>44518</v>
      </c>
      <c r="F389">
        <v>292008</v>
      </c>
      <c r="G389">
        <v>7.29</v>
      </c>
      <c r="H389">
        <v>10.35</v>
      </c>
      <c r="I389">
        <v>54.46</v>
      </c>
      <c r="J389">
        <v>4738395</v>
      </c>
      <c r="K389" s="1">
        <v>44518</v>
      </c>
      <c r="L389">
        <v>240224</v>
      </c>
      <c r="M389">
        <v>6.96</v>
      </c>
      <c r="N389">
        <v>9.75</v>
      </c>
      <c r="O389">
        <v>54.46</v>
      </c>
      <c r="P389" s="1">
        <v>44926</v>
      </c>
      <c r="Q389">
        <v>4652130</v>
      </c>
      <c r="R389" t="s">
        <v>31</v>
      </c>
      <c r="S389">
        <v>10.2666666666666</v>
      </c>
      <c r="T389" t="s">
        <v>39</v>
      </c>
      <c r="U389" t="s">
        <v>33</v>
      </c>
      <c r="V389" t="s">
        <v>34</v>
      </c>
      <c r="W389" t="s">
        <v>34</v>
      </c>
      <c r="X389" t="s">
        <v>454</v>
      </c>
      <c r="Y389">
        <v>2021</v>
      </c>
      <c r="Z389">
        <v>2021</v>
      </c>
      <c r="AA389">
        <v>0.25</v>
      </c>
    </row>
    <row r="390" spans="1:27" x14ac:dyDescent="0.25">
      <c r="A390" t="s">
        <v>451</v>
      </c>
      <c r="B390" t="s">
        <v>455</v>
      </c>
      <c r="C390" t="s">
        <v>514</v>
      </c>
      <c r="D390" t="s">
        <v>38</v>
      </c>
      <c r="E390" s="1">
        <v>44447</v>
      </c>
      <c r="F390">
        <v>6138</v>
      </c>
      <c r="G390">
        <v>6.91</v>
      </c>
      <c r="H390">
        <v>10</v>
      </c>
      <c r="I390">
        <v>52.5</v>
      </c>
      <c r="J390">
        <v>355343</v>
      </c>
      <c r="K390" s="1">
        <v>44447</v>
      </c>
      <c r="L390">
        <v>4084</v>
      </c>
      <c r="M390">
        <v>6.63</v>
      </c>
      <c r="N390">
        <v>9.67</v>
      </c>
      <c r="O390">
        <v>51.58</v>
      </c>
      <c r="P390" s="1">
        <v>44561</v>
      </c>
      <c r="Q390">
        <v>353391</v>
      </c>
      <c r="R390" t="s">
        <v>31</v>
      </c>
      <c r="S390">
        <v>10.9333333333333</v>
      </c>
      <c r="T390" t="s">
        <v>39</v>
      </c>
      <c r="U390" t="s">
        <v>33</v>
      </c>
      <c r="V390" t="s">
        <v>34</v>
      </c>
      <c r="W390" t="s">
        <v>34</v>
      </c>
      <c r="X390" t="s">
        <v>454</v>
      </c>
      <c r="Y390">
        <v>2021</v>
      </c>
      <c r="Z390">
        <v>2021</v>
      </c>
      <c r="AA390">
        <v>0.25</v>
      </c>
    </row>
    <row r="391" spans="1:27" x14ac:dyDescent="0.25">
      <c r="A391" t="s">
        <v>451</v>
      </c>
      <c r="B391" t="s">
        <v>459</v>
      </c>
      <c r="C391" t="s">
        <v>515</v>
      </c>
      <c r="D391" t="s">
        <v>30</v>
      </c>
      <c r="E391" s="1">
        <v>44543</v>
      </c>
      <c r="F391">
        <v>44023</v>
      </c>
      <c r="G391">
        <v>5.78</v>
      </c>
      <c r="H391">
        <v>7.36</v>
      </c>
      <c r="I391">
        <v>51</v>
      </c>
      <c r="J391">
        <v>3686239</v>
      </c>
      <c r="K391" s="1">
        <v>44543</v>
      </c>
      <c r="L391">
        <v>42843</v>
      </c>
      <c r="M391">
        <v>5.78</v>
      </c>
      <c r="N391">
        <v>7.36</v>
      </c>
      <c r="O391">
        <v>51</v>
      </c>
      <c r="P391" s="1">
        <v>44196</v>
      </c>
      <c r="Q391">
        <v>3676453</v>
      </c>
      <c r="R391" t="s">
        <v>51</v>
      </c>
      <c r="S391">
        <v>8.0666666666666593</v>
      </c>
      <c r="T391" t="s">
        <v>39</v>
      </c>
      <c r="U391" t="s">
        <v>33</v>
      </c>
      <c r="V391" t="s">
        <v>34</v>
      </c>
      <c r="W391" t="s">
        <v>34</v>
      </c>
      <c r="X391" t="s">
        <v>454</v>
      </c>
      <c r="Y391">
        <v>2021</v>
      </c>
      <c r="Z391">
        <v>2021</v>
      </c>
      <c r="AA391">
        <v>0.25</v>
      </c>
    </row>
    <row r="392" spans="1:27" x14ac:dyDescent="0.25">
      <c r="A392" t="s">
        <v>451</v>
      </c>
      <c r="B392" t="s">
        <v>457</v>
      </c>
      <c r="C392" t="s">
        <v>516</v>
      </c>
      <c r="D392" t="s">
        <v>30</v>
      </c>
      <c r="E392" s="1">
        <v>44531</v>
      </c>
      <c r="F392">
        <v>31941</v>
      </c>
      <c r="G392">
        <v>5.72</v>
      </c>
      <c r="H392">
        <v>7.36</v>
      </c>
      <c r="I392">
        <v>48.7</v>
      </c>
      <c r="J392">
        <v>13035495</v>
      </c>
      <c r="K392" s="1">
        <v>44531</v>
      </c>
      <c r="L392">
        <v>31939</v>
      </c>
      <c r="M392">
        <v>5.72</v>
      </c>
      <c r="N392">
        <v>7.36</v>
      </c>
      <c r="O392">
        <v>48.7</v>
      </c>
      <c r="P392" s="1">
        <v>44196</v>
      </c>
      <c r="Q392">
        <v>13035493</v>
      </c>
      <c r="R392" t="s">
        <v>51</v>
      </c>
      <c r="S392">
        <v>7.6333333333333302</v>
      </c>
      <c r="T392" t="s">
        <v>39</v>
      </c>
      <c r="U392" t="s">
        <v>33</v>
      </c>
      <c r="V392" t="s">
        <v>34</v>
      </c>
      <c r="W392" t="s">
        <v>34</v>
      </c>
      <c r="X392" t="s">
        <v>454</v>
      </c>
      <c r="Y392">
        <v>2021</v>
      </c>
      <c r="Z392">
        <v>2021</v>
      </c>
      <c r="AA392">
        <v>0.25</v>
      </c>
    </row>
    <row r="393" spans="1:27" x14ac:dyDescent="0.25">
      <c r="A393" t="s">
        <v>451</v>
      </c>
      <c r="B393" t="s">
        <v>459</v>
      </c>
      <c r="C393" t="s">
        <v>517</v>
      </c>
      <c r="D393" t="s">
        <v>30</v>
      </c>
      <c r="E393" s="1">
        <v>44896</v>
      </c>
      <c r="F393">
        <v>85916</v>
      </c>
      <c r="G393">
        <v>6.06</v>
      </c>
      <c r="H393">
        <v>7.85</v>
      </c>
      <c r="I393">
        <v>53.99</v>
      </c>
      <c r="J393">
        <v>3891160</v>
      </c>
      <c r="K393" s="1">
        <v>44896</v>
      </c>
      <c r="L393">
        <v>63121</v>
      </c>
      <c r="M393">
        <v>5.9</v>
      </c>
      <c r="N393">
        <v>7.85</v>
      </c>
      <c r="O393">
        <v>50</v>
      </c>
      <c r="P393" s="1">
        <v>44561</v>
      </c>
      <c r="Q393">
        <v>3890341</v>
      </c>
      <c r="R393" t="s">
        <v>51</v>
      </c>
      <c r="S393">
        <v>7.7</v>
      </c>
      <c r="T393" t="s">
        <v>39</v>
      </c>
      <c r="U393" t="s">
        <v>33</v>
      </c>
      <c r="V393" t="s">
        <v>34</v>
      </c>
      <c r="W393" t="s">
        <v>34</v>
      </c>
      <c r="X393" t="s">
        <v>454</v>
      </c>
      <c r="Y393">
        <v>2022</v>
      </c>
      <c r="Z393">
        <v>2022</v>
      </c>
      <c r="AA393">
        <v>0.25</v>
      </c>
    </row>
    <row r="394" spans="1:27" x14ac:dyDescent="0.25">
      <c r="A394" t="s">
        <v>451</v>
      </c>
      <c r="B394" t="s">
        <v>457</v>
      </c>
      <c r="C394" t="s">
        <v>518</v>
      </c>
      <c r="D394" t="s">
        <v>30</v>
      </c>
      <c r="E394" s="1">
        <v>44882</v>
      </c>
      <c r="F394">
        <v>223391</v>
      </c>
      <c r="G394">
        <v>5.94</v>
      </c>
      <c r="H394">
        <v>7.85</v>
      </c>
      <c r="I394">
        <v>49.45</v>
      </c>
      <c r="J394">
        <v>13883024</v>
      </c>
      <c r="K394" s="1">
        <v>44882</v>
      </c>
      <c r="L394">
        <v>223391</v>
      </c>
      <c r="M394">
        <v>5.94</v>
      </c>
      <c r="N394">
        <v>7.85</v>
      </c>
      <c r="O394">
        <v>49.45</v>
      </c>
      <c r="P394" s="1">
        <v>44561</v>
      </c>
      <c r="Q394">
        <v>13883023</v>
      </c>
      <c r="R394" t="s">
        <v>51</v>
      </c>
      <c r="S394">
        <v>7.2</v>
      </c>
      <c r="T394" t="s">
        <v>39</v>
      </c>
      <c r="U394" t="s">
        <v>33</v>
      </c>
      <c r="V394" t="s">
        <v>34</v>
      </c>
      <c r="W394" t="s">
        <v>34</v>
      </c>
      <c r="X394" t="s">
        <v>454</v>
      </c>
      <c r="Y394">
        <v>2022</v>
      </c>
      <c r="Z394">
        <v>2022</v>
      </c>
      <c r="AA394">
        <v>0.25</v>
      </c>
    </row>
    <row r="395" spans="1:27" x14ac:dyDescent="0.25">
      <c r="A395" t="s">
        <v>451</v>
      </c>
      <c r="B395" t="s">
        <v>459</v>
      </c>
      <c r="C395" t="s">
        <v>519</v>
      </c>
      <c r="D395" t="s">
        <v>38</v>
      </c>
      <c r="E395" s="1">
        <v>45246</v>
      </c>
      <c r="F395">
        <v>148227</v>
      </c>
      <c r="G395">
        <v>7.53</v>
      </c>
      <c r="H395">
        <v>10.3</v>
      </c>
      <c r="I395">
        <v>53.99</v>
      </c>
      <c r="J395">
        <v>2894025</v>
      </c>
      <c r="K395" s="1">
        <v>45246</v>
      </c>
      <c r="L395">
        <v>111800</v>
      </c>
      <c r="M395">
        <v>6.85</v>
      </c>
      <c r="N395">
        <v>9.44</v>
      </c>
      <c r="O395">
        <v>50</v>
      </c>
      <c r="P395" s="1">
        <v>45657</v>
      </c>
      <c r="Q395">
        <v>2841675</v>
      </c>
      <c r="R395" t="s">
        <v>31</v>
      </c>
      <c r="S395">
        <v>10.466666666666599</v>
      </c>
      <c r="T395" t="s">
        <v>39</v>
      </c>
      <c r="U395" t="s">
        <v>33</v>
      </c>
      <c r="V395" t="s">
        <v>34</v>
      </c>
      <c r="W395" t="s">
        <v>34</v>
      </c>
      <c r="X395" t="s">
        <v>454</v>
      </c>
      <c r="Y395">
        <v>2023</v>
      </c>
      <c r="Z395">
        <v>2023</v>
      </c>
      <c r="AA395">
        <v>0.25</v>
      </c>
    </row>
    <row r="396" spans="1:27" x14ac:dyDescent="0.25">
      <c r="A396" t="s">
        <v>451</v>
      </c>
      <c r="B396" t="s">
        <v>452</v>
      </c>
      <c r="C396" t="s">
        <v>520</v>
      </c>
      <c r="D396" t="s">
        <v>38</v>
      </c>
      <c r="E396" s="1">
        <v>45246</v>
      </c>
      <c r="F396">
        <v>401055</v>
      </c>
      <c r="G396">
        <v>7.12</v>
      </c>
      <c r="H396">
        <v>9.9</v>
      </c>
      <c r="I396">
        <v>54</v>
      </c>
      <c r="J396">
        <v>4783366</v>
      </c>
      <c r="K396" s="1">
        <v>45246</v>
      </c>
      <c r="L396">
        <v>302794</v>
      </c>
      <c r="M396">
        <v>6.65</v>
      </c>
      <c r="N396">
        <v>9.3800000000000008</v>
      </c>
      <c r="O396">
        <v>50.79</v>
      </c>
      <c r="P396" s="1">
        <v>45657</v>
      </c>
      <c r="Q396">
        <v>4193982</v>
      </c>
      <c r="R396" t="s">
        <v>31</v>
      </c>
      <c r="S396">
        <v>10.466666666666599</v>
      </c>
      <c r="T396" t="s">
        <v>39</v>
      </c>
      <c r="U396" t="s">
        <v>33</v>
      </c>
      <c r="V396" t="s">
        <v>34</v>
      </c>
      <c r="W396" t="s">
        <v>34</v>
      </c>
      <c r="X396" t="s">
        <v>454</v>
      </c>
      <c r="Y396">
        <v>2023</v>
      </c>
      <c r="Z396">
        <v>2023</v>
      </c>
      <c r="AA396">
        <v>0.25</v>
      </c>
    </row>
    <row r="397" spans="1:27" x14ac:dyDescent="0.25">
      <c r="A397" t="s">
        <v>451</v>
      </c>
      <c r="B397" t="s">
        <v>455</v>
      </c>
      <c r="C397" t="s">
        <v>521</v>
      </c>
      <c r="D397" t="s">
        <v>38</v>
      </c>
      <c r="E397" s="1">
        <v>45246</v>
      </c>
      <c r="F397">
        <v>16587</v>
      </c>
      <c r="G397">
        <v>7.37</v>
      </c>
      <c r="H397">
        <v>9.9</v>
      </c>
      <c r="I397">
        <v>54</v>
      </c>
      <c r="J397">
        <v>428585</v>
      </c>
      <c r="K397" s="1">
        <v>45246</v>
      </c>
      <c r="L397">
        <v>11012</v>
      </c>
      <c r="M397">
        <v>6.96</v>
      </c>
      <c r="N397">
        <v>9.3800000000000008</v>
      </c>
      <c r="O397">
        <v>52.58</v>
      </c>
      <c r="P397" s="1">
        <v>45657</v>
      </c>
      <c r="Q397">
        <v>422113</v>
      </c>
      <c r="R397" t="s">
        <v>31</v>
      </c>
      <c r="S397">
        <v>10.466666666666599</v>
      </c>
      <c r="T397" t="s">
        <v>39</v>
      </c>
      <c r="U397" t="s">
        <v>33</v>
      </c>
      <c r="V397" t="s">
        <v>34</v>
      </c>
      <c r="W397" t="s">
        <v>34</v>
      </c>
      <c r="X397" t="s">
        <v>454</v>
      </c>
      <c r="Y397">
        <v>2023</v>
      </c>
      <c r="Z397">
        <v>2023</v>
      </c>
      <c r="AA397">
        <v>0.25</v>
      </c>
    </row>
    <row r="398" spans="1:27" x14ac:dyDescent="0.25">
      <c r="A398" t="s">
        <v>451</v>
      </c>
      <c r="B398" t="s">
        <v>466</v>
      </c>
      <c r="C398" t="s">
        <v>522</v>
      </c>
      <c r="D398" t="s">
        <v>38</v>
      </c>
      <c r="E398" s="1">
        <v>45246</v>
      </c>
      <c r="F398">
        <v>320027</v>
      </c>
      <c r="G398">
        <v>7.49</v>
      </c>
      <c r="H398">
        <v>10.35</v>
      </c>
      <c r="I398">
        <v>54.52</v>
      </c>
      <c r="J398">
        <v>6184641</v>
      </c>
      <c r="K398" s="1">
        <v>45246</v>
      </c>
      <c r="L398">
        <v>223033</v>
      </c>
      <c r="M398">
        <v>6.68</v>
      </c>
      <c r="N398">
        <v>9.51</v>
      </c>
      <c r="O398">
        <v>50</v>
      </c>
      <c r="P398" s="1">
        <v>45657</v>
      </c>
      <c r="Q398">
        <v>5971923</v>
      </c>
      <c r="R398" t="s">
        <v>31</v>
      </c>
      <c r="S398">
        <v>10.566666666666601</v>
      </c>
      <c r="T398" t="s">
        <v>39</v>
      </c>
      <c r="U398" t="s">
        <v>33</v>
      </c>
      <c r="V398" t="s">
        <v>34</v>
      </c>
      <c r="W398" t="s">
        <v>34</v>
      </c>
      <c r="X398" t="s">
        <v>454</v>
      </c>
      <c r="Y398">
        <v>2023</v>
      </c>
      <c r="Z398">
        <v>2023</v>
      </c>
      <c r="AA398">
        <v>0.25</v>
      </c>
    </row>
    <row r="399" spans="1:27" x14ac:dyDescent="0.25">
      <c r="A399" t="s">
        <v>451</v>
      </c>
      <c r="B399" t="s">
        <v>457</v>
      </c>
      <c r="C399" t="s">
        <v>523</v>
      </c>
      <c r="D399" t="s">
        <v>30</v>
      </c>
      <c r="E399" s="1">
        <v>45274</v>
      </c>
      <c r="F399">
        <v>1487444</v>
      </c>
      <c r="G399">
        <v>7.65</v>
      </c>
      <c r="H399">
        <v>10.65</v>
      </c>
      <c r="I399">
        <v>51.19</v>
      </c>
      <c r="J399">
        <v>18330797</v>
      </c>
      <c r="K399" s="1">
        <v>45274</v>
      </c>
      <c r="L399">
        <v>758841</v>
      </c>
      <c r="M399">
        <v>6.71</v>
      </c>
      <c r="N399">
        <v>8.91</v>
      </c>
      <c r="O399">
        <v>50</v>
      </c>
      <c r="P399" s="1">
        <v>46752</v>
      </c>
      <c r="Q399">
        <v>15821394</v>
      </c>
      <c r="R399" t="s">
        <v>31</v>
      </c>
      <c r="S399">
        <v>11.033333333333299</v>
      </c>
      <c r="T399" t="s">
        <v>39</v>
      </c>
      <c r="U399" t="s">
        <v>33</v>
      </c>
      <c r="V399" t="s">
        <v>41</v>
      </c>
      <c r="W399" t="s">
        <v>34</v>
      </c>
      <c r="X399" t="s">
        <v>454</v>
      </c>
      <c r="Y399">
        <v>2023</v>
      </c>
      <c r="Z399">
        <v>2023</v>
      </c>
      <c r="AA399">
        <v>0.25</v>
      </c>
    </row>
    <row r="400" spans="1:27" x14ac:dyDescent="0.25">
      <c r="A400" t="s">
        <v>451</v>
      </c>
      <c r="B400" t="s">
        <v>459</v>
      </c>
      <c r="C400" t="s">
        <v>524</v>
      </c>
      <c r="D400" t="s">
        <v>30</v>
      </c>
      <c r="E400" s="1">
        <v>45274</v>
      </c>
      <c r="F400">
        <v>465064</v>
      </c>
      <c r="G400">
        <v>7.76</v>
      </c>
      <c r="H400">
        <v>10.5</v>
      </c>
      <c r="I400">
        <v>54.03</v>
      </c>
      <c r="J400">
        <v>5193859</v>
      </c>
      <c r="K400" s="1">
        <v>45274</v>
      </c>
      <c r="L400">
        <v>142460</v>
      </c>
      <c r="M400">
        <v>6.59</v>
      </c>
      <c r="N400">
        <v>8.7200000000000006</v>
      </c>
      <c r="O400">
        <v>50</v>
      </c>
      <c r="P400" s="1">
        <v>46752</v>
      </c>
      <c r="Q400">
        <v>3872186</v>
      </c>
      <c r="R400" t="s">
        <v>31</v>
      </c>
      <c r="S400">
        <v>10.9333333333333</v>
      </c>
      <c r="T400" t="s">
        <v>39</v>
      </c>
      <c r="U400" t="s">
        <v>33</v>
      </c>
      <c r="V400" t="s">
        <v>41</v>
      </c>
      <c r="W400" t="s">
        <v>34</v>
      </c>
      <c r="X400" t="s">
        <v>454</v>
      </c>
      <c r="Y400">
        <v>2023</v>
      </c>
      <c r="Z400">
        <v>2023</v>
      </c>
      <c r="AA400">
        <v>0.25</v>
      </c>
    </row>
    <row r="401" spans="1:27" x14ac:dyDescent="0.25">
      <c r="A401" t="s">
        <v>525</v>
      </c>
      <c r="B401" t="s">
        <v>526</v>
      </c>
      <c r="C401" t="s">
        <v>527</v>
      </c>
      <c r="D401" t="s">
        <v>38</v>
      </c>
      <c r="E401" s="1">
        <v>39491</v>
      </c>
      <c r="F401">
        <v>41140.866000000002</v>
      </c>
      <c r="G401">
        <v>8.43</v>
      </c>
      <c r="H401">
        <v>11.5</v>
      </c>
      <c r="I401">
        <v>48.99</v>
      </c>
      <c r="J401">
        <v>790507.00899999996</v>
      </c>
      <c r="K401" s="1">
        <v>39491</v>
      </c>
      <c r="L401">
        <v>26900</v>
      </c>
      <c r="M401">
        <v>7.8</v>
      </c>
      <c r="N401">
        <v>10.199999999999999</v>
      </c>
      <c r="O401">
        <v>48.99</v>
      </c>
      <c r="P401" s="1">
        <v>39082</v>
      </c>
      <c r="Q401">
        <v>792700</v>
      </c>
      <c r="R401" t="s">
        <v>51</v>
      </c>
      <c r="S401">
        <v>9.0333333333333297</v>
      </c>
      <c r="T401" t="s">
        <v>39</v>
      </c>
      <c r="U401" t="s">
        <v>40</v>
      </c>
      <c r="V401" t="s">
        <v>34</v>
      </c>
      <c r="W401" t="s">
        <v>34</v>
      </c>
      <c r="X401" t="s">
        <v>528</v>
      </c>
      <c r="Y401">
        <v>2008</v>
      </c>
      <c r="Z401">
        <v>2008</v>
      </c>
      <c r="AA401">
        <v>0.39</v>
      </c>
    </row>
    <row r="402" spans="1:27" x14ac:dyDescent="0.25">
      <c r="A402" t="s">
        <v>525</v>
      </c>
      <c r="B402" t="s">
        <v>529</v>
      </c>
      <c r="C402" t="s">
        <v>530</v>
      </c>
      <c r="D402" t="s">
        <v>30</v>
      </c>
      <c r="E402" s="1">
        <v>39876</v>
      </c>
      <c r="F402">
        <v>80162</v>
      </c>
      <c r="G402">
        <v>8.1</v>
      </c>
      <c r="H402">
        <v>11.5</v>
      </c>
      <c r="I402">
        <v>45.8</v>
      </c>
      <c r="J402">
        <v>1999130</v>
      </c>
      <c r="K402" s="1">
        <v>39876</v>
      </c>
      <c r="L402">
        <v>19100</v>
      </c>
      <c r="M402">
        <v>7.62</v>
      </c>
      <c r="N402">
        <v>10.5</v>
      </c>
      <c r="O402">
        <v>45.8</v>
      </c>
      <c r="P402" s="1">
        <v>39355</v>
      </c>
      <c r="Q402">
        <v>2000887</v>
      </c>
      <c r="R402" t="s">
        <v>51</v>
      </c>
      <c r="S402">
        <v>13.2666666666666</v>
      </c>
      <c r="T402" t="s">
        <v>32</v>
      </c>
      <c r="U402" t="s">
        <v>40</v>
      </c>
      <c r="V402" t="s">
        <v>34</v>
      </c>
      <c r="W402" t="s">
        <v>34</v>
      </c>
      <c r="X402" t="s">
        <v>528</v>
      </c>
      <c r="Y402">
        <v>2009</v>
      </c>
      <c r="Z402">
        <v>2009</v>
      </c>
      <c r="AA402">
        <v>0.39</v>
      </c>
    </row>
    <row r="403" spans="1:27" x14ac:dyDescent="0.25">
      <c r="A403" t="s">
        <v>525</v>
      </c>
      <c r="B403" t="s">
        <v>531</v>
      </c>
      <c r="C403" t="s">
        <v>532</v>
      </c>
      <c r="D403" t="s">
        <v>30</v>
      </c>
      <c r="E403" s="1">
        <v>40415</v>
      </c>
      <c r="F403">
        <v>26300</v>
      </c>
      <c r="G403">
        <v>8.36</v>
      </c>
      <c r="H403">
        <v>12</v>
      </c>
      <c r="I403">
        <v>49.95</v>
      </c>
      <c r="J403">
        <v>2639190.6069999998</v>
      </c>
      <c r="K403" s="1">
        <v>40415</v>
      </c>
      <c r="L403">
        <v>-48900</v>
      </c>
      <c r="M403">
        <v>7.29</v>
      </c>
      <c r="N403">
        <v>9.9</v>
      </c>
      <c r="O403">
        <v>49.95</v>
      </c>
      <c r="P403" s="1">
        <v>39447</v>
      </c>
      <c r="Q403">
        <v>2639190.6069999998</v>
      </c>
      <c r="R403" t="s">
        <v>51</v>
      </c>
      <c r="S403">
        <v>24.2</v>
      </c>
      <c r="T403" t="s">
        <v>32</v>
      </c>
      <c r="U403" t="s">
        <v>33</v>
      </c>
      <c r="V403" t="s">
        <v>34</v>
      </c>
      <c r="W403" t="s">
        <v>34</v>
      </c>
      <c r="X403" t="s">
        <v>528</v>
      </c>
      <c r="Y403">
        <v>2010</v>
      </c>
      <c r="Z403">
        <v>2010</v>
      </c>
      <c r="AA403">
        <v>0.39</v>
      </c>
    </row>
    <row r="404" spans="1:27" x14ac:dyDescent="0.25">
      <c r="A404" t="s">
        <v>525</v>
      </c>
      <c r="B404" t="s">
        <v>533</v>
      </c>
      <c r="C404" t="s">
        <v>534</v>
      </c>
      <c r="D404" t="s">
        <v>30</v>
      </c>
      <c r="E404" s="1">
        <v>40660</v>
      </c>
      <c r="F404">
        <v>33951.237999999998</v>
      </c>
      <c r="G404">
        <v>7.42</v>
      </c>
      <c r="H404">
        <v>10.7</v>
      </c>
      <c r="I404">
        <v>43.46</v>
      </c>
      <c r="J404">
        <v>1300416.852</v>
      </c>
      <c r="K404" s="1">
        <v>40660</v>
      </c>
      <c r="L404">
        <v>28613.672999999999</v>
      </c>
      <c r="M404">
        <v>7.29</v>
      </c>
      <c r="N404">
        <v>10.4</v>
      </c>
      <c r="O404">
        <v>43.46</v>
      </c>
      <c r="P404" s="1">
        <v>39994</v>
      </c>
      <c r="Q404">
        <v>1295614.496</v>
      </c>
      <c r="R404" t="s">
        <v>51</v>
      </c>
      <c r="S404">
        <v>16.733333333333299</v>
      </c>
      <c r="T404" t="s">
        <v>32</v>
      </c>
      <c r="U404" t="s">
        <v>33</v>
      </c>
      <c r="V404" t="s">
        <v>34</v>
      </c>
      <c r="W404" t="s">
        <v>34</v>
      </c>
      <c r="X404" t="s">
        <v>528</v>
      </c>
      <c r="Y404">
        <v>2011</v>
      </c>
      <c r="Z404">
        <v>2011</v>
      </c>
      <c r="AA404">
        <v>0.39</v>
      </c>
    </row>
    <row r="405" spans="1:27" x14ac:dyDescent="0.25">
      <c r="A405" t="s">
        <v>525</v>
      </c>
      <c r="B405" t="s">
        <v>531</v>
      </c>
      <c r="C405" t="s">
        <v>535</v>
      </c>
      <c r="D405" t="s">
        <v>38</v>
      </c>
      <c r="E405" s="1">
        <v>40486</v>
      </c>
      <c r="F405">
        <v>0</v>
      </c>
      <c r="G405">
        <v>7.69</v>
      </c>
      <c r="H405">
        <v>11.75</v>
      </c>
      <c r="I405">
        <v>46.29</v>
      </c>
      <c r="J405">
        <v>318023.43199999997</v>
      </c>
      <c r="K405" s="1">
        <v>40486</v>
      </c>
      <c r="L405">
        <v>-14813.933999999999</v>
      </c>
      <c r="M405">
        <v>0</v>
      </c>
      <c r="N405">
        <v>0</v>
      </c>
      <c r="O405">
        <v>46.29</v>
      </c>
      <c r="P405" s="1">
        <v>40178</v>
      </c>
      <c r="Q405">
        <v>0</v>
      </c>
      <c r="R405" t="s">
        <v>51</v>
      </c>
      <c r="S405">
        <v>6.1666666666666599</v>
      </c>
      <c r="T405" t="s">
        <v>39</v>
      </c>
      <c r="U405" t="s">
        <v>40</v>
      </c>
      <c r="V405" t="s">
        <v>34</v>
      </c>
      <c r="W405" t="s">
        <v>34</v>
      </c>
      <c r="X405" t="s">
        <v>528</v>
      </c>
      <c r="Y405">
        <v>2010</v>
      </c>
      <c r="Z405">
        <v>2010</v>
      </c>
      <c r="AA405">
        <v>0.39</v>
      </c>
    </row>
    <row r="406" spans="1:27" x14ac:dyDescent="0.25">
      <c r="A406" t="s">
        <v>525</v>
      </c>
      <c r="B406" t="s">
        <v>531</v>
      </c>
      <c r="C406" t="s">
        <v>536</v>
      </c>
      <c r="D406" t="s">
        <v>30</v>
      </c>
      <c r="E406" s="1">
        <v>40898</v>
      </c>
      <c r="F406">
        <v>75740.198000000004</v>
      </c>
      <c r="G406">
        <v>7.7</v>
      </c>
      <c r="H406">
        <v>11.75</v>
      </c>
      <c r="I406">
        <v>46.53</v>
      </c>
      <c r="J406">
        <v>2705906.051</v>
      </c>
      <c r="K406" s="1">
        <v>40898</v>
      </c>
      <c r="L406">
        <v>6853.7179999999998</v>
      </c>
      <c r="M406">
        <v>6.98</v>
      </c>
      <c r="N406">
        <v>10.199999999999999</v>
      </c>
      <c r="O406">
        <v>46.53</v>
      </c>
      <c r="P406" s="1">
        <v>40359</v>
      </c>
      <c r="Q406">
        <v>2705906.051</v>
      </c>
      <c r="R406" t="s">
        <v>51</v>
      </c>
      <c r="S406">
        <v>13.233333333333301</v>
      </c>
      <c r="T406" t="s">
        <v>32</v>
      </c>
      <c r="U406" t="s">
        <v>40</v>
      </c>
      <c r="V406" t="s">
        <v>34</v>
      </c>
      <c r="W406" t="s">
        <v>34</v>
      </c>
      <c r="X406" t="s">
        <v>528</v>
      </c>
      <c r="Y406">
        <v>2011</v>
      </c>
      <c r="Z406">
        <v>2011</v>
      </c>
      <c r="AA406">
        <v>0.39</v>
      </c>
    </row>
    <row r="407" spans="1:27" x14ac:dyDescent="0.25">
      <c r="A407" t="s">
        <v>525</v>
      </c>
      <c r="B407" t="s">
        <v>529</v>
      </c>
      <c r="C407" t="s">
        <v>537</v>
      </c>
      <c r="D407" t="s">
        <v>30</v>
      </c>
      <c r="E407" s="1">
        <v>41318</v>
      </c>
      <c r="F407">
        <v>170131.845</v>
      </c>
      <c r="G407">
        <v>7.38</v>
      </c>
      <c r="H407">
        <v>11.15</v>
      </c>
      <c r="I407">
        <v>42.67</v>
      </c>
      <c r="J407">
        <v>2391632.9389999998</v>
      </c>
      <c r="K407" s="1">
        <v>41318</v>
      </c>
      <c r="L407">
        <v>84986.895000000004</v>
      </c>
      <c r="M407">
        <v>6.97</v>
      </c>
      <c r="N407">
        <v>10.199999999999999</v>
      </c>
      <c r="O407">
        <v>42.67</v>
      </c>
      <c r="P407" s="1">
        <v>40633</v>
      </c>
      <c r="Q407">
        <v>2398831.4079999998</v>
      </c>
      <c r="R407" t="s">
        <v>51</v>
      </c>
      <c r="S407">
        <v>16.966666666666601</v>
      </c>
      <c r="T407" t="s">
        <v>32</v>
      </c>
      <c r="U407" t="s">
        <v>33</v>
      </c>
      <c r="V407" t="s">
        <v>34</v>
      </c>
      <c r="W407" t="s">
        <v>34</v>
      </c>
      <c r="X407" t="s">
        <v>528</v>
      </c>
      <c r="Y407">
        <v>2013</v>
      </c>
      <c r="Z407">
        <v>2013</v>
      </c>
      <c r="AA407">
        <v>0.39</v>
      </c>
    </row>
    <row r="408" spans="1:27" x14ac:dyDescent="0.25">
      <c r="A408" t="s">
        <v>525</v>
      </c>
      <c r="B408" t="s">
        <v>531</v>
      </c>
      <c r="C408" t="s">
        <v>538</v>
      </c>
      <c r="D408" t="s">
        <v>38</v>
      </c>
      <c r="E408" s="1">
        <v>42032</v>
      </c>
      <c r="F408">
        <v>429.45100000000002</v>
      </c>
      <c r="G408">
        <v>0</v>
      </c>
      <c r="H408">
        <v>0</v>
      </c>
      <c r="I408">
        <v>0</v>
      </c>
      <c r="J408">
        <v>4486.165</v>
      </c>
      <c r="K408" s="1">
        <v>42032</v>
      </c>
      <c r="L408">
        <v>341.101</v>
      </c>
      <c r="M408">
        <v>0</v>
      </c>
      <c r="N408">
        <v>0</v>
      </c>
      <c r="O408">
        <v>0</v>
      </c>
      <c r="P408" s="1">
        <v>41820</v>
      </c>
      <c r="Q408">
        <v>4448.7730000000001</v>
      </c>
      <c r="R408" t="s">
        <v>51</v>
      </c>
      <c r="S408">
        <v>5.0999999999999996</v>
      </c>
      <c r="T408" t="s">
        <v>112</v>
      </c>
      <c r="U408" t="s">
        <v>33</v>
      </c>
      <c r="V408" t="s">
        <v>34</v>
      </c>
      <c r="W408" t="s">
        <v>34</v>
      </c>
      <c r="X408" t="s">
        <v>528</v>
      </c>
      <c r="Y408">
        <v>2015</v>
      </c>
      <c r="Z408">
        <v>2015</v>
      </c>
      <c r="AA408">
        <v>0.39</v>
      </c>
    </row>
    <row r="409" spans="1:27" x14ac:dyDescent="0.25">
      <c r="A409" t="s">
        <v>525</v>
      </c>
      <c r="B409" t="s">
        <v>533</v>
      </c>
      <c r="C409" t="s">
        <v>539</v>
      </c>
      <c r="D409" t="s">
        <v>38</v>
      </c>
      <c r="E409" s="1">
        <v>42018</v>
      </c>
      <c r="F409">
        <v>1527.5239999999999</v>
      </c>
      <c r="G409">
        <v>0</v>
      </c>
      <c r="H409">
        <v>0</v>
      </c>
      <c r="I409">
        <v>0</v>
      </c>
      <c r="J409">
        <v>9940.2939999999999</v>
      </c>
      <c r="K409" s="1">
        <v>42018</v>
      </c>
      <c r="L409">
        <v>1527.5239999999999</v>
      </c>
      <c r="M409">
        <v>0</v>
      </c>
      <c r="N409">
        <v>0</v>
      </c>
      <c r="O409">
        <v>0</v>
      </c>
      <c r="P409" s="1">
        <v>41820</v>
      </c>
      <c r="Q409">
        <v>9940.2939999999999</v>
      </c>
      <c r="R409" t="s">
        <v>51</v>
      </c>
      <c r="S409">
        <v>3.5</v>
      </c>
      <c r="T409" t="s">
        <v>112</v>
      </c>
      <c r="U409" t="s">
        <v>33</v>
      </c>
      <c r="V409" t="s">
        <v>34</v>
      </c>
      <c r="W409" t="s">
        <v>34</v>
      </c>
      <c r="X409" t="s">
        <v>528</v>
      </c>
      <c r="Y409">
        <v>2015</v>
      </c>
      <c r="Z409">
        <v>2015</v>
      </c>
      <c r="AA409">
        <v>0.39</v>
      </c>
    </row>
    <row r="410" spans="1:27" x14ac:dyDescent="0.25">
      <c r="A410" t="s">
        <v>525</v>
      </c>
      <c r="B410" t="s">
        <v>526</v>
      </c>
      <c r="C410" t="s">
        <v>540</v>
      </c>
      <c r="D410" t="s">
        <v>38</v>
      </c>
      <c r="E410" s="1">
        <v>42018</v>
      </c>
      <c r="F410">
        <v>6011.4650000000001</v>
      </c>
      <c r="G410">
        <v>0</v>
      </c>
      <c r="H410">
        <v>0</v>
      </c>
      <c r="I410">
        <v>0</v>
      </c>
      <c r="J410">
        <v>34465.652000000002</v>
      </c>
      <c r="K410" s="1">
        <v>42018</v>
      </c>
      <c r="L410">
        <v>5740.1629999999996</v>
      </c>
      <c r="M410">
        <v>0</v>
      </c>
      <c r="N410">
        <v>0</v>
      </c>
      <c r="O410">
        <v>0</v>
      </c>
      <c r="P410" s="1">
        <v>41820</v>
      </c>
      <c r="Q410">
        <v>31944.63</v>
      </c>
      <c r="R410" t="s">
        <v>51</v>
      </c>
      <c r="S410">
        <v>3.5</v>
      </c>
      <c r="T410" t="s">
        <v>112</v>
      </c>
      <c r="U410" t="s">
        <v>33</v>
      </c>
      <c r="V410" t="s">
        <v>34</v>
      </c>
      <c r="W410" t="s">
        <v>34</v>
      </c>
      <c r="X410" t="s">
        <v>528</v>
      </c>
      <c r="Y410">
        <v>2015</v>
      </c>
      <c r="Z410">
        <v>2015</v>
      </c>
      <c r="AA410">
        <v>0.39</v>
      </c>
    </row>
    <row r="411" spans="1:27" x14ac:dyDescent="0.25">
      <c r="A411" t="s">
        <v>525</v>
      </c>
      <c r="B411" t="s">
        <v>541</v>
      </c>
      <c r="C411" t="s">
        <v>542</v>
      </c>
      <c r="D411" t="s">
        <v>30</v>
      </c>
      <c r="E411" s="1">
        <v>42445</v>
      </c>
      <c r="F411">
        <v>65625</v>
      </c>
      <c r="G411">
        <v>6.91</v>
      </c>
      <c r="H411">
        <v>10.93</v>
      </c>
      <c r="I411">
        <v>37.33</v>
      </c>
      <c r="J411">
        <v>1964992</v>
      </c>
      <c r="K411" s="1">
        <v>42445</v>
      </c>
      <c r="L411">
        <v>29622</v>
      </c>
      <c r="M411">
        <v>6.51</v>
      </c>
      <c r="N411">
        <v>9.85</v>
      </c>
      <c r="O411">
        <v>37.33</v>
      </c>
      <c r="P411" s="1">
        <v>41820</v>
      </c>
      <c r="Q411">
        <v>1887305</v>
      </c>
      <c r="R411" t="s">
        <v>51</v>
      </c>
      <c r="S411">
        <v>14.7666666666666</v>
      </c>
      <c r="T411" t="s">
        <v>32</v>
      </c>
      <c r="U411" t="s">
        <v>33</v>
      </c>
      <c r="V411" t="s">
        <v>34</v>
      </c>
      <c r="W411" t="s">
        <v>34</v>
      </c>
      <c r="X411" t="s">
        <v>528</v>
      </c>
      <c r="Y411">
        <v>2016</v>
      </c>
      <c r="Z411">
        <v>2016</v>
      </c>
      <c r="AA411">
        <v>0.39</v>
      </c>
    </row>
    <row r="412" spans="1:27" x14ac:dyDescent="0.25">
      <c r="A412" t="s">
        <v>525</v>
      </c>
      <c r="B412" t="s">
        <v>531</v>
      </c>
      <c r="C412" t="s">
        <v>543</v>
      </c>
      <c r="D412" t="s">
        <v>30</v>
      </c>
      <c r="E412" s="1">
        <v>41968</v>
      </c>
      <c r="F412">
        <v>797.46100000000001</v>
      </c>
      <c r="G412">
        <v>0</v>
      </c>
      <c r="H412">
        <v>0</v>
      </c>
      <c r="I412">
        <v>0</v>
      </c>
      <c r="J412">
        <v>19696.881000000001</v>
      </c>
      <c r="K412" s="1">
        <v>41968</v>
      </c>
      <c r="L412">
        <v>787.12099999999998</v>
      </c>
      <c r="M412">
        <v>0</v>
      </c>
      <c r="N412">
        <v>0</v>
      </c>
      <c r="O412">
        <v>0</v>
      </c>
      <c r="P412" s="1">
        <v>41820</v>
      </c>
      <c r="Q412">
        <v>19438.008000000002</v>
      </c>
      <c r="R412" t="s">
        <v>51</v>
      </c>
      <c r="S412">
        <v>2.9666666666666601</v>
      </c>
      <c r="T412" t="s">
        <v>112</v>
      </c>
      <c r="U412" t="s">
        <v>33</v>
      </c>
      <c r="V412" t="s">
        <v>34</v>
      </c>
      <c r="W412" t="s">
        <v>34</v>
      </c>
      <c r="X412" t="s">
        <v>528</v>
      </c>
      <c r="Y412">
        <v>2014</v>
      </c>
      <c r="Z412">
        <v>2014</v>
      </c>
      <c r="AA412">
        <v>0.39</v>
      </c>
    </row>
    <row r="413" spans="1:27" x14ac:dyDescent="0.25">
      <c r="A413" t="s">
        <v>525</v>
      </c>
      <c r="B413" t="s">
        <v>531</v>
      </c>
      <c r="C413" t="s">
        <v>544</v>
      </c>
      <c r="D413" t="s">
        <v>30</v>
      </c>
      <c r="E413" s="1">
        <v>42397</v>
      </c>
      <c r="F413">
        <v>2138.8359999999998</v>
      </c>
      <c r="G413">
        <v>0</v>
      </c>
      <c r="H413">
        <v>0</v>
      </c>
      <c r="I413">
        <v>0</v>
      </c>
      <c r="J413">
        <v>62326.69</v>
      </c>
      <c r="K413" s="1">
        <v>42397</v>
      </c>
      <c r="L413">
        <v>0</v>
      </c>
      <c r="M413">
        <v>0</v>
      </c>
      <c r="N413">
        <v>0</v>
      </c>
      <c r="O413">
        <v>0</v>
      </c>
      <c r="P413" t="s">
        <v>43</v>
      </c>
      <c r="Q413">
        <v>0</v>
      </c>
      <c r="R413" t="s">
        <v>43</v>
      </c>
      <c r="S413">
        <v>11.2</v>
      </c>
      <c r="T413" t="s">
        <v>112</v>
      </c>
      <c r="U413" t="s">
        <v>43</v>
      </c>
      <c r="V413" t="s">
        <v>34</v>
      </c>
      <c r="W413" t="s">
        <v>34</v>
      </c>
      <c r="X413" t="s">
        <v>528</v>
      </c>
      <c r="Y413">
        <v>2016</v>
      </c>
      <c r="Z413">
        <v>2016</v>
      </c>
      <c r="AA413">
        <v>0.39</v>
      </c>
    </row>
    <row r="414" spans="1:27" x14ac:dyDescent="0.25">
      <c r="A414" t="s">
        <v>525</v>
      </c>
      <c r="B414" t="s">
        <v>533</v>
      </c>
      <c r="C414" t="s">
        <v>545</v>
      </c>
      <c r="D414" t="s">
        <v>38</v>
      </c>
      <c r="E414" s="1">
        <v>42207</v>
      </c>
      <c r="F414">
        <v>3455.71</v>
      </c>
      <c r="G414">
        <v>0</v>
      </c>
      <c r="H414">
        <v>0</v>
      </c>
      <c r="I414">
        <v>0</v>
      </c>
      <c r="J414">
        <v>33523.182000000001</v>
      </c>
      <c r="K414" s="1">
        <v>42207</v>
      </c>
      <c r="L414">
        <v>3175.8290000000002</v>
      </c>
      <c r="M414">
        <v>0</v>
      </c>
      <c r="N414">
        <v>0</v>
      </c>
      <c r="O414">
        <v>0</v>
      </c>
      <c r="P414" s="1">
        <v>42004</v>
      </c>
      <c r="Q414">
        <v>33523.182000000001</v>
      </c>
      <c r="R414" t="s">
        <v>51</v>
      </c>
      <c r="S414">
        <v>3.7333333333333298</v>
      </c>
      <c r="T414" t="s">
        <v>112</v>
      </c>
      <c r="U414" t="s">
        <v>33</v>
      </c>
      <c r="V414" t="s">
        <v>34</v>
      </c>
      <c r="W414" t="s">
        <v>34</v>
      </c>
      <c r="X414" t="s">
        <v>528</v>
      </c>
      <c r="Y414">
        <v>2015</v>
      </c>
      <c r="Z414">
        <v>2015</v>
      </c>
      <c r="AA414">
        <v>0.39</v>
      </c>
    </row>
    <row r="415" spans="1:27" x14ac:dyDescent="0.25">
      <c r="A415" t="s">
        <v>525</v>
      </c>
      <c r="B415" t="s">
        <v>526</v>
      </c>
      <c r="C415" t="s">
        <v>546</v>
      </c>
      <c r="D415" t="s">
        <v>38</v>
      </c>
      <c r="E415" s="1">
        <v>42207</v>
      </c>
      <c r="F415">
        <v>6581.2309999999998</v>
      </c>
      <c r="G415">
        <v>0</v>
      </c>
      <c r="H415">
        <v>0</v>
      </c>
      <c r="I415">
        <v>0</v>
      </c>
      <c r="J415">
        <v>69274.516000000003</v>
      </c>
      <c r="K415" s="1">
        <v>42207</v>
      </c>
      <c r="L415">
        <v>5538.0640000000003</v>
      </c>
      <c r="M415">
        <v>0</v>
      </c>
      <c r="N415">
        <v>0</v>
      </c>
      <c r="O415">
        <v>0</v>
      </c>
      <c r="P415" s="1">
        <v>42004</v>
      </c>
      <c r="Q415">
        <v>69274.516000000003</v>
      </c>
      <c r="R415" t="s">
        <v>51</v>
      </c>
      <c r="S415">
        <v>3.7333333333333298</v>
      </c>
      <c r="T415" t="s">
        <v>112</v>
      </c>
      <c r="U415" t="s">
        <v>33</v>
      </c>
      <c r="V415" t="s">
        <v>34</v>
      </c>
      <c r="W415" t="s">
        <v>34</v>
      </c>
      <c r="X415" t="s">
        <v>528</v>
      </c>
      <c r="Y415">
        <v>2015</v>
      </c>
      <c r="Z415">
        <v>2015</v>
      </c>
      <c r="AA415">
        <v>0.39</v>
      </c>
    </row>
    <row r="416" spans="1:27" x14ac:dyDescent="0.25">
      <c r="A416" t="s">
        <v>525</v>
      </c>
      <c r="B416" t="s">
        <v>531</v>
      </c>
      <c r="C416" t="s">
        <v>547</v>
      </c>
      <c r="D416" t="s">
        <v>30</v>
      </c>
      <c r="E416" s="1">
        <v>42569</v>
      </c>
      <c r="F416">
        <v>119458.432</v>
      </c>
      <c r="G416">
        <v>6.78</v>
      </c>
      <c r="H416">
        <v>10.75</v>
      </c>
      <c r="I416">
        <v>45.2</v>
      </c>
      <c r="J416">
        <v>3437721.173</v>
      </c>
      <c r="K416" s="1">
        <v>42569</v>
      </c>
      <c r="L416">
        <v>72500</v>
      </c>
      <c r="M416">
        <v>6.74</v>
      </c>
      <c r="N416">
        <v>9.98</v>
      </c>
      <c r="O416">
        <v>47.42</v>
      </c>
      <c r="P416" s="1">
        <v>42094</v>
      </c>
      <c r="Q416">
        <v>3221417.8820000002</v>
      </c>
      <c r="R416" t="s">
        <v>51</v>
      </c>
      <c r="S416">
        <v>9.6999999999999993</v>
      </c>
      <c r="T416" t="s">
        <v>32</v>
      </c>
      <c r="U416" t="s">
        <v>40</v>
      </c>
      <c r="V416" t="s">
        <v>34</v>
      </c>
      <c r="W416" t="s">
        <v>34</v>
      </c>
      <c r="X416" t="s">
        <v>528</v>
      </c>
      <c r="Y416">
        <v>2016</v>
      </c>
      <c r="Z416">
        <v>2016</v>
      </c>
      <c r="AA416">
        <v>0.39</v>
      </c>
    </row>
    <row r="417" spans="1:27" x14ac:dyDescent="0.25">
      <c r="A417" t="s">
        <v>525</v>
      </c>
      <c r="B417" t="s">
        <v>533</v>
      </c>
      <c r="C417" t="s">
        <v>548</v>
      </c>
      <c r="D417" t="s">
        <v>38</v>
      </c>
      <c r="E417" s="1">
        <v>42459</v>
      </c>
      <c r="F417">
        <v>2346.732</v>
      </c>
      <c r="G417">
        <v>0</v>
      </c>
      <c r="H417">
        <v>0</v>
      </c>
      <c r="I417">
        <v>0</v>
      </c>
      <c r="J417">
        <v>53590.031999999999</v>
      </c>
      <c r="K417" s="1">
        <v>42459</v>
      </c>
      <c r="L417">
        <v>2338.502</v>
      </c>
      <c r="M417">
        <v>0</v>
      </c>
      <c r="N417">
        <v>0</v>
      </c>
      <c r="O417">
        <v>0</v>
      </c>
      <c r="P417" s="1">
        <v>42185</v>
      </c>
      <c r="Q417">
        <v>53498.639000000003</v>
      </c>
      <c r="R417" t="s">
        <v>51</v>
      </c>
      <c r="S417">
        <v>6.0333333333333297</v>
      </c>
      <c r="T417" t="s">
        <v>112</v>
      </c>
      <c r="U417" t="s">
        <v>33</v>
      </c>
      <c r="V417" t="s">
        <v>34</v>
      </c>
      <c r="W417" t="s">
        <v>34</v>
      </c>
      <c r="X417" t="s">
        <v>528</v>
      </c>
      <c r="Y417">
        <v>2016</v>
      </c>
      <c r="Z417">
        <v>2016</v>
      </c>
      <c r="AA417">
        <v>0.39</v>
      </c>
    </row>
    <row r="418" spans="1:27" x14ac:dyDescent="0.25">
      <c r="A418" t="s">
        <v>525</v>
      </c>
      <c r="B418" t="s">
        <v>526</v>
      </c>
      <c r="C418" t="s">
        <v>549</v>
      </c>
      <c r="D418" t="s">
        <v>38</v>
      </c>
      <c r="E418" s="1">
        <v>42459</v>
      </c>
      <c r="F418">
        <v>7335.38</v>
      </c>
      <c r="G418">
        <v>0</v>
      </c>
      <c r="H418">
        <v>0</v>
      </c>
      <c r="I418">
        <v>0</v>
      </c>
      <c r="J418">
        <v>140360.435</v>
      </c>
      <c r="K418" s="1">
        <v>42459</v>
      </c>
      <c r="L418">
        <v>7020.9579999999996</v>
      </c>
      <c r="M418">
        <v>0</v>
      </c>
      <c r="N418">
        <v>0</v>
      </c>
      <c r="O418">
        <v>0</v>
      </c>
      <c r="P418" s="1">
        <v>42185</v>
      </c>
      <c r="Q418">
        <v>136829.60399999999</v>
      </c>
      <c r="R418" t="s">
        <v>51</v>
      </c>
      <c r="S418">
        <v>6.0333333333333297</v>
      </c>
      <c r="T418" t="s">
        <v>112</v>
      </c>
      <c r="U418" t="s">
        <v>33</v>
      </c>
      <c r="V418" t="s">
        <v>34</v>
      </c>
      <c r="W418" t="s">
        <v>34</v>
      </c>
      <c r="X418" t="s">
        <v>528</v>
      </c>
      <c r="Y418">
        <v>2016</v>
      </c>
      <c r="Z418">
        <v>2016</v>
      </c>
      <c r="AA418">
        <v>0.39</v>
      </c>
    </row>
    <row r="419" spans="1:27" x14ac:dyDescent="0.25">
      <c r="A419" t="s">
        <v>525</v>
      </c>
      <c r="B419" t="s">
        <v>531</v>
      </c>
      <c r="C419" t="s">
        <v>550</v>
      </c>
      <c r="D419" t="s">
        <v>38</v>
      </c>
      <c r="E419" s="1">
        <v>42459</v>
      </c>
      <c r="F419">
        <v>7639.1840000000002</v>
      </c>
      <c r="G419">
        <v>0</v>
      </c>
      <c r="H419">
        <v>0</v>
      </c>
      <c r="I419">
        <v>0</v>
      </c>
      <c r="J419">
        <v>75235.982000000004</v>
      </c>
      <c r="K419" s="1">
        <v>42459</v>
      </c>
      <c r="L419">
        <v>7577.2820000000002</v>
      </c>
      <c r="M419">
        <v>0</v>
      </c>
      <c r="N419">
        <v>0</v>
      </c>
      <c r="O419">
        <v>0</v>
      </c>
      <c r="P419" s="1">
        <v>42185</v>
      </c>
      <c r="Q419">
        <v>0</v>
      </c>
      <c r="R419" t="s">
        <v>51</v>
      </c>
      <c r="S419">
        <v>7.0666666666666602</v>
      </c>
      <c r="T419" t="s">
        <v>112</v>
      </c>
      <c r="U419" t="s">
        <v>33</v>
      </c>
      <c r="V419" t="s">
        <v>34</v>
      </c>
      <c r="W419" t="s">
        <v>34</v>
      </c>
      <c r="X419" t="s">
        <v>528</v>
      </c>
      <c r="Y419">
        <v>2016</v>
      </c>
      <c r="Z419">
        <v>2016</v>
      </c>
      <c r="AA419">
        <v>0.39</v>
      </c>
    </row>
    <row r="420" spans="1:27" x14ac:dyDescent="0.25">
      <c r="A420" t="s">
        <v>525</v>
      </c>
      <c r="B420" t="s">
        <v>531</v>
      </c>
      <c r="C420" t="s">
        <v>551</v>
      </c>
      <c r="D420" t="s">
        <v>38</v>
      </c>
      <c r="E420" s="1">
        <v>42543</v>
      </c>
      <c r="F420">
        <v>6679.0439999999999</v>
      </c>
      <c r="G420">
        <v>0</v>
      </c>
      <c r="H420">
        <v>0</v>
      </c>
      <c r="I420">
        <v>0</v>
      </c>
      <c r="J420">
        <v>146733.23800000001</v>
      </c>
      <c r="K420" s="1">
        <v>42543</v>
      </c>
      <c r="L420">
        <v>6679.0439999999999</v>
      </c>
      <c r="M420">
        <v>0</v>
      </c>
      <c r="N420">
        <v>0</v>
      </c>
      <c r="O420">
        <v>0</v>
      </c>
      <c r="P420" s="1">
        <v>42369</v>
      </c>
      <c r="Q420">
        <v>146733.23800000001</v>
      </c>
      <c r="R420" t="s">
        <v>51</v>
      </c>
      <c r="S420">
        <v>3.8</v>
      </c>
      <c r="T420" t="s">
        <v>112</v>
      </c>
      <c r="U420" t="s">
        <v>33</v>
      </c>
      <c r="V420" t="s">
        <v>34</v>
      </c>
      <c r="W420" t="s">
        <v>34</v>
      </c>
      <c r="X420" t="s">
        <v>528</v>
      </c>
      <c r="Y420">
        <v>2016</v>
      </c>
      <c r="Z420">
        <v>2016</v>
      </c>
      <c r="AA420">
        <v>0.39</v>
      </c>
    </row>
    <row r="421" spans="1:27" x14ac:dyDescent="0.25">
      <c r="A421" t="s">
        <v>525</v>
      </c>
      <c r="B421" t="s">
        <v>526</v>
      </c>
      <c r="C421" t="s">
        <v>552</v>
      </c>
      <c r="D421" t="s">
        <v>38</v>
      </c>
      <c r="E421" s="1">
        <v>42550</v>
      </c>
      <c r="F421">
        <v>10245.703</v>
      </c>
      <c r="G421">
        <v>0</v>
      </c>
      <c r="H421">
        <v>0</v>
      </c>
      <c r="I421">
        <v>0</v>
      </c>
      <c r="J421">
        <v>201306.755</v>
      </c>
      <c r="K421" s="1">
        <v>42550</v>
      </c>
      <c r="L421">
        <v>10245.703</v>
      </c>
      <c r="M421">
        <v>0</v>
      </c>
      <c r="N421">
        <v>0</v>
      </c>
      <c r="O421">
        <v>0</v>
      </c>
      <c r="P421" s="1">
        <v>42369</v>
      </c>
      <c r="Q421">
        <v>201306.755</v>
      </c>
      <c r="R421" t="s">
        <v>51</v>
      </c>
      <c r="S421">
        <v>2.8</v>
      </c>
      <c r="T421" t="s">
        <v>112</v>
      </c>
      <c r="U421" t="s">
        <v>33</v>
      </c>
      <c r="V421" t="s">
        <v>34</v>
      </c>
      <c r="W421" t="s">
        <v>34</v>
      </c>
      <c r="X421" t="s">
        <v>528</v>
      </c>
      <c r="Y421">
        <v>2016</v>
      </c>
      <c r="Z421">
        <v>2016</v>
      </c>
      <c r="AA421">
        <v>0.39</v>
      </c>
    </row>
    <row r="422" spans="1:27" x14ac:dyDescent="0.25">
      <c r="A422" t="s">
        <v>525</v>
      </c>
      <c r="B422" t="s">
        <v>533</v>
      </c>
      <c r="C422" t="s">
        <v>553</v>
      </c>
      <c r="D422" t="s">
        <v>38</v>
      </c>
      <c r="E422" s="1">
        <v>42550</v>
      </c>
      <c r="F422">
        <v>2075.9569999999999</v>
      </c>
      <c r="G422">
        <v>0</v>
      </c>
      <c r="H422">
        <v>0</v>
      </c>
      <c r="I422">
        <v>0</v>
      </c>
      <c r="J422">
        <v>64493.156999999999</v>
      </c>
      <c r="K422" s="1">
        <v>42550</v>
      </c>
      <c r="L422">
        <v>2075.9569999999999</v>
      </c>
      <c r="M422">
        <v>0</v>
      </c>
      <c r="N422">
        <v>0</v>
      </c>
      <c r="O422">
        <v>0</v>
      </c>
      <c r="P422" s="1">
        <v>42369</v>
      </c>
      <c r="Q422">
        <v>64493.156999999999</v>
      </c>
      <c r="R422" t="s">
        <v>51</v>
      </c>
      <c r="S422">
        <v>2.8</v>
      </c>
      <c r="T422" t="s">
        <v>112</v>
      </c>
      <c r="U422" t="s">
        <v>33</v>
      </c>
      <c r="V422" t="s">
        <v>34</v>
      </c>
      <c r="W422" t="s">
        <v>34</v>
      </c>
      <c r="X422" t="s">
        <v>528</v>
      </c>
      <c r="Y422">
        <v>2016</v>
      </c>
      <c r="Z422">
        <v>2016</v>
      </c>
      <c r="AA422">
        <v>0.39</v>
      </c>
    </row>
    <row r="423" spans="1:27" x14ac:dyDescent="0.25">
      <c r="A423" t="s">
        <v>525</v>
      </c>
      <c r="B423" t="s">
        <v>531</v>
      </c>
      <c r="C423" t="s">
        <v>554</v>
      </c>
      <c r="D423" t="s">
        <v>30</v>
      </c>
      <c r="E423" s="1">
        <v>42760</v>
      </c>
      <c r="F423">
        <v>1856.385</v>
      </c>
      <c r="G423">
        <v>0</v>
      </c>
      <c r="H423">
        <v>0</v>
      </c>
      <c r="I423">
        <v>0</v>
      </c>
      <c r="J423">
        <v>45541.849000000002</v>
      </c>
      <c r="K423" s="1">
        <v>42760</v>
      </c>
      <c r="L423">
        <v>1856.385</v>
      </c>
      <c r="M423">
        <v>0</v>
      </c>
      <c r="N423">
        <v>0</v>
      </c>
      <c r="O423">
        <v>0</v>
      </c>
      <c r="P423" s="1">
        <v>42490</v>
      </c>
      <c r="Q423">
        <v>45541.849000000002</v>
      </c>
      <c r="R423" t="s">
        <v>51</v>
      </c>
      <c r="S423">
        <v>6.9666666666666597</v>
      </c>
      <c r="T423" t="s">
        <v>112</v>
      </c>
      <c r="U423" t="s">
        <v>40</v>
      </c>
      <c r="V423" t="s">
        <v>34</v>
      </c>
      <c r="W423" t="s">
        <v>34</v>
      </c>
      <c r="X423" t="s">
        <v>528</v>
      </c>
      <c r="Y423">
        <v>2017</v>
      </c>
      <c r="Z423">
        <v>2017</v>
      </c>
      <c r="AA423">
        <v>0.39</v>
      </c>
    </row>
    <row r="424" spans="1:27" x14ac:dyDescent="0.25">
      <c r="A424" t="s">
        <v>525</v>
      </c>
      <c r="B424" t="s">
        <v>531</v>
      </c>
      <c r="C424" t="s">
        <v>555</v>
      </c>
      <c r="D424" t="s">
        <v>38</v>
      </c>
      <c r="E424" s="1">
        <v>42732</v>
      </c>
      <c r="F424">
        <v>11842.175999999999</v>
      </c>
      <c r="G424">
        <v>0</v>
      </c>
      <c r="H424">
        <v>0</v>
      </c>
      <c r="I424">
        <v>0</v>
      </c>
      <c r="J424">
        <v>211613.79500000001</v>
      </c>
      <c r="K424" s="1">
        <v>42732</v>
      </c>
      <c r="L424">
        <v>11842.175999999999</v>
      </c>
      <c r="M424">
        <v>0</v>
      </c>
      <c r="N424">
        <v>0</v>
      </c>
      <c r="O424">
        <v>0</v>
      </c>
      <c r="P424" t="s">
        <v>43</v>
      </c>
      <c r="Q424">
        <v>211613.79500000001</v>
      </c>
      <c r="R424" t="s">
        <v>51</v>
      </c>
      <c r="S424">
        <v>3.9666666666666601</v>
      </c>
      <c r="T424" t="s">
        <v>112</v>
      </c>
      <c r="U424" t="s">
        <v>33</v>
      </c>
      <c r="V424">
        <v>0</v>
      </c>
      <c r="W424">
        <v>0</v>
      </c>
      <c r="X424" t="s">
        <v>528</v>
      </c>
      <c r="Y424">
        <v>2016</v>
      </c>
      <c r="Z424">
        <v>2016</v>
      </c>
      <c r="AA424">
        <v>0.39</v>
      </c>
    </row>
    <row r="425" spans="1:27" x14ac:dyDescent="0.25">
      <c r="A425" t="s">
        <v>525</v>
      </c>
      <c r="B425" t="s">
        <v>541</v>
      </c>
      <c r="C425" t="s">
        <v>556</v>
      </c>
      <c r="D425" t="s">
        <v>30</v>
      </c>
      <c r="E425" s="1">
        <v>42790</v>
      </c>
      <c r="F425">
        <v>91662</v>
      </c>
      <c r="G425">
        <v>6.81</v>
      </c>
      <c r="H425">
        <v>10.4</v>
      </c>
      <c r="I425">
        <v>39.549999999999997</v>
      </c>
      <c r="J425">
        <v>3041396</v>
      </c>
      <c r="K425" s="1">
        <v>42790</v>
      </c>
      <c r="L425">
        <v>0</v>
      </c>
      <c r="M425">
        <v>0</v>
      </c>
      <c r="N425">
        <v>0</v>
      </c>
      <c r="O425">
        <v>0</v>
      </c>
      <c r="P425" t="s">
        <v>43</v>
      </c>
      <c r="Q425">
        <v>0</v>
      </c>
      <c r="R425" t="s">
        <v>43</v>
      </c>
      <c r="S425">
        <v>2.1333333333333302</v>
      </c>
      <c r="T425" t="s">
        <v>32</v>
      </c>
      <c r="U425" t="s">
        <v>43</v>
      </c>
      <c r="V425" t="s">
        <v>34</v>
      </c>
      <c r="W425" t="s">
        <v>34</v>
      </c>
      <c r="X425" t="s">
        <v>528</v>
      </c>
      <c r="Y425">
        <v>2017</v>
      </c>
      <c r="Z425">
        <v>2017</v>
      </c>
      <c r="AA425">
        <v>0.39</v>
      </c>
    </row>
    <row r="426" spans="1:27" x14ac:dyDescent="0.25">
      <c r="A426" t="s">
        <v>525</v>
      </c>
      <c r="B426" t="s">
        <v>529</v>
      </c>
      <c r="C426" t="s">
        <v>557</v>
      </c>
      <c r="D426" t="s">
        <v>30</v>
      </c>
      <c r="E426" s="1">
        <v>43250</v>
      </c>
      <c r="F426">
        <v>192647.19500000001</v>
      </c>
      <c r="G426">
        <v>5.97</v>
      </c>
      <c r="H426">
        <v>10.6</v>
      </c>
      <c r="I426">
        <v>37.04</v>
      </c>
      <c r="J426">
        <v>4185056.9049999998</v>
      </c>
      <c r="K426" s="1">
        <v>43250</v>
      </c>
      <c r="L426">
        <v>153436.484</v>
      </c>
      <c r="M426">
        <v>5.51</v>
      </c>
      <c r="N426">
        <v>9.9499999999999993</v>
      </c>
      <c r="O426">
        <v>35.729999999999997</v>
      </c>
      <c r="P426" s="1">
        <v>43465</v>
      </c>
      <c r="Q426">
        <v>4206643.1979999999</v>
      </c>
      <c r="R426" t="s">
        <v>51</v>
      </c>
      <c r="S426">
        <v>10.2666666666666</v>
      </c>
      <c r="T426" t="s">
        <v>32</v>
      </c>
      <c r="U426" t="s">
        <v>40</v>
      </c>
      <c r="V426" t="s">
        <v>41</v>
      </c>
      <c r="W426" t="s">
        <v>34</v>
      </c>
      <c r="X426" t="s">
        <v>528</v>
      </c>
      <c r="Y426">
        <v>2018</v>
      </c>
      <c r="Z426">
        <v>2018</v>
      </c>
      <c r="AA426">
        <v>0.25</v>
      </c>
    </row>
    <row r="427" spans="1:27" x14ac:dyDescent="0.25">
      <c r="A427" t="s">
        <v>525</v>
      </c>
      <c r="B427" t="s">
        <v>533</v>
      </c>
      <c r="C427" t="s">
        <v>558</v>
      </c>
      <c r="D427" t="s">
        <v>30</v>
      </c>
      <c r="E427" s="1">
        <v>43089</v>
      </c>
      <c r="F427">
        <v>1591.1849999999999</v>
      </c>
      <c r="G427">
        <v>0</v>
      </c>
      <c r="H427">
        <v>0</v>
      </c>
      <c r="I427">
        <v>0</v>
      </c>
      <c r="J427">
        <v>7155.3059999999996</v>
      </c>
      <c r="K427" s="1">
        <v>43089</v>
      </c>
      <c r="L427">
        <v>1591.1849999999999</v>
      </c>
      <c r="M427">
        <v>0</v>
      </c>
      <c r="N427">
        <v>0</v>
      </c>
      <c r="O427">
        <v>0</v>
      </c>
      <c r="P427" s="1">
        <v>42855</v>
      </c>
      <c r="Q427">
        <v>7155.3059999999996</v>
      </c>
      <c r="R427" t="s">
        <v>51</v>
      </c>
      <c r="S427">
        <v>4.7</v>
      </c>
      <c r="T427" t="s">
        <v>112</v>
      </c>
      <c r="U427" t="s">
        <v>33</v>
      </c>
      <c r="V427" t="s">
        <v>34</v>
      </c>
      <c r="W427" t="s">
        <v>34</v>
      </c>
      <c r="X427" t="s">
        <v>528</v>
      </c>
      <c r="Y427">
        <v>2017</v>
      </c>
      <c r="Z427">
        <v>2017</v>
      </c>
      <c r="AA427">
        <v>0.39</v>
      </c>
    </row>
    <row r="428" spans="1:27" x14ac:dyDescent="0.25">
      <c r="A428" t="s">
        <v>525</v>
      </c>
      <c r="B428" t="s">
        <v>531</v>
      </c>
      <c r="C428" t="s">
        <v>559</v>
      </c>
      <c r="D428" t="s">
        <v>38</v>
      </c>
      <c r="E428" s="1">
        <v>42914</v>
      </c>
      <c r="F428">
        <v>11084.789000000001</v>
      </c>
      <c r="G428">
        <v>0</v>
      </c>
      <c r="H428">
        <v>0</v>
      </c>
      <c r="I428">
        <v>0</v>
      </c>
      <c r="J428">
        <v>271262.83799999999</v>
      </c>
      <c r="K428" s="1">
        <v>42914</v>
      </c>
      <c r="L428">
        <v>11084.789000000001</v>
      </c>
      <c r="M428">
        <v>0</v>
      </c>
      <c r="N428">
        <v>0</v>
      </c>
      <c r="O428">
        <v>0</v>
      </c>
      <c r="P428" s="1">
        <v>42735</v>
      </c>
      <c r="Q428">
        <v>271262.83799999999</v>
      </c>
      <c r="R428" t="s">
        <v>51</v>
      </c>
      <c r="S428">
        <v>4</v>
      </c>
      <c r="T428" t="s">
        <v>112</v>
      </c>
      <c r="U428" t="s">
        <v>33</v>
      </c>
      <c r="V428" t="s">
        <v>34</v>
      </c>
      <c r="W428" t="s">
        <v>34</v>
      </c>
      <c r="X428" t="s">
        <v>528</v>
      </c>
      <c r="Y428">
        <v>2017</v>
      </c>
      <c r="Z428">
        <v>2017</v>
      </c>
      <c r="AA428">
        <v>0.39</v>
      </c>
    </row>
    <row r="429" spans="1:27" x14ac:dyDescent="0.25">
      <c r="A429" t="s">
        <v>525</v>
      </c>
      <c r="B429" t="s">
        <v>531</v>
      </c>
      <c r="C429" t="s">
        <v>560</v>
      </c>
      <c r="D429" t="s">
        <v>30</v>
      </c>
      <c r="E429" s="1">
        <v>43039</v>
      </c>
      <c r="F429">
        <v>14583.621999999999</v>
      </c>
      <c r="G429">
        <v>0</v>
      </c>
      <c r="H429">
        <v>0</v>
      </c>
      <c r="I429">
        <v>0</v>
      </c>
      <c r="J429">
        <v>177313.75200000001</v>
      </c>
      <c r="K429" s="1">
        <v>43039</v>
      </c>
      <c r="L429">
        <v>14581.456</v>
      </c>
      <c r="M429">
        <v>0</v>
      </c>
      <c r="N429">
        <v>0</v>
      </c>
      <c r="O429">
        <v>0</v>
      </c>
      <c r="P429" s="1">
        <v>42855</v>
      </c>
      <c r="Q429">
        <v>0</v>
      </c>
      <c r="R429" t="s">
        <v>43</v>
      </c>
      <c r="S429">
        <v>4.0999999999999996</v>
      </c>
      <c r="T429" t="s">
        <v>112</v>
      </c>
      <c r="U429" t="s">
        <v>33</v>
      </c>
      <c r="V429" t="s">
        <v>34</v>
      </c>
      <c r="W429" t="s">
        <v>34</v>
      </c>
      <c r="X429" t="s">
        <v>528</v>
      </c>
      <c r="Y429">
        <v>2017</v>
      </c>
      <c r="Z429">
        <v>2017</v>
      </c>
      <c r="AA429">
        <v>0.39</v>
      </c>
    </row>
    <row r="430" spans="1:27" x14ac:dyDescent="0.25">
      <c r="A430" t="s">
        <v>525</v>
      </c>
      <c r="B430" t="s">
        <v>531</v>
      </c>
      <c r="C430" t="s">
        <v>561</v>
      </c>
      <c r="D430" t="s">
        <v>38</v>
      </c>
      <c r="E430" s="1">
        <v>43362</v>
      </c>
      <c r="F430">
        <v>138134.204</v>
      </c>
      <c r="G430">
        <v>6.9</v>
      </c>
      <c r="H430">
        <v>10.7</v>
      </c>
      <c r="I430">
        <v>46.88</v>
      </c>
      <c r="J430">
        <v>1520209.7</v>
      </c>
      <c r="K430" s="1">
        <v>43362</v>
      </c>
      <c r="L430">
        <v>107300.001</v>
      </c>
      <c r="M430">
        <v>6.5</v>
      </c>
      <c r="N430">
        <v>9.85</v>
      </c>
      <c r="O430">
        <v>46.88</v>
      </c>
      <c r="P430" s="1">
        <v>43465</v>
      </c>
      <c r="Q430">
        <v>1520209.7</v>
      </c>
      <c r="R430" t="s">
        <v>51</v>
      </c>
      <c r="S430">
        <v>11.9</v>
      </c>
      <c r="T430" t="s">
        <v>39</v>
      </c>
      <c r="U430" t="s">
        <v>40</v>
      </c>
      <c r="V430" t="s">
        <v>41</v>
      </c>
      <c r="W430" t="s">
        <v>34</v>
      </c>
      <c r="X430" t="s">
        <v>528</v>
      </c>
      <c r="Y430">
        <v>2018</v>
      </c>
      <c r="Z430">
        <v>2018</v>
      </c>
      <c r="AA430">
        <v>0.25</v>
      </c>
    </row>
    <row r="431" spans="1:27" x14ac:dyDescent="0.25">
      <c r="A431" t="s">
        <v>525</v>
      </c>
      <c r="B431" t="s">
        <v>533</v>
      </c>
      <c r="C431" t="s">
        <v>562</v>
      </c>
      <c r="D431" t="s">
        <v>38</v>
      </c>
      <c r="E431" s="1">
        <v>42760</v>
      </c>
      <c r="F431">
        <v>1877.6389999999999</v>
      </c>
      <c r="G431">
        <v>0</v>
      </c>
      <c r="H431">
        <v>0</v>
      </c>
      <c r="I431">
        <v>0</v>
      </c>
      <c r="J431">
        <v>76232.736999999994</v>
      </c>
      <c r="K431" s="1">
        <v>42760</v>
      </c>
      <c r="L431">
        <v>1877.6389999999999</v>
      </c>
      <c r="M431">
        <v>0</v>
      </c>
      <c r="N431">
        <v>0</v>
      </c>
      <c r="O431">
        <v>0</v>
      </c>
      <c r="P431" s="1">
        <v>42551</v>
      </c>
      <c r="Q431">
        <v>76232.736999999994</v>
      </c>
      <c r="R431" t="s">
        <v>51</v>
      </c>
      <c r="S431">
        <v>3.7666666666666599</v>
      </c>
      <c r="T431" t="s">
        <v>112</v>
      </c>
      <c r="U431" t="s">
        <v>33</v>
      </c>
      <c r="V431" t="s">
        <v>34</v>
      </c>
      <c r="W431" t="s">
        <v>34</v>
      </c>
      <c r="X431" t="s">
        <v>528</v>
      </c>
      <c r="Y431">
        <v>2017</v>
      </c>
      <c r="Z431">
        <v>2017</v>
      </c>
      <c r="AA431">
        <v>0.39</v>
      </c>
    </row>
    <row r="432" spans="1:27" x14ac:dyDescent="0.25">
      <c r="A432" t="s">
        <v>525</v>
      </c>
      <c r="B432" t="s">
        <v>533</v>
      </c>
      <c r="C432" t="s">
        <v>563</v>
      </c>
      <c r="D432" t="s">
        <v>38</v>
      </c>
      <c r="E432" s="1">
        <v>42942</v>
      </c>
      <c r="F432">
        <v>3416.3470000000002</v>
      </c>
      <c r="G432">
        <v>0</v>
      </c>
      <c r="H432">
        <v>0</v>
      </c>
      <c r="I432">
        <v>0</v>
      </c>
      <c r="J432">
        <v>93422.91</v>
      </c>
      <c r="K432" s="1">
        <v>42942</v>
      </c>
      <c r="L432">
        <v>3389.308</v>
      </c>
      <c r="M432">
        <v>0</v>
      </c>
      <c r="N432">
        <v>0</v>
      </c>
      <c r="O432">
        <v>0</v>
      </c>
      <c r="P432" s="1">
        <v>42735</v>
      </c>
      <c r="Q432">
        <v>93150.642000000007</v>
      </c>
      <c r="R432" t="s">
        <v>51</v>
      </c>
      <c r="S432">
        <v>3.8</v>
      </c>
      <c r="T432" t="s">
        <v>112</v>
      </c>
      <c r="U432" t="s">
        <v>33</v>
      </c>
      <c r="V432" t="s">
        <v>34</v>
      </c>
      <c r="W432" t="s">
        <v>34</v>
      </c>
      <c r="X432" t="s">
        <v>528</v>
      </c>
      <c r="Y432">
        <v>2017</v>
      </c>
      <c r="Z432">
        <v>2017</v>
      </c>
      <c r="AA432">
        <v>0.39</v>
      </c>
    </row>
    <row r="433" spans="1:27" x14ac:dyDescent="0.25">
      <c r="A433" t="s">
        <v>525</v>
      </c>
      <c r="B433" t="s">
        <v>533</v>
      </c>
      <c r="C433" t="s">
        <v>564</v>
      </c>
      <c r="D433" t="s">
        <v>38</v>
      </c>
      <c r="E433" s="1">
        <v>43124</v>
      </c>
      <c r="F433">
        <v>1263.9860000000001</v>
      </c>
      <c r="G433">
        <v>0</v>
      </c>
      <c r="H433">
        <v>0</v>
      </c>
      <c r="I433">
        <v>0</v>
      </c>
      <c r="J433">
        <v>112416.931</v>
      </c>
      <c r="K433" s="1">
        <v>43124</v>
      </c>
      <c r="L433">
        <v>1263.9860000000001</v>
      </c>
      <c r="M433">
        <v>0</v>
      </c>
      <c r="N433">
        <v>0</v>
      </c>
      <c r="O433">
        <v>0</v>
      </c>
      <c r="P433" s="1">
        <v>42916</v>
      </c>
      <c r="Q433">
        <v>112416.931</v>
      </c>
      <c r="R433" t="s">
        <v>51</v>
      </c>
      <c r="S433">
        <v>3.8</v>
      </c>
      <c r="T433" t="s">
        <v>112</v>
      </c>
      <c r="U433" t="s">
        <v>33</v>
      </c>
      <c r="V433" t="s">
        <v>34</v>
      </c>
      <c r="W433" t="s">
        <v>34</v>
      </c>
      <c r="X433" t="s">
        <v>528</v>
      </c>
      <c r="Y433">
        <v>2018</v>
      </c>
      <c r="Z433">
        <v>2018</v>
      </c>
      <c r="AA433">
        <v>0.25</v>
      </c>
    </row>
    <row r="434" spans="1:27" x14ac:dyDescent="0.25">
      <c r="A434" t="s">
        <v>525</v>
      </c>
      <c r="B434" t="s">
        <v>526</v>
      </c>
      <c r="C434" t="s">
        <v>565</v>
      </c>
      <c r="D434" t="s">
        <v>38</v>
      </c>
      <c r="E434" s="1">
        <v>42760</v>
      </c>
      <c r="F434">
        <v>8536.8109999999997</v>
      </c>
      <c r="G434">
        <v>0</v>
      </c>
      <c r="H434">
        <v>0</v>
      </c>
      <c r="I434">
        <v>0</v>
      </c>
      <c r="J434">
        <v>264353.04800000001</v>
      </c>
      <c r="K434" s="1">
        <v>42760</v>
      </c>
      <c r="L434">
        <v>8536.8109999999997</v>
      </c>
      <c r="M434">
        <v>0</v>
      </c>
      <c r="N434">
        <v>0</v>
      </c>
      <c r="O434">
        <v>0</v>
      </c>
      <c r="P434" s="1">
        <v>42551</v>
      </c>
      <c r="Q434">
        <v>264353.04800000001</v>
      </c>
      <c r="R434" t="s">
        <v>51</v>
      </c>
      <c r="S434">
        <v>3.7666666666666599</v>
      </c>
      <c r="T434" t="s">
        <v>112</v>
      </c>
      <c r="U434" t="s">
        <v>33</v>
      </c>
      <c r="V434" t="s">
        <v>34</v>
      </c>
      <c r="W434" t="s">
        <v>34</v>
      </c>
      <c r="X434" t="s">
        <v>528</v>
      </c>
      <c r="Y434">
        <v>2017</v>
      </c>
      <c r="Z434">
        <v>2017</v>
      </c>
      <c r="AA434">
        <v>0.39</v>
      </c>
    </row>
    <row r="435" spans="1:27" x14ac:dyDescent="0.25">
      <c r="A435" t="s">
        <v>525</v>
      </c>
      <c r="B435" t="s">
        <v>526</v>
      </c>
      <c r="C435" t="s">
        <v>566</v>
      </c>
      <c r="D435" t="s">
        <v>38</v>
      </c>
      <c r="E435" s="1">
        <v>42942</v>
      </c>
      <c r="F435">
        <v>9217.6080000000002</v>
      </c>
      <c r="G435">
        <v>0</v>
      </c>
      <c r="H435">
        <v>0</v>
      </c>
      <c r="I435">
        <v>0</v>
      </c>
      <c r="J435">
        <v>313438.04499999998</v>
      </c>
      <c r="K435" s="1">
        <v>42942</v>
      </c>
      <c r="L435">
        <v>9217.6080000000002</v>
      </c>
      <c r="M435">
        <v>0</v>
      </c>
      <c r="N435">
        <v>0</v>
      </c>
      <c r="O435">
        <v>0</v>
      </c>
      <c r="P435" s="1">
        <v>42735</v>
      </c>
      <c r="Q435">
        <v>313438.04499999998</v>
      </c>
      <c r="R435" t="s">
        <v>51</v>
      </c>
      <c r="S435">
        <v>3.8</v>
      </c>
      <c r="T435" t="s">
        <v>112</v>
      </c>
      <c r="U435" t="s">
        <v>33</v>
      </c>
      <c r="V435" t="s">
        <v>34</v>
      </c>
      <c r="W435" t="s">
        <v>34</v>
      </c>
      <c r="X435" t="s">
        <v>528</v>
      </c>
      <c r="Y435">
        <v>2017</v>
      </c>
      <c r="Z435">
        <v>2017</v>
      </c>
      <c r="AA435">
        <v>0.39</v>
      </c>
    </row>
    <row r="436" spans="1:27" x14ac:dyDescent="0.25">
      <c r="A436" t="s">
        <v>525</v>
      </c>
      <c r="B436" t="s">
        <v>526</v>
      </c>
      <c r="C436" t="s">
        <v>567</v>
      </c>
      <c r="D436" t="s">
        <v>38</v>
      </c>
      <c r="E436" s="1">
        <v>43124</v>
      </c>
      <c r="F436">
        <v>8446.5280000000002</v>
      </c>
      <c r="G436">
        <v>0</v>
      </c>
      <c r="H436">
        <v>0</v>
      </c>
      <c r="I436">
        <v>0</v>
      </c>
      <c r="J436">
        <v>365272.26</v>
      </c>
      <c r="K436" s="1">
        <v>43124</v>
      </c>
      <c r="L436">
        <v>8446.5280000000002</v>
      </c>
      <c r="M436">
        <v>0</v>
      </c>
      <c r="N436">
        <v>0</v>
      </c>
      <c r="O436">
        <v>0</v>
      </c>
      <c r="P436" s="1">
        <v>42916</v>
      </c>
      <c r="Q436">
        <v>365272.26</v>
      </c>
      <c r="R436" t="s">
        <v>51</v>
      </c>
      <c r="S436">
        <v>3.8</v>
      </c>
      <c r="T436" t="s">
        <v>112</v>
      </c>
      <c r="U436" t="s">
        <v>33</v>
      </c>
      <c r="V436" t="s">
        <v>34</v>
      </c>
      <c r="W436" t="s">
        <v>34</v>
      </c>
      <c r="X436" t="s">
        <v>528</v>
      </c>
      <c r="Y436">
        <v>2018</v>
      </c>
      <c r="Z436">
        <v>2018</v>
      </c>
      <c r="AA436">
        <v>0.25</v>
      </c>
    </row>
    <row r="437" spans="1:27" x14ac:dyDescent="0.25">
      <c r="A437" t="s">
        <v>525</v>
      </c>
      <c r="B437" t="s">
        <v>531</v>
      </c>
      <c r="C437" t="s">
        <v>568</v>
      </c>
      <c r="D437" t="s">
        <v>38</v>
      </c>
      <c r="E437" s="1">
        <v>43097</v>
      </c>
      <c r="F437">
        <v>14611.700999999999</v>
      </c>
      <c r="G437">
        <v>0</v>
      </c>
      <c r="H437">
        <v>0</v>
      </c>
      <c r="I437">
        <v>0</v>
      </c>
      <c r="J437">
        <v>328935.35200000001</v>
      </c>
      <c r="K437" s="1">
        <v>43097</v>
      </c>
      <c r="L437">
        <v>14611.700999999999</v>
      </c>
      <c r="M437">
        <v>0</v>
      </c>
      <c r="N437">
        <v>0</v>
      </c>
      <c r="O437">
        <v>0</v>
      </c>
      <c r="P437" s="1">
        <v>42916</v>
      </c>
      <c r="Q437">
        <v>328935.35200000001</v>
      </c>
      <c r="R437" t="s">
        <v>51</v>
      </c>
      <c r="S437">
        <v>3.9666666666666601</v>
      </c>
      <c r="T437" t="s">
        <v>112</v>
      </c>
      <c r="U437" t="s">
        <v>33</v>
      </c>
      <c r="V437" t="s">
        <v>34</v>
      </c>
      <c r="W437" t="s">
        <v>34</v>
      </c>
      <c r="X437" t="s">
        <v>528</v>
      </c>
      <c r="Y437">
        <v>2017</v>
      </c>
      <c r="Z437">
        <v>2017</v>
      </c>
      <c r="AA437">
        <v>0.39</v>
      </c>
    </row>
    <row r="438" spans="1:27" x14ac:dyDescent="0.25">
      <c r="A438" t="s">
        <v>525</v>
      </c>
      <c r="B438" t="s">
        <v>541</v>
      </c>
      <c r="C438" t="s">
        <v>569</v>
      </c>
      <c r="D438" t="s">
        <v>30</v>
      </c>
      <c r="E438" s="1">
        <v>43404</v>
      </c>
      <c r="F438">
        <v>88348</v>
      </c>
      <c r="G438">
        <v>6.82</v>
      </c>
      <c r="H438">
        <v>10.32</v>
      </c>
      <c r="I438">
        <v>40.21</v>
      </c>
      <c r="J438">
        <v>3368503</v>
      </c>
      <c r="K438" s="1">
        <v>43404</v>
      </c>
      <c r="L438">
        <v>43877</v>
      </c>
      <c r="M438">
        <v>6.59</v>
      </c>
      <c r="N438">
        <v>9.99</v>
      </c>
      <c r="O438">
        <v>39.67</v>
      </c>
      <c r="P438" s="1">
        <v>42916</v>
      </c>
      <c r="Q438">
        <v>3339565</v>
      </c>
      <c r="R438" t="s">
        <v>51</v>
      </c>
      <c r="S438">
        <v>10.466666666666599</v>
      </c>
      <c r="T438" t="s">
        <v>32</v>
      </c>
      <c r="U438" t="s">
        <v>40</v>
      </c>
      <c r="V438" t="s">
        <v>34</v>
      </c>
      <c r="W438" t="s">
        <v>34</v>
      </c>
      <c r="X438" t="s">
        <v>528</v>
      </c>
      <c r="Y438">
        <v>2018</v>
      </c>
      <c r="Z438">
        <v>2018</v>
      </c>
      <c r="AA438">
        <v>0.25</v>
      </c>
    </row>
    <row r="439" spans="1:27" x14ac:dyDescent="0.25">
      <c r="A439" t="s">
        <v>525</v>
      </c>
      <c r="B439" t="s">
        <v>531</v>
      </c>
      <c r="C439" t="s">
        <v>570</v>
      </c>
      <c r="D439" t="s">
        <v>38</v>
      </c>
      <c r="E439" s="1">
        <v>43334</v>
      </c>
      <c r="F439">
        <v>15443.508</v>
      </c>
      <c r="G439">
        <v>0</v>
      </c>
      <c r="H439">
        <v>0</v>
      </c>
      <c r="I439">
        <v>0</v>
      </c>
      <c r="J439">
        <v>405150.049</v>
      </c>
      <c r="K439" s="1">
        <v>43334</v>
      </c>
      <c r="L439">
        <v>14242.288</v>
      </c>
      <c r="M439">
        <v>0</v>
      </c>
      <c r="N439">
        <v>0</v>
      </c>
      <c r="O439">
        <v>0</v>
      </c>
      <c r="P439" s="1">
        <v>43100</v>
      </c>
      <c r="Q439">
        <v>381659.45699999999</v>
      </c>
      <c r="R439" t="s">
        <v>51</v>
      </c>
      <c r="S439">
        <v>5.86666666666666</v>
      </c>
      <c r="T439" t="s">
        <v>112</v>
      </c>
      <c r="U439" t="s">
        <v>33</v>
      </c>
      <c r="V439" t="s">
        <v>34</v>
      </c>
      <c r="W439" t="s">
        <v>34</v>
      </c>
      <c r="X439" t="s">
        <v>528</v>
      </c>
      <c r="Y439">
        <v>2018</v>
      </c>
      <c r="Z439">
        <v>2018</v>
      </c>
      <c r="AA439">
        <v>0.25</v>
      </c>
    </row>
    <row r="440" spans="1:27" x14ac:dyDescent="0.25">
      <c r="A440" t="s">
        <v>525</v>
      </c>
      <c r="B440" t="s">
        <v>571</v>
      </c>
      <c r="C440" t="s">
        <v>572</v>
      </c>
      <c r="D440" t="s">
        <v>30</v>
      </c>
      <c r="E440" s="1">
        <v>42816</v>
      </c>
      <c r="F440">
        <v>12519.364</v>
      </c>
      <c r="G440">
        <v>0</v>
      </c>
      <c r="H440">
        <v>0</v>
      </c>
      <c r="I440">
        <v>0</v>
      </c>
      <c r="J440">
        <v>17973.218000000001</v>
      </c>
      <c r="K440" s="1">
        <v>42816</v>
      </c>
      <c r="L440">
        <v>12519.364</v>
      </c>
      <c r="M440">
        <v>0</v>
      </c>
      <c r="N440">
        <v>0</v>
      </c>
      <c r="O440">
        <v>0</v>
      </c>
      <c r="P440" s="1">
        <v>42551</v>
      </c>
      <c r="Q440">
        <v>17973.218000000001</v>
      </c>
      <c r="R440" t="s">
        <v>51</v>
      </c>
      <c r="S440">
        <v>4.9666666666666597</v>
      </c>
      <c r="T440" t="s">
        <v>112</v>
      </c>
      <c r="U440" t="s">
        <v>33</v>
      </c>
      <c r="V440" t="s">
        <v>34</v>
      </c>
      <c r="W440" t="s">
        <v>34</v>
      </c>
      <c r="X440" t="s">
        <v>528</v>
      </c>
      <c r="Y440">
        <v>2017</v>
      </c>
      <c r="Z440">
        <v>2017</v>
      </c>
      <c r="AA440">
        <v>0.39</v>
      </c>
    </row>
    <row r="441" spans="1:27" x14ac:dyDescent="0.25">
      <c r="A441" t="s">
        <v>525</v>
      </c>
      <c r="B441" t="s">
        <v>571</v>
      </c>
      <c r="C441" t="s">
        <v>573</v>
      </c>
      <c r="D441" t="s">
        <v>30</v>
      </c>
      <c r="E441" s="1">
        <v>43025</v>
      </c>
      <c r="F441">
        <v>9621.0210000000006</v>
      </c>
      <c r="G441">
        <v>0</v>
      </c>
      <c r="H441">
        <v>0</v>
      </c>
      <c r="I441">
        <v>0</v>
      </c>
      <c r="J441">
        <v>62688.002999999997</v>
      </c>
      <c r="K441" s="1">
        <v>43025</v>
      </c>
      <c r="L441">
        <v>9621.0210000000006</v>
      </c>
      <c r="M441">
        <v>0</v>
      </c>
      <c r="N441">
        <v>0</v>
      </c>
      <c r="O441">
        <v>0</v>
      </c>
      <c r="P441" s="1">
        <v>42735</v>
      </c>
      <c r="Q441">
        <v>62688.002999999997</v>
      </c>
      <c r="R441" t="s">
        <v>43</v>
      </c>
      <c r="S441">
        <v>5.8333333333333304</v>
      </c>
      <c r="T441" t="s">
        <v>112</v>
      </c>
      <c r="U441" t="s">
        <v>33</v>
      </c>
      <c r="V441" t="s">
        <v>34</v>
      </c>
      <c r="W441" t="s">
        <v>34</v>
      </c>
      <c r="X441" t="s">
        <v>528</v>
      </c>
      <c r="Y441">
        <v>2017</v>
      </c>
      <c r="Z441">
        <v>2017</v>
      </c>
      <c r="AA441">
        <v>0.39</v>
      </c>
    </row>
    <row r="442" spans="1:27" x14ac:dyDescent="0.25">
      <c r="A442" t="s">
        <v>525</v>
      </c>
      <c r="B442" t="s">
        <v>533</v>
      </c>
      <c r="C442" t="s">
        <v>574</v>
      </c>
      <c r="D442" t="s">
        <v>30</v>
      </c>
      <c r="E442" s="1">
        <v>43243</v>
      </c>
      <c r="F442">
        <v>1933.212</v>
      </c>
      <c r="G442">
        <v>0</v>
      </c>
      <c r="H442">
        <v>0</v>
      </c>
      <c r="I442">
        <v>0</v>
      </c>
      <c r="J442">
        <v>31609.627</v>
      </c>
      <c r="K442" s="1">
        <v>43243</v>
      </c>
      <c r="L442">
        <v>1933.212</v>
      </c>
      <c r="M442">
        <v>0</v>
      </c>
      <c r="N442">
        <v>0</v>
      </c>
      <c r="O442">
        <v>0</v>
      </c>
      <c r="P442" s="1">
        <v>43039</v>
      </c>
      <c r="Q442">
        <v>31609.627</v>
      </c>
      <c r="R442" t="s">
        <v>51</v>
      </c>
      <c r="S442">
        <v>3.7</v>
      </c>
      <c r="T442" t="s">
        <v>112</v>
      </c>
      <c r="U442" t="s">
        <v>33</v>
      </c>
      <c r="V442" t="s">
        <v>34</v>
      </c>
      <c r="W442" t="s">
        <v>34</v>
      </c>
      <c r="X442" t="s">
        <v>528</v>
      </c>
      <c r="Y442">
        <v>2018</v>
      </c>
      <c r="Z442">
        <v>2018</v>
      </c>
      <c r="AA442">
        <v>0.25</v>
      </c>
    </row>
    <row r="443" spans="1:27" x14ac:dyDescent="0.25">
      <c r="A443" t="s">
        <v>525</v>
      </c>
      <c r="B443" t="s">
        <v>533</v>
      </c>
      <c r="C443" t="s">
        <v>575</v>
      </c>
      <c r="D443" t="s">
        <v>38</v>
      </c>
      <c r="E443" s="1">
        <v>43348</v>
      </c>
      <c r="F443">
        <v>2191.8290000000002</v>
      </c>
      <c r="G443">
        <v>0</v>
      </c>
      <c r="H443">
        <v>0</v>
      </c>
      <c r="I443">
        <v>0</v>
      </c>
      <c r="J443">
        <v>130976.33100000001</v>
      </c>
      <c r="K443" s="1">
        <v>43348</v>
      </c>
      <c r="L443">
        <v>2191.8290000000002</v>
      </c>
      <c r="M443">
        <v>0</v>
      </c>
      <c r="N443">
        <v>0</v>
      </c>
      <c r="O443">
        <v>0</v>
      </c>
      <c r="P443" s="1">
        <v>43100</v>
      </c>
      <c r="Q443">
        <v>130976.33100000001</v>
      </c>
      <c r="R443" t="s">
        <v>51</v>
      </c>
      <c r="S443">
        <v>5.2</v>
      </c>
      <c r="T443" t="s">
        <v>112</v>
      </c>
      <c r="U443" t="s">
        <v>33</v>
      </c>
      <c r="V443" t="s">
        <v>34</v>
      </c>
      <c r="W443" t="s">
        <v>34</v>
      </c>
      <c r="X443" t="s">
        <v>528</v>
      </c>
      <c r="Y443">
        <v>2018</v>
      </c>
      <c r="Z443">
        <v>2018</v>
      </c>
      <c r="AA443">
        <v>0.25</v>
      </c>
    </row>
    <row r="444" spans="1:27" x14ac:dyDescent="0.25">
      <c r="A444" t="s">
        <v>525</v>
      </c>
      <c r="B444" t="s">
        <v>526</v>
      </c>
      <c r="C444" t="s">
        <v>576</v>
      </c>
      <c r="D444" t="s">
        <v>38</v>
      </c>
      <c r="E444" s="1">
        <v>43348</v>
      </c>
      <c r="F444">
        <v>9812.1740000000009</v>
      </c>
      <c r="G444">
        <v>0</v>
      </c>
      <c r="H444">
        <v>0</v>
      </c>
      <c r="I444">
        <v>0</v>
      </c>
      <c r="J444">
        <v>421718.967</v>
      </c>
      <c r="K444" s="1">
        <v>43348</v>
      </c>
      <c r="L444">
        <v>9812.1740000000009</v>
      </c>
      <c r="M444">
        <v>0</v>
      </c>
      <c r="N444">
        <v>0</v>
      </c>
      <c r="O444">
        <v>0</v>
      </c>
      <c r="P444" s="1">
        <v>43100</v>
      </c>
      <c r="Q444">
        <v>421718.967</v>
      </c>
      <c r="R444" t="s">
        <v>51</v>
      </c>
      <c r="S444">
        <v>5.2</v>
      </c>
      <c r="T444" t="s">
        <v>112</v>
      </c>
      <c r="U444" t="s">
        <v>33</v>
      </c>
      <c r="V444" t="s">
        <v>34</v>
      </c>
      <c r="W444" t="s">
        <v>34</v>
      </c>
      <c r="X444" t="s">
        <v>528</v>
      </c>
      <c r="Y444">
        <v>2018</v>
      </c>
      <c r="Z444">
        <v>2018</v>
      </c>
      <c r="AA444">
        <v>0.25</v>
      </c>
    </row>
    <row r="445" spans="1:27" x14ac:dyDescent="0.25">
      <c r="A445" t="s">
        <v>525</v>
      </c>
      <c r="B445" t="s">
        <v>571</v>
      </c>
      <c r="C445" t="s">
        <v>577</v>
      </c>
      <c r="D445" t="s">
        <v>30</v>
      </c>
      <c r="E445" s="1">
        <v>43382</v>
      </c>
      <c r="F445">
        <v>14309.572</v>
      </c>
      <c r="G445">
        <v>0</v>
      </c>
      <c r="H445">
        <v>0</v>
      </c>
      <c r="I445">
        <v>0</v>
      </c>
      <c r="J445">
        <v>213306.383</v>
      </c>
      <c r="K445" s="1">
        <v>43382</v>
      </c>
      <c r="L445">
        <v>14309.572</v>
      </c>
      <c r="M445">
        <v>0</v>
      </c>
      <c r="N445">
        <v>0</v>
      </c>
      <c r="O445">
        <v>0</v>
      </c>
      <c r="P445" s="1">
        <v>43100</v>
      </c>
      <c r="Q445">
        <v>213306.383</v>
      </c>
      <c r="R445" t="s">
        <v>43</v>
      </c>
      <c r="S445">
        <v>5.5666666666666602</v>
      </c>
      <c r="T445" t="s">
        <v>112</v>
      </c>
      <c r="U445" t="s">
        <v>33</v>
      </c>
      <c r="V445" t="s">
        <v>34</v>
      </c>
      <c r="W445" t="s">
        <v>34</v>
      </c>
      <c r="X445" t="s">
        <v>528</v>
      </c>
      <c r="Y445">
        <v>2018</v>
      </c>
      <c r="Z445">
        <v>2018</v>
      </c>
      <c r="AA445">
        <v>0.25</v>
      </c>
    </row>
    <row r="446" spans="1:27" x14ac:dyDescent="0.25">
      <c r="A446" t="s">
        <v>525</v>
      </c>
      <c r="B446" t="s">
        <v>531</v>
      </c>
      <c r="C446" t="s">
        <v>578</v>
      </c>
      <c r="D446" t="s">
        <v>30</v>
      </c>
      <c r="E446" s="1">
        <v>43250</v>
      </c>
      <c r="F446">
        <v>12551.65</v>
      </c>
      <c r="G446">
        <v>0</v>
      </c>
      <c r="H446">
        <v>0</v>
      </c>
      <c r="I446">
        <v>0</v>
      </c>
      <c r="J446">
        <v>250425.74400000001</v>
      </c>
      <c r="K446" s="1">
        <v>43250</v>
      </c>
      <c r="L446">
        <v>12551.65</v>
      </c>
      <c r="M446">
        <v>0</v>
      </c>
      <c r="N446">
        <v>0</v>
      </c>
      <c r="O446">
        <v>0</v>
      </c>
      <c r="P446" s="1">
        <v>43069</v>
      </c>
      <c r="Q446">
        <v>250425.74400000001</v>
      </c>
      <c r="R446" t="s">
        <v>51</v>
      </c>
      <c r="S446">
        <v>4</v>
      </c>
      <c r="T446" t="s">
        <v>112</v>
      </c>
      <c r="U446" t="s">
        <v>33</v>
      </c>
      <c r="V446" t="s">
        <v>34</v>
      </c>
      <c r="W446" t="s">
        <v>34</v>
      </c>
      <c r="X446" t="s">
        <v>528</v>
      </c>
      <c r="Y446">
        <v>2018</v>
      </c>
      <c r="Z446">
        <v>2018</v>
      </c>
      <c r="AA446">
        <v>0.25</v>
      </c>
    </row>
    <row r="447" spans="1:27" x14ac:dyDescent="0.25">
      <c r="A447" t="s">
        <v>525</v>
      </c>
      <c r="B447" t="s">
        <v>533</v>
      </c>
      <c r="C447" t="s">
        <v>579</v>
      </c>
      <c r="D447" t="s">
        <v>30</v>
      </c>
      <c r="E447" s="1">
        <v>43439</v>
      </c>
      <c r="F447">
        <v>3941.1080000000002</v>
      </c>
      <c r="G447">
        <v>0</v>
      </c>
      <c r="H447">
        <v>0</v>
      </c>
      <c r="I447">
        <v>0</v>
      </c>
      <c r="J447">
        <v>59199.082000000002</v>
      </c>
      <c r="K447" s="1">
        <v>43439</v>
      </c>
      <c r="L447">
        <v>3941.1080000000002</v>
      </c>
      <c r="M447">
        <v>0</v>
      </c>
      <c r="N447">
        <v>0</v>
      </c>
      <c r="O447">
        <v>0</v>
      </c>
      <c r="P447" s="1">
        <v>43220</v>
      </c>
      <c r="Q447">
        <v>59199.082000000002</v>
      </c>
      <c r="R447" t="s">
        <v>51</v>
      </c>
      <c r="S447">
        <v>4.2</v>
      </c>
      <c r="T447" t="s">
        <v>112</v>
      </c>
      <c r="U447" t="s">
        <v>33</v>
      </c>
      <c r="V447" t="s">
        <v>34</v>
      </c>
      <c r="W447" t="s">
        <v>34</v>
      </c>
      <c r="X447" t="s">
        <v>528</v>
      </c>
      <c r="Y447">
        <v>2018</v>
      </c>
      <c r="Z447">
        <v>2018</v>
      </c>
      <c r="AA447">
        <v>0.25</v>
      </c>
    </row>
    <row r="448" spans="1:27" x14ac:dyDescent="0.25">
      <c r="A448" t="s">
        <v>525</v>
      </c>
      <c r="B448" t="s">
        <v>531</v>
      </c>
      <c r="C448" t="s">
        <v>580</v>
      </c>
      <c r="D448" t="s">
        <v>30</v>
      </c>
      <c r="E448" s="1">
        <v>43803</v>
      </c>
      <c r="F448">
        <v>109499.549</v>
      </c>
      <c r="G448">
        <v>7.02</v>
      </c>
      <c r="H448">
        <v>10.8</v>
      </c>
      <c r="I448">
        <v>47.86</v>
      </c>
      <c r="J448">
        <v>4115502.071</v>
      </c>
      <c r="K448" s="1">
        <v>43803</v>
      </c>
      <c r="L448">
        <v>42731.288</v>
      </c>
      <c r="M448">
        <v>6.52</v>
      </c>
      <c r="N448">
        <v>9.75</v>
      </c>
      <c r="O448">
        <v>47.86</v>
      </c>
      <c r="P448" s="1">
        <v>43830</v>
      </c>
      <c r="Q448">
        <v>4115502.071</v>
      </c>
      <c r="R448" t="s">
        <v>51</v>
      </c>
      <c r="S448">
        <v>13.3</v>
      </c>
      <c r="T448" t="s">
        <v>32</v>
      </c>
      <c r="U448" t="s">
        <v>40</v>
      </c>
      <c r="V448" t="s">
        <v>41</v>
      </c>
      <c r="W448" t="s">
        <v>34</v>
      </c>
      <c r="X448" t="s">
        <v>528</v>
      </c>
      <c r="Y448">
        <v>2019</v>
      </c>
      <c r="Z448">
        <v>2019</v>
      </c>
      <c r="AA448">
        <v>0.25</v>
      </c>
    </row>
    <row r="449" spans="1:27" x14ac:dyDescent="0.25">
      <c r="A449" t="s">
        <v>525</v>
      </c>
      <c r="B449" t="s">
        <v>531</v>
      </c>
      <c r="C449" t="s">
        <v>581</v>
      </c>
      <c r="D449" t="s">
        <v>30</v>
      </c>
      <c r="E449" s="1">
        <v>43432</v>
      </c>
      <c r="F449">
        <v>15488.105</v>
      </c>
      <c r="G449">
        <v>0</v>
      </c>
      <c r="H449">
        <v>0</v>
      </c>
      <c r="I449">
        <v>0</v>
      </c>
      <c r="J449">
        <v>324739.89899999998</v>
      </c>
      <c r="K449" s="1">
        <v>43432</v>
      </c>
      <c r="L449">
        <v>14846.005999999999</v>
      </c>
      <c r="M449">
        <v>0</v>
      </c>
      <c r="N449">
        <v>0</v>
      </c>
      <c r="O449">
        <v>0</v>
      </c>
      <c r="P449" s="1">
        <v>43251</v>
      </c>
      <c r="Q449">
        <v>319932.84700000001</v>
      </c>
      <c r="R449" t="s">
        <v>51</v>
      </c>
      <c r="S449">
        <v>4</v>
      </c>
      <c r="T449" t="s">
        <v>112</v>
      </c>
      <c r="U449" t="s">
        <v>40</v>
      </c>
      <c r="V449" t="s">
        <v>34</v>
      </c>
      <c r="W449" t="s">
        <v>34</v>
      </c>
      <c r="X449" t="s">
        <v>528</v>
      </c>
      <c r="Y449">
        <v>2018</v>
      </c>
      <c r="Z449">
        <v>2018</v>
      </c>
      <c r="AA449">
        <v>0.25</v>
      </c>
    </row>
    <row r="450" spans="1:27" x14ac:dyDescent="0.25">
      <c r="A450" t="s">
        <v>525</v>
      </c>
      <c r="B450" t="s">
        <v>533</v>
      </c>
      <c r="C450" t="s">
        <v>582</v>
      </c>
      <c r="D450" t="s">
        <v>38</v>
      </c>
      <c r="E450" s="1">
        <v>43494</v>
      </c>
      <c r="F450">
        <v>-801.95500000000004</v>
      </c>
      <c r="G450">
        <v>0</v>
      </c>
      <c r="H450">
        <v>0</v>
      </c>
      <c r="I450">
        <v>0</v>
      </c>
      <c r="J450">
        <v>147157.37899999999</v>
      </c>
      <c r="K450" s="1">
        <v>43494</v>
      </c>
      <c r="L450">
        <v>-801.95500000000004</v>
      </c>
      <c r="M450">
        <v>0</v>
      </c>
      <c r="N450">
        <v>0</v>
      </c>
      <c r="O450">
        <v>0</v>
      </c>
      <c r="P450" s="1">
        <v>43281</v>
      </c>
      <c r="Q450">
        <v>147157.37899999999</v>
      </c>
      <c r="R450" t="s">
        <v>51</v>
      </c>
      <c r="S450">
        <v>4</v>
      </c>
      <c r="T450" t="s">
        <v>112</v>
      </c>
      <c r="U450" t="s">
        <v>33</v>
      </c>
      <c r="V450" t="s">
        <v>34</v>
      </c>
      <c r="W450" t="s">
        <v>34</v>
      </c>
      <c r="X450" t="s">
        <v>528</v>
      </c>
      <c r="Y450">
        <v>2019</v>
      </c>
      <c r="Z450">
        <v>2019</v>
      </c>
      <c r="AA450">
        <v>0.25</v>
      </c>
    </row>
    <row r="451" spans="1:27" x14ac:dyDescent="0.25">
      <c r="A451" t="s">
        <v>525</v>
      </c>
      <c r="B451" t="s">
        <v>526</v>
      </c>
      <c r="C451" t="s">
        <v>583</v>
      </c>
      <c r="D451" t="s">
        <v>38</v>
      </c>
      <c r="E451" s="1">
        <v>43494</v>
      </c>
      <c r="F451">
        <v>-13114.714</v>
      </c>
      <c r="G451">
        <v>0</v>
      </c>
      <c r="H451">
        <v>0</v>
      </c>
      <c r="I451">
        <v>0</v>
      </c>
      <c r="J451">
        <v>475999.011</v>
      </c>
      <c r="K451" s="1">
        <v>43494</v>
      </c>
      <c r="L451">
        <v>-13114.714</v>
      </c>
      <c r="M451">
        <v>0</v>
      </c>
      <c r="N451">
        <v>0</v>
      </c>
      <c r="O451">
        <v>0</v>
      </c>
      <c r="P451" s="1">
        <v>43281</v>
      </c>
      <c r="Q451">
        <v>475999.011</v>
      </c>
      <c r="R451" t="s">
        <v>51</v>
      </c>
      <c r="S451">
        <v>4</v>
      </c>
      <c r="T451" t="s">
        <v>112</v>
      </c>
      <c r="U451" t="s">
        <v>33</v>
      </c>
      <c r="V451" t="s">
        <v>34</v>
      </c>
      <c r="W451" t="s">
        <v>34</v>
      </c>
      <c r="X451" t="s">
        <v>528</v>
      </c>
      <c r="Y451">
        <v>2019</v>
      </c>
      <c r="Z451">
        <v>2019</v>
      </c>
      <c r="AA451">
        <v>0.25</v>
      </c>
    </row>
    <row r="452" spans="1:27" x14ac:dyDescent="0.25">
      <c r="A452" t="s">
        <v>525</v>
      </c>
      <c r="B452" t="s">
        <v>531</v>
      </c>
      <c r="C452" t="s">
        <v>584</v>
      </c>
      <c r="D452" t="s">
        <v>38</v>
      </c>
      <c r="E452" s="1">
        <v>43461</v>
      </c>
      <c r="F452">
        <v>-323.67399999999998</v>
      </c>
      <c r="G452">
        <v>0</v>
      </c>
      <c r="H452">
        <v>0</v>
      </c>
      <c r="I452">
        <v>0</v>
      </c>
      <c r="J452">
        <v>452919.29300000001</v>
      </c>
      <c r="K452" s="1">
        <v>43461</v>
      </c>
      <c r="L452">
        <v>-6975.808</v>
      </c>
      <c r="M452">
        <v>0</v>
      </c>
      <c r="N452">
        <v>0</v>
      </c>
      <c r="O452">
        <v>0</v>
      </c>
      <c r="P452" s="1">
        <v>43281</v>
      </c>
      <c r="Q452">
        <v>0</v>
      </c>
      <c r="R452" t="s">
        <v>43</v>
      </c>
      <c r="S452">
        <v>4.0333333333333297</v>
      </c>
      <c r="T452" t="s">
        <v>112</v>
      </c>
      <c r="U452" t="s">
        <v>40</v>
      </c>
      <c r="V452" t="s">
        <v>34</v>
      </c>
      <c r="W452" t="s">
        <v>34</v>
      </c>
      <c r="X452" t="s">
        <v>528</v>
      </c>
      <c r="Y452">
        <v>2018</v>
      </c>
      <c r="Z452">
        <v>2018</v>
      </c>
      <c r="AA452">
        <v>0.25</v>
      </c>
    </row>
    <row r="453" spans="1:27" x14ac:dyDescent="0.25">
      <c r="A453" t="s">
        <v>525</v>
      </c>
      <c r="B453" t="s">
        <v>531</v>
      </c>
      <c r="C453" t="s">
        <v>585</v>
      </c>
      <c r="D453" t="s">
        <v>30</v>
      </c>
      <c r="E453" s="1">
        <v>43628</v>
      </c>
      <c r="F453">
        <v>16651.811000000002</v>
      </c>
      <c r="G453">
        <v>0</v>
      </c>
      <c r="H453">
        <v>0</v>
      </c>
      <c r="I453">
        <v>0</v>
      </c>
      <c r="J453">
        <v>375160.19400000002</v>
      </c>
      <c r="K453" s="1">
        <v>43628</v>
      </c>
      <c r="L453">
        <v>16651.811000000002</v>
      </c>
      <c r="M453">
        <v>0</v>
      </c>
      <c r="N453">
        <v>0</v>
      </c>
      <c r="O453">
        <v>0</v>
      </c>
      <c r="P453" s="1">
        <v>43434</v>
      </c>
      <c r="Q453">
        <v>375160.19400000002</v>
      </c>
      <c r="R453" t="s">
        <v>51</v>
      </c>
      <c r="S453">
        <v>4.4666666666666597</v>
      </c>
      <c r="T453" t="s">
        <v>112</v>
      </c>
      <c r="U453" t="s">
        <v>33</v>
      </c>
      <c r="V453" t="s">
        <v>34</v>
      </c>
      <c r="W453" t="s">
        <v>34</v>
      </c>
      <c r="X453" t="s">
        <v>528</v>
      </c>
      <c r="Y453">
        <v>2019</v>
      </c>
      <c r="Z453">
        <v>2019</v>
      </c>
      <c r="AA453">
        <v>0.25</v>
      </c>
    </row>
    <row r="454" spans="1:27" x14ac:dyDescent="0.25">
      <c r="A454" t="s">
        <v>525</v>
      </c>
      <c r="B454" t="s">
        <v>533</v>
      </c>
      <c r="C454" t="s">
        <v>586</v>
      </c>
      <c r="D454" t="s">
        <v>30</v>
      </c>
      <c r="E454" s="1">
        <v>43614</v>
      </c>
      <c r="F454">
        <v>4068.194</v>
      </c>
      <c r="G454">
        <v>0</v>
      </c>
      <c r="H454">
        <v>0</v>
      </c>
      <c r="I454">
        <v>0</v>
      </c>
      <c r="J454">
        <v>83566.714000000007</v>
      </c>
      <c r="K454" s="1">
        <v>43614</v>
      </c>
      <c r="L454">
        <v>4068.194</v>
      </c>
      <c r="M454">
        <v>0</v>
      </c>
      <c r="N454">
        <v>0</v>
      </c>
      <c r="O454">
        <v>0</v>
      </c>
      <c r="P454" s="1">
        <v>43404</v>
      </c>
      <c r="Q454">
        <v>83566.714000000007</v>
      </c>
      <c r="R454" t="s">
        <v>51</v>
      </c>
      <c r="S454">
        <v>3.8</v>
      </c>
      <c r="T454" t="s">
        <v>112</v>
      </c>
      <c r="U454" t="s">
        <v>33</v>
      </c>
      <c r="V454" t="s">
        <v>34</v>
      </c>
      <c r="W454" t="s">
        <v>34</v>
      </c>
      <c r="X454" t="s">
        <v>528</v>
      </c>
      <c r="Y454">
        <v>2019</v>
      </c>
      <c r="Z454">
        <v>2019</v>
      </c>
      <c r="AA454">
        <v>0.25</v>
      </c>
    </row>
    <row r="455" spans="1:27" x14ac:dyDescent="0.25">
      <c r="A455" t="s">
        <v>525</v>
      </c>
      <c r="B455" t="s">
        <v>529</v>
      </c>
      <c r="C455" t="s">
        <v>587</v>
      </c>
      <c r="D455" t="s">
        <v>30</v>
      </c>
      <c r="E455" s="1">
        <v>43901</v>
      </c>
      <c r="F455">
        <v>172004.65100000001</v>
      </c>
      <c r="G455">
        <v>5.91</v>
      </c>
      <c r="H455">
        <v>10.5</v>
      </c>
      <c r="I455">
        <v>37.549999999999997</v>
      </c>
      <c r="J455">
        <v>4946962.2010000004</v>
      </c>
      <c r="K455" s="1">
        <v>43901</v>
      </c>
      <c r="L455">
        <v>77082.210000000006</v>
      </c>
      <c r="M455">
        <v>5.61</v>
      </c>
      <c r="N455">
        <v>9.6999999999999993</v>
      </c>
      <c r="O455">
        <v>37.549999999999997</v>
      </c>
      <c r="P455" s="1">
        <v>44196</v>
      </c>
      <c r="Q455">
        <v>4694019.7120000003</v>
      </c>
      <c r="R455" t="s">
        <v>51</v>
      </c>
      <c r="S455">
        <v>10.066666666666601</v>
      </c>
      <c r="T455" t="s">
        <v>32</v>
      </c>
      <c r="U455" t="s">
        <v>33</v>
      </c>
      <c r="V455" t="s">
        <v>41</v>
      </c>
      <c r="W455" t="s">
        <v>34</v>
      </c>
      <c r="X455" t="s">
        <v>528</v>
      </c>
      <c r="Y455">
        <v>2020</v>
      </c>
      <c r="Z455">
        <v>2020</v>
      </c>
      <c r="AA455">
        <v>0.25</v>
      </c>
    </row>
    <row r="456" spans="1:27" x14ac:dyDescent="0.25">
      <c r="A456" t="s">
        <v>525</v>
      </c>
      <c r="B456" t="s">
        <v>571</v>
      </c>
      <c r="C456" t="s">
        <v>588</v>
      </c>
      <c r="D456" t="s">
        <v>30</v>
      </c>
      <c r="E456" s="1">
        <v>43746</v>
      </c>
      <c r="F456">
        <v>23521.01</v>
      </c>
      <c r="G456">
        <v>0</v>
      </c>
      <c r="H456">
        <v>0</v>
      </c>
      <c r="I456">
        <v>0</v>
      </c>
      <c r="J456">
        <v>393499.99300000002</v>
      </c>
      <c r="K456" s="1">
        <v>43746</v>
      </c>
      <c r="L456">
        <v>23521.01</v>
      </c>
      <c r="M456">
        <v>0</v>
      </c>
      <c r="N456">
        <v>0</v>
      </c>
      <c r="O456">
        <v>0</v>
      </c>
      <c r="P456" s="1">
        <v>43465</v>
      </c>
      <c r="Q456">
        <v>393499.99300000002</v>
      </c>
      <c r="R456" t="s">
        <v>51</v>
      </c>
      <c r="S456">
        <v>5.36666666666666</v>
      </c>
      <c r="T456" t="s">
        <v>112</v>
      </c>
      <c r="U456" t="s">
        <v>33</v>
      </c>
      <c r="V456" t="s">
        <v>34</v>
      </c>
      <c r="W456" t="s">
        <v>34</v>
      </c>
      <c r="X456" t="s">
        <v>528</v>
      </c>
      <c r="Y456">
        <v>2019</v>
      </c>
      <c r="Z456">
        <v>2019</v>
      </c>
      <c r="AA456">
        <v>0.25</v>
      </c>
    </row>
    <row r="457" spans="1:27" x14ac:dyDescent="0.25">
      <c r="A457" t="s">
        <v>525</v>
      </c>
      <c r="B457" t="s">
        <v>571</v>
      </c>
      <c r="C457" t="s">
        <v>589</v>
      </c>
      <c r="D457" t="s">
        <v>30</v>
      </c>
      <c r="E457" s="1">
        <v>44011</v>
      </c>
      <c r="F457">
        <v>361790</v>
      </c>
      <c r="G457">
        <v>6</v>
      </c>
      <c r="H457">
        <v>10.4</v>
      </c>
      <c r="I457">
        <v>40.98</v>
      </c>
      <c r="J457">
        <v>10195192</v>
      </c>
      <c r="K457" s="1">
        <v>44011</v>
      </c>
      <c r="L457">
        <v>145867</v>
      </c>
      <c r="M457">
        <v>5.71</v>
      </c>
      <c r="N457">
        <v>9.6999999999999993</v>
      </c>
      <c r="O457">
        <v>40.98</v>
      </c>
      <c r="P457" s="1">
        <v>44196</v>
      </c>
      <c r="Q457">
        <v>10195192</v>
      </c>
      <c r="R457" t="s">
        <v>51</v>
      </c>
      <c r="S457">
        <v>12.1</v>
      </c>
      <c r="T457" t="s">
        <v>32</v>
      </c>
      <c r="U457" t="s">
        <v>33</v>
      </c>
      <c r="V457" t="s">
        <v>41</v>
      </c>
      <c r="W457" t="s">
        <v>34</v>
      </c>
      <c r="X457" t="s">
        <v>528</v>
      </c>
      <c r="Y457">
        <v>2020</v>
      </c>
      <c r="Z457">
        <v>2020</v>
      </c>
      <c r="AA457">
        <v>0.25</v>
      </c>
    </row>
    <row r="458" spans="1:27" x14ac:dyDescent="0.25">
      <c r="A458" t="s">
        <v>525</v>
      </c>
      <c r="B458" t="s">
        <v>526</v>
      </c>
      <c r="C458" t="s">
        <v>590</v>
      </c>
      <c r="D458" t="s">
        <v>38</v>
      </c>
      <c r="E458" s="1">
        <v>43675</v>
      </c>
      <c r="F458">
        <v>10421.816000000001</v>
      </c>
      <c r="G458">
        <v>0</v>
      </c>
      <c r="H458">
        <v>0</v>
      </c>
      <c r="I458">
        <v>0</v>
      </c>
      <c r="J458">
        <v>533651.37800000003</v>
      </c>
      <c r="K458" s="1">
        <v>43675</v>
      </c>
      <c r="L458">
        <v>10400</v>
      </c>
      <c r="M458">
        <v>0</v>
      </c>
      <c r="N458">
        <v>0</v>
      </c>
      <c r="O458">
        <v>0</v>
      </c>
      <c r="P458" s="1">
        <v>43465</v>
      </c>
      <c r="Q458">
        <v>0</v>
      </c>
      <c r="R458" t="s">
        <v>43</v>
      </c>
      <c r="S458">
        <v>3.9666666666666601</v>
      </c>
      <c r="T458" t="s">
        <v>112</v>
      </c>
      <c r="U458" t="s">
        <v>33</v>
      </c>
      <c r="V458" t="s">
        <v>34</v>
      </c>
      <c r="W458" t="s">
        <v>34</v>
      </c>
      <c r="X458" t="s">
        <v>528</v>
      </c>
      <c r="Y458">
        <v>2019</v>
      </c>
      <c r="Z458">
        <v>2019</v>
      </c>
      <c r="AA458">
        <v>0.25</v>
      </c>
    </row>
    <row r="459" spans="1:27" x14ac:dyDescent="0.25">
      <c r="A459" t="s">
        <v>525</v>
      </c>
      <c r="B459" t="s">
        <v>533</v>
      </c>
      <c r="C459" t="s">
        <v>591</v>
      </c>
      <c r="D459" t="s">
        <v>38</v>
      </c>
      <c r="E459" s="1">
        <v>43675</v>
      </c>
      <c r="F459">
        <v>4139.9399999999996</v>
      </c>
      <c r="G459">
        <v>0</v>
      </c>
      <c r="H459">
        <v>0</v>
      </c>
      <c r="I459">
        <v>0</v>
      </c>
      <c r="J459">
        <v>169396.37899999999</v>
      </c>
      <c r="K459" s="1">
        <v>43675</v>
      </c>
      <c r="L459">
        <v>4100</v>
      </c>
      <c r="M459">
        <v>0</v>
      </c>
      <c r="N459">
        <v>0</v>
      </c>
      <c r="O459">
        <v>0</v>
      </c>
      <c r="P459" s="1">
        <v>43465</v>
      </c>
      <c r="Q459">
        <v>0</v>
      </c>
      <c r="R459" t="s">
        <v>43</v>
      </c>
      <c r="S459">
        <v>3.9666666666666601</v>
      </c>
      <c r="T459" t="s">
        <v>112</v>
      </c>
      <c r="U459" t="s">
        <v>33</v>
      </c>
      <c r="V459" t="s">
        <v>34</v>
      </c>
      <c r="W459" t="s">
        <v>34</v>
      </c>
      <c r="X459" t="s">
        <v>528</v>
      </c>
      <c r="Y459">
        <v>2019</v>
      </c>
      <c r="Z459">
        <v>2019</v>
      </c>
      <c r="AA459">
        <v>0.25</v>
      </c>
    </row>
    <row r="460" spans="1:27" x14ac:dyDescent="0.25">
      <c r="A460" t="s">
        <v>525</v>
      </c>
      <c r="B460" t="s">
        <v>533</v>
      </c>
      <c r="C460" t="s">
        <v>592</v>
      </c>
      <c r="D460" t="s">
        <v>30</v>
      </c>
      <c r="E460" s="1">
        <v>43796</v>
      </c>
      <c r="F460">
        <v>7152.9129999999996</v>
      </c>
      <c r="G460">
        <v>0</v>
      </c>
      <c r="H460">
        <v>0</v>
      </c>
      <c r="I460">
        <v>0</v>
      </c>
      <c r="J460">
        <v>118541.826</v>
      </c>
      <c r="K460" s="1">
        <v>43796</v>
      </c>
      <c r="L460">
        <v>7152.9129999999996</v>
      </c>
      <c r="M460">
        <v>0</v>
      </c>
      <c r="N460">
        <v>0</v>
      </c>
      <c r="O460">
        <v>0</v>
      </c>
      <c r="P460" s="1">
        <v>43585</v>
      </c>
      <c r="Q460">
        <v>118541.826</v>
      </c>
      <c r="R460" t="s">
        <v>51</v>
      </c>
      <c r="S460">
        <v>3.9</v>
      </c>
      <c r="T460" t="s">
        <v>112</v>
      </c>
      <c r="U460" t="s">
        <v>33</v>
      </c>
      <c r="V460" t="s">
        <v>34</v>
      </c>
      <c r="W460" t="s">
        <v>34</v>
      </c>
      <c r="X460" t="s">
        <v>528</v>
      </c>
      <c r="Y460">
        <v>2019</v>
      </c>
      <c r="Z460">
        <v>2019</v>
      </c>
      <c r="AA460">
        <v>0.25</v>
      </c>
    </row>
    <row r="461" spans="1:27" x14ac:dyDescent="0.25">
      <c r="A461" t="s">
        <v>525</v>
      </c>
      <c r="B461" t="s">
        <v>531</v>
      </c>
      <c r="C461" t="s">
        <v>593</v>
      </c>
      <c r="D461" t="s">
        <v>38</v>
      </c>
      <c r="E461" s="1">
        <v>43754</v>
      </c>
      <c r="F461">
        <v>7335.9</v>
      </c>
      <c r="G461">
        <v>0</v>
      </c>
      <c r="H461">
        <v>0</v>
      </c>
      <c r="I461">
        <v>0</v>
      </c>
      <c r="J461">
        <v>27355.710999999999</v>
      </c>
      <c r="K461" s="1">
        <v>43754</v>
      </c>
      <c r="L461">
        <v>7335.9</v>
      </c>
      <c r="M461">
        <v>0</v>
      </c>
      <c r="N461">
        <v>0</v>
      </c>
      <c r="O461">
        <v>0</v>
      </c>
      <c r="P461" s="1">
        <v>43585</v>
      </c>
      <c r="Q461">
        <v>27355.710999999999</v>
      </c>
      <c r="R461" t="s">
        <v>51</v>
      </c>
      <c r="S461">
        <v>3.7666666666666599</v>
      </c>
      <c r="T461" t="s">
        <v>112</v>
      </c>
      <c r="U461" t="s">
        <v>33</v>
      </c>
      <c r="V461" t="s">
        <v>34</v>
      </c>
      <c r="W461" t="s">
        <v>34</v>
      </c>
      <c r="X461" t="s">
        <v>528</v>
      </c>
      <c r="Y461">
        <v>2019</v>
      </c>
      <c r="Z461">
        <v>2019</v>
      </c>
      <c r="AA461">
        <v>0.25</v>
      </c>
    </row>
    <row r="462" spans="1:27" x14ac:dyDescent="0.25">
      <c r="A462" t="s">
        <v>525</v>
      </c>
      <c r="B462" t="s">
        <v>531</v>
      </c>
      <c r="C462" t="s">
        <v>594</v>
      </c>
      <c r="D462" t="s">
        <v>30</v>
      </c>
      <c r="E462" s="1">
        <v>43817</v>
      </c>
      <c r="F462">
        <v>44755.925999999999</v>
      </c>
      <c r="G462">
        <v>0</v>
      </c>
      <c r="H462">
        <v>0</v>
      </c>
      <c r="I462">
        <v>0</v>
      </c>
      <c r="J462">
        <v>500864.67</v>
      </c>
      <c r="K462" s="1">
        <v>43817</v>
      </c>
      <c r="L462">
        <v>44755.925999999999</v>
      </c>
      <c r="M462">
        <v>0</v>
      </c>
      <c r="N462">
        <v>0</v>
      </c>
      <c r="O462">
        <v>0</v>
      </c>
      <c r="P462" s="1">
        <v>43646</v>
      </c>
      <c r="Q462">
        <v>500864.67</v>
      </c>
      <c r="R462" t="s">
        <v>51</v>
      </c>
      <c r="S462">
        <v>3.9666666666666601</v>
      </c>
      <c r="T462" t="s">
        <v>112</v>
      </c>
      <c r="U462" t="s">
        <v>33</v>
      </c>
      <c r="V462" t="s">
        <v>34</v>
      </c>
      <c r="W462" t="s">
        <v>34</v>
      </c>
      <c r="X462" t="s">
        <v>528</v>
      </c>
      <c r="Y462">
        <v>2019</v>
      </c>
      <c r="Z462">
        <v>2019</v>
      </c>
      <c r="AA462">
        <v>0.25</v>
      </c>
    </row>
    <row r="463" spans="1:27" x14ac:dyDescent="0.25">
      <c r="A463" t="s">
        <v>525</v>
      </c>
      <c r="B463" t="s">
        <v>526</v>
      </c>
      <c r="C463" t="s">
        <v>595</v>
      </c>
      <c r="D463" t="s">
        <v>38</v>
      </c>
      <c r="E463" s="1">
        <v>43859</v>
      </c>
      <c r="F463">
        <v>1776.5440000000001</v>
      </c>
      <c r="G463">
        <v>0</v>
      </c>
      <c r="H463">
        <v>0</v>
      </c>
      <c r="I463">
        <v>0</v>
      </c>
      <c r="J463">
        <v>562575.60199999996</v>
      </c>
      <c r="K463" s="1">
        <v>43859</v>
      </c>
      <c r="L463">
        <v>1776.5440000000001</v>
      </c>
      <c r="M463">
        <v>0</v>
      </c>
      <c r="N463">
        <v>0</v>
      </c>
      <c r="O463">
        <v>0</v>
      </c>
      <c r="P463" s="1">
        <v>43646</v>
      </c>
      <c r="Q463">
        <v>562575.60199999996</v>
      </c>
      <c r="R463" t="s">
        <v>51</v>
      </c>
      <c r="S463">
        <v>4</v>
      </c>
      <c r="T463" t="s">
        <v>112</v>
      </c>
      <c r="U463" t="s">
        <v>33</v>
      </c>
      <c r="V463" t="s">
        <v>34</v>
      </c>
      <c r="W463" t="s">
        <v>34</v>
      </c>
      <c r="X463" t="s">
        <v>528</v>
      </c>
      <c r="Y463">
        <v>2020</v>
      </c>
      <c r="Z463">
        <v>2020</v>
      </c>
      <c r="AA463">
        <v>0.25</v>
      </c>
    </row>
    <row r="464" spans="1:27" x14ac:dyDescent="0.25">
      <c r="A464" t="s">
        <v>525</v>
      </c>
      <c r="B464" t="s">
        <v>533</v>
      </c>
      <c r="C464" t="s">
        <v>596</v>
      </c>
      <c r="D464" t="s">
        <v>38</v>
      </c>
      <c r="E464" s="1">
        <v>43859</v>
      </c>
      <c r="F464">
        <v>2195.63</v>
      </c>
      <c r="G464">
        <v>0</v>
      </c>
      <c r="H464">
        <v>0</v>
      </c>
      <c r="I464">
        <v>0</v>
      </c>
      <c r="J464">
        <v>187324.261</v>
      </c>
      <c r="K464" s="1">
        <v>43859</v>
      </c>
      <c r="L464">
        <v>2195.63</v>
      </c>
      <c r="M464">
        <v>0</v>
      </c>
      <c r="N464">
        <v>0</v>
      </c>
      <c r="O464">
        <v>0</v>
      </c>
      <c r="P464" s="1">
        <v>43646</v>
      </c>
      <c r="Q464">
        <v>187324.261</v>
      </c>
      <c r="R464" t="s">
        <v>51</v>
      </c>
      <c r="S464">
        <v>4</v>
      </c>
      <c r="T464" t="s">
        <v>112</v>
      </c>
      <c r="U464" t="s">
        <v>33</v>
      </c>
      <c r="V464" t="s">
        <v>34</v>
      </c>
      <c r="W464" t="s">
        <v>34</v>
      </c>
      <c r="X464" t="s">
        <v>528</v>
      </c>
      <c r="Y464">
        <v>2020</v>
      </c>
      <c r="Z464">
        <v>2020</v>
      </c>
      <c r="AA464">
        <v>0.25</v>
      </c>
    </row>
    <row r="465" spans="1:27" x14ac:dyDescent="0.25">
      <c r="A465" t="s">
        <v>525</v>
      </c>
      <c r="B465" t="s">
        <v>533</v>
      </c>
      <c r="C465" t="s">
        <v>597</v>
      </c>
      <c r="D465" t="s">
        <v>30</v>
      </c>
      <c r="E465" s="1">
        <v>43971</v>
      </c>
      <c r="F465">
        <v>7375.0529999999999</v>
      </c>
      <c r="G465">
        <v>0</v>
      </c>
      <c r="H465">
        <v>0</v>
      </c>
      <c r="I465">
        <v>0</v>
      </c>
      <c r="J465">
        <v>152318.962</v>
      </c>
      <c r="K465" s="1">
        <v>43971</v>
      </c>
      <c r="L465">
        <v>7375.0529999999999</v>
      </c>
      <c r="M465">
        <v>0</v>
      </c>
      <c r="N465">
        <v>0</v>
      </c>
      <c r="O465">
        <v>0</v>
      </c>
      <c r="P465" s="1">
        <v>43769</v>
      </c>
      <c r="Q465">
        <v>152318.962</v>
      </c>
      <c r="R465" t="s">
        <v>51</v>
      </c>
      <c r="S465">
        <v>3.5666666666666602</v>
      </c>
      <c r="T465" t="s">
        <v>112</v>
      </c>
      <c r="U465" t="s">
        <v>33</v>
      </c>
      <c r="V465" t="s">
        <v>34</v>
      </c>
      <c r="W465" t="s">
        <v>34</v>
      </c>
      <c r="X465" t="s">
        <v>528</v>
      </c>
      <c r="Y465">
        <v>2020</v>
      </c>
      <c r="Z465">
        <v>2020</v>
      </c>
      <c r="AA465">
        <v>0.25</v>
      </c>
    </row>
    <row r="466" spans="1:27" x14ac:dyDescent="0.25">
      <c r="A466" t="s">
        <v>525</v>
      </c>
      <c r="B466" t="s">
        <v>531</v>
      </c>
      <c r="C466" t="s">
        <v>598</v>
      </c>
      <c r="D466" t="s">
        <v>38</v>
      </c>
      <c r="E466" s="1">
        <v>44006</v>
      </c>
      <c r="F466">
        <v>4486.2030000000004</v>
      </c>
      <c r="G466">
        <v>0</v>
      </c>
      <c r="H466">
        <v>0</v>
      </c>
      <c r="I466">
        <v>0</v>
      </c>
      <c r="J466">
        <v>65728.565000000002</v>
      </c>
      <c r="K466" s="1">
        <v>44006</v>
      </c>
      <c r="L466">
        <v>4486.2030000000004</v>
      </c>
      <c r="M466">
        <v>0</v>
      </c>
      <c r="N466">
        <v>0</v>
      </c>
      <c r="O466">
        <v>0</v>
      </c>
      <c r="P466" s="1">
        <v>43830</v>
      </c>
      <c r="Q466">
        <v>65728.565000000002</v>
      </c>
      <c r="R466" t="s">
        <v>51</v>
      </c>
      <c r="S466">
        <v>4</v>
      </c>
      <c r="T466" t="s">
        <v>112</v>
      </c>
      <c r="U466" t="s">
        <v>33</v>
      </c>
      <c r="V466" t="s">
        <v>34</v>
      </c>
      <c r="W466" t="s">
        <v>34</v>
      </c>
      <c r="X466" t="s">
        <v>528</v>
      </c>
      <c r="Y466">
        <v>2020</v>
      </c>
      <c r="Z466">
        <v>2020</v>
      </c>
      <c r="AA466">
        <v>0.25</v>
      </c>
    </row>
    <row r="467" spans="1:27" x14ac:dyDescent="0.25">
      <c r="A467" t="s">
        <v>525</v>
      </c>
      <c r="B467" t="s">
        <v>526</v>
      </c>
      <c r="C467" t="s">
        <v>599</v>
      </c>
      <c r="D467" t="s">
        <v>38</v>
      </c>
      <c r="E467" s="1">
        <v>44034</v>
      </c>
      <c r="F467">
        <v>2849.078</v>
      </c>
      <c r="G467">
        <v>0</v>
      </c>
      <c r="H467">
        <v>0</v>
      </c>
      <c r="I467">
        <v>0</v>
      </c>
      <c r="J467">
        <v>597041.07200000004</v>
      </c>
      <c r="K467" s="1">
        <v>44034</v>
      </c>
      <c r="L467">
        <v>2849.078</v>
      </c>
      <c r="M467">
        <v>0</v>
      </c>
      <c r="N467">
        <v>0</v>
      </c>
      <c r="O467">
        <v>0</v>
      </c>
      <c r="P467" s="1">
        <v>43830</v>
      </c>
      <c r="Q467">
        <v>597041.07200000004</v>
      </c>
      <c r="R467" t="s">
        <v>51</v>
      </c>
      <c r="S467">
        <v>3.7</v>
      </c>
      <c r="T467" t="s">
        <v>112</v>
      </c>
      <c r="U467" t="s">
        <v>33</v>
      </c>
      <c r="V467" t="s">
        <v>34</v>
      </c>
      <c r="W467" t="s">
        <v>34</v>
      </c>
      <c r="X467" t="s">
        <v>528</v>
      </c>
      <c r="Y467">
        <v>2020</v>
      </c>
      <c r="Z467">
        <v>2020</v>
      </c>
      <c r="AA467">
        <v>0.25</v>
      </c>
    </row>
    <row r="468" spans="1:27" x14ac:dyDescent="0.25">
      <c r="A468" t="s">
        <v>525</v>
      </c>
      <c r="B468" t="s">
        <v>533</v>
      </c>
      <c r="C468" t="s">
        <v>600</v>
      </c>
      <c r="D468" t="s">
        <v>38</v>
      </c>
      <c r="E468" s="1">
        <v>44034</v>
      </c>
      <c r="F468">
        <v>684.24099999999999</v>
      </c>
      <c r="G468">
        <v>0</v>
      </c>
      <c r="H468">
        <v>0</v>
      </c>
      <c r="I468">
        <v>0</v>
      </c>
      <c r="J468">
        <v>200202.152</v>
      </c>
      <c r="K468" s="1">
        <v>44034</v>
      </c>
      <c r="L468">
        <v>684.24099999999999</v>
      </c>
      <c r="M468">
        <v>0</v>
      </c>
      <c r="N468">
        <v>0</v>
      </c>
      <c r="O468">
        <v>0</v>
      </c>
      <c r="P468" s="1">
        <v>43830</v>
      </c>
      <c r="Q468">
        <v>200202.152</v>
      </c>
      <c r="R468" t="s">
        <v>51</v>
      </c>
      <c r="S468">
        <v>3.7</v>
      </c>
      <c r="T468" t="s">
        <v>112</v>
      </c>
      <c r="U468" t="s">
        <v>33</v>
      </c>
      <c r="V468" t="s">
        <v>34</v>
      </c>
      <c r="W468" t="s">
        <v>34</v>
      </c>
      <c r="X468" t="s">
        <v>528</v>
      </c>
      <c r="Y468">
        <v>2020</v>
      </c>
      <c r="Z468">
        <v>2020</v>
      </c>
      <c r="AA468">
        <v>0.25</v>
      </c>
    </row>
    <row r="469" spans="1:27" x14ac:dyDescent="0.25">
      <c r="A469" t="s">
        <v>525</v>
      </c>
      <c r="B469" t="s">
        <v>533</v>
      </c>
      <c r="C469" t="s">
        <v>601</v>
      </c>
      <c r="D469" t="s">
        <v>30</v>
      </c>
      <c r="E469" s="1">
        <v>44160</v>
      </c>
      <c r="F469">
        <v>9276.3050000000003</v>
      </c>
      <c r="G469">
        <v>0</v>
      </c>
      <c r="H469">
        <v>0</v>
      </c>
      <c r="I469">
        <v>0</v>
      </c>
      <c r="J469">
        <v>188635.22399999999</v>
      </c>
      <c r="K469" s="1">
        <v>44160</v>
      </c>
      <c r="L469">
        <v>9276.3050000000003</v>
      </c>
      <c r="M469">
        <v>0</v>
      </c>
      <c r="N469">
        <v>0</v>
      </c>
      <c r="O469">
        <v>0</v>
      </c>
      <c r="P469" s="1">
        <v>43951</v>
      </c>
      <c r="Q469">
        <v>188635.22399999999</v>
      </c>
      <c r="R469" t="s">
        <v>51</v>
      </c>
      <c r="S469">
        <v>3.8</v>
      </c>
      <c r="T469" t="s">
        <v>112</v>
      </c>
      <c r="U469" t="s">
        <v>33</v>
      </c>
      <c r="V469" t="s">
        <v>34</v>
      </c>
      <c r="W469" t="s">
        <v>34</v>
      </c>
      <c r="X469" t="s">
        <v>528</v>
      </c>
      <c r="Y469">
        <v>2020</v>
      </c>
      <c r="Z469">
        <v>2020</v>
      </c>
      <c r="AA469">
        <v>0.25</v>
      </c>
    </row>
    <row r="470" spans="1:27" x14ac:dyDescent="0.25">
      <c r="A470" t="s">
        <v>525</v>
      </c>
      <c r="B470" t="s">
        <v>541</v>
      </c>
      <c r="C470" t="s">
        <v>602</v>
      </c>
      <c r="D470" t="s">
        <v>30</v>
      </c>
      <c r="E470" s="1">
        <v>44118</v>
      </c>
      <c r="F470">
        <v>4153</v>
      </c>
      <c r="G470">
        <v>0</v>
      </c>
      <c r="H470">
        <v>0</v>
      </c>
      <c r="I470">
        <v>0</v>
      </c>
      <c r="J470">
        <v>46146</v>
      </c>
      <c r="K470" s="1">
        <v>44118</v>
      </c>
      <c r="L470">
        <v>4153</v>
      </c>
      <c r="M470">
        <v>0</v>
      </c>
      <c r="N470">
        <v>0</v>
      </c>
      <c r="O470">
        <v>0</v>
      </c>
      <c r="P470" s="1">
        <v>43921</v>
      </c>
      <c r="Q470">
        <v>46146</v>
      </c>
      <c r="R470" t="s">
        <v>51</v>
      </c>
      <c r="S470">
        <v>3.93333333333333</v>
      </c>
      <c r="T470" t="s">
        <v>112</v>
      </c>
      <c r="U470" t="s">
        <v>33</v>
      </c>
      <c r="V470" t="s">
        <v>34</v>
      </c>
      <c r="W470" t="s">
        <v>34</v>
      </c>
      <c r="X470" t="s">
        <v>528</v>
      </c>
      <c r="Y470">
        <v>2020</v>
      </c>
      <c r="Z470">
        <v>2020</v>
      </c>
      <c r="AA470">
        <v>0.25</v>
      </c>
    </row>
    <row r="471" spans="1:27" x14ac:dyDescent="0.25">
      <c r="A471" t="s">
        <v>525</v>
      </c>
      <c r="B471" t="s">
        <v>533</v>
      </c>
      <c r="C471" t="s">
        <v>603</v>
      </c>
      <c r="D471" t="s">
        <v>38</v>
      </c>
      <c r="E471" s="1">
        <v>44475</v>
      </c>
      <c r="F471">
        <v>27929.332999999999</v>
      </c>
      <c r="G471">
        <v>5.98</v>
      </c>
      <c r="H471">
        <v>10.15</v>
      </c>
      <c r="I471">
        <v>45.74</v>
      </c>
      <c r="J471">
        <v>469327.93099999998</v>
      </c>
      <c r="K471" s="1">
        <v>44475</v>
      </c>
      <c r="L471">
        <v>20489.541000000001</v>
      </c>
      <c r="M471">
        <v>5.78</v>
      </c>
      <c r="N471">
        <v>9.6999999999999993</v>
      </c>
      <c r="O471">
        <v>45.74</v>
      </c>
      <c r="P471" s="1">
        <v>44561</v>
      </c>
      <c r="Q471">
        <v>469327.93099999998</v>
      </c>
      <c r="R471" t="s">
        <v>51</v>
      </c>
      <c r="S471">
        <v>11.3666666666666</v>
      </c>
      <c r="T471" t="s">
        <v>39</v>
      </c>
      <c r="U471" t="s">
        <v>40</v>
      </c>
      <c r="V471" t="s">
        <v>41</v>
      </c>
      <c r="W471" t="s">
        <v>34</v>
      </c>
      <c r="X471" t="s">
        <v>528</v>
      </c>
      <c r="Y471">
        <v>2021</v>
      </c>
      <c r="Z471">
        <v>2021</v>
      </c>
      <c r="AA471">
        <v>0.25</v>
      </c>
    </row>
    <row r="472" spans="1:27" x14ac:dyDescent="0.25">
      <c r="A472" t="s">
        <v>525</v>
      </c>
      <c r="B472" t="s">
        <v>531</v>
      </c>
      <c r="C472" t="s">
        <v>604</v>
      </c>
      <c r="D472" t="s">
        <v>38</v>
      </c>
      <c r="E472" s="1">
        <v>44188</v>
      </c>
      <c r="F472">
        <v>3193.4679999999998</v>
      </c>
      <c r="G472">
        <v>0</v>
      </c>
      <c r="H472">
        <v>0</v>
      </c>
      <c r="I472">
        <v>0</v>
      </c>
      <c r="J472">
        <v>91246.399999999994</v>
      </c>
      <c r="K472" s="1">
        <v>44188</v>
      </c>
      <c r="L472">
        <v>3193.4679999999998</v>
      </c>
      <c r="M472">
        <v>0</v>
      </c>
      <c r="N472">
        <v>0</v>
      </c>
      <c r="O472">
        <v>0</v>
      </c>
      <c r="P472" s="1">
        <v>44012</v>
      </c>
      <c r="Q472">
        <v>91246.399999999994</v>
      </c>
      <c r="R472" t="s">
        <v>51</v>
      </c>
      <c r="S472">
        <v>4</v>
      </c>
      <c r="T472" t="s">
        <v>112</v>
      </c>
      <c r="U472" t="s">
        <v>33</v>
      </c>
      <c r="V472" t="s">
        <v>34</v>
      </c>
      <c r="W472" t="s">
        <v>34</v>
      </c>
      <c r="X472" t="s">
        <v>528</v>
      </c>
      <c r="Y472">
        <v>2020</v>
      </c>
      <c r="Z472">
        <v>2020</v>
      </c>
      <c r="AA472">
        <v>0.25</v>
      </c>
    </row>
    <row r="473" spans="1:27" x14ac:dyDescent="0.25">
      <c r="A473" t="s">
        <v>525</v>
      </c>
      <c r="B473" t="s">
        <v>533</v>
      </c>
      <c r="C473" t="s">
        <v>605</v>
      </c>
      <c r="D473" t="s">
        <v>38</v>
      </c>
      <c r="E473" s="1">
        <v>44216</v>
      </c>
      <c r="F473">
        <v>1745.9359999999999</v>
      </c>
      <c r="G473">
        <v>0</v>
      </c>
      <c r="H473">
        <v>0</v>
      </c>
      <c r="I473">
        <v>0</v>
      </c>
      <c r="J473">
        <v>213630.61</v>
      </c>
      <c r="K473" s="1">
        <v>44216</v>
      </c>
      <c r="L473">
        <v>1745.9359999999999</v>
      </c>
      <c r="M473">
        <v>0</v>
      </c>
      <c r="N473">
        <v>0</v>
      </c>
      <c r="O473">
        <v>0</v>
      </c>
      <c r="P473" s="1">
        <v>44012</v>
      </c>
      <c r="Q473">
        <v>213630.61</v>
      </c>
      <c r="R473" t="s">
        <v>51</v>
      </c>
      <c r="S473">
        <v>3.7</v>
      </c>
      <c r="T473" t="s">
        <v>112</v>
      </c>
      <c r="U473" t="s">
        <v>33</v>
      </c>
      <c r="V473" t="s">
        <v>34</v>
      </c>
      <c r="W473" t="s">
        <v>34</v>
      </c>
      <c r="X473" t="s">
        <v>528</v>
      </c>
      <c r="Y473">
        <v>2021</v>
      </c>
      <c r="Z473">
        <v>2021</v>
      </c>
      <c r="AA473">
        <v>0.25</v>
      </c>
    </row>
    <row r="474" spans="1:27" x14ac:dyDescent="0.25">
      <c r="A474" t="s">
        <v>525</v>
      </c>
      <c r="B474" t="s">
        <v>526</v>
      </c>
      <c r="C474" t="s">
        <v>606</v>
      </c>
      <c r="D474" t="s">
        <v>38</v>
      </c>
      <c r="E474" s="1">
        <v>44216</v>
      </c>
      <c r="F474">
        <v>1404.0150000000001</v>
      </c>
      <c r="G474">
        <v>0</v>
      </c>
      <c r="H474">
        <v>0</v>
      </c>
      <c r="I474">
        <v>0</v>
      </c>
      <c r="J474">
        <v>628719.43200000003</v>
      </c>
      <c r="K474" s="1">
        <v>44216</v>
      </c>
      <c r="L474">
        <v>1404.0150000000001</v>
      </c>
      <c r="M474">
        <v>0</v>
      </c>
      <c r="N474">
        <v>0</v>
      </c>
      <c r="O474">
        <v>0</v>
      </c>
      <c r="P474" s="1">
        <v>44012</v>
      </c>
      <c r="Q474">
        <v>628719.43200000003</v>
      </c>
      <c r="R474" t="s">
        <v>51</v>
      </c>
      <c r="S474">
        <v>3.7</v>
      </c>
      <c r="T474" t="s">
        <v>112</v>
      </c>
      <c r="U474" t="s">
        <v>33</v>
      </c>
      <c r="V474" t="s">
        <v>34</v>
      </c>
      <c r="W474" t="s">
        <v>34</v>
      </c>
      <c r="X474" t="s">
        <v>528</v>
      </c>
      <c r="Y474">
        <v>2021</v>
      </c>
      <c r="Z474">
        <v>2021</v>
      </c>
      <c r="AA474">
        <v>0.25</v>
      </c>
    </row>
    <row r="475" spans="1:27" x14ac:dyDescent="0.25">
      <c r="A475" t="s">
        <v>525</v>
      </c>
      <c r="B475" t="s">
        <v>531</v>
      </c>
      <c r="C475" t="s">
        <v>607</v>
      </c>
      <c r="D475" t="s">
        <v>30</v>
      </c>
      <c r="E475" s="1">
        <v>44223</v>
      </c>
      <c r="F475">
        <v>14242.727999999999</v>
      </c>
      <c r="G475">
        <v>0</v>
      </c>
      <c r="H475">
        <v>0</v>
      </c>
      <c r="I475">
        <v>0</v>
      </c>
      <c r="J475">
        <v>160953.98300000001</v>
      </c>
      <c r="K475" s="1">
        <v>44223</v>
      </c>
      <c r="L475">
        <v>12530.26</v>
      </c>
      <c r="M475">
        <v>0</v>
      </c>
      <c r="N475">
        <v>0</v>
      </c>
      <c r="O475">
        <v>0</v>
      </c>
      <c r="P475" s="1">
        <v>44043</v>
      </c>
      <c r="Q475">
        <v>160953.98300000001</v>
      </c>
      <c r="R475" t="s">
        <v>51</v>
      </c>
      <c r="S475">
        <v>4</v>
      </c>
      <c r="T475" t="s">
        <v>112</v>
      </c>
      <c r="U475" t="s">
        <v>33</v>
      </c>
      <c r="V475" t="s">
        <v>34</v>
      </c>
      <c r="W475" t="s">
        <v>34</v>
      </c>
      <c r="X475" t="s">
        <v>528</v>
      </c>
      <c r="Y475">
        <v>2021</v>
      </c>
      <c r="Z475">
        <v>2021</v>
      </c>
      <c r="AA475">
        <v>0.25</v>
      </c>
    </row>
    <row r="476" spans="1:27" x14ac:dyDescent="0.25">
      <c r="A476" t="s">
        <v>525</v>
      </c>
      <c r="B476" t="s">
        <v>526</v>
      </c>
      <c r="C476" t="s">
        <v>608</v>
      </c>
      <c r="D476" t="s">
        <v>38</v>
      </c>
      <c r="E476" s="1">
        <v>44517</v>
      </c>
      <c r="F476">
        <v>20759.2</v>
      </c>
      <c r="G476">
        <v>6.32</v>
      </c>
      <c r="H476">
        <v>10.15</v>
      </c>
      <c r="I476">
        <v>46.22</v>
      </c>
      <c r="J476">
        <v>1610799</v>
      </c>
      <c r="K476" s="1">
        <v>44517</v>
      </c>
      <c r="L476">
        <v>-5967.4179999999997</v>
      </c>
      <c r="M476">
        <v>6.16</v>
      </c>
      <c r="N476">
        <v>9.8000000000000007</v>
      </c>
      <c r="O476">
        <v>46.21</v>
      </c>
      <c r="P476" s="1">
        <v>44561</v>
      </c>
      <c r="Q476">
        <v>1610799</v>
      </c>
      <c r="R476" t="s">
        <v>51</v>
      </c>
      <c r="S476">
        <v>11.133333333333301</v>
      </c>
      <c r="T476" t="s">
        <v>39</v>
      </c>
      <c r="U476" t="s">
        <v>40</v>
      </c>
      <c r="V476" t="s">
        <v>41</v>
      </c>
      <c r="W476" t="s">
        <v>34</v>
      </c>
      <c r="X476" t="s">
        <v>528</v>
      </c>
      <c r="Y476">
        <v>2021</v>
      </c>
      <c r="Z476">
        <v>2021</v>
      </c>
      <c r="AA476">
        <v>0.25</v>
      </c>
    </row>
    <row r="477" spans="1:27" x14ac:dyDescent="0.25">
      <c r="A477" t="s">
        <v>525</v>
      </c>
      <c r="B477" t="s">
        <v>571</v>
      </c>
      <c r="C477" t="s">
        <v>609</v>
      </c>
      <c r="D477" t="s">
        <v>30</v>
      </c>
      <c r="E477" s="1">
        <v>44482</v>
      </c>
      <c r="F477">
        <v>-2796.0140000000001</v>
      </c>
      <c r="G477">
        <v>0</v>
      </c>
      <c r="H477">
        <v>0</v>
      </c>
      <c r="I477">
        <v>0</v>
      </c>
      <c r="J477">
        <v>0</v>
      </c>
      <c r="K477" s="1">
        <v>44482</v>
      </c>
      <c r="L477">
        <v>-2796.0140000000001</v>
      </c>
      <c r="M477">
        <v>0</v>
      </c>
      <c r="N477">
        <v>0</v>
      </c>
      <c r="O477">
        <v>0</v>
      </c>
      <c r="P477" s="1">
        <v>44196</v>
      </c>
      <c r="Q477">
        <v>0</v>
      </c>
      <c r="R477" t="s">
        <v>43</v>
      </c>
      <c r="S477">
        <v>5.6</v>
      </c>
      <c r="T477" t="s">
        <v>112</v>
      </c>
      <c r="U477" t="s">
        <v>33</v>
      </c>
      <c r="V477" t="s">
        <v>34</v>
      </c>
      <c r="W477" t="s">
        <v>34</v>
      </c>
      <c r="X477" t="s">
        <v>528</v>
      </c>
      <c r="Y477">
        <v>2021</v>
      </c>
      <c r="Z477">
        <v>2021</v>
      </c>
      <c r="AA477">
        <v>0.25</v>
      </c>
    </row>
    <row r="478" spans="1:27" x14ac:dyDescent="0.25">
      <c r="A478" t="s">
        <v>525</v>
      </c>
      <c r="B478" t="s">
        <v>531</v>
      </c>
      <c r="C478" t="s">
        <v>610</v>
      </c>
      <c r="D478" t="s">
        <v>38</v>
      </c>
      <c r="E478" s="1">
        <v>44363</v>
      </c>
      <c r="F478">
        <v>1068.2670000000001</v>
      </c>
      <c r="G478">
        <v>0</v>
      </c>
      <c r="H478">
        <v>0</v>
      </c>
      <c r="I478">
        <v>0</v>
      </c>
      <c r="J478">
        <v>142899.728</v>
      </c>
      <c r="K478" s="1">
        <v>44363</v>
      </c>
      <c r="L478">
        <v>1068.2670000000001</v>
      </c>
      <c r="M478">
        <v>0</v>
      </c>
      <c r="N478">
        <v>0</v>
      </c>
      <c r="O478">
        <v>0</v>
      </c>
      <c r="P478" s="1">
        <v>44196</v>
      </c>
      <c r="Q478">
        <v>142899.728</v>
      </c>
      <c r="R478" t="s">
        <v>51</v>
      </c>
      <c r="S478">
        <v>3.7666666666666599</v>
      </c>
      <c r="T478" t="s">
        <v>112</v>
      </c>
      <c r="U478" t="s">
        <v>33</v>
      </c>
      <c r="V478" t="s">
        <v>34</v>
      </c>
      <c r="W478" t="s">
        <v>34</v>
      </c>
      <c r="X478" t="s">
        <v>528</v>
      </c>
      <c r="Y478">
        <v>2021</v>
      </c>
      <c r="Z478">
        <v>2021</v>
      </c>
      <c r="AA478">
        <v>0.25</v>
      </c>
    </row>
    <row r="479" spans="1:27" x14ac:dyDescent="0.25">
      <c r="A479" t="s">
        <v>525</v>
      </c>
      <c r="B479" t="s">
        <v>529</v>
      </c>
      <c r="C479" t="s">
        <v>611</v>
      </c>
      <c r="D479" t="s">
        <v>30</v>
      </c>
      <c r="E479" s="1">
        <v>44615</v>
      </c>
      <c r="F479">
        <v>106623.17200000001</v>
      </c>
      <c r="G479">
        <v>6.08</v>
      </c>
      <c r="H479">
        <v>10</v>
      </c>
      <c r="I479">
        <v>42.42</v>
      </c>
      <c r="J479">
        <v>5235969.2649999997</v>
      </c>
      <c r="K479" s="1">
        <v>44615</v>
      </c>
      <c r="L479">
        <v>-94704.68</v>
      </c>
      <c r="M479">
        <v>5.78</v>
      </c>
      <c r="N479">
        <v>9.6999999999999993</v>
      </c>
      <c r="O479">
        <v>40.700000000000003</v>
      </c>
      <c r="P479" s="1">
        <v>44926</v>
      </c>
      <c r="Q479">
        <v>5125560.4280000003</v>
      </c>
      <c r="R479" t="s">
        <v>51</v>
      </c>
      <c r="S479">
        <v>7.9</v>
      </c>
      <c r="T479" t="s">
        <v>32</v>
      </c>
      <c r="U479" t="s">
        <v>40</v>
      </c>
      <c r="V479" t="s">
        <v>41</v>
      </c>
      <c r="W479" t="s">
        <v>34</v>
      </c>
      <c r="X479" t="s">
        <v>528</v>
      </c>
      <c r="Y479">
        <v>2022</v>
      </c>
      <c r="Z479">
        <v>2022</v>
      </c>
      <c r="AA479">
        <v>0.25</v>
      </c>
    </row>
    <row r="480" spans="1:27" x14ac:dyDescent="0.25">
      <c r="A480" t="s">
        <v>525</v>
      </c>
      <c r="B480" t="s">
        <v>526</v>
      </c>
      <c r="C480" t="s">
        <v>612</v>
      </c>
      <c r="D480" t="s">
        <v>38</v>
      </c>
      <c r="E480" s="1">
        <v>44405</v>
      </c>
      <c r="F480">
        <v>3669.2060000000001</v>
      </c>
      <c r="G480">
        <v>0</v>
      </c>
      <c r="H480">
        <v>0</v>
      </c>
      <c r="I480">
        <v>0</v>
      </c>
      <c r="J480">
        <v>665429.81599999999</v>
      </c>
      <c r="K480" s="1">
        <v>44405</v>
      </c>
      <c r="L480">
        <v>3651.3989999999999</v>
      </c>
      <c r="M480">
        <v>0</v>
      </c>
      <c r="N480">
        <v>0</v>
      </c>
      <c r="O480">
        <v>0</v>
      </c>
      <c r="P480" s="1">
        <v>44196</v>
      </c>
      <c r="Q480">
        <v>665229.39500000002</v>
      </c>
      <c r="R480" t="s">
        <v>51</v>
      </c>
      <c r="S480">
        <v>3.93333333333333</v>
      </c>
      <c r="T480" t="s">
        <v>112</v>
      </c>
      <c r="U480" t="s">
        <v>33</v>
      </c>
      <c r="V480" t="s">
        <v>34</v>
      </c>
      <c r="W480" t="s">
        <v>34</v>
      </c>
      <c r="X480" t="s">
        <v>528</v>
      </c>
      <c r="Y480">
        <v>2021</v>
      </c>
      <c r="Z480">
        <v>2021</v>
      </c>
      <c r="AA480">
        <v>0.25</v>
      </c>
    </row>
    <row r="481" spans="1:27" x14ac:dyDescent="0.25">
      <c r="A481" t="s">
        <v>525</v>
      </c>
      <c r="B481" t="s">
        <v>533</v>
      </c>
      <c r="C481" t="s">
        <v>613</v>
      </c>
      <c r="D481" t="s">
        <v>38</v>
      </c>
      <c r="E481" s="1">
        <v>44405</v>
      </c>
      <c r="F481">
        <v>-508.32499999999999</v>
      </c>
      <c r="G481">
        <v>0</v>
      </c>
      <c r="H481">
        <v>0</v>
      </c>
      <c r="I481">
        <v>0</v>
      </c>
      <c r="J481">
        <v>224150.34</v>
      </c>
      <c r="K481" s="1">
        <v>44405</v>
      </c>
      <c r="L481">
        <v>-508.32499999999999</v>
      </c>
      <c r="M481">
        <v>0</v>
      </c>
      <c r="N481">
        <v>0</v>
      </c>
      <c r="O481">
        <v>0</v>
      </c>
      <c r="P481" s="1">
        <v>44196</v>
      </c>
      <c r="Q481">
        <v>224150.34</v>
      </c>
      <c r="R481" t="s">
        <v>51</v>
      </c>
      <c r="S481">
        <v>3.93333333333333</v>
      </c>
      <c r="T481" t="s">
        <v>112</v>
      </c>
      <c r="U481" t="s">
        <v>33</v>
      </c>
      <c r="V481" t="s">
        <v>34</v>
      </c>
      <c r="W481" t="s">
        <v>34</v>
      </c>
      <c r="X481" t="s">
        <v>528</v>
      </c>
      <c r="Y481">
        <v>2021</v>
      </c>
      <c r="Z481">
        <v>2021</v>
      </c>
      <c r="AA481">
        <v>0.25</v>
      </c>
    </row>
    <row r="482" spans="1:27" x14ac:dyDescent="0.25">
      <c r="A482" t="s">
        <v>525</v>
      </c>
      <c r="B482" t="s">
        <v>531</v>
      </c>
      <c r="C482" t="s">
        <v>614</v>
      </c>
      <c r="D482" t="s">
        <v>30</v>
      </c>
      <c r="E482" s="1">
        <v>44405</v>
      </c>
      <c r="F482">
        <v>10562.769</v>
      </c>
      <c r="G482">
        <v>0</v>
      </c>
      <c r="H482">
        <v>0</v>
      </c>
      <c r="I482">
        <v>0</v>
      </c>
      <c r="J482">
        <v>233373.36</v>
      </c>
      <c r="K482" s="1">
        <v>44405</v>
      </c>
      <c r="L482">
        <v>10562.769</v>
      </c>
      <c r="M482">
        <v>0</v>
      </c>
      <c r="N482">
        <v>0</v>
      </c>
      <c r="O482">
        <v>0</v>
      </c>
      <c r="P482" s="1">
        <v>44227</v>
      </c>
      <c r="Q482">
        <v>233373.36</v>
      </c>
      <c r="R482" t="s">
        <v>51</v>
      </c>
      <c r="S482">
        <v>4.0333333333333297</v>
      </c>
      <c r="T482" t="s">
        <v>112</v>
      </c>
      <c r="U482" t="s">
        <v>33</v>
      </c>
      <c r="V482" t="s">
        <v>34</v>
      </c>
      <c r="W482" t="s">
        <v>34</v>
      </c>
      <c r="X482" t="s">
        <v>528</v>
      </c>
      <c r="Y482">
        <v>2021</v>
      </c>
      <c r="Z482">
        <v>2021</v>
      </c>
      <c r="AA482">
        <v>0.25</v>
      </c>
    </row>
    <row r="483" spans="1:27" x14ac:dyDescent="0.25">
      <c r="A483" t="s">
        <v>525</v>
      </c>
      <c r="B483" t="s">
        <v>541</v>
      </c>
      <c r="C483" t="s">
        <v>615</v>
      </c>
      <c r="D483" t="s">
        <v>30</v>
      </c>
      <c r="E483" s="1">
        <v>44482</v>
      </c>
      <c r="F483">
        <v>8670</v>
      </c>
      <c r="G483">
        <v>0</v>
      </c>
      <c r="H483">
        <v>0</v>
      </c>
      <c r="I483">
        <v>0</v>
      </c>
      <c r="J483">
        <v>159515</v>
      </c>
      <c r="K483" s="1">
        <v>44482</v>
      </c>
      <c r="L483">
        <v>8670</v>
      </c>
      <c r="M483">
        <v>0</v>
      </c>
      <c r="N483">
        <v>0</v>
      </c>
      <c r="O483">
        <v>0</v>
      </c>
      <c r="P483" s="1">
        <v>44286</v>
      </c>
      <c r="Q483">
        <v>159515</v>
      </c>
      <c r="R483" t="s">
        <v>51</v>
      </c>
      <c r="S483">
        <v>3.7333333333333298</v>
      </c>
      <c r="T483" t="s">
        <v>112</v>
      </c>
      <c r="U483" t="s">
        <v>33</v>
      </c>
      <c r="V483" t="s">
        <v>34</v>
      </c>
      <c r="W483" t="s">
        <v>34</v>
      </c>
      <c r="X483" t="s">
        <v>528</v>
      </c>
      <c r="Y483">
        <v>2021</v>
      </c>
      <c r="Z483">
        <v>2021</v>
      </c>
      <c r="AA483">
        <v>0.25</v>
      </c>
    </row>
    <row r="484" spans="1:27" x14ac:dyDescent="0.25">
      <c r="A484" t="s">
        <v>525</v>
      </c>
      <c r="B484" t="s">
        <v>533</v>
      </c>
      <c r="C484" t="s">
        <v>616</v>
      </c>
      <c r="D484" t="s">
        <v>30</v>
      </c>
      <c r="E484" s="1">
        <v>44342</v>
      </c>
      <c r="F484">
        <v>10114.159</v>
      </c>
      <c r="G484">
        <v>0</v>
      </c>
      <c r="H484">
        <v>0</v>
      </c>
      <c r="I484">
        <v>0</v>
      </c>
      <c r="J484">
        <v>216911.546</v>
      </c>
      <c r="K484" s="1">
        <v>44342</v>
      </c>
      <c r="L484">
        <v>10114.159</v>
      </c>
      <c r="M484">
        <v>0</v>
      </c>
      <c r="N484">
        <v>0</v>
      </c>
      <c r="O484">
        <v>0</v>
      </c>
      <c r="P484" s="1">
        <v>44500</v>
      </c>
      <c r="Q484">
        <v>216911.546</v>
      </c>
      <c r="R484" t="s">
        <v>51</v>
      </c>
      <c r="S484">
        <v>3.8</v>
      </c>
      <c r="T484" t="s">
        <v>112</v>
      </c>
      <c r="U484" t="s">
        <v>33</v>
      </c>
      <c r="V484" t="s">
        <v>34</v>
      </c>
      <c r="W484" t="s">
        <v>34</v>
      </c>
      <c r="X484" t="s">
        <v>528</v>
      </c>
      <c r="Y484">
        <v>2021</v>
      </c>
      <c r="Z484">
        <v>2021</v>
      </c>
      <c r="AA484">
        <v>0.25</v>
      </c>
    </row>
    <row r="485" spans="1:27" x14ac:dyDescent="0.25">
      <c r="A485" t="s">
        <v>525</v>
      </c>
      <c r="B485" t="s">
        <v>533</v>
      </c>
      <c r="C485" t="s">
        <v>617</v>
      </c>
      <c r="D485" t="s">
        <v>30</v>
      </c>
      <c r="E485" s="1">
        <v>44524</v>
      </c>
      <c r="F485">
        <v>11510.359</v>
      </c>
      <c r="G485">
        <v>0</v>
      </c>
      <c r="H485">
        <v>0</v>
      </c>
      <c r="I485">
        <v>0</v>
      </c>
      <c r="J485">
        <v>252326.07399999999</v>
      </c>
      <c r="K485" s="1">
        <v>44524</v>
      </c>
      <c r="L485">
        <v>11510.359</v>
      </c>
      <c r="M485">
        <v>0</v>
      </c>
      <c r="N485">
        <v>0</v>
      </c>
      <c r="O485">
        <v>0</v>
      </c>
      <c r="P485" s="1">
        <v>44316</v>
      </c>
      <c r="Q485">
        <v>252326.07399999999</v>
      </c>
      <c r="R485" t="s">
        <v>51</v>
      </c>
      <c r="S485">
        <v>3.8</v>
      </c>
      <c r="T485" t="s">
        <v>112</v>
      </c>
      <c r="U485" t="s">
        <v>33</v>
      </c>
      <c r="V485" t="s">
        <v>34</v>
      </c>
      <c r="W485" t="s">
        <v>34</v>
      </c>
      <c r="X485" t="s">
        <v>528</v>
      </c>
      <c r="Y485">
        <v>2021</v>
      </c>
      <c r="Z485">
        <v>2021</v>
      </c>
      <c r="AA485">
        <v>0.25</v>
      </c>
    </row>
    <row r="486" spans="1:27" x14ac:dyDescent="0.25">
      <c r="A486" t="s">
        <v>525</v>
      </c>
      <c r="B486" t="s">
        <v>531</v>
      </c>
      <c r="C486" t="s">
        <v>618</v>
      </c>
      <c r="D486" t="s">
        <v>38</v>
      </c>
      <c r="E486" s="1">
        <v>44769</v>
      </c>
      <c r="F486">
        <v>109691.969</v>
      </c>
      <c r="G486">
        <v>6.87</v>
      </c>
      <c r="H486">
        <v>10.5</v>
      </c>
      <c r="I486">
        <v>49.47</v>
      </c>
      <c r="J486">
        <v>2418669.1349999998</v>
      </c>
      <c r="K486" s="1">
        <v>44769</v>
      </c>
      <c r="L486">
        <v>71800.282000000007</v>
      </c>
      <c r="M486">
        <v>6.55</v>
      </c>
      <c r="N486">
        <v>9.85</v>
      </c>
      <c r="O486">
        <v>49.47</v>
      </c>
      <c r="P486" s="1">
        <v>44926</v>
      </c>
      <c r="Q486">
        <v>2418669.1340000001</v>
      </c>
      <c r="R486" t="s">
        <v>51</v>
      </c>
      <c r="S486">
        <v>10.033333333333299</v>
      </c>
      <c r="T486" t="s">
        <v>39</v>
      </c>
      <c r="U486" t="s">
        <v>40</v>
      </c>
      <c r="V486" t="s">
        <v>41</v>
      </c>
      <c r="W486" t="s">
        <v>34</v>
      </c>
      <c r="X486" t="s">
        <v>528</v>
      </c>
      <c r="Y486">
        <v>2022</v>
      </c>
      <c r="Z486">
        <v>2022</v>
      </c>
      <c r="AA486">
        <v>0.25</v>
      </c>
    </row>
    <row r="487" spans="1:27" x14ac:dyDescent="0.25">
      <c r="A487" t="s">
        <v>525</v>
      </c>
      <c r="B487" t="s">
        <v>531</v>
      </c>
      <c r="C487" t="s">
        <v>619</v>
      </c>
      <c r="D487" t="s">
        <v>38</v>
      </c>
      <c r="E487" s="1">
        <v>44552</v>
      </c>
      <c r="F487">
        <v>286.11700000000002</v>
      </c>
      <c r="G487">
        <v>0</v>
      </c>
      <c r="H487">
        <v>0</v>
      </c>
      <c r="I487">
        <v>0</v>
      </c>
      <c r="J487">
        <v>194541.58</v>
      </c>
      <c r="K487" s="1">
        <v>44552</v>
      </c>
      <c r="L487">
        <v>286.11700000000002</v>
      </c>
      <c r="M487">
        <v>0</v>
      </c>
      <c r="N487">
        <v>0</v>
      </c>
      <c r="O487">
        <v>0</v>
      </c>
      <c r="P487" s="1">
        <v>44377</v>
      </c>
      <c r="Q487">
        <v>194541.58</v>
      </c>
      <c r="R487" t="s">
        <v>51</v>
      </c>
      <c r="S487">
        <v>4</v>
      </c>
      <c r="T487" t="s">
        <v>112</v>
      </c>
      <c r="U487" t="s">
        <v>33</v>
      </c>
      <c r="V487" t="s">
        <v>34</v>
      </c>
      <c r="W487" t="s">
        <v>34</v>
      </c>
      <c r="X487" t="s">
        <v>528</v>
      </c>
      <c r="Y487">
        <v>2021</v>
      </c>
      <c r="Z487">
        <v>2021</v>
      </c>
      <c r="AA487">
        <v>0.25</v>
      </c>
    </row>
    <row r="488" spans="1:27" x14ac:dyDescent="0.25">
      <c r="A488" t="s">
        <v>525</v>
      </c>
      <c r="B488" t="s">
        <v>531</v>
      </c>
      <c r="C488" t="s">
        <v>620</v>
      </c>
      <c r="D488" t="s">
        <v>30</v>
      </c>
      <c r="E488" s="1">
        <v>44587</v>
      </c>
      <c r="F488">
        <v>10802.646000000001</v>
      </c>
      <c r="G488">
        <v>0</v>
      </c>
      <c r="H488">
        <v>0</v>
      </c>
      <c r="I488">
        <v>0</v>
      </c>
      <c r="J488">
        <v>274643.26299999998</v>
      </c>
      <c r="K488" s="1">
        <v>44587</v>
      </c>
      <c r="L488">
        <v>10802.646000000001</v>
      </c>
      <c r="M488">
        <v>0</v>
      </c>
      <c r="N488">
        <v>0</v>
      </c>
      <c r="O488">
        <v>0</v>
      </c>
      <c r="P488" s="1">
        <v>44408</v>
      </c>
      <c r="Q488">
        <v>274643.26299999998</v>
      </c>
      <c r="R488" t="s">
        <v>51</v>
      </c>
      <c r="S488">
        <v>4</v>
      </c>
      <c r="T488" t="s">
        <v>112</v>
      </c>
      <c r="U488" t="s">
        <v>33</v>
      </c>
      <c r="V488" t="s">
        <v>34</v>
      </c>
      <c r="W488" t="s">
        <v>34</v>
      </c>
      <c r="X488" t="s">
        <v>528</v>
      </c>
      <c r="Y488">
        <v>2022</v>
      </c>
      <c r="Z488">
        <v>2022</v>
      </c>
      <c r="AA488">
        <v>0.25</v>
      </c>
    </row>
    <row r="489" spans="1:27" x14ac:dyDescent="0.25">
      <c r="A489" t="s">
        <v>525</v>
      </c>
      <c r="B489" t="s">
        <v>533</v>
      </c>
      <c r="C489" t="s">
        <v>621</v>
      </c>
      <c r="D489" t="s">
        <v>30</v>
      </c>
      <c r="E489" s="1">
        <v>44706</v>
      </c>
      <c r="F489">
        <v>12643.431</v>
      </c>
      <c r="G489">
        <v>0</v>
      </c>
      <c r="H489">
        <v>0</v>
      </c>
      <c r="I489">
        <v>0</v>
      </c>
      <c r="J489">
        <v>294187.85499999998</v>
      </c>
      <c r="K489" s="1">
        <v>44706</v>
      </c>
      <c r="L489">
        <v>12643.431</v>
      </c>
      <c r="M489">
        <v>0</v>
      </c>
      <c r="N489">
        <v>0</v>
      </c>
      <c r="O489">
        <v>0</v>
      </c>
      <c r="P489" s="1">
        <v>44500</v>
      </c>
      <c r="Q489">
        <v>294187.85499999998</v>
      </c>
      <c r="R489" t="s">
        <v>51</v>
      </c>
      <c r="S489">
        <v>3.7666666666666599</v>
      </c>
      <c r="T489" t="s">
        <v>112</v>
      </c>
      <c r="U489" t="s">
        <v>33</v>
      </c>
      <c r="V489" t="s">
        <v>34</v>
      </c>
      <c r="W489" t="s">
        <v>34</v>
      </c>
      <c r="X489" t="s">
        <v>528</v>
      </c>
      <c r="Y489">
        <v>2022</v>
      </c>
      <c r="Z489">
        <v>2022</v>
      </c>
      <c r="AA489">
        <v>0.25</v>
      </c>
    </row>
    <row r="490" spans="1:27" x14ac:dyDescent="0.25">
      <c r="A490" t="s">
        <v>525</v>
      </c>
      <c r="B490" t="s">
        <v>531</v>
      </c>
      <c r="C490" t="s">
        <v>622</v>
      </c>
      <c r="D490" t="s">
        <v>30</v>
      </c>
      <c r="E490" s="1">
        <v>44769</v>
      </c>
      <c r="F490">
        <v>21179.043000000001</v>
      </c>
      <c r="G490">
        <v>0</v>
      </c>
      <c r="H490">
        <v>0</v>
      </c>
      <c r="I490">
        <v>0</v>
      </c>
      <c r="J490">
        <v>419306.26299999998</v>
      </c>
      <c r="K490" s="1">
        <v>44769</v>
      </c>
      <c r="L490">
        <v>21179.043000000001</v>
      </c>
      <c r="M490">
        <v>0</v>
      </c>
      <c r="N490">
        <v>0</v>
      </c>
      <c r="O490">
        <v>0</v>
      </c>
      <c r="P490" s="1">
        <v>44592</v>
      </c>
      <c r="Q490">
        <v>419306.26299999998</v>
      </c>
      <c r="R490" t="s">
        <v>51</v>
      </c>
      <c r="S490">
        <v>3.9666666666666601</v>
      </c>
      <c r="T490" t="s">
        <v>112</v>
      </c>
      <c r="U490" t="s">
        <v>33</v>
      </c>
      <c r="V490" t="s">
        <v>34</v>
      </c>
      <c r="W490" t="s">
        <v>34</v>
      </c>
      <c r="X490" t="s">
        <v>528</v>
      </c>
      <c r="Y490">
        <v>2022</v>
      </c>
      <c r="Z490">
        <v>2022</v>
      </c>
      <c r="AA490">
        <v>0.25</v>
      </c>
    </row>
    <row r="491" spans="1:27" x14ac:dyDescent="0.25">
      <c r="A491" t="s">
        <v>525</v>
      </c>
      <c r="B491" t="s">
        <v>531</v>
      </c>
      <c r="C491" t="s">
        <v>623</v>
      </c>
      <c r="D491" t="s">
        <v>38</v>
      </c>
      <c r="E491" s="1">
        <v>44727</v>
      </c>
      <c r="F491">
        <v>17480.287</v>
      </c>
      <c r="G491">
        <v>0</v>
      </c>
      <c r="H491">
        <v>0</v>
      </c>
      <c r="I491">
        <v>0</v>
      </c>
      <c r="J491">
        <v>270652.69500000001</v>
      </c>
      <c r="K491" s="1">
        <v>44727</v>
      </c>
      <c r="L491">
        <v>17480.287</v>
      </c>
      <c r="M491">
        <v>0</v>
      </c>
      <c r="N491">
        <v>0</v>
      </c>
      <c r="O491">
        <v>0</v>
      </c>
      <c r="P491" s="1">
        <v>44561</v>
      </c>
      <c r="Q491">
        <v>270652.69500000001</v>
      </c>
      <c r="R491" t="s">
        <v>51</v>
      </c>
      <c r="S491">
        <v>3.5333333333333301</v>
      </c>
      <c r="T491" t="s">
        <v>112</v>
      </c>
      <c r="U491" t="s">
        <v>33</v>
      </c>
      <c r="V491" t="s">
        <v>34</v>
      </c>
      <c r="W491" t="s">
        <v>34</v>
      </c>
      <c r="X491" t="s">
        <v>528</v>
      </c>
      <c r="Y491">
        <v>2022</v>
      </c>
      <c r="Z491">
        <v>2022</v>
      </c>
      <c r="AA491">
        <v>0.25</v>
      </c>
    </row>
    <row r="492" spans="1:27" x14ac:dyDescent="0.25">
      <c r="A492" t="s">
        <v>525</v>
      </c>
      <c r="B492" t="s">
        <v>571</v>
      </c>
      <c r="C492" t="s">
        <v>624</v>
      </c>
      <c r="D492" t="s">
        <v>30</v>
      </c>
      <c r="E492" s="1">
        <v>44846</v>
      </c>
      <c r="F492">
        <v>-914.19299999999998</v>
      </c>
      <c r="G492">
        <v>0</v>
      </c>
      <c r="H492">
        <v>0</v>
      </c>
      <c r="I492">
        <v>0</v>
      </c>
      <c r="J492">
        <v>170239.33600000001</v>
      </c>
      <c r="K492" s="1">
        <v>44846</v>
      </c>
      <c r="L492">
        <v>-914.19299999999998</v>
      </c>
      <c r="M492">
        <v>0</v>
      </c>
      <c r="N492">
        <v>0</v>
      </c>
      <c r="O492">
        <v>0</v>
      </c>
      <c r="P492" s="1">
        <v>44561</v>
      </c>
      <c r="Q492">
        <v>170239.33600000001</v>
      </c>
      <c r="R492" t="s">
        <v>51</v>
      </c>
      <c r="S492">
        <v>5.5666666666666602</v>
      </c>
      <c r="T492" t="s">
        <v>112</v>
      </c>
      <c r="U492" t="s">
        <v>33</v>
      </c>
      <c r="V492" t="s">
        <v>34</v>
      </c>
      <c r="W492" t="s">
        <v>34</v>
      </c>
      <c r="X492" t="s">
        <v>528</v>
      </c>
      <c r="Y492">
        <v>2022</v>
      </c>
      <c r="Z492">
        <v>2022</v>
      </c>
      <c r="AA492">
        <v>0.25</v>
      </c>
    </row>
    <row r="493" spans="1:27" x14ac:dyDescent="0.25">
      <c r="A493" t="s">
        <v>525</v>
      </c>
      <c r="B493" t="s">
        <v>533</v>
      </c>
      <c r="C493" t="s">
        <v>625</v>
      </c>
      <c r="D493" t="s">
        <v>30</v>
      </c>
      <c r="E493" s="1">
        <v>44888</v>
      </c>
      <c r="F493">
        <v>14663.078</v>
      </c>
      <c r="G493">
        <v>0</v>
      </c>
      <c r="H493">
        <v>0</v>
      </c>
      <c r="I493">
        <v>0</v>
      </c>
      <c r="J493">
        <v>337454.02100000001</v>
      </c>
      <c r="K493" s="1">
        <v>44888</v>
      </c>
      <c r="L493">
        <v>14663.078</v>
      </c>
      <c r="M493">
        <v>0</v>
      </c>
      <c r="N493">
        <v>0</v>
      </c>
      <c r="O493">
        <v>0</v>
      </c>
      <c r="P493" s="1">
        <v>44681</v>
      </c>
      <c r="Q493">
        <v>337454.02100000001</v>
      </c>
      <c r="R493" t="s">
        <v>51</v>
      </c>
      <c r="S493">
        <v>3.8</v>
      </c>
      <c r="T493" t="s">
        <v>112</v>
      </c>
      <c r="U493" t="s">
        <v>33</v>
      </c>
      <c r="V493" t="s">
        <v>34</v>
      </c>
      <c r="W493" t="s">
        <v>34</v>
      </c>
      <c r="X493" t="s">
        <v>528</v>
      </c>
      <c r="Y493">
        <v>2022</v>
      </c>
      <c r="Z493">
        <v>2022</v>
      </c>
      <c r="AA493">
        <v>0.25</v>
      </c>
    </row>
    <row r="494" spans="1:27" x14ac:dyDescent="0.25">
      <c r="A494" t="s">
        <v>525</v>
      </c>
      <c r="B494" t="s">
        <v>541</v>
      </c>
      <c r="C494" t="s">
        <v>626</v>
      </c>
      <c r="D494" t="s">
        <v>30</v>
      </c>
      <c r="E494" s="1">
        <v>44846</v>
      </c>
      <c r="F494">
        <v>21340</v>
      </c>
      <c r="G494">
        <v>0</v>
      </c>
      <c r="H494">
        <v>0</v>
      </c>
      <c r="I494">
        <v>0</v>
      </c>
      <c r="J494">
        <v>324012</v>
      </c>
      <c r="K494" s="1">
        <v>44846</v>
      </c>
      <c r="L494">
        <v>21340</v>
      </c>
      <c r="M494">
        <v>0</v>
      </c>
      <c r="N494">
        <v>0</v>
      </c>
      <c r="O494">
        <v>0</v>
      </c>
      <c r="P494" s="1">
        <v>44651</v>
      </c>
      <c r="Q494">
        <v>324012</v>
      </c>
      <c r="R494" t="s">
        <v>51</v>
      </c>
      <c r="S494">
        <v>3.7</v>
      </c>
      <c r="T494" t="s">
        <v>112</v>
      </c>
      <c r="U494" t="s">
        <v>33</v>
      </c>
      <c r="V494" t="s">
        <v>34</v>
      </c>
      <c r="W494" t="s">
        <v>34</v>
      </c>
      <c r="X494" t="s">
        <v>528</v>
      </c>
      <c r="Y494">
        <v>2022</v>
      </c>
      <c r="Z494">
        <v>2022</v>
      </c>
      <c r="AA494">
        <v>0.25</v>
      </c>
    </row>
    <row r="495" spans="1:27" x14ac:dyDescent="0.25">
      <c r="A495" t="s">
        <v>525</v>
      </c>
      <c r="B495" t="s">
        <v>531</v>
      </c>
      <c r="C495" t="s">
        <v>627</v>
      </c>
      <c r="D495" t="s">
        <v>30</v>
      </c>
      <c r="E495" s="1">
        <v>45140</v>
      </c>
      <c r="F495">
        <v>279230.31199999998</v>
      </c>
      <c r="G495">
        <v>7.11</v>
      </c>
      <c r="H495">
        <v>10.4</v>
      </c>
      <c r="I495">
        <v>51.63</v>
      </c>
      <c r="J495">
        <v>5921988.1979999999</v>
      </c>
      <c r="K495" s="1">
        <v>45140</v>
      </c>
      <c r="L495">
        <v>261923.89199999999</v>
      </c>
      <c r="M495">
        <v>6.8</v>
      </c>
      <c r="N495">
        <v>9.8000000000000007</v>
      </c>
      <c r="O495">
        <v>51.63</v>
      </c>
      <c r="P495" s="1">
        <v>45291</v>
      </c>
      <c r="Q495">
        <v>5925013.8219999997</v>
      </c>
      <c r="R495" t="s">
        <v>51</v>
      </c>
      <c r="S495">
        <v>10.566666666666601</v>
      </c>
      <c r="T495" t="s">
        <v>32</v>
      </c>
      <c r="U495" t="s">
        <v>40</v>
      </c>
      <c r="V495" t="s">
        <v>41</v>
      </c>
      <c r="W495" t="s">
        <v>34</v>
      </c>
      <c r="X495" t="s">
        <v>528</v>
      </c>
      <c r="Y495">
        <v>2023</v>
      </c>
      <c r="Z495">
        <v>2023</v>
      </c>
      <c r="AA495">
        <v>0.25</v>
      </c>
    </row>
    <row r="496" spans="1:27" x14ac:dyDescent="0.25">
      <c r="A496" t="s">
        <v>525</v>
      </c>
      <c r="B496" t="s">
        <v>526</v>
      </c>
      <c r="C496" t="s">
        <v>628</v>
      </c>
      <c r="D496" t="s">
        <v>38</v>
      </c>
      <c r="E496" s="1">
        <v>44951</v>
      </c>
      <c r="F496">
        <v>22901.555</v>
      </c>
      <c r="G496">
        <v>0</v>
      </c>
      <c r="H496">
        <v>0</v>
      </c>
      <c r="I496">
        <v>0</v>
      </c>
      <c r="J496">
        <v>38070.923000000003</v>
      </c>
      <c r="K496" s="1">
        <v>44951</v>
      </c>
      <c r="L496">
        <v>22901.555</v>
      </c>
      <c r="M496">
        <v>0</v>
      </c>
      <c r="N496">
        <v>0</v>
      </c>
      <c r="O496">
        <v>0</v>
      </c>
      <c r="P496" s="1">
        <v>44742</v>
      </c>
      <c r="Q496">
        <v>38070.923000000003</v>
      </c>
      <c r="R496" t="s">
        <v>51</v>
      </c>
      <c r="S496">
        <v>3.8</v>
      </c>
      <c r="T496" t="s">
        <v>112</v>
      </c>
      <c r="U496" t="s">
        <v>33</v>
      </c>
      <c r="V496" t="s">
        <v>34</v>
      </c>
      <c r="W496" t="s">
        <v>34</v>
      </c>
      <c r="X496" t="s">
        <v>528</v>
      </c>
      <c r="Y496">
        <v>2023</v>
      </c>
      <c r="Z496">
        <v>2023</v>
      </c>
      <c r="AA496">
        <v>0.25</v>
      </c>
    </row>
    <row r="497" spans="1:27" x14ac:dyDescent="0.25">
      <c r="A497" t="s">
        <v>525</v>
      </c>
      <c r="B497" t="s">
        <v>533</v>
      </c>
      <c r="C497" t="s">
        <v>629</v>
      </c>
      <c r="D497" t="s">
        <v>38</v>
      </c>
      <c r="E497" s="1">
        <v>44951</v>
      </c>
      <c r="F497">
        <v>10169.026</v>
      </c>
      <c r="G497">
        <v>0</v>
      </c>
      <c r="H497">
        <v>0</v>
      </c>
      <c r="I497">
        <v>0</v>
      </c>
      <c r="J497">
        <v>11950.710999999999</v>
      </c>
      <c r="K497" s="1">
        <v>44951</v>
      </c>
      <c r="L497">
        <v>10169.026</v>
      </c>
      <c r="M497">
        <v>0</v>
      </c>
      <c r="N497">
        <v>0</v>
      </c>
      <c r="O497">
        <v>0</v>
      </c>
      <c r="P497" s="1">
        <v>44742</v>
      </c>
      <c r="Q497">
        <v>11950.710999999999</v>
      </c>
      <c r="R497" t="s">
        <v>51</v>
      </c>
      <c r="S497">
        <v>3.8</v>
      </c>
      <c r="T497" t="s">
        <v>112</v>
      </c>
      <c r="U497" t="s">
        <v>33</v>
      </c>
      <c r="V497" t="s">
        <v>34</v>
      </c>
      <c r="W497" t="s">
        <v>34</v>
      </c>
      <c r="X497" t="s">
        <v>528</v>
      </c>
      <c r="Y497">
        <v>2023</v>
      </c>
      <c r="Z497">
        <v>2023</v>
      </c>
      <c r="AA497">
        <v>0.25</v>
      </c>
    </row>
    <row r="498" spans="1:27" x14ac:dyDescent="0.25">
      <c r="A498" t="s">
        <v>525</v>
      </c>
      <c r="B498" t="s">
        <v>531</v>
      </c>
      <c r="C498" t="s">
        <v>630</v>
      </c>
      <c r="D498" t="s">
        <v>30</v>
      </c>
      <c r="E498" s="1">
        <v>44951</v>
      </c>
      <c r="F498">
        <v>6559.9</v>
      </c>
      <c r="G498">
        <v>0</v>
      </c>
      <c r="H498">
        <v>0</v>
      </c>
      <c r="I498">
        <v>0</v>
      </c>
      <c r="J498">
        <v>558023.13399999996</v>
      </c>
      <c r="K498" s="1">
        <v>44951</v>
      </c>
      <c r="L498">
        <v>6559.9</v>
      </c>
      <c r="M498">
        <v>0</v>
      </c>
      <c r="N498">
        <v>0</v>
      </c>
      <c r="O498">
        <v>0</v>
      </c>
      <c r="P498" s="1">
        <v>44773</v>
      </c>
      <c r="Q498">
        <v>558023.13399999996</v>
      </c>
      <c r="R498" t="s">
        <v>51</v>
      </c>
      <c r="S498">
        <v>4</v>
      </c>
      <c r="T498" t="s">
        <v>112</v>
      </c>
      <c r="U498" t="s">
        <v>33</v>
      </c>
      <c r="V498" t="s">
        <v>34</v>
      </c>
      <c r="W498" t="s">
        <v>34</v>
      </c>
      <c r="X498" t="s">
        <v>528</v>
      </c>
      <c r="Y498">
        <v>2023</v>
      </c>
      <c r="Z498">
        <v>2023</v>
      </c>
      <c r="AA498">
        <v>0.25</v>
      </c>
    </row>
    <row r="499" spans="1:27" x14ac:dyDescent="0.25">
      <c r="A499" t="s">
        <v>525</v>
      </c>
      <c r="B499" t="s">
        <v>533</v>
      </c>
      <c r="C499" t="s">
        <v>631</v>
      </c>
      <c r="D499" t="s">
        <v>30</v>
      </c>
      <c r="E499" s="1">
        <v>45076</v>
      </c>
      <c r="F499">
        <v>11504.743</v>
      </c>
      <c r="G499">
        <v>0</v>
      </c>
      <c r="H499">
        <v>0</v>
      </c>
      <c r="I499">
        <v>0</v>
      </c>
      <c r="J499">
        <v>368054.53200000001</v>
      </c>
      <c r="K499" s="1">
        <v>45076</v>
      </c>
      <c r="L499">
        <v>11504.743</v>
      </c>
      <c r="M499">
        <v>0</v>
      </c>
      <c r="N499">
        <v>0</v>
      </c>
      <c r="O499">
        <v>0</v>
      </c>
      <c r="P499" s="1">
        <v>45230</v>
      </c>
      <c r="Q499">
        <v>368054.53200000001</v>
      </c>
      <c r="R499" t="s">
        <v>51</v>
      </c>
      <c r="S499">
        <v>3.93333333333333</v>
      </c>
      <c r="T499" t="s">
        <v>112</v>
      </c>
      <c r="U499" t="s">
        <v>33</v>
      </c>
      <c r="V499" t="s">
        <v>34</v>
      </c>
      <c r="W499" t="s">
        <v>34</v>
      </c>
      <c r="X499" t="s">
        <v>528</v>
      </c>
      <c r="Y499">
        <v>2023</v>
      </c>
      <c r="Z499">
        <v>2023</v>
      </c>
      <c r="AA499">
        <v>0.25</v>
      </c>
    </row>
    <row r="500" spans="1:27" x14ac:dyDescent="0.25">
      <c r="A500" t="s">
        <v>525</v>
      </c>
      <c r="B500" t="s">
        <v>526</v>
      </c>
      <c r="C500" t="s">
        <v>632</v>
      </c>
      <c r="D500" t="s">
        <v>38</v>
      </c>
      <c r="E500" s="1">
        <v>45133</v>
      </c>
      <c r="F500">
        <v>7104.2359999999999</v>
      </c>
      <c r="G500">
        <v>0</v>
      </c>
      <c r="H500">
        <v>0</v>
      </c>
      <c r="I500">
        <v>0</v>
      </c>
      <c r="J500">
        <v>132366.21400000001</v>
      </c>
      <c r="K500" s="1">
        <v>45133</v>
      </c>
      <c r="L500">
        <v>7104.2359999999999</v>
      </c>
      <c r="M500">
        <v>0</v>
      </c>
      <c r="N500">
        <v>0</v>
      </c>
      <c r="O500">
        <v>0</v>
      </c>
      <c r="P500" s="1">
        <v>44926</v>
      </c>
      <c r="Q500">
        <v>132366.21400000001</v>
      </c>
      <c r="R500" t="s">
        <v>51</v>
      </c>
      <c r="S500">
        <v>3.8</v>
      </c>
      <c r="T500" t="s">
        <v>112</v>
      </c>
      <c r="U500" t="s">
        <v>33</v>
      </c>
      <c r="V500" t="s">
        <v>34</v>
      </c>
      <c r="W500" t="s">
        <v>34</v>
      </c>
      <c r="X500" t="s">
        <v>528</v>
      </c>
      <c r="Y500">
        <v>2023</v>
      </c>
      <c r="Z500">
        <v>2023</v>
      </c>
      <c r="AA500">
        <v>0.25</v>
      </c>
    </row>
    <row r="501" spans="1:27" x14ac:dyDescent="0.25">
      <c r="A501" t="s">
        <v>525</v>
      </c>
      <c r="B501" t="s">
        <v>533</v>
      </c>
      <c r="C501" t="s">
        <v>633</v>
      </c>
      <c r="D501" t="s">
        <v>38</v>
      </c>
      <c r="E501" s="1">
        <v>45133</v>
      </c>
      <c r="F501">
        <v>2287.71</v>
      </c>
      <c r="G501">
        <v>0</v>
      </c>
      <c r="H501">
        <v>0</v>
      </c>
      <c r="I501">
        <v>0</v>
      </c>
      <c r="J501">
        <v>44784.150999999998</v>
      </c>
      <c r="K501" s="1">
        <v>45133</v>
      </c>
      <c r="L501">
        <v>2287.71</v>
      </c>
      <c r="M501">
        <v>0</v>
      </c>
      <c r="N501">
        <v>0</v>
      </c>
      <c r="O501">
        <v>0</v>
      </c>
      <c r="P501" s="1">
        <v>44926</v>
      </c>
      <c r="Q501">
        <v>44784.150999999998</v>
      </c>
      <c r="R501" t="s">
        <v>51</v>
      </c>
      <c r="S501">
        <v>3.8</v>
      </c>
      <c r="T501" t="s">
        <v>112</v>
      </c>
      <c r="U501" t="s">
        <v>33</v>
      </c>
      <c r="V501" t="s">
        <v>34</v>
      </c>
      <c r="W501" t="s">
        <v>34</v>
      </c>
      <c r="X501" t="s">
        <v>528</v>
      </c>
      <c r="Y501">
        <v>2023</v>
      </c>
      <c r="Z501">
        <v>2023</v>
      </c>
      <c r="AA501">
        <v>0.25</v>
      </c>
    </row>
    <row r="502" spans="1:27" x14ac:dyDescent="0.25">
      <c r="A502" t="s">
        <v>525</v>
      </c>
      <c r="B502" t="s">
        <v>541</v>
      </c>
      <c r="C502" t="s">
        <v>634</v>
      </c>
      <c r="D502" t="s">
        <v>30</v>
      </c>
      <c r="E502" s="1">
        <v>45399</v>
      </c>
      <c r="F502">
        <v>134242</v>
      </c>
      <c r="G502">
        <v>7.22</v>
      </c>
      <c r="H502">
        <v>10.6</v>
      </c>
      <c r="I502">
        <v>44.69</v>
      </c>
      <c r="J502">
        <v>3481906</v>
      </c>
      <c r="K502" s="1">
        <v>45399</v>
      </c>
      <c r="L502">
        <v>71037</v>
      </c>
      <c r="M502">
        <v>6.85</v>
      </c>
      <c r="N502">
        <v>9.9</v>
      </c>
      <c r="O502">
        <v>44.36</v>
      </c>
      <c r="P502" s="1">
        <v>44926</v>
      </c>
      <c r="Q502">
        <v>3444878</v>
      </c>
      <c r="R502" t="s">
        <v>51</v>
      </c>
      <c r="S502">
        <v>9.8000000000000007</v>
      </c>
      <c r="T502" t="s">
        <v>32</v>
      </c>
      <c r="U502" t="s">
        <v>40</v>
      </c>
      <c r="V502" t="s">
        <v>34</v>
      </c>
      <c r="W502" t="s">
        <v>34</v>
      </c>
      <c r="X502" t="s">
        <v>528</v>
      </c>
      <c r="Y502">
        <v>2024</v>
      </c>
      <c r="Z502">
        <v>2024</v>
      </c>
      <c r="AA502">
        <v>0.25</v>
      </c>
    </row>
    <row r="503" spans="1:27" x14ac:dyDescent="0.25">
      <c r="A503" t="s">
        <v>525</v>
      </c>
      <c r="B503" t="s">
        <v>541</v>
      </c>
      <c r="C503" t="s">
        <v>635</v>
      </c>
      <c r="D503" t="s">
        <v>30</v>
      </c>
      <c r="E503" s="1">
        <v>45217</v>
      </c>
      <c r="F503">
        <v>30350</v>
      </c>
      <c r="G503">
        <v>0</v>
      </c>
      <c r="H503">
        <v>0</v>
      </c>
      <c r="I503">
        <v>0</v>
      </c>
      <c r="J503">
        <v>480093</v>
      </c>
      <c r="K503" s="1">
        <v>45217</v>
      </c>
      <c r="L503">
        <v>30350</v>
      </c>
      <c r="M503">
        <v>0</v>
      </c>
      <c r="N503">
        <v>0</v>
      </c>
      <c r="O503">
        <v>0</v>
      </c>
      <c r="P503" s="1">
        <v>45016</v>
      </c>
      <c r="Q503">
        <v>480093</v>
      </c>
      <c r="R503" t="s">
        <v>51</v>
      </c>
      <c r="S503">
        <v>3.9</v>
      </c>
      <c r="T503" t="s">
        <v>112</v>
      </c>
      <c r="U503" t="s">
        <v>33</v>
      </c>
      <c r="V503" t="s">
        <v>34</v>
      </c>
      <c r="W503" t="s">
        <v>34</v>
      </c>
      <c r="X503" t="s">
        <v>528</v>
      </c>
      <c r="Y503">
        <v>2023</v>
      </c>
      <c r="Z503">
        <v>2023</v>
      </c>
      <c r="AA503">
        <v>0.25</v>
      </c>
    </row>
    <row r="504" spans="1:27" x14ac:dyDescent="0.25">
      <c r="A504" t="s">
        <v>525</v>
      </c>
      <c r="B504" t="s">
        <v>531</v>
      </c>
      <c r="C504" t="s">
        <v>636</v>
      </c>
      <c r="D504" t="s">
        <v>30</v>
      </c>
      <c r="E504" s="1">
        <v>45119</v>
      </c>
      <c r="F504">
        <v>45620.851999999999</v>
      </c>
      <c r="G504">
        <v>0</v>
      </c>
      <c r="H504">
        <v>0</v>
      </c>
      <c r="I504">
        <v>0</v>
      </c>
      <c r="J504">
        <v>682095.19</v>
      </c>
      <c r="K504" s="1">
        <v>45119</v>
      </c>
      <c r="L504">
        <v>45620.851999999999</v>
      </c>
      <c r="M504">
        <v>0</v>
      </c>
      <c r="N504">
        <v>0</v>
      </c>
      <c r="O504">
        <v>0</v>
      </c>
      <c r="P504" s="1">
        <v>44957</v>
      </c>
      <c r="Q504">
        <v>682095.19</v>
      </c>
      <c r="R504" t="s">
        <v>51</v>
      </c>
      <c r="S504">
        <v>3.5333333333333301</v>
      </c>
      <c r="T504" t="s">
        <v>112</v>
      </c>
      <c r="U504" t="s">
        <v>33</v>
      </c>
      <c r="V504" t="s">
        <v>34</v>
      </c>
      <c r="W504" t="s">
        <v>34</v>
      </c>
      <c r="X504" t="s">
        <v>528</v>
      </c>
      <c r="Y504">
        <v>2023</v>
      </c>
      <c r="Z504">
        <v>2023</v>
      </c>
      <c r="AA504">
        <v>0.25</v>
      </c>
    </row>
    <row r="505" spans="1:27" x14ac:dyDescent="0.25">
      <c r="A505" t="s">
        <v>525</v>
      </c>
      <c r="B505" t="s">
        <v>531</v>
      </c>
      <c r="C505" t="s">
        <v>637</v>
      </c>
      <c r="D505" t="s">
        <v>38</v>
      </c>
      <c r="E505" s="1">
        <v>45161</v>
      </c>
      <c r="F505">
        <v>5356.1580000000004</v>
      </c>
      <c r="G505">
        <v>0</v>
      </c>
      <c r="H505">
        <v>0</v>
      </c>
      <c r="I505">
        <v>0</v>
      </c>
      <c r="J505">
        <v>235084.50899999999</v>
      </c>
      <c r="K505" s="1">
        <v>45161</v>
      </c>
      <c r="L505">
        <v>5356.1580000000004</v>
      </c>
      <c r="M505">
        <v>0</v>
      </c>
      <c r="N505">
        <v>0</v>
      </c>
      <c r="O505">
        <v>0</v>
      </c>
      <c r="P505" s="1">
        <v>44985</v>
      </c>
      <c r="Q505">
        <v>235084.50899999999</v>
      </c>
      <c r="R505" t="s">
        <v>51</v>
      </c>
      <c r="S505">
        <v>3.9</v>
      </c>
      <c r="T505" t="s">
        <v>112</v>
      </c>
      <c r="U505" t="s">
        <v>33</v>
      </c>
      <c r="V505" t="s">
        <v>34</v>
      </c>
      <c r="W505" t="s">
        <v>34</v>
      </c>
      <c r="X505" t="s">
        <v>528</v>
      </c>
      <c r="Y505">
        <v>2023</v>
      </c>
      <c r="Z505">
        <v>2023</v>
      </c>
      <c r="AA505">
        <v>0.25</v>
      </c>
    </row>
    <row r="506" spans="1:27" x14ac:dyDescent="0.25">
      <c r="A506" t="s">
        <v>525</v>
      </c>
      <c r="B506" t="s">
        <v>571</v>
      </c>
      <c r="C506" t="s">
        <v>638</v>
      </c>
      <c r="D506" t="s">
        <v>30</v>
      </c>
      <c r="E506" s="1">
        <v>45230</v>
      </c>
      <c r="F506">
        <v>32539.562999999998</v>
      </c>
      <c r="G506">
        <v>0</v>
      </c>
      <c r="H506">
        <v>0</v>
      </c>
      <c r="I506">
        <v>0</v>
      </c>
      <c r="J506">
        <v>386313.42</v>
      </c>
      <c r="K506" s="1">
        <v>45230</v>
      </c>
      <c r="L506">
        <v>32539.562999999998</v>
      </c>
      <c r="M506">
        <v>0</v>
      </c>
      <c r="N506">
        <v>0</v>
      </c>
      <c r="O506">
        <v>0</v>
      </c>
      <c r="P506" s="1">
        <v>44926</v>
      </c>
      <c r="Q506">
        <v>386313.42</v>
      </c>
      <c r="R506" t="s">
        <v>51</v>
      </c>
      <c r="S506">
        <v>6.2333333333333298</v>
      </c>
      <c r="T506" t="s">
        <v>112</v>
      </c>
      <c r="U506" t="s">
        <v>33</v>
      </c>
      <c r="V506" t="s">
        <v>34</v>
      </c>
      <c r="W506" t="s">
        <v>34</v>
      </c>
      <c r="X506" t="s">
        <v>528</v>
      </c>
      <c r="Y506">
        <v>2023</v>
      </c>
      <c r="Z506">
        <v>2023</v>
      </c>
      <c r="AA506">
        <v>0.25</v>
      </c>
    </row>
    <row r="507" spans="1:27" x14ac:dyDescent="0.25">
      <c r="A507" t="s">
        <v>525</v>
      </c>
      <c r="B507" t="s">
        <v>533</v>
      </c>
      <c r="C507" t="s">
        <v>639</v>
      </c>
      <c r="D507" t="s">
        <v>30</v>
      </c>
      <c r="E507" s="1">
        <v>45259</v>
      </c>
      <c r="F507">
        <v>4217.2759999999998</v>
      </c>
      <c r="G507">
        <v>0</v>
      </c>
      <c r="H507">
        <v>0</v>
      </c>
      <c r="I507">
        <v>0</v>
      </c>
      <c r="J507">
        <v>394675.87099999998</v>
      </c>
      <c r="K507" s="1">
        <v>45259</v>
      </c>
      <c r="L507">
        <v>4217.2759999999998</v>
      </c>
      <c r="M507">
        <v>0</v>
      </c>
      <c r="N507">
        <v>0</v>
      </c>
      <c r="O507">
        <v>0</v>
      </c>
      <c r="P507" s="1">
        <v>45046</v>
      </c>
      <c r="Q507">
        <v>394675.87099999998</v>
      </c>
      <c r="R507" t="s">
        <v>51</v>
      </c>
      <c r="S507">
        <v>4</v>
      </c>
      <c r="T507" t="s">
        <v>112</v>
      </c>
      <c r="U507" t="s">
        <v>33</v>
      </c>
      <c r="V507" t="s">
        <v>34</v>
      </c>
      <c r="W507" t="s">
        <v>34</v>
      </c>
      <c r="X507" t="s">
        <v>528</v>
      </c>
      <c r="Y507">
        <v>2023</v>
      </c>
      <c r="Z507">
        <v>2023</v>
      </c>
      <c r="AA507">
        <v>0.25</v>
      </c>
    </row>
    <row r="508" spans="1:27" x14ac:dyDescent="0.25">
      <c r="A508" t="s">
        <v>525</v>
      </c>
      <c r="B508" t="s">
        <v>533</v>
      </c>
      <c r="C508" t="s">
        <v>640</v>
      </c>
      <c r="D508" t="s">
        <v>38</v>
      </c>
      <c r="E508" s="1">
        <v>45322</v>
      </c>
      <c r="F508">
        <v>2162.2649999999999</v>
      </c>
      <c r="G508">
        <v>0</v>
      </c>
      <c r="H508">
        <v>0</v>
      </c>
      <c r="I508">
        <v>0</v>
      </c>
      <c r="J508">
        <v>74980.188999999998</v>
      </c>
      <c r="K508" s="1">
        <v>45322</v>
      </c>
      <c r="L508">
        <v>2145.3090000000002</v>
      </c>
      <c r="M508">
        <v>0</v>
      </c>
      <c r="N508">
        <v>0</v>
      </c>
      <c r="O508">
        <v>0</v>
      </c>
      <c r="P508" s="1">
        <v>45107</v>
      </c>
      <c r="Q508">
        <v>74770.752999999997</v>
      </c>
      <c r="R508" t="s">
        <v>51</v>
      </c>
      <c r="S508">
        <v>4.0333333333333297</v>
      </c>
      <c r="T508" t="s">
        <v>112</v>
      </c>
      <c r="U508" t="s">
        <v>33</v>
      </c>
      <c r="V508" t="s">
        <v>34</v>
      </c>
      <c r="W508" t="s">
        <v>34</v>
      </c>
      <c r="X508" t="s">
        <v>528</v>
      </c>
      <c r="Y508">
        <v>2024</v>
      </c>
      <c r="Z508">
        <v>2024</v>
      </c>
      <c r="AA508">
        <v>0.25</v>
      </c>
    </row>
    <row r="509" spans="1:27" x14ac:dyDescent="0.25">
      <c r="A509" t="s">
        <v>525</v>
      </c>
      <c r="B509" t="s">
        <v>526</v>
      </c>
      <c r="C509" t="s">
        <v>641</v>
      </c>
      <c r="D509" t="s">
        <v>38</v>
      </c>
      <c r="E509" s="1">
        <v>45322</v>
      </c>
      <c r="F509">
        <v>7230.8559999999998</v>
      </c>
      <c r="G509">
        <v>0</v>
      </c>
      <c r="H509">
        <v>0</v>
      </c>
      <c r="I509">
        <v>0</v>
      </c>
      <c r="J509">
        <v>228177.54300000001</v>
      </c>
      <c r="K509" s="1">
        <v>45322</v>
      </c>
      <c r="L509">
        <v>7230.8559999999998</v>
      </c>
      <c r="M509">
        <v>0</v>
      </c>
      <c r="N509">
        <v>0</v>
      </c>
      <c r="O509">
        <v>0</v>
      </c>
      <c r="P509" s="1">
        <v>45107</v>
      </c>
      <c r="Q509">
        <v>228177.54300000001</v>
      </c>
      <c r="R509" t="s">
        <v>51</v>
      </c>
      <c r="S509">
        <v>4.0333333333333297</v>
      </c>
      <c r="T509" t="s">
        <v>112</v>
      </c>
      <c r="U509" t="s">
        <v>33</v>
      </c>
      <c r="V509" t="s">
        <v>34</v>
      </c>
      <c r="W509" t="s">
        <v>34</v>
      </c>
      <c r="X509" t="s">
        <v>528</v>
      </c>
      <c r="Y509">
        <v>2024</v>
      </c>
      <c r="Z509">
        <v>2024</v>
      </c>
      <c r="AA509">
        <v>0.25</v>
      </c>
    </row>
    <row r="510" spans="1:27" x14ac:dyDescent="0.25">
      <c r="A510" t="s">
        <v>525</v>
      </c>
      <c r="B510" t="s">
        <v>531</v>
      </c>
      <c r="C510" t="s">
        <v>642</v>
      </c>
      <c r="D510" t="s">
        <v>38</v>
      </c>
      <c r="E510" s="1">
        <v>45343</v>
      </c>
      <c r="F510">
        <v>15503.088</v>
      </c>
      <c r="G510">
        <v>0</v>
      </c>
      <c r="H510">
        <v>0</v>
      </c>
      <c r="I510">
        <v>0</v>
      </c>
      <c r="J510">
        <v>442013.23</v>
      </c>
      <c r="K510" s="1">
        <v>45343</v>
      </c>
      <c r="L510">
        <v>15503.088</v>
      </c>
      <c r="M510">
        <v>0</v>
      </c>
      <c r="N510">
        <v>0</v>
      </c>
      <c r="O510">
        <v>0</v>
      </c>
      <c r="P510" s="1">
        <v>45169</v>
      </c>
      <c r="Q510">
        <v>442013.23</v>
      </c>
      <c r="R510" t="s">
        <v>51</v>
      </c>
      <c r="S510">
        <v>3.7666666666666599</v>
      </c>
      <c r="T510" t="s">
        <v>112</v>
      </c>
      <c r="U510" t="s">
        <v>33</v>
      </c>
      <c r="V510" t="s">
        <v>34</v>
      </c>
      <c r="W510" t="s">
        <v>34</v>
      </c>
      <c r="X510" t="s">
        <v>528</v>
      </c>
      <c r="Y510">
        <v>2024</v>
      </c>
      <c r="Z510">
        <v>2024</v>
      </c>
      <c r="AA510">
        <v>0.25</v>
      </c>
    </row>
    <row r="511" spans="1:27" x14ac:dyDescent="0.25">
      <c r="A511" t="s">
        <v>643</v>
      </c>
      <c r="B511" t="s">
        <v>227</v>
      </c>
      <c r="C511" t="s">
        <v>644</v>
      </c>
      <c r="D511" t="s">
        <v>38</v>
      </c>
      <c r="E511" s="1">
        <v>39561</v>
      </c>
      <c r="F511">
        <v>4978.1909999999998</v>
      </c>
      <c r="G511">
        <v>8.4700000000000006</v>
      </c>
      <c r="H511">
        <v>11</v>
      </c>
      <c r="I511">
        <v>48.3</v>
      </c>
      <c r="J511">
        <v>135561.52499999999</v>
      </c>
      <c r="K511" s="1">
        <v>39561</v>
      </c>
      <c r="L511">
        <v>2100</v>
      </c>
      <c r="M511">
        <v>0</v>
      </c>
      <c r="N511">
        <v>0</v>
      </c>
      <c r="O511">
        <v>0</v>
      </c>
      <c r="P511" t="s">
        <v>43</v>
      </c>
      <c r="Q511">
        <v>0</v>
      </c>
      <c r="R511" t="s">
        <v>43</v>
      </c>
      <c r="S511">
        <v>7.4</v>
      </c>
      <c r="T511" t="s">
        <v>39</v>
      </c>
      <c r="U511" t="s">
        <v>40</v>
      </c>
      <c r="V511" t="s">
        <v>34</v>
      </c>
      <c r="W511" t="s">
        <v>34</v>
      </c>
      <c r="X511" t="s">
        <v>645</v>
      </c>
      <c r="Y511">
        <v>2008</v>
      </c>
      <c r="Z511">
        <v>2008</v>
      </c>
      <c r="AA511">
        <v>0.39</v>
      </c>
    </row>
    <row r="512" spans="1:27" x14ac:dyDescent="0.25">
      <c r="A512" t="s">
        <v>643</v>
      </c>
      <c r="B512" t="s">
        <v>646</v>
      </c>
      <c r="C512" t="s">
        <v>647</v>
      </c>
      <c r="D512" t="s">
        <v>30</v>
      </c>
      <c r="E512" s="1">
        <v>39834</v>
      </c>
      <c r="F512">
        <v>90040.858999999997</v>
      </c>
      <c r="G512">
        <v>8.68</v>
      </c>
      <c r="H512">
        <v>10.95</v>
      </c>
      <c r="I512">
        <v>48.46</v>
      </c>
      <c r="J512">
        <v>1641051.081</v>
      </c>
      <c r="K512" s="1">
        <v>39834</v>
      </c>
      <c r="L512">
        <v>65000</v>
      </c>
      <c r="M512">
        <v>0</v>
      </c>
      <c r="N512">
        <v>0</v>
      </c>
      <c r="O512">
        <v>0</v>
      </c>
      <c r="P512" t="s">
        <v>43</v>
      </c>
      <c r="Q512">
        <v>0</v>
      </c>
      <c r="R512" t="s">
        <v>43</v>
      </c>
      <c r="S512">
        <v>7.93333333333333</v>
      </c>
      <c r="T512" t="s">
        <v>32</v>
      </c>
      <c r="U512" t="s">
        <v>40</v>
      </c>
      <c r="V512" t="s">
        <v>34</v>
      </c>
      <c r="W512" t="s">
        <v>34</v>
      </c>
      <c r="X512" t="s">
        <v>645</v>
      </c>
      <c r="Y512">
        <v>2009</v>
      </c>
      <c r="Z512">
        <v>2009</v>
      </c>
      <c r="AA512">
        <v>0.39</v>
      </c>
    </row>
    <row r="513" spans="1:27" x14ac:dyDescent="0.25">
      <c r="A513" t="s">
        <v>643</v>
      </c>
      <c r="B513" t="s">
        <v>648</v>
      </c>
      <c r="C513" t="s">
        <v>649</v>
      </c>
      <c r="D513" t="s">
        <v>30</v>
      </c>
      <c r="E513" s="1">
        <v>39834</v>
      </c>
      <c r="F513">
        <v>87582.520999999993</v>
      </c>
      <c r="G513">
        <v>8.69</v>
      </c>
      <c r="H513">
        <v>10.95</v>
      </c>
      <c r="I513">
        <v>48.46</v>
      </c>
      <c r="J513">
        <v>1517291.87</v>
      </c>
      <c r="K513" s="1">
        <v>39834</v>
      </c>
      <c r="L513">
        <v>65000</v>
      </c>
      <c r="M513">
        <v>0</v>
      </c>
      <c r="N513">
        <v>0</v>
      </c>
      <c r="O513">
        <v>0</v>
      </c>
      <c r="P513" t="s">
        <v>43</v>
      </c>
      <c r="Q513">
        <v>0</v>
      </c>
      <c r="R513" t="s">
        <v>43</v>
      </c>
      <c r="S513">
        <v>7.93333333333333</v>
      </c>
      <c r="T513" t="s">
        <v>32</v>
      </c>
      <c r="U513" t="s">
        <v>40</v>
      </c>
      <c r="V513" t="s">
        <v>34</v>
      </c>
      <c r="W513" t="s">
        <v>34</v>
      </c>
      <c r="X513" t="s">
        <v>645</v>
      </c>
      <c r="Y513">
        <v>2009</v>
      </c>
      <c r="Z513">
        <v>2009</v>
      </c>
      <c r="AA513">
        <v>0.39</v>
      </c>
    </row>
    <row r="514" spans="1:27" x14ac:dyDescent="0.25">
      <c r="A514" t="s">
        <v>643</v>
      </c>
      <c r="B514" t="s">
        <v>650</v>
      </c>
      <c r="C514" t="s">
        <v>651</v>
      </c>
      <c r="D514" t="s">
        <v>30</v>
      </c>
      <c r="E514" s="1">
        <v>39988</v>
      </c>
      <c r="F514">
        <v>71600</v>
      </c>
      <c r="G514">
        <v>8.75</v>
      </c>
      <c r="H514">
        <v>10.75</v>
      </c>
      <c r="I514">
        <v>55.39</v>
      </c>
      <c r="J514">
        <v>1254148.611</v>
      </c>
      <c r="K514" s="1">
        <v>39988</v>
      </c>
      <c r="L514">
        <v>59000</v>
      </c>
      <c r="M514">
        <v>0</v>
      </c>
      <c r="N514">
        <v>0</v>
      </c>
      <c r="O514">
        <v>0</v>
      </c>
      <c r="P514" s="1">
        <v>39447</v>
      </c>
      <c r="Q514">
        <v>0</v>
      </c>
      <c r="R514" t="s">
        <v>51</v>
      </c>
      <c r="S514">
        <v>9.7333333333333307</v>
      </c>
      <c r="T514" t="s">
        <v>32</v>
      </c>
      <c r="U514" t="s">
        <v>40</v>
      </c>
      <c r="V514" t="s">
        <v>34</v>
      </c>
      <c r="W514" t="s">
        <v>34</v>
      </c>
      <c r="X514" t="s">
        <v>645</v>
      </c>
      <c r="Y514">
        <v>2009</v>
      </c>
      <c r="Z514">
        <v>2009</v>
      </c>
      <c r="AA514">
        <v>0.39</v>
      </c>
    </row>
    <row r="515" spans="1:27" x14ac:dyDescent="0.25">
      <c r="A515" t="s">
        <v>643</v>
      </c>
      <c r="B515" t="s">
        <v>646</v>
      </c>
      <c r="C515" t="s">
        <v>652</v>
      </c>
      <c r="D515" t="s">
        <v>30</v>
      </c>
      <c r="E515" s="1">
        <v>40205</v>
      </c>
      <c r="F515">
        <v>9714.2749999999996</v>
      </c>
      <c r="G515">
        <v>8.49</v>
      </c>
      <c r="H515">
        <v>10.4</v>
      </c>
      <c r="I515">
        <v>50.13</v>
      </c>
      <c r="J515">
        <v>35388.817000000003</v>
      </c>
      <c r="K515" s="1">
        <v>40205</v>
      </c>
      <c r="L515">
        <v>8550</v>
      </c>
      <c r="M515">
        <v>8.49</v>
      </c>
      <c r="N515">
        <v>10.4</v>
      </c>
      <c r="O515">
        <v>50.13</v>
      </c>
      <c r="P515" t="s">
        <v>43</v>
      </c>
      <c r="Q515">
        <v>0</v>
      </c>
      <c r="R515" t="s">
        <v>43</v>
      </c>
      <c r="S515">
        <v>7.9666666666666597</v>
      </c>
      <c r="T515" t="s">
        <v>32</v>
      </c>
      <c r="U515" t="s">
        <v>40</v>
      </c>
      <c r="V515" t="s">
        <v>34</v>
      </c>
      <c r="W515" t="s">
        <v>34</v>
      </c>
      <c r="X515" t="s">
        <v>645</v>
      </c>
      <c r="Y515">
        <v>2010</v>
      </c>
      <c r="Z515">
        <v>2010</v>
      </c>
      <c r="AA515">
        <v>0.39</v>
      </c>
    </row>
    <row r="516" spans="1:27" x14ac:dyDescent="0.25">
      <c r="A516" t="s">
        <v>643</v>
      </c>
      <c r="B516" t="s">
        <v>648</v>
      </c>
      <c r="C516" t="s">
        <v>653</v>
      </c>
      <c r="D516" t="s">
        <v>30</v>
      </c>
      <c r="E516" s="1">
        <v>40205</v>
      </c>
      <c r="F516">
        <v>10005.017</v>
      </c>
      <c r="G516">
        <v>8.49</v>
      </c>
      <c r="H516">
        <v>10.4</v>
      </c>
      <c r="I516">
        <v>50.13</v>
      </c>
      <c r="J516">
        <v>62094.964999999997</v>
      </c>
      <c r="K516" s="1">
        <v>40205</v>
      </c>
      <c r="L516">
        <v>8550</v>
      </c>
      <c r="M516">
        <v>8.49</v>
      </c>
      <c r="N516">
        <v>10.4</v>
      </c>
      <c r="O516">
        <v>50.13</v>
      </c>
      <c r="P516" t="s">
        <v>43</v>
      </c>
      <c r="Q516">
        <v>0</v>
      </c>
      <c r="R516" t="s">
        <v>43</v>
      </c>
      <c r="S516">
        <v>7.9666666666666597</v>
      </c>
      <c r="T516" t="s">
        <v>32</v>
      </c>
      <c r="U516" t="s">
        <v>40</v>
      </c>
      <c r="V516" t="s">
        <v>34</v>
      </c>
      <c r="W516" t="s">
        <v>34</v>
      </c>
      <c r="X516" t="s">
        <v>645</v>
      </c>
      <c r="Y516">
        <v>2010</v>
      </c>
      <c r="Z516">
        <v>2010</v>
      </c>
      <c r="AA516">
        <v>0.39</v>
      </c>
    </row>
    <row r="517" spans="1:27" x14ac:dyDescent="0.25">
      <c r="A517" t="s">
        <v>643</v>
      </c>
      <c r="B517" t="s">
        <v>89</v>
      </c>
      <c r="C517" t="s">
        <v>654</v>
      </c>
      <c r="D517" t="s">
        <v>30</v>
      </c>
      <c r="E517" s="1">
        <v>40352</v>
      </c>
      <c r="F517">
        <v>5203.4830000000002</v>
      </c>
      <c r="G517">
        <v>8.8000000000000007</v>
      </c>
      <c r="H517">
        <v>11.3</v>
      </c>
      <c r="I517">
        <v>48.29</v>
      </c>
      <c r="J517">
        <v>69181.817999999999</v>
      </c>
      <c r="K517" s="1">
        <v>40352</v>
      </c>
      <c r="L517">
        <v>2790</v>
      </c>
      <c r="M517">
        <v>0</v>
      </c>
      <c r="N517">
        <v>0</v>
      </c>
      <c r="O517">
        <v>0</v>
      </c>
      <c r="P517" t="s">
        <v>43</v>
      </c>
      <c r="Q517">
        <v>0</v>
      </c>
      <c r="R517" t="s">
        <v>43</v>
      </c>
      <c r="S517">
        <v>7.7</v>
      </c>
      <c r="T517" t="s">
        <v>32</v>
      </c>
      <c r="U517" t="s">
        <v>40</v>
      </c>
      <c r="V517" t="s">
        <v>34</v>
      </c>
      <c r="W517" t="s">
        <v>34</v>
      </c>
      <c r="X517" t="s">
        <v>645</v>
      </c>
      <c r="Y517">
        <v>2010</v>
      </c>
      <c r="Z517">
        <v>2010</v>
      </c>
      <c r="AA517">
        <v>0.39</v>
      </c>
    </row>
    <row r="518" spans="1:27" x14ac:dyDescent="0.25">
      <c r="A518" t="s">
        <v>643</v>
      </c>
      <c r="B518" t="s">
        <v>650</v>
      </c>
      <c r="C518" t="s">
        <v>655</v>
      </c>
      <c r="D518" t="s">
        <v>30</v>
      </c>
      <c r="E518" s="1">
        <v>40504</v>
      </c>
      <c r="F518">
        <v>50900</v>
      </c>
      <c r="G518">
        <v>8.93</v>
      </c>
      <c r="H518">
        <v>10.75</v>
      </c>
      <c r="I518">
        <v>46.17</v>
      </c>
      <c r="J518">
        <v>1784300</v>
      </c>
      <c r="K518" s="1">
        <v>40504</v>
      </c>
      <c r="L518">
        <v>21846.202000000001</v>
      </c>
      <c r="M518">
        <v>8.3699999999999992</v>
      </c>
      <c r="N518">
        <v>10</v>
      </c>
      <c r="O518">
        <v>49.66</v>
      </c>
      <c r="P518" s="1">
        <v>40086</v>
      </c>
      <c r="Q518">
        <v>1780999.5689999999</v>
      </c>
      <c r="R518" t="s">
        <v>51</v>
      </c>
      <c r="S518">
        <v>11.3333333333333</v>
      </c>
      <c r="T518" t="s">
        <v>32</v>
      </c>
      <c r="U518" t="s">
        <v>33</v>
      </c>
      <c r="V518" t="s">
        <v>34</v>
      </c>
      <c r="W518" t="s">
        <v>34</v>
      </c>
      <c r="X518" t="s">
        <v>645</v>
      </c>
      <c r="Y518">
        <v>2010</v>
      </c>
      <c r="Z518">
        <v>2010</v>
      </c>
      <c r="AA518">
        <v>0.39</v>
      </c>
    </row>
    <row r="519" spans="1:27" x14ac:dyDescent="0.25">
      <c r="A519" t="s">
        <v>643</v>
      </c>
      <c r="B519" t="s">
        <v>227</v>
      </c>
      <c r="C519" t="s">
        <v>656</v>
      </c>
      <c r="D519" t="s">
        <v>38</v>
      </c>
      <c r="E519" s="1">
        <v>40389</v>
      </c>
      <c r="F519">
        <v>6014.7049999999999</v>
      </c>
      <c r="G519">
        <v>9.11</v>
      </c>
      <c r="H519">
        <v>11.4</v>
      </c>
      <c r="I519">
        <v>49.5</v>
      </c>
      <c r="J519">
        <v>144583.17199999999</v>
      </c>
      <c r="K519" s="1">
        <v>40389</v>
      </c>
      <c r="L519">
        <v>3855</v>
      </c>
      <c r="M519">
        <v>0</v>
      </c>
      <c r="N519">
        <v>0</v>
      </c>
      <c r="O519">
        <v>0</v>
      </c>
      <c r="P519" t="s">
        <v>43</v>
      </c>
      <c r="Q519">
        <v>0</v>
      </c>
      <c r="R519" t="s">
        <v>43</v>
      </c>
      <c r="S519">
        <v>6.0666666666666602</v>
      </c>
      <c r="T519" t="s">
        <v>39</v>
      </c>
      <c r="U519" t="s">
        <v>40</v>
      </c>
      <c r="V519" t="s">
        <v>34</v>
      </c>
      <c r="W519" t="s">
        <v>34</v>
      </c>
      <c r="X519" t="s">
        <v>645</v>
      </c>
      <c r="Y519">
        <v>2010</v>
      </c>
      <c r="Z519">
        <v>2010</v>
      </c>
      <c r="AA519">
        <v>0.39</v>
      </c>
    </row>
    <row r="520" spans="1:27" x14ac:dyDescent="0.25">
      <c r="A520" t="s">
        <v>643</v>
      </c>
      <c r="B520" t="s">
        <v>646</v>
      </c>
      <c r="C520" t="s">
        <v>657</v>
      </c>
      <c r="D520" t="s">
        <v>30</v>
      </c>
      <c r="E520" s="1">
        <v>41017</v>
      </c>
      <c r="F520">
        <v>90832.778999999995</v>
      </c>
      <c r="G520">
        <v>8.68</v>
      </c>
      <c r="H520">
        <v>10.6</v>
      </c>
      <c r="I520">
        <v>51.62</v>
      </c>
      <c r="J520">
        <v>3399272.0789999999</v>
      </c>
      <c r="K520" s="1">
        <v>41017</v>
      </c>
      <c r="L520">
        <v>50000</v>
      </c>
      <c r="M520">
        <v>0</v>
      </c>
      <c r="N520">
        <v>0</v>
      </c>
      <c r="O520">
        <v>0</v>
      </c>
      <c r="P520" s="1">
        <v>40633</v>
      </c>
      <c r="Q520">
        <v>0</v>
      </c>
      <c r="R520" t="s">
        <v>43</v>
      </c>
      <c r="S520">
        <v>7.9</v>
      </c>
      <c r="T520" t="s">
        <v>32</v>
      </c>
      <c r="U520" t="s">
        <v>40</v>
      </c>
      <c r="V520" t="s">
        <v>34</v>
      </c>
      <c r="W520" t="s">
        <v>34</v>
      </c>
      <c r="X520" t="s">
        <v>645</v>
      </c>
      <c r="Y520">
        <v>2012</v>
      </c>
      <c r="Z520">
        <v>2012</v>
      </c>
      <c r="AA520">
        <v>0.39</v>
      </c>
    </row>
    <row r="521" spans="1:27" x14ac:dyDescent="0.25">
      <c r="A521" t="s">
        <v>643</v>
      </c>
      <c r="B521" t="s">
        <v>227</v>
      </c>
      <c r="C521" t="s">
        <v>658</v>
      </c>
      <c r="D521" t="s">
        <v>38</v>
      </c>
      <c r="E521" s="1">
        <v>41143</v>
      </c>
      <c r="F521">
        <v>9705.116</v>
      </c>
      <c r="G521">
        <v>8.7799999999999994</v>
      </c>
      <c r="H521">
        <v>10.9</v>
      </c>
      <c r="I521">
        <v>51.66</v>
      </c>
      <c r="J521">
        <v>160074.63399999999</v>
      </c>
      <c r="K521" s="1">
        <v>41143</v>
      </c>
      <c r="L521">
        <v>2800</v>
      </c>
      <c r="M521">
        <v>0</v>
      </c>
      <c r="N521">
        <v>0</v>
      </c>
      <c r="O521">
        <v>0</v>
      </c>
      <c r="P521" s="1">
        <v>40816</v>
      </c>
      <c r="Q521">
        <v>0</v>
      </c>
      <c r="R521" t="s">
        <v>43</v>
      </c>
      <c r="S521">
        <v>6.9666666666666597</v>
      </c>
      <c r="T521" t="s">
        <v>39</v>
      </c>
      <c r="U521" t="s">
        <v>40</v>
      </c>
      <c r="V521" t="s">
        <v>34</v>
      </c>
      <c r="W521" t="s">
        <v>34</v>
      </c>
      <c r="X521" t="s">
        <v>645</v>
      </c>
      <c r="Y521">
        <v>2012</v>
      </c>
      <c r="Z521">
        <v>2012</v>
      </c>
      <c r="AA521">
        <v>0.39</v>
      </c>
    </row>
    <row r="522" spans="1:27" x14ac:dyDescent="0.25">
      <c r="A522" t="s">
        <v>643</v>
      </c>
      <c r="B522" t="s">
        <v>650</v>
      </c>
      <c r="C522" t="s">
        <v>659</v>
      </c>
      <c r="D522" t="s">
        <v>30</v>
      </c>
      <c r="E522" s="1">
        <v>41256</v>
      </c>
      <c r="F522">
        <v>63550.527999999998</v>
      </c>
      <c r="G522">
        <v>8.57</v>
      </c>
      <c r="H522">
        <v>10.4</v>
      </c>
      <c r="I522">
        <v>51.82</v>
      </c>
      <c r="J522">
        <v>1820789.38</v>
      </c>
      <c r="K522" s="1">
        <v>41256</v>
      </c>
      <c r="L522">
        <v>33156.017</v>
      </c>
      <c r="M522">
        <v>8.01</v>
      </c>
      <c r="N522">
        <v>9.5</v>
      </c>
      <c r="O522">
        <v>51.82</v>
      </c>
      <c r="P522" s="1">
        <v>40908</v>
      </c>
      <c r="Q522">
        <v>1798480.041</v>
      </c>
      <c r="R522" t="s">
        <v>51</v>
      </c>
      <c r="S522">
        <v>7.9</v>
      </c>
      <c r="T522" t="s">
        <v>32</v>
      </c>
      <c r="U522" t="s">
        <v>33</v>
      </c>
      <c r="V522" t="s">
        <v>34</v>
      </c>
      <c r="W522" t="s">
        <v>34</v>
      </c>
      <c r="X522" t="s">
        <v>645</v>
      </c>
      <c r="Y522">
        <v>2012</v>
      </c>
      <c r="Z522">
        <v>2012</v>
      </c>
      <c r="AA522">
        <v>0.39</v>
      </c>
    </row>
    <row r="523" spans="1:27" x14ac:dyDescent="0.25">
      <c r="A523" t="s">
        <v>643</v>
      </c>
      <c r="B523" t="s">
        <v>660</v>
      </c>
      <c r="C523" t="s">
        <v>661</v>
      </c>
      <c r="D523" t="s">
        <v>38</v>
      </c>
      <c r="E523" s="1">
        <v>41248</v>
      </c>
      <c r="F523">
        <v>48806.972000000002</v>
      </c>
      <c r="G523">
        <v>8.52</v>
      </c>
      <c r="H523">
        <v>10.75</v>
      </c>
      <c r="I523">
        <v>58.85</v>
      </c>
      <c r="J523">
        <v>770622.32900000003</v>
      </c>
      <c r="K523" s="1">
        <v>41248</v>
      </c>
      <c r="L523">
        <v>28000</v>
      </c>
      <c r="M523">
        <v>0</v>
      </c>
      <c r="N523">
        <v>0</v>
      </c>
      <c r="O523">
        <v>0</v>
      </c>
      <c r="P523" s="1">
        <v>40908</v>
      </c>
      <c r="Q523">
        <v>0</v>
      </c>
      <c r="R523" t="s">
        <v>43</v>
      </c>
      <c r="S523">
        <v>6.7</v>
      </c>
      <c r="T523" t="s">
        <v>39</v>
      </c>
      <c r="U523" t="s">
        <v>40</v>
      </c>
      <c r="V523" t="s">
        <v>34</v>
      </c>
      <c r="W523" t="s">
        <v>34</v>
      </c>
      <c r="X523" t="s">
        <v>645</v>
      </c>
      <c r="Y523">
        <v>2012</v>
      </c>
      <c r="Z523">
        <v>2012</v>
      </c>
      <c r="AA523">
        <v>0.39</v>
      </c>
    </row>
    <row r="524" spans="1:27" x14ac:dyDescent="0.25">
      <c r="A524" t="s">
        <v>643</v>
      </c>
      <c r="B524" t="s">
        <v>646</v>
      </c>
      <c r="C524" t="s">
        <v>662</v>
      </c>
      <c r="D524" t="s">
        <v>30</v>
      </c>
      <c r="E524" s="1">
        <v>41599</v>
      </c>
      <c r="F524">
        <v>31748.244999999999</v>
      </c>
      <c r="G524">
        <v>8.4</v>
      </c>
      <c r="H524">
        <v>10</v>
      </c>
      <c r="I524">
        <v>52.63</v>
      </c>
      <c r="J524">
        <v>4091788.645</v>
      </c>
      <c r="K524" s="1">
        <v>41599</v>
      </c>
      <c r="L524">
        <v>30687.487000000001</v>
      </c>
      <c r="M524">
        <v>8.4</v>
      </c>
      <c r="N524">
        <v>10</v>
      </c>
      <c r="O524">
        <v>52.63</v>
      </c>
      <c r="P524" s="1">
        <v>40633</v>
      </c>
      <c r="Q524">
        <v>0</v>
      </c>
      <c r="R524" t="s">
        <v>43</v>
      </c>
      <c r="S524">
        <v>7.3333333333333304</v>
      </c>
      <c r="T524" t="s">
        <v>32</v>
      </c>
      <c r="U524" t="s">
        <v>40</v>
      </c>
      <c r="V524" t="s">
        <v>34</v>
      </c>
      <c r="W524" t="s">
        <v>34</v>
      </c>
      <c r="X524" t="s">
        <v>645</v>
      </c>
      <c r="Y524">
        <v>2013</v>
      </c>
      <c r="Z524">
        <v>2013</v>
      </c>
      <c r="AA524">
        <v>0.39</v>
      </c>
    </row>
    <row r="525" spans="1:27" x14ac:dyDescent="0.25">
      <c r="A525" t="s">
        <v>643</v>
      </c>
      <c r="B525" t="s">
        <v>650</v>
      </c>
      <c r="C525" t="s">
        <v>663</v>
      </c>
      <c r="D525" t="s">
        <v>30</v>
      </c>
      <c r="E525" s="1">
        <v>41837</v>
      </c>
      <c r="F525">
        <v>11535.857</v>
      </c>
      <c r="G525">
        <v>0</v>
      </c>
      <c r="H525">
        <v>0</v>
      </c>
      <c r="I525">
        <v>0</v>
      </c>
      <c r="J525">
        <v>1916139.8589999999</v>
      </c>
      <c r="K525" s="1">
        <v>41837</v>
      </c>
      <c r="L525">
        <v>11535.857</v>
      </c>
      <c r="M525">
        <v>0</v>
      </c>
      <c r="N525">
        <v>0</v>
      </c>
      <c r="O525">
        <v>0</v>
      </c>
      <c r="P525" s="1">
        <v>40908</v>
      </c>
      <c r="Q525">
        <v>1916139.8589999999</v>
      </c>
      <c r="R525" t="s">
        <v>51</v>
      </c>
      <c r="S525">
        <v>7.3333333333333304</v>
      </c>
      <c r="T525" t="s">
        <v>32</v>
      </c>
      <c r="U525" t="s">
        <v>40</v>
      </c>
      <c r="V525" t="s">
        <v>34</v>
      </c>
      <c r="W525" t="s">
        <v>34</v>
      </c>
      <c r="X525" t="s">
        <v>645</v>
      </c>
      <c r="Y525">
        <v>2014</v>
      </c>
      <c r="Z525">
        <v>2014</v>
      </c>
      <c r="AA525">
        <v>0.39</v>
      </c>
    </row>
    <row r="526" spans="1:27" x14ac:dyDescent="0.25">
      <c r="A526" t="s">
        <v>643</v>
      </c>
      <c r="B526" t="s">
        <v>227</v>
      </c>
      <c r="C526" t="s">
        <v>664</v>
      </c>
      <c r="D526" t="s">
        <v>38</v>
      </c>
      <c r="E526" s="1">
        <v>41886</v>
      </c>
      <c r="F526">
        <v>6300</v>
      </c>
      <c r="G526">
        <v>8.51</v>
      </c>
      <c r="H526">
        <v>10.53</v>
      </c>
      <c r="I526">
        <v>53</v>
      </c>
      <c r="J526">
        <v>177562.73800000001</v>
      </c>
      <c r="K526" s="1">
        <v>41886</v>
      </c>
      <c r="L526">
        <v>4331.5</v>
      </c>
      <c r="M526">
        <v>7.75</v>
      </c>
      <c r="N526">
        <v>9.1</v>
      </c>
      <c r="O526">
        <v>53</v>
      </c>
      <c r="P526" s="1">
        <v>41547</v>
      </c>
      <c r="Q526">
        <v>177562.73800000001</v>
      </c>
      <c r="R526" t="s">
        <v>51</v>
      </c>
      <c r="S526">
        <v>7.93333333333333</v>
      </c>
      <c r="T526" t="s">
        <v>39</v>
      </c>
      <c r="U526" t="s">
        <v>40</v>
      </c>
      <c r="V526" t="s">
        <v>34</v>
      </c>
      <c r="W526" t="s">
        <v>34</v>
      </c>
      <c r="X526" t="s">
        <v>645</v>
      </c>
      <c r="Y526">
        <v>2014</v>
      </c>
      <c r="Z526">
        <v>2014</v>
      </c>
      <c r="AA526">
        <v>0.39</v>
      </c>
    </row>
    <row r="527" spans="1:27" x14ac:dyDescent="0.25">
      <c r="A527" t="s">
        <v>643</v>
      </c>
      <c r="B527" t="s">
        <v>660</v>
      </c>
      <c r="C527" t="s">
        <v>665</v>
      </c>
      <c r="D527" t="s">
        <v>38</v>
      </c>
      <c r="E527" s="1">
        <v>41599</v>
      </c>
      <c r="F527">
        <v>1475.3489999999999</v>
      </c>
      <c r="G527">
        <v>0</v>
      </c>
      <c r="H527">
        <v>0</v>
      </c>
      <c r="I527">
        <v>0</v>
      </c>
      <c r="J527">
        <v>10660.808000000001</v>
      </c>
      <c r="K527" s="1">
        <v>41599</v>
      </c>
      <c r="L527">
        <v>1475.3489999999999</v>
      </c>
      <c r="M527">
        <v>0</v>
      </c>
      <c r="N527">
        <v>0</v>
      </c>
      <c r="O527">
        <v>0</v>
      </c>
      <c r="P527" s="1">
        <v>41455</v>
      </c>
      <c r="Q527">
        <v>10660.808000000001</v>
      </c>
      <c r="R527" t="s">
        <v>51</v>
      </c>
      <c r="S527">
        <v>3</v>
      </c>
      <c r="T527" t="s">
        <v>112</v>
      </c>
      <c r="U527" t="s">
        <v>33</v>
      </c>
      <c r="V527" t="s">
        <v>34</v>
      </c>
      <c r="W527" t="s">
        <v>34</v>
      </c>
      <c r="X527" t="s">
        <v>645</v>
      </c>
      <c r="Y527">
        <v>2013</v>
      </c>
      <c r="Z527">
        <v>2013</v>
      </c>
      <c r="AA527">
        <v>0.39</v>
      </c>
    </row>
    <row r="528" spans="1:27" x14ac:dyDescent="0.25">
      <c r="A528" t="s">
        <v>643</v>
      </c>
      <c r="B528" t="s">
        <v>227</v>
      </c>
      <c r="C528" t="s">
        <v>666</v>
      </c>
      <c r="D528" t="s">
        <v>38</v>
      </c>
      <c r="E528" s="1">
        <v>41667</v>
      </c>
      <c r="F528">
        <v>1212.777</v>
      </c>
      <c r="G528">
        <v>0</v>
      </c>
      <c r="H528">
        <v>0</v>
      </c>
      <c r="I528">
        <v>0</v>
      </c>
      <c r="J528">
        <v>13789.05</v>
      </c>
      <c r="K528" s="1">
        <v>41667</v>
      </c>
      <c r="L528">
        <v>1184.1579999999999</v>
      </c>
      <c r="M528">
        <v>0</v>
      </c>
      <c r="N528">
        <v>0</v>
      </c>
      <c r="O528">
        <v>0</v>
      </c>
      <c r="P528" s="1">
        <v>41547</v>
      </c>
      <c r="Q528">
        <v>13590.76</v>
      </c>
      <c r="R528" t="s">
        <v>51</v>
      </c>
      <c r="S528">
        <v>2.5666666666666602</v>
      </c>
      <c r="T528" t="s">
        <v>112</v>
      </c>
      <c r="U528" t="s">
        <v>40</v>
      </c>
      <c r="V528" t="s">
        <v>34</v>
      </c>
      <c r="W528" t="s">
        <v>34</v>
      </c>
      <c r="X528" t="s">
        <v>645</v>
      </c>
      <c r="Y528">
        <v>2014</v>
      </c>
      <c r="Z528">
        <v>2014</v>
      </c>
      <c r="AA528">
        <v>0.39</v>
      </c>
    </row>
    <row r="529" spans="1:27" x14ac:dyDescent="0.25">
      <c r="A529" t="s">
        <v>643</v>
      </c>
      <c r="B529" t="s">
        <v>667</v>
      </c>
      <c r="C529" t="s">
        <v>668</v>
      </c>
      <c r="D529" t="s">
        <v>38</v>
      </c>
      <c r="E529" s="1">
        <v>41313</v>
      </c>
      <c r="F529">
        <v>653.33000000000004</v>
      </c>
      <c r="G529">
        <v>0</v>
      </c>
      <c r="H529">
        <v>0</v>
      </c>
      <c r="I529">
        <v>0</v>
      </c>
      <c r="J529">
        <v>18602.595000000001</v>
      </c>
      <c r="K529" s="1">
        <v>41313</v>
      </c>
      <c r="L529">
        <v>651.14</v>
      </c>
      <c r="M529">
        <v>0</v>
      </c>
      <c r="N529">
        <v>0</v>
      </c>
      <c r="O529">
        <v>0</v>
      </c>
      <c r="P529" s="1">
        <v>41213</v>
      </c>
      <c r="Q529">
        <v>18526.054</v>
      </c>
      <c r="R529" t="s">
        <v>51</v>
      </c>
      <c r="S529">
        <v>1.93333333333333</v>
      </c>
      <c r="T529" t="s">
        <v>112</v>
      </c>
      <c r="U529" t="s">
        <v>33</v>
      </c>
      <c r="V529" t="s">
        <v>34</v>
      </c>
      <c r="W529" t="s">
        <v>34</v>
      </c>
      <c r="X529" t="s">
        <v>645</v>
      </c>
      <c r="Y529">
        <v>2013</v>
      </c>
      <c r="Z529">
        <v>2013</v>
      </c>
      <c r="AA529">
        <v>0.39</v>
      </c>
    </row>
    <row r="530" spans="1:27" x14ac:dyDescent="0.25">
      <c r="A530" t="s">
        <v>643</v>
      </c>
      <c r="B530" t="s">
        <v>667</v>
      </c>
      <c r="C530" t="s">
        <v>669</v>
      </c>
      <c r="D530" t="s">
        <v>38</v>
      </c>
      <c r="E530" s="1">
        <v>41989</v>
      </c>
      <c r="F530">
        <v>7278.7</v>
      </c>
      <c r="G530">
        <v>7.52</v>
      </c>
      <c r="H530">
        <v>10.6</v>
      </c>
      <c r="I530">
        <v>50.34</v>
      </c>
      <c r="J530">
        <v>131193.23300000001</v>
      </c>
      <c r="K530" s="1">
        <v>41989</v>
      </c>
      <c r="L530">
        <v>5234.616</v>
      </c>
      <c r="M530">
        <v>0</v>
      </c>
      <c r="N530">
        <v>0</v>
      </c>
      <c r="O530">
        <v>0</v>
      </c>
      <c r="P530" s="1">
        <v>41639</v>
      </c>
      <c r="Q530">
        <v>0</v>
      </c>
      <c r="R530" t="s">
        <v>43</v>
      </c>
      <c r="S530">
        <v>7.7</v>
      </c>
      <c r="T530" t="s">
        <v>39</v>
      </c>
      <c r="U530" t="s">
        <v>40</v>
      </c>
      <c r="V530" t="s">
        <v>34</v>
      </c>
      <c r="W530" t="s">
        <v>34</v>
      </c>
      <c r="X530" t="s">
        <v>645</v>
      </c>
      <c r="Y530">
        <v>2014</v>
      </c>
      <c r="Z530">
        <v>2014</v>
      </c>
      <c r="AA530">
        <v>0.39</v>
      </c>
    </row>
    <row r="531" spans="1:27" x14ac:dyDescent="0.25">
      <c r="A531" t="s">
        <v>643</v>
      </c>
      <c r="B531" t="s">
        <v>660</v>
      </c>
      <c r="C531" t="s">
        <v>670</v>
      </c>
      <c r="D531" t="s">
        <v>38</v>
      </c>
      <c r="E531" s="1">
        <v>41968</v>
      </c>
      <c r="F531">
        <v>3544.7159999999999</v>
      </c>
      <c r="G531">
        <v>0</v>
      </c>
      <c r="H531">
        <v>0</v>
      </c>
      <c r="I531">
        <v>0</v>
      </c>
      <c r="J531">
        <v>37651.277999999998</v>
      </c>
      <c r="K531" s="1">
        <v>41968</v>
      </c>
      <c r="L531">
        <v>3529.2829999999999</v>
      </c>
      <c r="M531">
        <v>0</v>
      </c>
      <c r="N531">
        <v>0</v>
      </c>
      <c r="O531">
        <v>0</v>
      </c>
      <c r="P531" s="1">
        <v>41820</v>
      </c>
      <c r="Q531">
        <v>37647.214999999997</v>
      </c>
      <c r="R531" t="s">
        <v>51</v>
      </c>
      <c r="S531">
        <v>3.0666666666666602</v>
      </c>
      <c r="T531" t="s">
        <v>112</v>
      </c>
      <c r="U531" t="s">
        <v>33</v>
      </c>
      <c r="V531" t="s">
        <v>34</v>
      </c>
      <c r="W531" t="s">
        <v>34</v>
      </c>
      <c r="X531" t="s">
        <v>645</v>
      </c>
      <c r="Y531">
        <v>2014</v>
      </c>
      <c r="Z531">
        <v>2014</v>
      </c>
      <c r="AA531">
        <v>0.39</v>
      </c>
    </row>
    <row r="532" spans="1:27" x14ac:dyDescent="0.25">
      <c r="A532" t="s">
        <v>643</v>
      </c>
      <c r="B532" t="s">
        <v>667</v>
      </c>
      <c r="C532" t="s">
        <v>671</v>
      </c>
      <c r="D532" t="s">
        <v>38</v>
      </c>
      <c r="E532" s="1">
        <v>41919</v>
      </c>
      <c r="F532">
        <v>640.63699999999994</v>
      </c>
      <c r="G532">
        <v>0</v>
      </c>
      <c r="H532">
        <v>0</v>
      </c>
      <c r="I532">
        <v>0</v>
      </c>
      <c r="J532">
        <v>23036.248</v>
      </c>
      <c r="K532" s="1">
        <v>41919</v>
      </c>
      <c r="L532">
        <v>640.63699999999994</v>
      </c>
      <c r="M532">
        <v>0</v>
      </c>
      <c r="N532">
        <v>0</v>
      </c>
      <c r="O532">
        <v>0</v>
      </c>
      <c r="P532" s="1">
        <v>41759</v>
      </c>
      <c r="Q532">
        <v>23036.248</v>
      </c>
      <c r="R532" t="s">
        <v>51</v>
      </c>
      <c r="S532">
        <v>3.5</v>
      </c>
      <c r="T532" t="s">
        <v>112</v>
      </c>
      <c r="U532" t="s">
        <v>33</v>
      </c>
      <c r="V532" t="s">
        <v>34</v>
      </c>
      <c r="W532" t="s">
        <v>34</v>
      </c>
      <c r="X532" t="s">
        <v>645</v>
      </c>
      <c r="Y532">
        <v>2014</v>
      </c>
      <c r="Z532">
        <v>2014</v>
      </c>
      <c r="AA532">
        <v>0.39</v>
      </c>
    </row>
    <row r="533" spans="1:27" x14ac:dyDescent="0.25">
      <c r="A533" t="s">
        <v>643</v>
      </c>
      <c r="B533" t="s">
        <v>650</v>
      </c>
      <c r="C533" t="s">
        <v>672</v>
      </c>
      <c r="D533" t="s">
        <v>30</v>
      </c>
      <c r="E533" s="1">
        <v>42257</v>
      </c>
      <c r="F533">
        <v>56278.815000000002</v>
      </c>
      <c r="G533">
        <v>7.94</v>
      </c>
      <c r="H533">
        <v>10.3</v>
      </c>
      <c r="I533">
        <v>50.48</v>
      </c>
      <c r="J533">
        <v>2087480.33</v>
      </c>
      <c r="K533" s="1">
        <v>42257</v>
      </c>
      <c r="L533">
        <v>40125.928</v>
      </c>
      <c r="M533">
        <v>7.44</v>
      </c>
      <c r="N533">
        <v>9.3000000000000007</v>
      </c>
      <c r="O533">
        <v>50.48</v>
      </c>
      <c r="P533" s="1">
        <v>41820</v>
      </c>
      <c r="Q533">
        <v>2115959.8650000002</v>
      </c>
      <c r="R533" t="s">
        <v>51</v>
      </c>
      <c r="S533">
        <v>8.36666666666666</v>
      </c>
      <c r="T533" t="s">
        <v>32</v>
      </c>
      <c r="U533" t="s">
        <v>33</v>
      </c>
      <c r="V533" t="s">
        <v>34</v>
      </c>
      <c r="W533" t="s">
        <v>34</v>
      </c>
      <c r="X533" t="s">
        <v>645</v>
      </c>
      <c r="Y533">
        <v>2015</v>
      </c>
      <c r="Z533">
        <v>2015</v>
      </c>
      <c r="AA533">
        <v>0.39</v>
      </c>
    </row>
    <row r="534" spans="1:27" x14ac:dyDescent="0.25">
      <c r="A534" t="s">
        <v>643</v>
      </c>
      <c r="B534" t="s">
        <v>227</v>
      </c>
      <c r="C534" t="s">
        <v>673</v>
      </c>
      <c r="D534" t="s">
        <v>38</v>
      </c>
      <c r="E534" s="1">
        <v>42031</v>
      </c>
      <c r="F534">
        <v>402.887</v>
      </c>
      <c r="G534">
        <v>0</v>
      </c>
      <c r="H534">
        <v>0</v>
      </c>
      <c r="I534">
        <v>0</v>
      </c>
      <c r="J534">
        <v>3596.6559999999999</v>
      </c>
      <c r="K534" s="1">
        <v>42031</v>
      </c>
      <c r="L534">
        <v>301.36900000000003</v>
      </c>
      <c r="M534">
        <v>0</v>
      </c>
      <c r="N534">
        <v>0</v>
      </c>
      <c r="O534">
        <v>0</v>
      </c>
      <c r="P534" s="1">
        <v>41912</v>
      </c>
      <c r="Q534">
        <v>2708.3209999999999</v>
      </c>
      <c r="R534" t="s">
        <v>51</v>
      </c>
      <c r="S534">
        <v>2.4666666666666601</v>
      </c>
      <c r="T534" t="s">
        <v>112</v>
      </c>
      <c r="U534" t="s">
        <v>33</v>
      </c>
      <c r="V534" t="s">
        <v>34</v>
      </c>
      <c r="W534" t="s">
        <v>34</v>
      </c>
      <c r="X534" t="s">
        <v>645</v>
      </c>
      <c r="Y534">
        <v>2015</v>
      </c>
      <c r="Z534">
        <v>2015</v>
      </c>
      <c r="AA534">
        <v>0.39</v>
      </c>
    </row>
    <row r="535" spans="1:27" x14ac:dyDescent="0.25">
      <c r="A535" t="s">
        <v>643</v>
      </c>
      <c r="B535" t="s">
        <v>646</v>
      </c>
      <c r="C535" t="s">
        <v>674</v>
      </c>
      <c r="D535" t="s">
        <v>30</v>
      </c>
      <c r="E535" s="1">
        <v>42271</v>
      </c>
      <c r="F535">
        <v>250895.25700000001</v>
      </c>
      <c r="G535">
        <v>7.99</v>
      </c>
      <c r="H535">
        <v>10</v>
      </c>
      <c r="I535">
        <v>53.12</v>
      </c>
      <c r="J535">
        <v>5062804.9119999995</v>
      </c>
      <c r="K535" s="1">
        <v>42271</v>
      </c>
      <c r="L535">
        <v>185300</v>
      </c>
      <c r="M535">
        <v>0</v>
      </c>
      <c r="N535">
        <v>0</v>
      </c>
      <c r="O535">
        <v>0</v>
      </c>
      <c r="P535" s="1">
        <v>41912</v>
      </c>
      <c r="Q535">
        <v>0</v>
      </c>
      <c r="R535" t="s">
        <v>43</v>
      </c>
      <c r="S535">
        <v>6.86666666666666</v>
      </c>
      <c r="T535" t="s">
        <v>32</v>
      </c>
      <c r="U535" t="s">
        <v>40</v>
      </c>
      <c r="V535" t="s">
        <v>34</v>
      </c>
      <c r="W535" t="s">
        <v>34</v>
      </c>
      <c r="X535" t="s">
        <v>645</v>
      </c>
      <c r="Y535">
        <v>2015</v>
      </c>
      <c r="Z535">
        <v>2015</v>
      </c>
      <c r="AA535">
        <v>0.39</v>
      </c>
    </row>
    <row r="536" spans="1:27" x14ac:dyDescent="0.25">
      <c r="A536" t="s">
        <v>643</v>
      </c>
      <c r="B536" t="s">
        <v>227</v>
      </c>
      <c r="C536" t="s">
        <v>675</v>
      </c>
      <c r="D536" t="s">
        <v>38</v>
      </c>
      <c r="E536" s="1">
        <v>42446</v>
      </c>
      <c r="F536">
        <v>5666.6210000000001</v>
      </c>
      <c r="G536">
        <v>8.48</v>
      </c>
      <c r="H536">
        <v>10.5</v>
      </c>
      <c r="I536">
        <v>56.12</v>
      </c>
      <c r="J536">
        <v>205975.12</v>
      </c>
      <c r="K536" s="1">
        <v>42446</v>
      </c>
      <c r="L536">
        <v>2218.9029999999998</v>
      </c>
      <c r="M536">
        <v>0</v>
      </c>
      <c r="N536">
        <v>0</v>
      </c>
      <c r="O536">
        <v>0</v>
      </c>
      <c r="P536" s="1">
        <v>42094</v>
      </c>
      <c r="Q536">
        <v>0</v>
      </c>
      <c r="R536" t="s">
        <v>43</v>
      </c>
      <c r="S536">
        <v>7.2333333333333298</v>
      </c>
      <c r="T536" t="s">
        <v>39</v>
      </c>
      <c r="U536" t="s">
        <v>40</v>
      </c>
      <c r="V536" t="s">
        <v>34</v>
      </c>
      <c r="W536" t="s">
        <v>34</v>
      </c>
      <c r="X536" t="s">
        <v>645</v>
      </c>
      <c r="Y536">
        <v>2016</v>
      </c>
      <c r="Z536">
        <v>2016</v>
      </c>
      <c r="AA536">
        <v>0.39</v>
      </c>
    </row>
    <row r="537" spans="1:27" x14ac:dyDescent="0.25">
      <c r="A537" t="s">
        <v>643</v>
      </c>
      <c r="B537" t="s">
        <v>660</v>
      </c>
      <c r="C537" t="s">
        <v>676</v>
      </c>
      <c r="D537" t="s">
        <v>38</v>
      </c>
      <c r="E537" s="1">
        <v>42313</v>
      </c>
      <c r="F537">
        <v>2439.444</v>
      </c>
      <c r="G537">
        <v>0</v>
      </c>
      <c r="H537">
        <v>0</v>
      </c>
      <c r="I537">
        <v>0</v>
      </c>
      <c r="J537">
        <v>54924.576999999997</v>
      </c>
      <c r="K537" s="1">
        <v>42313</v>
      </c>
      <c r="L537">
        <v>2456.8649999999998</v>
      </c>
      <c r="M537">
        <v>0</v>
      </c>
      <c r="N537">
        <v>0</v>
      </c>
      <c r="O537">
        <v>0</v>
      </c>
      <c r="P537" s="1">
        <v>42185</v>
      </c>
      <c r="Q537">
        <v>54900</v>
      </c>
      <c r="R537" t="s">
        <v>51</v>
      </c>
      <c r="S537">
        <v>2.36666666666666</v>
      </c>
      <c r="T537" t="s">
        <v>112</v>
      </c>
      <c r="U537" t="s">
        <v>33</v>
      </c>
      <c r="V537" t="s">
        <v>34</v>
      </c>
      <c r="W537" t="s">
        <v>34</v>
      </c>
      <c r="X537" t="s">
        <v>645</v>
      </c>
      <c r="Y537">
        <v>2015</v>
      </c>
      <c r="Z537">
        <v>2015</v>
      </c>
      <c r="AA537">
        <v>0.39</v>
      </c>
    </row>
    <row r="538" spans="1:27" x14ac:dyDescent="0.25">
      <c r="A538" t="s">
        <v>643</v>
      </c>
      <c r="B538" t="s">
        <v>667</v>
      </c>
      <c r="C538" t="s">
        <v>677</v>
      </c>
      <c r="D538" t="s">
        <v>38</v>
      </c>
      <c r="E538" s="1">
        <v>42425</v>
      </c>
      <c r="F538">
        <v>837.48599999999999</v>
      </c>
      <c r="G538">
        <v>0</v>
      </c>
      <c r="H538">
        <v>0</v>
      </c>
      <c r="I538">
        <v>0</v>
      </c>
      <c r="J538">
        <v>7820.55</v>
      </c>
      <c r="K538" s="1">
        <v>42425</v>
      </c>
      <c r="L538">
        <v>806.77800000000002</v>
      </c>
      <c r="M538">
        <v>0</v>
      </c>
      <c r="N538">
        <v>0</v>
      </c>
      <c r="O538">
        <v>0</v>
      </c>
      <c r="P538" s="1">
        <v>42308</v>
      </c>
      <c r="Q538">
        <v>7042.942</v>
      </c>
      <c r="R538" t="s">
        <v>51</v>
      </c>
      <c r="S538">
        <v>2.5666666666666602</v>
      </c>
      <c r="T538" t="s">
        <v>39</v>
      </c>
      <c r="U538" t="s">
        <v>33</v>
      </c>
      <c r="V538" t="s">
        <v>34</v>
      </c>
      <c r="W538" t="s">
        <v>34</v>
      </c>
      <c r="X538" t="s">
        <v>645</v>
      </c>
      <c r="Y538">
        <v>2016</v>
      </c>
      <c r="Z538">
        <v>2016</v>
      </c>
      <c r="AA538">
        <v>0.39</v>
      </c>
    </row>
    <row r="539" spans="1:27" x14ac:dyDescent="0.25">
      <c r="A539" t="s">
        <v>643</v>
      </c>
      <c r="B539" t="s">
        <v>660</v>
      </c>
      <c r="C539" t="s">
        <v>678</v>
      </c>
      <c r="D539" t="s">
        <v>38</v>
      </c>
      <c r="E539" s="1">
        <v>42703</v>
      </c>
      <c r="F539">
        <v>35446.665000000001</v>
      </c>
      <c r="G539">
        <v>7.28</v>
      </c>
      <c r="H539">
        <v>10</v>
      </c>
      <c r="I539">
        <v>55</v>
      </c>
      <c r="J539">
        <v>902967.73199999996</v>
      </c>
      <c r="K539" s="1">
        <v>42703</v>
      </c>
      <c r="L539">
        <v>15500</v>
      </c>
      <c r="M539">
        <v>0</v>
      </c>
      <c r="N539">
        <v>0</v>
      </c>
      <c r="O539">
        <v>0</v>
      </c>
      <c r="P539" t="s">
        <v>43</v>
      </c>
      <c r="Q539">
        <v>0</v>
      </c>
      <c r="R539" t="s">
        <v>43</v>
      </c>
      <c r="S539">
        <v>7.0333333333333297</v>
      </c>
      <c r="T539" t="s">
        <v>39</v>
      </c>
      <c r="U539" t="s">
        <v>40</v>
      </c>
      <c r="V539" t="s">
        <v>34</v>
      </c>
      <c r="W539" t="s">
        <v>34</v>
      </c>
      <c r="X539" t="s">
        <v>645</v>
      </c>
      <c r="Y539">
        <v>2016</v>
      </c>
      <c r="Z539">
        <v>2016</v>
      </c>
      <c r="AA539">
        <v>0.39</v>
      </c>
    </row>
    <row r="540" spans="1:27" x14ac:dyDescent="0.25">
      <c r="A540" t="s">
        <v>643</v>
      </c>
      <c r="B540" t="s">
        <v>89</v>
      </c>
      <c r="C540" t="s">
        <v>679</v>
      </c>
      <c r="D540" t="s">
        <v>30</v>
      </c>
      <c r="E540" s="1">
        <v>42745</v>
      </c>
      <c r="F540">
        <v>6416.3270000000002</v>
      </c>
      <c r="G540">
        <v>7.55</v>
      </c>
      <c r="H540">
        <v>10.1</v>
      </c>
      <c r="I540">
        <v>49.69</v>
      </c>
      <c r="J540">
        <v>81401.876999999993</v>
      </c>
      <c r="K540" s="1">
        <v>42745</v>
      </c>
      <c r="L540">
        <v>0</v>
      </c>
      <c r="M540">
        <v>0</v>
      </c>
      <c r="N540">
        <v>0</v>
      </c>
      <c r="O540">
        <v>0</v>
      </c>
      <c r="P540" t="s">
        <v>43</v>
      </c>
      <c r="Q540">
        <v>0</v>
      </c>
      <c r="R540" t="s">
        <v>43</v>
      </c>
      <c r="S540">
        <v>3.86666666666666</v>
      </c>
      <c r="T540" t="s">
        <v>32</v>
      </c>
      <c r="U540" t="s">
        <v>43</v>
      </c>
      <c r="V540" t="s">
        <v>34</v>
      </c>
      <c r="W540" t="s">
        <v>34</v>
      </c>
      <c r="X540" t="s">
        <v>645</v>
      </c>
      <c r="Y540">
        <v>2017</v>
      </c>
      <c r="Z540">
        <v>2017</v>
      </c>
      <c r="AA540">
        <v>0.39</v>
      </c>
    </row>
    <row r="541" spans="1:27" x14ac:dyDescent="0.25">
      <c r="A541" t="s">
        <v>643</v>
      </c>
      <c r="B541" t="s">
        <v>646</v>
      </c>
      <c r="C541" t="s">
        <v>680</v>
      </c>
      <c r="D541" t="s">
        <v>30</v>
      </c>
      <c r="E541" s="1">
        <v>42894</v>
      </c>
      <c r="F541">
        <v>16412.124</v>
      </c>
      <c r="G541">
        <v>0</v>
      </c>
      <c r="H541">
        <v>0</v>
      </c>
      <c r="I541">
        <v>0</v>
      </c>
      <c r="J541">
        <v>0</v>
      </c>
      <c r="K541" s="1">
        <v>42894</v>
      </c>
      <c r="L541">
        <v>16366.511</v>
      </c>
      <c r="M541">
        <v>0</v>
      </c>
      <c r="N541">
        <v>0</v>
      </c>
      <c r="O541">
        <v>0</v>
      </c>
      <c r="P541" s="1">
        <v>41912</v>
      </c>
      <c r="Q541">
        <v>0</v>
      </c>
      <c r="R541" t="s">
        <v>43</v>
      </c>
      <c r="S541">
        <v>7.5</v>
      </c>
      <c r="T541" t="s">
        <v>32</v>
      </c>
      <c r="U541" t="s">
        <v>40</v>
      </c>
      <c r="V541" t="s">
        <v>34</v>
      </c>
      <c r="W541" t="s">
        <v>34</v>
      </c>
      <c r="X541" t="s">
        <v>645</v>
      </c>
      <c r="Y541">
        <v>2017</v>
      </c>
      <c r="Z541">
        <v>2017</v>
      </c>
      <c r="AA541">
        <v>0.39</v>
      </c>
    </row>
    <row r="542" spans="1:27" x14ac:dyDescent="0.25">
      <c r="A542" t="s">
        <v>643</v>
      </c>
      <c r="B542" t="s">
        <v>650</v>
      </c>
      <c r="C542" t="s">
        <v>681</v>
      </c>
      <c r="D542" t="s">
        <v>30</v>
      </c>
      <c r="E542" s="1">
        <v>42892</v>
      </c>
      <c r="F542">
        <v>-2829.1909999999998</v>
      </c>
      <c r="G542">
        <v>0</v>
      </c>
      <c r="H542">
        <v>0</v>
      </c>
      <c r="I542">
        <v>0</v>
      </c>
      <c r="J542">
        <v>2104628.0950000002</v>
      </c>
      <c r="K542" s="1">
        <v>42892</v>
      </c>
      <c r="L542">
        <v>-3557.5880000000002</v>
      </c>
      <c r="M542">
        <v>0</v>
      </c>
      <c r="N542">
        <v>0</v>
      </c>
      <c r="O542">
        <v>0</v>
      </c>
      <c r="P542" s="1">
        <v>41820</v>
      </c>
      <c r="Q542">
        <v>0</v>
      </c>
      <c r="R542" t="s">
        <v>43</v>
      </c>
      <c r="S542">
        <v>6.9666666666666597</v>
      </c>
      <c r="T542" t="s">
        <v>32</v>
      </c>
      <c r="U542" t="s">
        <v>40</v>
      </c>
      <c r="V542" t="s">
        <v>34</v>
      </c>
      <c r="W542" t="s">
        <v>34</v>
      </c>
      <c r="X542" t="s">
        <v>645</v>
      </c>
      <c r="Y542">
        <v>2017</v>
      </c>
      <c r="Z542">
        <v>2017</v>
      </c>
      <c r="AA542">
        <v>0.39</v>
      </c>
    </row>
    <row r="543" spans="1:27" x14ac:dyDescent="0.25">
      <c r="A543" t="s">
        <v>643</v>
      </c>
      <c r="B543" t="s">
        <v>227</v>
      </c>
      <c r="C543" t="s">
        <v>682</v>
      </c>
      <c r="D543" t="s">
        <v>38</v>
      </c>
      <c r="E543" s="1">
        <v>42775</v>
      </c>
      <c r="F543">
        <v>863.52</v>
      </c>
      <c r="G543">
        <v>0</v>
      </c>
      <c r="H543">
        <v>0</v>
      </c>
      <c r="I543">
        <v>0</v>
      </c>
      <c r="J543">
        <v>6633.192</v>
      </c>
      <c r="K543" s="1">
        <v>42775</v>
      </c>
      <c r="L543">
        <v>800.928</v>
      </c>
      <c r="M543">
        <v>0</v>
      </c>
      <c r="N543">
        <v>0</v>
      </c>
      <c r="O543">
        <v>0</v>
      </c>
      <c r="P543" t="s">
        <v>43</v>
      </c>
      <c r="Q543">
        <v>0</v>
      </c>
      <c r="R543" t="s">
        <v>43</v>
      </c>
      <c r="S543">
        <v>3.5666666666666602</v>
      </c>
      <c r="T543" t="s">
        <v>112</v>
      </c>
      <c r="U543" t="s">
        <v>33</v>
      </c>
      <c r="V543" t="s">
        <v>34</v>
      </c>
      <c r="W543" t="s">
        <v>34</v>
      </c>
      <c r="X543" t="s">
        <v>645</v>
      </c>
      <c r="Y543">
        <v>2017</v>
      </c>
      <c r="Z543">
        <v>2017</v>
      </c>
      <c r="AA543">
        <v>0.39</v>
      </c>
    </row>
    <row r="544" spans="1:27" x14ac:dyDescent="0.25">
      <c r="A544" t="s">
        <v>643</v>
      </c>
      <c r="B544" t="s">
        <v>667</v>
      </c>
      <c r="C544" t="s">
        <v>683</v>
      </c>
      <c r="D544" t="s">
        <v>38</v>
      </c>
      <c r="E544" s="1">
        <v>42878</v>
      </c>
      <c r="F544">
        <v>580.67999999999995</v>
      </c>
      <c r="G544">
        <v>0</v>
      </c>
      <c r="H544">
        <v>0</v>
      </c>
      <c r="I544">
        <v>0</v>
      </c>
      <c r="J544">
        <v>11491.526</v>
      </c>
      <c r="K544" s="1">
        <v>42878</v>
      </c>
      <c r="L544">
        <v>580.67999999999995</v>
      </c>
      <c r="M544">
        <v>0</v>
      </c>
      <c r="N544">
        <v>0</v>
      </c>
      <c r="O544">
        <v>0</v>
      </c>
      <c r="P544" s="1">
        <v>42735</v>
      </c>
      <c r="Q544">
        <v>11491.526</v>
      </c>
      <c r="R544" t="s">
        <v>51</v>
      </c>
      <c r="S544">
        <v>3.0333333333333301</v>
      </c>
      <c r="T544" t="s">
        <v>112</v>
      </c>
      <c r="U544" t="s">
        <v>33</v>
      </c>
      <c r="V544" t="s">
        <v>34</v>
      </c>
      <c r="W544" t="s">
        <v>34</v>
      </c>
      <c r="X544" t="s">
        <v>645</v>
      </c>
      <c r="Y544">
        <v>2017</v>
      </c>
      <c r="Z544">
        <v>2017</v>
      </c>
      <c r="AA544">
        <v>0.39</v>
      </c>
    </row>
    <row r="545" spans="1:27" x14ac:dyDescent="0.25">
      <c r="A545" t="s">
        <v>643</v>
      </c>
      <c r="B545" t="s">
        <v>660</v>
      </c>
      <c r="C545" t="s">
        <v>684</v>
      </c>
      <c r="D545" t="s">
        <v>38</v>
      </c>
      <c r="E545" s="1">
        <v>43055</v>
      </c>
      <c r="F545">
        <v>2874.8389999999999</v>
      </c>
      <c r="G545">
        <v>0</v>
      </c>
      <c r="H545">
        <v>0</v>
      </c>
      <c r="I545">
        <v>0</v>
      </c>
      <c r="J545">
        <v>21622.248</v>
      </c>
      <c r="K545" s="1">
        <v>43055</v>
      </c>
      <c r="L545">
        <v>2873.2860000000001</v>
      </c>
      <c r="M545">
        <v>0</v>
      </c>
      <c r="N545">
        <v>0</v>
      </c>
      <c r="O545">
        <v>0</v>
      </c>
      <c r="P545" s="1">
        <v>42916</v>
      </c>
      <c r="Q545">
        <v>21611.898000000001</v>
      </c>
      <c r="R545" t="s">
        <v>51</v>
      </c>
      <c r="S545">
        <v>2.8</v>
      </c>
      <c r="T545" t="s">
        <v>112</v>
      </c>
      <c r="U545" t="s">
        <v>33</v>
      </c>
      <c r="V545" t="s">
        <v>34</v>
      </c>
      <c r="W545" t="s">
        <v>34</v>
      </c>
      <c r="X545" t="s">
        <v>645</v>
      </c>
      <c r="Y545">
        <v>2017</v>
      </c>
      <c r="Z545">
        <v>2017</v>
      </c>
      <c r="AA545">
        <v>0.39</v>
      </c>
    </row>
    <row r="546" spans="1:27" x14ac:dyDescent="0.25">
      <c r="A546" t="s">
        <v>643</v>
      </c>
      <c r="B546" t="s">
        <v>227</v>
      </c>
      <c r="C546" t="s">
        <v>685</v>
      </c>
      <c r="D546" t="s">
        <v>38</v>
      </c>
      <c r="E546" s="1">
        <v>43158</v>
      </c>
      <c r="F546">
        <v>936.61400000000003</v>
      </c>
      <c r="G546">
        <v>0</v>
      </c>
      <c r="H546">
        <v>0</v>
      </c>
      <c r="I546">
        <v>0</v>
      </c>
      <c r="J546">
        <v>0</v>
      </c>
      <c r="K546" s="1">
        <v>43158</v>
      </c>
      <c r="L546">
        <v>819.60699999999997</v>
      </c>
      <c r="M546">
        <v>0</v>
      </c>
      <c r="N546">
        <v>0</v>
      </c>
      <c r="O546">
        <v>0</v>
      </c>
      <c r="P546" s="1">
        <v>43008</v>
      </c>
      <c r="Q546">
        <v>0</v>
      </c>
      <c r="R546" t="s">
        <v>43</v>
      </c>
      <c r="S546">
        <v>3.2666666666666599</v>
      </c>
      <c r="T546" t="s">
        <v>112</v>
      </c>
      <c r="U546" t="s">
        <v>33</v>
      </c>
      <c r="V546" t="s">
        <v>34</v>
      </c>
      <c r="W546" t="s">
        <v>34</v>
      </c>
      <c r="X546" t="s">
        <v>645</v>
      </c>
      <c r="Y546">
        <v>2018</v>
      </c>
      <c r="Z546">
        <v>2018</v>
      </c>
      <c r="AA546">
        <v>0.25</v>
      </c>
    </row>
    <row r="547" spans="1:27" x14ac:dyDescent="0.25">
      <c r="A547" t="s">
        <v>643</v>
      </c>
      <c r="B547" t="s">
        <v>646</v>
      </c>
      <c r="C547" t="s">
        <v>686</v>
      </c>
      <c r="D547" t="s">
        <v>30</v>
      </c>
      <c r="E547" s="1">
        <v>43370</v>
      </c>
      <c r="F547">
        <v>68270.244000000006</v>
      </c>
      <c r="G547">
        <v>7.33</v>
      </c>
      <c r="H547">
        <v>9.85</v>
      </c>
      <c r="I547">
        <v>51.36</v>
      </c>
      <c r="J547">
        <v>5753005.2120000003</v>
      </c>
      <c r="K547" s="1">
        <v>43370</v>
      </c>
      <c r="L547">
        <v>-50311.892999999996</v>
      </c>
      <c r="M547">
        <v>7.06</v>
      </c>
      <c r="N547">
        <v>9.3000000000000007</v>
      </c>
      <c r="O547">
        <v>51.24</v>
      </c>
      <c r="P547" s="1">
        <v>42916</v>
      </c>
      <c r="Q547">
        <v>0</v>
      </c>
      <c r="R547" t="s">
        <v>51</v>
      </c>
      <c r="S547">
        <v>7.93333333333333</v>
      </c>
      <c r="T547" t="s">
        <v>32</v>
      </c>
      <c r="U547" t="s">
        <v>40</v>
      </c>
      <c r="V547" t="s">
        <v>34</v>
      </c>
      <c r="W547" t="s">
        <v>34</v>
      </c>
      <c r="X547" t="s">
        <v>645</v>
      </c>
      <c r="Y547">
        <v>2018</v>
      </c>
      <c r="Z547">
        <v>2018</v>
      </c>
      <c r="AA547">
        <v>0.25</v>
      </c>
    </row>
    <row r="548" spans="1:27" x14ac:dyDescent="0.25">
      <c r="A548" t="s">
        <v>643</v>
      </c>
      <c r="B548" t="s">
        <v>650</v>
      </c>
      <c r="C548" t="s">
        <v>687</v>
      </c>
      <c r="D548" t="s">
        <v>30</v>
      </c>
      <c r="E548" s="1">
        <v>43447</v>
      </c>
      <c r="F548">
        <v>32948.940999999999</v>
      </c>
      <c r="G548">
        <v>7.38</v>
      </c>
      <c r="H548">
        <v>9.85</v>
      </c>
      <c r="I548">
        <v>49.75</v>
      </c>
      <c r="J548">
        <v>2329018.2889999999</v>
      </c>
      <c r="K548" s="1">
        <v>43447</v>
      </c>
      <c r="L548">
        <v>-3916.4169999999999</v>
      </c>
      <c r="M548">
        <v>7.07</v>
      </c>
      <c r="N548">
        <v>9.3000000000000007</v>
      </c>
      <c r="O548">
        <v>49.09</v>
      </c>
      <c r="P548" s="1">
        <v>43008</v>
      </c>
      <c r="Q548">
        <v>0</v>
      </c>
      <c r="R548" t="s">
        <v>43</v>
      </c>
      <c r="S548">
        <v>7.5333333333333297</v>
      </c>
      <c r="T548" t="s">
        <v>32</v>
      </c>
      <c r="U548" t="s">
        <v>40</v>
      </c>
      <c r="V548" t="s">
        <v>34</v>
      </c>
      <c r="W548" t="s">
        <v>34</v>
      </c>
      <c r="X548" t="s">
        <v>645</v>
      </c>
      <c r="Y548">
        <v>2018</v>
      </c>
      <c r="Z548">
        <v>2018</v>
      </c>
      <c r="AA548">
        <v>0.25</v>
      </c>
    </row>
    <row r="549" spans="1:27" x14ac:dyDescent="0.25">
      <c r="A549" t="s">
        <v>643</v>
      </c>
      <c r="B549" t="s">
        <v>667</v>
      </c>
      <c r="C549" t="s">
        <v>688</v>
      </c>
      <c r="D549" t="s">
        <v>38</v>
      </c>
      <c r="E549" s="1">
        <v>43270</v>
      </c>
      <c r="F549">
        <v>670.87599999999998</v>
      </c>
      <c r="G549">
        <v>0</v>
      </c>
      <c r="H549">
        <v>0</v>
      </c>
      <c r="I549">
        <v>0</v>
      </c>
      <c r="J549">
        <v>18321.59</v>
      </c>
      <c r="K549" s="1">
        <v>43270</v>
      </c>
      <c r="L549">
        <v>638.93899999999996</v>
      </c>
      <c r="M549">
        <v>0</v>
      </c>
      <c r="N549">
        <v>0</v>
      </c>
      <c r="O549">
        <v>0</v>
      </c>
      <c r="P549" s="1">
        <v>43159</v>
      </c>
      <c r="Q549">
        <v>18038.98</v>
      </c>
      <c r="R549" t="s">
        <v>51</v>
      </c>
      <c r="S549">
        <v>2.6</v>
      </c>
      <c r="T549" t="s">
        <v>112</v>
      </c>
      <c r="U549" t="s">
        <v>33</v>
      </c>
      <c r="V549" t="s">
        <v>34</v>
      </c>
      <c r="W549" t="s">
        <v>34</v>
      </c>
      <c r="X549" t="s">
        <v>645</v>
      </c>
      <c r="Y549">
        <v>2018</v>
      </c>
      <c r="Z549">
        <v>2018</v>
      </c>
      <c r="AA549">
        <v>0.25</v>
      </c>
    </row>
    <row r="550" spans="1:27" x14ac:dyDescent="0.25">
      <c r="A550" t="s">
        <v>643</v>
      </c>
      <c r="B550" t="s">
        <v>660</v>
      </c>
      <c r="C550" t="s">
        <v>689</v>
      </c>
      <c r="D550" t="s">
        <v>38</v>
      </c>
      <c r="E550" s="1">
        <v>43501</v>
      </c>
      <c r="F550">
        <v>49714.813999999998</v>
      </c>
      <c r="G550">
        <v>7.88</v>
      </c>
      <c r="H550">
        <v>10</v>
      </c>
      <c r="I550">
        <v>61.07</v>
      </c>
      <c r="J550">
        <v>1041987.469</v>
      </c>
      <c r="K550" s="1">
        <v>43501</v>
      </c>
      <c r="L550">
        <v>21500</v>
      </c>
      <c r="M550">
        <v>0</v>
      </c>
      <c r="N550">
        <v>0</v>
      </c>
      <c r="O550">
        <v>0</v>
      </c>
      <c r="P550" s="1">
        <v>43100</v>
      </c>
      <c r="Q550">
        <v>0</v>
      </c>
      <c r="R550" t="s">
        <v>43</v>
      </c>
      <c r="S550">
        <v>7.36666666666666</v>
      </c>
      <c r="T550" t="s">
        <v>39</v>
      </c>
      <c r="U550" t="s">
        <v>40</v>
      </c>
      <c r="V550" t="s">
        <v>34</v>
      </c>
      <c r="W550" t="s">
        <v>34</v>
      </c>
      <c r="X550" t="s">
        <v>645</v>
      </c>
      <c r="Y550">
        <v>2019</v>
      </c>
      <c r="Z550">
        <v>2019</v>
      </c>
      <c r="AA550">
        <v>0.25</v>
      </c>
    </row>
    <row r="551" spans="1:27" x14ac:dyDescent="0.25">
      <c r="A551" t="s">
        <v>643</v>
      </c>
      <c r="B551" t="s">
        <v>660</v>
      </c>
      <c r="C551" t="s">
        <v>690</v>
      </c>
      <c r="D551" t="s">
        <v>38</v>
      </c>
      <c r="E551" s="1">
        <v>43412</v>
      </c>
      <c r="F551">
        <v>2377.953</v>
      </c>
      <c r="G551">
        <v>0</v>
      </c>
      <c r="H551">
        <v>0</v>
      </c>
      <c r="I551">
        <v>0</v>
      </c>
      <c r="J551">
        <v>45619.938999999998</v>
      </c>
      <c r="K551" s="1">
        <v>43412</v>
      </c>
      <c r="L551">
        <v>2384.6509999999998</v>
      </c>
      <c r="M551">
        <v>0</v>
      </c>
      <c r="N551">
        <v>0</v>
      </c>
      <c r="O551">
        <v>0</v>
      </c>
      <c r="P551" s="1">
        <v>43281</v>
      </c>
      <c r="Q551">
        <v>45558.44</v>
      </c>
      <c r="R551" t="s">
        <v>51</v>
      </c>
      <c r="S551">
        <v>2.5333333333333301</v>
      </c>
      <c r="T551" t="s">
        <v>112</v>
      </c>
      <c r="U551" t="s">
        <v>33</v>
      </c>
      <c r="V551" t="s">
        <v>34</v>
      </c>
      <c r="W551" t="s">
        <v>34</v>
      </c>
      <c r="X551" t="s">
        <v>645</v>
      </c>
      <c r="Y551">
        <v>2018</v>
      </c>
      <c r="Z551">
        <v>2018</v>
      </c>
      <c r="AA551">
        <v>0.25</v>
      </c>
    </row>
    <row r="552" spans="1:27" x14ac:dyDescent="0.25">
      <c r="A552" t="s">
        <v>643</v>
      </c>
      <c r="B552" t="s">
        <v>89</v>
      </c>
      <c r="C552" t="s">
        <v>691</v>
      </c>
      <c r="D552" t="s">
        <v>30</v>
      </c>
      <c r="E552" s="1">
        <v>43676</v>
      </c>
      <c r="F552">
        <v>1689.9</v>
      </c>
      <c r="G552">
        <v>7.54</v>
      </c>
      <c r="H552">
        <v>10.199999999999999</v>
      </c>
      <c r="I552">
        <v>51.65</v>
      </c>
      <c r="J552">
        <v>63773.35</v>
      </c>
      <c r="K552" s="1">
        <v>43676</v>
      </c>
      <c r="L552">
        <v>0</v>
      </c>
      <c r="M552">
        <v>0</v>
      </c>
      <c r="N552">
        <v>0</v>
      </c>
      <c r="O552">
        <v>0</v>
      </c>
      <c r="P552" t="s">
        <v>43</v>
      </c>
      <c r="Q552">
        <v>0</v>
      </c>
      <c r="R552" t="s">
        <v>43</v>
      </c>
      <c r="S552">
        <v>7.7333333333333298</v>
      </c>
      <c r="T552" t="s">
        <v>32</v>
      </c>
      <c r="U552" t="s">
        <v>40</v>
      </c>
      <c r="V552" t="s">
        <v>34</v>
      </c>
      <c r="W552" t="s">
        <v>34</v>
      </c>
      <c r="X552" t="s">
        <v>645</v>
      </c>
      <c r="Y552">
        <v>2019</v>
      </c>
      <c r="Z552">
        <v>2019</v>
      </c>
      <c r="AA552">
        <v>0.25</v>
      </c>
    </row>
    <row r="553" spans="1:27" x14ac:dyDescent="0.25">
      <c r="A553" t="s">
        <v>643</v>
      </c>
      <c r="B553" t="s">
        <v>227</v>
      </c>
      <c r="C553" t="s">
        <v>692</v>
      </c>
      <c r="D553" t="s">
        <v>38</v>
      </c>
      <c r="E553" s="1">
        <v>43578</v>
      </c>
      <c r="F553">
        <v>1561.5350000000001</v>
      </c>
      <c r="G553">
        <v>0</v>
      </c>
      <c r="H553">
        <v>0</v>
      </c>
      <c r="I553">
        <v>0</v>
      </c>
      <c r="J553">
        <v>26322.260999999999</v>
      </c>
      <c r="K553" s="1">
        <v>43578</v>
      </c>
      <c r="L553">
        <v>1562.1179999999999</v>
      </c>
      <c r="M553">
        <v>0</v>
      </c>
      <c r="N553">
        <v>0</v>
      </c>
      <c r="O553">
        <v>0</v>
      </c>
      <c r="P553" s="1">
        <v>43465</v>
      </c>
      <c r="Q553">
        <v>0</v>
      </c>
      <c r="R553" t="s">
        <v>43</v>
      </c>
      <c r="S553">
        <v>2.7</v>
      </c>
      <c r="T553" t="s">
        <v>112</v>
      </c>
      <c r="U553" t="s">
        <v>33</v>
      </c>
      <c r="V553" t="s">
        <v>34</v>
      </c>
      <c r="W553" t="s">
        <v>34</v>
      </c>
      <c r="X553" t="s">
        <v>645</v>
      </c>
      <c r="Y553">
        <v>2019</v>
      </c>
      <c r="Z553">
        <v>2019</v>
      </c>
      <c r="AA553">
        <v>0.25</v>
      </c>
    </row>
    <row r="554" spans="1:27" x14ac:dyDescent="0.25">
      <c r="A554" t="s">
        <v>643</v>
      </c>
      <c r="B554" t="s">
        <v>227</v>
      </c>
      <c r="C554" t="s">
        <v>693</v>
      </c>
      <c r="D554" t="s">
        <v>38</v>
      </c>
      <c r="E554" s="1">
        <v>43885</v>
      </c>
      <c r="F554">
        <v>8527.4529999999995</v>
      </c>
      <c r="G554">
        <v>7.68</v>
      </c>
      <c r="H554">
        <v>9.9</v>
      </c>
      <c r="I554">
        <v>60.12</v>
      </c>
      <c r="J554">
        <v>243721.973</v>
      </c>
      <c r="K554" s="1">
        <v>43885</v>
      </c>
      <c r="L554">
        <v>3067.4659999999999</v>
      </c>
      <c r="M554">
        <v>7.03</v>
      </c>
      <c r="N554">
        <v>9.1</v>
      </c>
      <c r="O554">
        <v>56.32</v>
      </c>
      <c r="P554" s="1">
        <v>43555</v>
      </c>
      <c r="Q554">
        <v>242313.52600000001</v>
      </c>
      <c r="R554" t="s">
        <v>51</v>
      </c>
      <c r="S554">
        <v>8.0333333333333297</v>
      </c>
      <c r="T554" t="s">
        <v>39</v>
      </c>
      <c r="U554" t="s">
        <v>33</v>
      </c>
      <c r="V554" t="s">
        <v>34</v>
      </c>
      <c r="W554" t="s">
        <v>34</v>
      </c>
      <c r="X554" t="s">
        <v>645</v>
      </c>
      <c r="Y554">
        <v>2020</v>
      </c>
      <c r="Z554">
        <v>2020</v>
      </c>
      <c r="AA554">
        <v>0.25</v>
      </c>
    </row>
    <row r="555" spans="1:27" x14ac:dyDescent="0.25">
      <c r="A555" t="s">
        <v>643</v>
      </c>
      <c r="B555" t="s">
        <v>660</v>
      </c>
      <c r="C555" t="s">
        <v>694</v>
      </c>
      <c r="D555" t="s">
        <v>38</v>
      </c>
      <c r="E555" s="1">
        <v>43790</v>
      </c>
      <c r="F555">
        <v>4228.1009999999997</v>
      </c>
      <c r="G555">
        <v>0</v>
      </c>
      <c r="H555">
        <v>0</v>
      </c>
      <c r="I555">
        <v>0</v>
      </c>
      <c r="J555">
        <v>34563.173000000003</v>
      </c>
      <c r="K555" s="1">
        <v>43790</v>
      </c>
      <c r="L555">
        <v>4232.3869999999997</v>
      </c>
      <c r="M555">
        <v>0</v>
      </c>
      <c r="N555">
        <v>0</v>
      </c>
      <c r="O555">
        <v>0</v>
      </c>
      <c r="P555" s="1">
        <v>43646</v>
      </c>
      <c r="Q555">
        <v>34599.692999999999</v>
      </c>
      <c r="R555" t="s">
        <v>51</v>
      </c>
      <c r="S555">
        <v>2.9</v>
      </c>
      <c r="T555" t="s">
        <v>112</v>
      </c>
      <c r="U555" t="s">
        <v>33</v>
      </c>
      <c r="V555" t="s">
        <v>34</v>
      </c>
      <c r="W555" t="s">
        <v>34</v>
      </c>
      <c r="X555" t="s">
        <v>645</v>
      </c>
      <c r="Y555">
        <v>2019</v>
      </c>
      <c r="Z555">
        <v>2019</v>
      </c>
      <c r="AA555">
        <v>0.25</v>
      </c>
    </row>
    <row r="556" spans="1:27" x14ac:dyDescent="0.25">
      <c r="A556" t="s">
        <v>643</v>
      </c>
      <c r="B556" t="s">
        <v>667</v>
      </c>
      <c r="C556" t="s">
        <v>695</v>
      </c>
      <c r="D556" t="s">
        <v>38</v>
      </c>
      <c r="E556" s="1">
        <v>44005</v>
      </c>
      <c r="F556">
        <v>1634.2329999999999</v>
      </c>
      <c r="G556">
        <v>0</v>
      </c>
      <c r="H556">
        <v>0</v>
      </c>
      <c r="I556">
        <v>0</v>
      </c>
      <c r="J556">
        <v>49220.391000000003</v>
      </c>
      <c r="K556" s="1">
        <v>44005</v>
      </c>
      <c r="L556">
        <v>1631.692</v>
      </c>
      <c r="M556">
        <v>0</v>
      </c>
      <c r="N556">
        <v>0</v>
      </c>
      <c r="O556">
        <v>0</v>
      </c>
      <c r="P556" s="1">
        <v>43861</v>
      </c>
      <c r="Q556">
        <v>49161.288999999997</v>
      </c>
      <c r="R556" t="s">
        <v>51</v>
      </c>
      <c r="S556">
        <v>3.4666666666666601</v>
      </c>
      <c r="T556" t="s">
        <v>112</v>
      </c>
      <c r="U556" t="s">
        <v>33</v>
      </c>
      <c r="V556" t="s">
        <v>34</v>
      </c>
      <c r="W556" t="s">
        <v>34</v>
      </c>
      <c r="X556" t="s">
        <v>645</v>
      </c>
      <c r="Y556">
        <v>2020</v>
      </c>
      <c r="Z556">
        <v>2020</v>
      </c>
      <c r="AA556">
        <v>0.25</v>
      </c>
    </row>
    <row r="557" spans="1:27" x14ac:dyDescent="0.25">
      <c r="A557" t="s">
        <v>643</v>
      </c>
      <c r="B557" t="s">
        <v>667</v>
      </c>
      <c r="C557" t="s">
        <v>696</v>
      </c>
      <c r="D557" t="s">
        <v>38</v>
      </c>
      <c r="E557" s="1">
        <v>43641</v>
      </c>
      <c r="F557">
        <v>1384.0889999999999</v>
      </c>
      <c r="G557">
        <v>0</v>
      </c>
      <c r="H557">
        <v>0</v>
      </c>
      <c r="I557">
        <v>0</v>
      </c>
      <c r="J557">
        <v>32393.24</v>
      </c>
      <c r="K557" s="1">
        <v>43641</v>
      </c>
      <c r="L557">
        <v>1442.5029999999999</v>
      </c>
      <c r="M557">
        <v>0</v>
      </c>
      <c r="N557">
        <v>0</v>
      </c>
      <c r="O557">
        <v>0</v>
      </c>
      <c r="P557" s="1">
        <v>43524</v>
      </c>
      <c r="Q557">
        <v>33085.262000000002</v>
      </c>
      <c r="R557" t="s">
        <v>51</v>
      </c>
      <c r="S557">
        <v>2.8333333333333299</v>
      </c>
      <c r="T557" t="s">
        <v>112</v>
      </c>
      <c r="U557" t="s">
        <v>33</v>
      </c>
      <c r="V557" t="s">
        <v>34</v>
      </c>
      <c r="W557" t="s">
        <v>34</v>
      </c>
      <c r="X557" t="s">
        <v>645</v>
      </c>
      <c r="Y557">
        <v>2019</v>
      </c>
      <c r="Z557">
        <v>2019</v>
      </c>
      <c r="AA557">
        <v>0.25</v>
      </c>
    </row>
    <row r="558" spans="1:27" x14ac:dyDescent="0.25">
      <c r="A558" t="s">
        <v>643</v>
      </c>
      <c r="B558" t="s">
        <v>660</v>
      </c>
      <c r="C558" t="s">
        <v>697</v>
      </c>
      <c r="D558" t="s">
        <v>38</v>
      </c>
      <c r="E558" s="1">
        <v>44152</v>
      </c>
      <c r="F558">
        <v>7513.0290000000005</v>
      </c>
      <c r="G558">
        <v>0</v>
      </c>
      <c r="H558">
        <v>0</v>
      </c>
      <c r="I558">
        <v>0</v>
      </c>
      <c r="J558">
        <v>99853.043000000005</v>
      </c>
      <c r="K558" s="1">
        <v>44152</v>
      </c>
      <c r="L558">
        <v>7500.3379999999997</v>
      </c>
      <c r="M558">
        <v>0</v>
      </c>
      <c r="N558">
        <v>0</v>
      </c>
      <c r="O558">
        <v>0</v>
      </c>
      <c r="P558" s="1">
        <v>44012</v>
      </c>
      <c r="Q558">
        <v>99729.27</v>
      </c>
      <c r="R558" t="s">
        <v>51</v>
      </c>
      <c r="S558">
        <v>2.7666666666666599</v>
      </c>
      <c r="T558" t="s">
        <v>112</v>
      </c>
      <c r="U558" t="s">
        <v>33</v>
      </c>
      <c r="V558" t="s">
        <v>34</v>
      </c>
      <c r="W558" t="s">
        <v>34</v>
      </c>
      <c r="X558" t="s">
        <v>645</v>
      </c>
      <c r="Y558">
        <v>2020</v>
      </c>
      <c r="Z558">
        <v>2020</v>
      </c>
      <c r="AA558">
        <v>0.25</v>
      </c>
    </row>
    <row r="559" spans="1:27" x14ac:dyDescent="0.25">
      <c r="A559" t="s">
        <v>643</v>
      </c>
      <c r="B559" t="s">
        <v>227</v>
      </c>
      <c r="C559" t="s">
        <v>698</v>
      </c>
      <c r="D559" t="s">
        <v>38</v>
      </c>
      <c r="E559" s="1">
        <v>44222</v>
      </c>
      <c r="F559">
        <v>1703.2660000000001</v>
      </c>
      <c r="G559">
        <v>0</v>
      </c>
      <c r="H559">
        <v>0</v>
      </c>
      <c r="I559">
        <v>0</v>
      </c>
      <c r="J559">
        <v>17184.163</v>
      </c>
      <c r="K559" s="1">
        <v>44222</v>
      </c>
      <c r="L559">
        <v>1695.3989999999999</v>
      </c>
      <c r="M559">
        <v>0</v>
      </c>
      <c r="N559">
        <v>0</v>
      </c>
      <c r="O559">
        <v>0</v>
      </c>
      <c r="P559" s="1">
        <v>44104</v>
      </c>
      <c r="Q559">
        <v>16917.464</v>
      </c>
      <c r="R559" t="s">
        <v>51</v>
      </c>
      <c r="S559">
        <v>2.8</v>
      </c>
      <c r="T559" t="s">
        <v>112</v>
      </c>
      <c r="U559" t="s">
        <v>33</v>
      </c>
      <c r="V559" t="s">
        <v>34</v>
      </c>
      <c r="W559" t="s">
        <v>34</v>
      </c>
      <c r="X559" t="s">
        <v>645</v>
      </c>
      <c r="Y559">
        <v>2021</v>
      </c>
      <c r="Z559">
        <v>2021</v>
      </c>
      <c r="AA559">
        <v>0.25</v>
      </c>
    </row>
    <row r="560" spans="1:27" x14ac:dyDescent="0.25">
      <c r="A560" t="s">
        <v>643</v>
      </c>
      <c r="B560" t="s">
        <v>667</v>
      </c>
      <c r="C560" t="s">
        <v>699</v>
      </c>
      <c r="D560" t="s">
        <v>38</v>
      </c>
      <c r="E560" s="1">
        <v>44560</v>
      </c>
      <c r="F560">
        <v>10199.942999999999</v>
      </c>
      <c r="G560">
        <v>7.05</v>
      </c>
      <c r="H560">
        <v>10.15</v>
      </c>
      <c r="I560">
        <v>50.34</v>
      </c>
      <c r="J560">
        <v>230337.77900000001</v>
      </c>
      <c r="K560" s="1">
        <v>44560</v>
      </c>
      <c r="L560">
        <v>6610.982</v>
      </c>
      <c r="M560">
        <v>0</v>
      </c>
      <c r="N560">
        <v>0</v>
      </c>
      <c r="O560">
        <v>0</v>
      </c>
      <c r="P560" s="1">
        <v>44196</v>
      </c>
      <c r="Q560">
        <v>0</v>
      </c>
      <c r="R560" t="s">
        <v>43</v>
      </c>
      <c r="S560">
        <v>7.9</v>
      </c>
      <c r="T560" t="s">
        <v>39</v>
      </c>
      <c r="U560" t="s">
        <v>40</v>
      </c>
      <c r="V560" t="s">
        <v>34</v>
      </c>
      <c r="W560" t="s">
        <v>34</v>
      </c>
      <c r="X560" t="s">
        <v>645</v>
      </c>
      <c r="Y560">
        <v>2021</v>
      </c>
      <c r="Z560">
        <v>2021</v>
      </c>
      <c r="AA560">
        <v>0.25</v>
      </c>
    </row>
    <row r="561" spans="1:27" x14ac:dyDescent="0.25">
      <c r="A561" t="s">
        <v>643</v>
      </c>
      <c r="B561" t="s">
        <v>667</v>
      </c>
      <c r="C561" t="s">
        <v>700</v>
      </c>
      <c r="D561" t="s">
        <v>38</v>
      </c>
      <c r="E561" s="1">
        <v>44406</v>
      </c>
      <c r="F561">
        <v>1834.047</v>
      </c>
      <c r="G561">
        <v>0</v>
      </c>
      <c r="H561">
        <v>0</v>
      </c>
      <c r="I561">
        <v>0</v>
      </c>
      <c r="J561">
        <v>68708.698000000004</v>
      </c>
      <c r="K561" s="1">
        <v>44406</v>
      </c>
      <c r="L561">
        <v>1823.7570000000001</v>
      </c>
      <c r="M561">
        <v>0</v>
      </c>
      <c r="N561">
        <v>0</v>
      </c>
      <c r="O561">
        <v>0</v>
      </c>
      <c r="P561" s="1">
        <v>44196</v>
      </c>
      <c r="Q561">
        <v>68658.78</v>
      </c>
      <c r="R561" t="s">
        <v>51</v>
      </c>
      <c r="S561">
        <v>2.2999999999999998</v>
      </c>
      <c r="T561" t="s">
        <v>112</v>
      </c>
      <c r="U561" t="s">
        <v>33</v>
      </c>
      <c r="V561" t="s">
        <v>34</v>
      </c>
      <c r="W561" t="s">
        <v>34</v>
      </c>
      <c r="X561" t="s">
        <v>645</v>
      </c>
      <c r="Y561">
        <v>2021</v>
      </c>
      <c r="Z561">
        <v>2021</v>
      </c>
      <c r="AA561">
        <v>0.25</v>
      </c>
    </row>
    <row r="562" spans="1:27" x14ac:dyDescent="0.25">
      <c r="A562" t="s">
        <v>643</v>
      </c>
      <c r="B562" t="s">
        <v>89</v>
      </c>
      <c r="C562" t="s">
        <v>701</v>
      </c>
      <c r="D562" t="s">
        <v>30</v>
      </c>
      <c r="E562" s="1">
        <v>44707</v>
      </c>
      <c r="F562">
        <v>4465.9549999999999</v>
      </c>
      <c r="G562">
        <v>0</v>
      </c>
      <c r="H562">
        <v>0</v>
      </c>
      <c r="I562">
        <v>0</v>
      </c>
      <c r="J562">
        <v>99599.895999999993</v>
      </c>
      <c r="K562" s="1">
        <v>44707</v>
      </c>
      <c r="L562">
        <v>-636.09100000000001</v>
      </c>
      <c r="M562">
        <v>0</v>
      </c>
      <c r="N562">
        <v>0</v>
      </c>
      <c r="O562">
        <v>0</v>
      </c>
      <c r="P562" s="1">
        <v>44012</v>
      </c>
      <c r="Q562">
        <v>0</v>
      </c>
      <c r="R562" t="s">
        <v>43</v>
      </c>
      <c r="S562">
        <v>12.1</v>
      </c>
      <c r="T562" t="s">
        <v>32</v>
      </c>
      <c r="U562" t="s">
        <v>40</v>
      </c>
      <c r="V562" t="s">
        <v>34</v>
      </c>
      <c r="W562" t="s">
        <v>34</v>
      </c>
      <c r="X562" t="s">
        <v>645</v>
      </c>
      <c r="Y562">
        <v>2022</v>
      </c>
      <c r="Z562">
        <v>2022</v>
      </c>
      <c r="AA562">
        <v>0.25</v>
      </c>
    </row>
    <row r="563" spans="1:27" x14ac:dyDescent="0.25">
      <c r="A563" t="s">
        <v>643</v>
      </c>
      <c r="B563" t="s">
        <v>660</v>
      </c>
      <c r="C563" t="s">
        <v>702</v>
      </c>
      <c r="D563" t="s">
        <v>38</v>
      </c>
      <c r="E563" s="1">
        <v>44518</v>
      </c>
      <c r="F563">
        <v>7618.9979999999996</v>
      </c>
      <c r="G563">
        <v>0</v>
      </c>
      <c r="H563">
        <v>0</v>
      </c>
      <c r="I563">
        <v>0</v>
      </c>
      <c r="J563">
        <v>164482.33100000001</v>
      </c>
      <c r="K563" s="1">
        <v>44518</v>
      </c>
      <c r="L563">
        <v>7635.9570000000003</v>
      </c>
      <c r="M563">
        <v>0</v>
      </c>
      <c r="N563">
        <v>0</v>
      </c>
      <c r="O563">
        <v>0</v>
      </c>
      <c r="P563" s="1">
        <v>44377</v>
      </c>
      <c r="Q563">
        <v>164473.234</v>
      </c>
      <c r="R563" t="s">
        <v>51</v>
      </c>
      <c r="S563">
        <v>2.8</v>
      </c>
      <c r="T563" t="s">
        <v>112</v>
      </c>
      <c r="U563" t="s">
        <v>33</v>
      </c>
      <c r="V563" t="s">
        <v>34</v>
      </c>
      <c r="W563" t="s">
        <v>34</v>
      </c>
      <c r="X563" t="s">
        <v>645</v>
      </c>
      <c r="Y563">
        <v>2021</v>
      </c>
      <c r="Z563">
        <v>2021</v>
      </c>
      <c r="AA563">
        <v>0.25</v>
      </c>
    </row>
    <row r="564" spans="1:27" x14ac:dyDescent="0.25">
      <c r="A564" t="s">
        <v>643</v>
      </c>
      <c r="B564" t="s">
        <v>227</v>
      </c>
      <c r="C564" t="s">
        <v>703</v>
      </c>
      <c r="D564" t="s">
        <v>38</v>
      </c>
      <c r="E564" s="1">
        <v>44588</v>
      </c>
      <c r="F564">
        <v>1829.05</v>
      </c>
      <c r="G564">
        <v>0</v>
      </c>
      <c r="H564">
        <v>0</v>
      </c>
      <c r="I564">
        <v>0</v>
      </c>
      <c r="J564">
        <v>35886.642999999996</v>
      </c>
      <c r="K564" s="1">
        <v>44588</v>
      </c>
      <c r="L564">
        <v>1820.424</v>
      </c>
      <c r="M564">
        <v>0</v>
      </c>
      <c r="N564">
        <v>0</v>
      </c>
      <c r="O564">
        <v>0</v>
      </c>
      <c r="P564" s="1">
        <v>44469</v>
      </c>
      <c r="Q564">
        <v>35611.970999999998</v>
      </c>
      <c r="R564" t="s">
        <v>51</v>
      </c>
      <c r="S564">
        <v>2.8</v>
      </c>
      <c r="T564" t="s">
        <v>112</v>
      </c>
      <c r="U564" t="s">
        <v>33</v>
      </c>
      <c r="V564" t="s">
        <v>34</v>
      </c>
      <c r="W564" t="s">
        <v>34</v>
      </c>
      <c r="X564" t="s">
        <v>645</v>
      </c>
      <c r="Y564">
        <v>2022</v>
      </c>
      <c r="Z564">
        <v>2022</v>
      </c>
      <c r="AA564">
        <v>0.25</v>
      </c>
    </row>
    <row r="565" spans="1:27" x14ac:dyDescent="0.25">
      <c r="A565" t="s">
        <v>643</v>
      </c>
      <c r="B565" t="s">
        <v>227</v>
      </c>
      <c r="C565" t="s">
        <v>704</v>
      </c>
      <c r="D565" t="s">
        <v>38</v>
      </c>
      <c r="E565" s="1">
        <v>44651</v>
      </c>
      <c r="F565">
        <v>622.90499999999997</v>
      </c>
      <c r="G565">
        <v>0</v>
      </c>
      <c r="H565">
        <v>0</v>
      </c>
      <c r="I565">
        <v>0</v>
      </c>
      <c r="J565">
        <v>5880.5029999999997</v>
      </c>
      <c r="K565" s="1">
        <v>44651</v>
      </c>
      <c r="L565">
        <v>623.27599999999995</v>
      </c>
      <c r="M565">
        <v>0</v>
      </c>
      <c r="N565">
        <v>0</v>
      </c>
      <c r="O565">
        <v>0</v>
      </c>
      <c r="P565" s="1">
        <v>44561</v>
      </c>
      <c r="Q565">
        <v>5880.5029999999997</v>
      </c>
      <c r="R565" t="s">
        <v>51</v>
      </c>
      <c r="S565">
        <v>2.5333333333333301</v>
      </c>
      <c r="T565" t="s">
        <v>112</v>
      </c>
      <c r="U565" t="s">
        <v>33</v>
      </c>
      <c r="V565" t="s">
        <v>34</v>
      </c>
      <c r="W565" t="s">
        <v>34</v>
      </c>
      <c r="X565" t="s">
        <v>645</v>
      </c>
      <c r="Y565">
        <v>2022</v>
      </c>
      <c r="Z565">
        <v>2022</v>
      </c>
      <c r="AA565">
        <v>0.25</v>
      </c>
    </row>
    <row r="566" spans="1:27" x14ac:dyDescent="0.25">
      <c r="A566" t="s">
        <v>643</v>
      </c>
      <c r="B566" t="s">
        <v>667</v>
      </c>
      <c r="C566" t="s">
        <v>705</v>
      </c>
      <c r="D566" t="s">
        <v>38</v>
      </c>
      <c r="E566" s="1">
        <v>44770</v>
      </c>
      <c r="F566">
        <v>1373.596</v>
      </c>
      <c r="G566">
        <v>0</v>
      </c>
      <c r="H566">
        <v>0</v>
      </c>
      <c r="I566">
        <v>0</v>
      </c>
      <c r="J566">
        <v>13953.987999999999</v>
      </c>
      <c r="K566" s="1">
        <v>44770</v>
      </c>
      <c r="L566">
        <v>1373.4090000000001</v>
      </c>
      <c r="M566">
        <v>0</v>
      </c>
      <c r="N566">
        <v>0</v>
      </c>
      <c r="O566">
        <v>0</v>
      </c>
      <c r="P566" s="1">
        <v>44651</v>
      </c>
      <c r="Q566">
        <v>13952.147000000001</v>
      </c>
      <c r="R566" t="s">
        <v>51</v>
      </c>
      <c r="S566">
        <v>2.6666666666666599</v>
      </c>
      <c r="T566" t="s">
        <v>112</v>
      </c>
      <c r="U566" t="s">
        <v>33</v>
      </c>
      <c r="V566" t="s">
        <v>34</v>
      </c>
      <c r="W566" t="s">
        <v>34</v>
      </c>
      <c r="X566" t="s">
        <v>645</v>
      </c>
      <c r="Y566">
        <v>2022</v>
      </c>
      <c r="Z566">
        <v>2022</v>
      </c>
      <c r="AA566">
        <v>0.25</v>
      </c>
    </row>
    <row r="567" spans="1:27" x14ac:dyDescent="0.25">
      <c r="A567" t="s">
        <v>643</v>
      </c>
      <c r="B567" t="s">
        <v>660</v>
      </c>
      <c r="C567" t="s">
        <v>706</v>
      </c>
      <c r="D567" t="s">
        <v>38</v>
      </c>
      <c r="E567" s="1">
        <v>44887</v>
      </c>
      <c r="F567">
        <v>7676.8050000000003</v>
      </c>
      <c r="G567">
        <v>0</v>
      </c>
      <c r="H567">
        <v>0</v>
      </c>
      <c r="I567">
        <v>0</v>
      </c>
      <c r="J567">
        <v>228521.451</v>
      </c>
      <c r="K567" s="1">
        <v>44887</v>
      </c>
      <c r="L567">
        <v>7676.8050000000003</v>
      </c>
      <c r="M567">
        <v>0</v>
      </c>
      <c r="N567">
        <v>0</v>
      </c>
      <c r="O567">
        <v>0</v>
      </c>
      <c r="P567" s="1">
        <v>44742</v>
      </c>
      <c r="Q567">
        <v>228521.451</v>
      </c>
      <c r="R567" t="s">
        <v>51</v>
      </c>
      <c r="S567">
        <v>2.93333333333333</v>
      </c>
      <c r="T567" t="s">
        <v>112</v>
      </c>
      <c r="U567" t="s">
        <v>33</v>
      </c>
      <c r="V567" t="s">
        <v>34</v>
      </c>
      <c r="W567" t="s">
        <v>34</v>
      </c>
      <c r="X567" t="s">
        <v>645</v>
      </c>
      <c r="Y567">
        <v>2022</v>
      </c>
      <c r="Z567">
        <v>2022</v>
      </c>
      <c r="AA567">
        <v>0.25</v>
      </c>
    </row>
    <row r="568" spans="1:27" x14ac:dyDescent="0.25">
      <c r="A568" t="s">
        <v>643</v>
      </c>
      <c r="B568" t="s">
        <v>227</v>
      </c>
      <c r="C568" t="s">
        <v>707</v>
      </c>
      <c r="D568" t="s">
        <v>38</v>
      </c>
      <c r="E568" s="1">
        <v>45055</v>
      </c>
      <c r="F568">
        <v>8182.0159999999996</v>
      </c>
      <c r="G568">
        <v>8.14</v>
      </c>
      <c r="H568">
        <v>10.95</v>
      </c>
      <c r="I568">
        <v>59.16</v>
      </c>
      <c r="J568">
        <v>295069.56699999998</v>
      </c>
      <c r="K568" s="1">
        <v>45055</v>
      </c>
      <c r="L568">
        <v>5715.8230000000003</v>
      </c>
      <c r="M568">
        <v>0</v>
      </c>
      <c r="N568">
        <v>0</v>
      </c>
      <c r="O568">
        <v>0</v>
      </c>
      <c r="P568" s="1">
        <v>44651</v>
      </c>
      <c r="Q568">
        <v>0</v>
      </c>
      <c r="R568" t="s">
        <v>43</v>
      </c>
      <c r="S568">
        <v>8.0666666666666593</v>
      </c>
      <c r="T568" t="s">
        <v>39</v>
      </c>
      <c r="U568" t="s">
        <v>40</v>
      </c>
      <c r="V568" t="s">
        <v>34</v>
      </c>
      <c r="W568" t="s">
        <v>34</v>
      </c>
      <c r="X568" t="s">
        <v>645</v>
      </c>
      <c r="Y568">
        <v>2023</v>
      </c>
      <c r="Z568">
        <v>2023</v>
      </c>
      <c r="AA568">
        <v>0.25</v>
      </c>
    </row>
    <row r="569" spans="1:27" x14ac:dyDescent="0.25">
      <c r="A569" t="s">
        <v>643</v>
      </c>
      <c r="B569" t="s">
        <v>227</v>
      </c>
      <c r="C569" t="s">
        <v>708</v>
      </c>
      <c r="D569" t="s">
        <v>38</v>
      </c>
      <c r="E569" s="1">
        <v>45006</v>
      </c>
      <c r="F569">
        <v>772.44200000000001</v>
      </c>
      <c r="G569">
        <v>0</v>
      </c>
      <c r="H569">
        <v>0</v>
      </c>
      <c r="I569">
        <v>0</v>
      </c>
      <c r="J569">
        <v>13269.731</v>
      </c>
      <c r="K569" s="1">
        <v>45006</v>
      </c>
      <c r="L569">
        <v>772.44200000000001</v>
      </c>
      <c r="M569">
        <v>0</v>
      </c>
      <c r="N569">
        <v>0</v>
      </c>
      <c r="O569">
        <v>0</v>
      </c>
      <c r="P569" s="1">
        <v>44926</v>
      </c>
      <c r="Q569">
        <v>13269.731</v>
      </c>
      <c r="R569" t="s">
        <v>51</v>
      </c>
      <c r="S569">
        <v>2.0333333333333301</v>
      </c>
      <c r="T569" t="s">
        <v>112</v>
      </c>
      <c r="U569" t="s">
        <v>33</v>
      </c>
      <c r="V569" t="s">
        <v>34</v>
      </c>
      <c r="W569" t="s">
        <v>34</v>
      </c>
      <c r="X569" t="s">
        <v>645</v>
      </c>
      <c r="Y569">
        <v>2023</v>
      </c>
      <c r="Z569">
        <v>2023</v>
      </c>
      <c r="AA569">
        <v>0.25</v>
      </c>
    </row>
    <row r="570" spans="1:27" x14ac:dyDescent="0.25">
      <c r="A570" t="s">
        <v>643</v>
      </c>
      <c r="B570" t="s">
        <v>646</v>
      </c>
      <c r="C570" t="s">
        <v>709</v>
      </c>
      <c r="D570" t="s">
        <v>30</v>
      </c>
      <c r="E570" s="1">
        <v>45251</v>
      </c>
      <c r="F570">
        <v>278970.65500000003</v>
      </c>
      <c r="G570">
        <v>7.42</v>
      </c>
      <c r="H570">
        <v>10.25</v>
      </c>
      <c r="I570">
        <v>52.04</v>
      </c>
      <c r="J570">
        <v>6002137.2570000002</v>
      </c>
      <c r="K570" s="1">
        <v>45251</v>
      </c>
      <c r="L570">
        <v>148800</v>
      </c>
      <c r="M570">
        <v>0</v>
      </c>
      <c r="N570">
        <v>0</v>
      </c>
      <c r="O570">
        <v>0</v>
      </c>
      <c r="P570" s="1">
        <v>44834</v>
      </c>
      <c r="Q570">
        <v>0</v>
      </c>
      <c r="R570" t="s">
        <v>43</v>
      </c>
      <c r="S570">
        <v>7</v>
      </c>
      <c r="T570" t="s">
        <v>32</v>
      </c>
      <c r="U570" t="s">
        <v>40</v>
      </c>
      <c r="V570" t="s">
        <v>34</v>
      </c>
      <c r="W570" t="s">
        <v>34</v>
      </c>
      <c r="X570" t="s">
        <v>645</v>
      </c>
      <c r="Y570">
        <v>2023</v>
      </c>
      <c r="Z570">
        <v>2023</v>
      </c>
      <c r="AA570">
        <v>0.25</v>
      </c>
    </row>
    <row r="571" spans="1:27" x14ac:dyDescent="0.25">
      <c r="A571" t="s">
        <v>643</v>
      </c>
      <c r="B571" t="s">
        <v>650</v>
      </c>
      <c r="C571" t="s">
        <v>710</v>
      </c>
      <c r="D571" t="s">
        <v>30</v>
      </c>
      <c r="E571" s="1">
        <v>45251</v>
      </c>
      <c r="F571">
        <v>25072.678</v>
      </c>
      <c r="G571">
        <v>7.43</v>
      </c>
      <c r="H571">
        <v>10.25</v>
      </c>
      <c r="I571">
        <v>52</v>
      </c>
      <c r="J571">
        <v>2607255.13</v>
      </c>
      <c r="K571" s="1">
        <v>45251</v>
      </c>
      <c r="L571">
        <v>-22000</v>
      </c>
      <c r="M571">
        <v>0</v>
      </c>
      <c r="N571">
        <v>0</v>
      </c>
      <c r="O571">
        <v>0</v>
      </c>
      <c r="P571" s="1">
        <v>45199</v>
      </c>
      <c r="Q571">
        <v>0</v>
      </c>
      <c r="R571" t="s">
        <v>43</v>
      </c>
      <c r="S571">
        <v>7</v>
      </c>
      <c r="T571" t="s">
        <v>32</v>
      </c>
      <c r="U571" t="s">
        <v>40</v>
      </c>
      <c r="V571" t="s">
        <v>34</v>
      </c>
      <c r="W571" t="s">
        <v>34</v>
      </c>
      <c r="X571" t="s">
        <v>645</v>
      </c>
      <c r="Y571">
        <v>2023</v>
      </c>
      <c r="Z571">
        <v>2023</v>
      </c>
      <c r="AA571">
        <v>0.25</v>
      </c>
    </row>
    <row r="572" spans="1:27" x14ac:dyDescent="0.25">
      <c r="A572" t="s">
        <v>643</v>
      </c>
      <c r="B572" t="s">
        <v>667</v>
      </c>
      <c r="C572" t="s">
        <v>711</v>
      </c>
      <c r="D572" t="s">
        <v>38</v>
      </c>
      <c r="E572" s="1">
        <v>45127</v>
      </c>
      <c r="F572">
        <v>1502.8140000000001</v>
      </c>
      <c r="G572">
        <v>0</v>
      </c>
      <c r="H572">
        <v>0</v>
      </c>
      <c r="I572">
        <v>0</v>
      </c>
      <c r="J572">
        <v>28464.121999999999</v>
      </c>
      <c r="K572" s="1">
        <v>45127</v>
      </c>
      <c r="L572">
        <v>1457.527</v>
      </c>
      <c r="M572">
        <v>0</v>
      </c>
      <c r="N572">
        <v>0</v>
      </c>
      <c r="O572">
        <v>0</v>
      </c>
      <c r="P572" s="1">
        <v>45016</v>
      </c>
      <c r="Q572">
        <v>0</v>
      </c>
      <c r="R572" t="s">
        <v>43</v>
      </c>
      <c r="S572">
        <v>2.4</v>
      </c>
      <c r="T572" t="s">
        <v>112</v>
      </c>
      <c r="U572" t="s">
        <v>33</v>
      </c>
      <c r="V572" t="s">
        <v>34</v>
      </c>
      <c r="W572" t="s">
        <v>34</v>
      </c>
      <c r="X572" t="s">
        <v>645</v>
      </c>
      <c r="Y572">
        <v>2023</v>
      </c>
      <c r="Z572">
        <v>2023</v>
      </c>
      <c r="AA572">
        <v>0.25</v>
      </c>
    </row>
    <row r="573" spans="1:27" x14ac:dyDescent="0.25">
      <c r="A573" t="s">
        <v>643</v>
      </c>
      <c r="B573" t="s">
        <v>227</v>
      </c>
      <c r="C573" t="s">
        <v>712</v>
      </c>
      <c r="D573" t="s">
        <v>38</v>
      </c>
      <c r="E573" s="1">
        <v>45232</v>
      </c>
      <c r="F573">
        <v>1755.415</v>
      </c>
      <c r="G573">
        <v>0</v>
      </c>
      <c r="H573">
        <v>0</v>
      </c>
      <c r="I573">
        <v>0</v>
      </c>
      <c r="J573">
        <v>16545.956999999999</v>
      </c>
      <c r="K573" s="1">
        <v>45232</v>
      </c>
      <c r="L573">
        <v>1752.432</v>
      </c>
      <c r="M573">
        <v>0</v>
      </c>
      <c r="N573">
        <v>0</v>
      </c>
      <c r="O573">
        <v>0</v>
      </c>
      <c r="P573" s="1">
        <v>45107</v>
      </c>
      <c r="Q573">
        <v>16545.956999999999</v>
      </c>
      <c r="R573" t="s">
        <v>51</v>
      </c>
      <c r="S573">
        <v>2.6</v>
      </c>
      <c r="T573" t="s">
        <v>112</v>
      </c>
      <c r="U573" t="s">
        <v>33</v>
      </c>
      <c r="V573" t="s">
        <v>34</v>
      </c>
      <c r="W573" t="s">
        <v>34</v>
      </c>
      <c r="X573" t="s">
        <v>645</v>
      </c>
      <c r="Y573">
        <v>2023</v>
      </c>
      <c r="Z573">
        <v>2023</v>
      </c>
      <c r="AA573">
        <v>0.25</v>
      </c>
    </row>
    <row r="574" spans="1:27" x14ac:dyDescent="0.25">
      <c r="A574" t="s">
        <v>643</v>
      </c>
      <c r="B574" t="s">
        <v>660</v>
      </c>
      <c r="C574" t="s">
        <v>713</v>
      </c>
      <c r="D574" t="s">
        <v>38</v>
      </c>
      <c r="E574" s="1">
        <v>45239</v>
      </c>
      <c r="F574">
        <v>7952.6689999999999</v>
      </c>
      <c r="G574">
        <v>0</v>
      </c>
      <c r="H574">
        <v>0</v>
      </c>
      <c r="I574">
        <v>0</v>
      </c>
      <c r="J574">
        <v>297179.14</v>
      </c>
      <c r="K574" s="1">
        <v>45239</v>
      </c>
      <c r="L574">
        <v>7984.0020000000004</v>
      </c>
      <c r="M574">
        <v>0</v>
      </c>
      <c r="N574">
        <v>0</v>
      </c>
      <c r="O574">
        <v>0</v>
      </c>
      <c r="P574" s="1">
        <v>45107</v>
      </c>
      <c r="Q574">
        <v>297218.64299999998</v>
      </c>
      <c r="R574" t="s">
        <v>51</v>
      </c>
      <c r="S574">
        <v>2.43333333333333</v>
      </c>
      <c r="T574" t="s">
        <v>112</v>
      </c>
      <c r="U574" t="s">
        <v>33</v>
      </c>
      <c r="V574" t="s">
        <v>34</v>
      </c>
      <c r="W574" t="s">
        <v>34</v>
      </c>
      <c r="X574" t="s">
        <v>645</v>
      </c>
      <c r="Y574">
        <v>2023</v>
      </c>
      <c r="Z574">
        <v>2023</v>
      </c>
      <c r="AA574">
        <v>0.25</v>
      </c>
    </row>
    <row r="575" spans="1:27" x14ac:dyDescent="0.25">
      <c r="A575" t="s">
        <v>643</v>
      </c>
      <c r="B575" t="s">
        <v>227</v>
      </c>
      <c r="C575" t="s">
        <v>714</v>
      </c>
      <c r="D575" t="s">
        <v>38</v>
      </c>
      <c r="E575" s="1">
        <v>45370</v>
      </c>
      <c r="F575">
        <v>708.17600000000004</v>
      </c>
      <c r="G575">
        <v>0</v>
      </c>
      <c r="H575">
        <v>0</v>
      </c>
      <c r="I575">
        <v>0</v>
      </c>
      <c r="J575">
        <v>19908.091</v>
      </c>
      <c r="K575" s="1">
        <v>45370</v>
      </c>
      <c r="L575">
        <v>708.17600000000004</v>
      </c>
      <c r="M575">
        <v>0</v>
      </c>
      <c r="N575">
        <v>0</v>
      </c>
      <c r="O575">
        <v>0</v>
      </c>
      <c r="P575" s="1">
        <v>45291</v>
      </c>
      <c r="Q575">
        <v>19908.091</v>
      </c>
      <c r="R575" t="s">
        <v>51</v>
      </c>
      <c r="S575">
        <v>2.1</v>
      </c>
      <c r="T575" t="s">
        <v>112</v>
      </c>
      <c r="U575" t="s">
        <v>33</v>
      </c>
      <c r="V575" t="s">
        <v>34</v>
      </c>
      <c r="W575" t="s">
        <v>34</v>
      </c>
      <c r="X575" t="s">
        <v>645</v>
      </c>
      <c r="Y575">
        <v>2024</v>
      </c>
      <c r="Z575">
        <v>2024</v>
      </c>
      <c r="AA575">
        <v>0.25</v>
      </c>
    </row>
    <row r="576" spans="1:27" x14ac:dyDescent="0.25">
      <c r="A576" t="s">
        <v>715</v>
      </c>
      <c r="B576" t="s">
        <v>716</v>
      </c>
      <c r="C576" t="s">
        <v>717</v>
      </c>
      <c r="D576" t="s">
        <v>30</v>
      </c>
      <c r="E576" s="1">
        <v>39849</v>
      </c>
      <c r="F576">
        <v>15140.615</v>
      </c>
      <c r="G576">
        <v>8.3000000000000007</v>
      </c>
      <c r="H576">
        <v>11.25</v>
      </c>
      <c r="I576">
        <v>52.48</v>
      </c>
      <c r="J576">
        <v>1795200</v>
      </c>
      <c r="K576" s="1">
        <v>39849</v>
      </c>
      <c r="L576">
        <v>-13157</v>
      </c>
      <c r="M576">
        <v>0</v>
      </c>
      <c r="N576">
        <v>0</v>
      </c>
      <c r="O576">
        <v>0</v>
      </c>
      <c r="P576" t="s">
        <v>43</v>
      </c>
      <c r="Q576">
        <v>0</v>
      </c>
      <c r="R576" t="s">
        <v>43</v>
      </c>
      <c r="S576">
        <v>6.36666666666666</v>
      </c>
      <c r="T576" t="s">
        <v>32</v>
      </c>
      <c r="U576" t="s">
        <v>40</v>
      </c>
      <c r="V576" t="s">
        <v>34</v>
      </c>
      <c r="W576" t="s">
        <v>34</v>
      </c>
      <c r="X576" t="s">
        <v>718</v>
      </c>
      <c r="Y576">
        <v>2009</v>
      </c>
      <c r="Z576">
        <v>2009</v>
      </c>
      <c r="AA576">
        <v>0.39</v>
      </c>
    </row>
    <row r="577" spans="1:27" x14ac:dyDescent="0.25">
      <c r="A577" t="s">
        <v>715</v>
      </c>
      <c r="B577" t="s">
        <v>716</v>
      </c>
      <c r="C577" t="s">
        <v>719</v>
      </c>
      <c r="D577" t="s">
        <v>38</v>
      </c>
      <c r="E577" s="1">
        <v>39849</v>
      </c>
      <c r="F577">
        <v>29783.588</v>
      </c>
      <c r="G577">
        <v>8.1199999999999992</v>
      </c>
      <c r="H577">
        <v>11.25</v>
      </c>
      <c r="I577">
        <v>52.48</v>
      </c>
      <c r="J577">
        <v>438500</v>
      </c>
      <c r="K577" s="1">
        <v>39849</v>
      </c>
      <c r="L577">
        <v>22000</v>
      </c>
      <c r="M577">
        <v>0</v>
      </c>
      <c r="N577">
        <v>0</v>
      </c>
      <c r="O577">
        <v>0</v>
      </c>
      <c r="P577" t="s">
        <v>43</v>
      </c>
      <c r="Q577">
        <v>0</v>
      </c>
      <c r="R577" t="s">
        <v>43</v>
      </c>
      <c r="S577">
        <v>6.36666666666666</v>
      </c>
      <c r="T577" t="s">
        <v>39</v>
      </c>
      <c r="U577" t="s">
        <v>40</v>
      </c>
      <c r="V577" t="s">
        <v>34</v>
      </c>
      <c r="W577" t="s">
        <v>34</v>
      </c>
      <c r="X577" t="s">
        <v>718</v>
      </c>
      <c r="Y577">
        <v>2009</v>
      </c>
      <c r="Z577">
        <v>2009</v>
      </c>
      <c r="AA577">
        <v>0.39</v>
      </c>
    </row>
    <row r="578" spans="1:27" x14ac:dyDescent="0.25">
      <c r="A578" t="s">
        <v>715</v>
      </c>
      <c r="B578" t="s">
        <v>720</v>
      </c>
      <c r="C578" t="s">
        <v>721</v>
      </c>
      <c r="D578" t="s">
        <v>30</v>
      </c>
      <c r="E578" s="1">
        <v>39849</v>
      </c>
      <c r="F578">
        <v>22199.995999999999</v>
      </c>
      <c r="G578">
        <v>7.77</v>
      </c>
      <c r="H578">
        <v>11.25</v>
      </c>
      <c r="I578">
        <v>52.63</v>
      </c>
      <c r="J578">
        <v>2216900</v>
      </c>
      <c r="K578" s="1">
        <v>39849</v>
      </c>
      <c r="L578">
        <v>-8851</v>
      </c>
      <c r="M578">
        <v>0</v>
      </c>
      <c r="N578">
        <v>0</v>
      </c>
      <c r="O578">
        <v>0</v>
      </c>
      <c r="P578" t="s">
        <v>43</v>
      </c>
      <c r="Q578">
        <v>0</v>
      </c>
      <c r="R578" t="s">
        <v>43</v>
      </c>
      <c r="S578">
        <v>6.36666666666666</v>
      </c>
      <c r="T578" t="s">
        <v>32</v>
      </c>
      <c r="U578" t="s">
        <v>40</v>
      </c>
      <c r="V578" t="s">
        <v>34</v>
      </c>
      <c r="W578" t="s">
        <v>34</v>
      </c>
      <c r="X578" t="s">
        <v>718</v>
      </c>
      <c r="Y578">
        <v>2009</v>
      </c>
      <c r="Z578">
        <v>2009</v>
      </c>
      <c r="AA578">
        <v>0.39</v>
      </c>
    </row>
    <row r="579" spans="1:27" x14ac:dyDescent="0.25">
      <c r="A579" t="s">
        <v>715</v>
      </c>
      <c r="B579" t="s">
        <v>722</v>
      </c>
      <c r="C579" t="s">
        <v>723</v>
      </c>
      <c r="D579" t="s">
        <v>38</v>
      </c>
      <c r="E579" s="1">
        <v>40112</v>
      </c>
      <c r="F579">
        <v>11565.73</v>
      </c>
      <c r="G579">
        <v>9</v>
      </c>
      <c r="H579">
        <v>12.25</v>
      </c>
      <c r="I579">
        <v>52.02</v>
      </c>
      <c r="J579">
        <v>181700</v>
      </c>
      <c r="K579" s="1">
        <v>40112</v>
      </c>
      <c r="L579">
        <v>6125</v>
      </c>
      <c r="M579">
        <v>0</v>
      </c>
      <c r="N579">
        <v>0</v>
      </c>
      <c r="O579">
        <v>0</v>
      </c>
      <c r="P579" t="s">
        <v>43</v>
      </c>
      <c r="Q579">
        <v>0</v>
      </c>
      <c r="R579" t="s">
        <v>43</v>
      </c>
      <c r="S579">
        <v>5.93333333333333</v>
      </c>
      <c r="T579" t="s">
        <v>39</v>
      </c>
      <c r="U579" t="s">
        <v>40</v>
      </c>
      <c r="V579" t="s">
        <v>34</v>
      </c>
      <c r="W579" t="s">
        <v>34</v>
      </c>
      <c r="X579" t="s">
        <v>718</v>
      </c>
      <c r="Y579">
        <v>2009</v>
      </c>
      <c r="Z579">
        <v>2009</v>
      </c>
      <c r="AA579">
        <v>0.39</v>
      </c>
    </row>
    <row r="580" spans="1:27" x14ac:dyDescent="0.25">
      <c r="A580" t="s">
        <v>715</v>
      </c>
      <c r="B580" t="s">
        <v>724</v>
      </c>
      <c r="C580" t="s">
        <v>725</v>
      </c>
      <c r="D580" t="s">
        <v>38</v>
      </c>
      <c r="E580" s="1">
        <v>40176</v>
      </c>
      <c r="F580">
        <v>17494.335999999999</v>
      </c>
      <c r="G580">
        <v>7.67</v>
      </c>
      <c r="H580">
        <v>11</v>
      </c>
      <c r="I580">
        <v>49.9</v>
      </c>
      <c r="J580">
        <v>253750.23499999999</v>
      </c>
      <c r="K580" s="1">
        <v>40176</v>
      </c>
      <c r="L580">
        <v>13000</v>
      </c>
      <c r="M580">
        <v>0</v>
      </c>
      <c r="N580">
        <v>10.38</v>
      </c>
      <c r="O580">
        <v>49.9</v>
      </c>
      <c r="P580" t="s">
        <v>43</v>
      </c>
      <c r="Q580">
        <v>0</v>
      </c>
      <c r="R580" t="s">
        <v>43</v>
      </c>
      <c r="S580">
        <v>6.0333333333333297</v>
      </c>
      <c r="T580" t="s">
        <v>39</v>
      </c>
      <c r="U580" t="s">
        <v>40</v>
      </c>
      <c r="V580" t="s">
        <v>34</v>
      </c>
      <c r="W580" t="s">
        <v>34</v>
      </c>
      <c r="X580" t="s">
        <v>718</v>
      </c>
      <c r="Y580">
        <v>2009</v>
      </c>
      <c r="Z580">
        <v>2009</v>
      </c>
      <c r="AA580">
        <v>0.39</v>
      </c>
    </row>
    <row r="581" spans="1:27" x14ac:dyDescent="0.25">
      <c r="A581" t="s">
        <v>715</v>
      </c>
      <c r="B581" t="s">
        <v>227</v>
      </c>
      <c r="C581" t="s">
        <v>726</v>
      </c>
      <c r="D581" t="s">
        <v>38</v>
      </c>
      <c r="E581" s="1">
        <v>40326</v>
      </c>
      <c r="F581">
        <v>9486.0329999999994</v>
      </c>
      <c r="G581">
        <v>9</v>
      </c>
      <c r="H581">
        <v>11</v>
      </c>
      <c r="I581">
        <v>51.42</v>
      </c>
      <c r="J581">
        <v>184697.05799999999</v>
      </c>
      <c r="K581" s="1">
        <v>40326</v>
      </c>
      <c r="L581">
        <v>6100</v>
      </c>
      <c r="M581">
        <v>0</v>
      </c>
      <c r="N581">
        <v>0</v>
      </c>
      <c r="O581">
        <v>0</v>
      </c>
      <c r="P581" t="s">
        <v>43</v>
      </c>
      <c r="Q581">
        <v>0</v>
      </c>
      <c r="R581" t="s">
        <v>43</v>
      </c>
      <c r="S581">
        <v>7.0333333333333297</v>
      </c>
      <c r="T581" t="s">
        <v>39</v>
      </c>
      <c r="U581" t="s">
        <v>40</v>
      </c>
      <c r="V581" t="s">
        <v>34</v>
      </c>
      <c r="W581" t="s">
        <v>34</v>
      </c>
      <c r="X581" t="s">
        <v>718</v>
      </c>
      <c r="Y581">
        <v>2010</v>
      </c>
      <c r="Z581">
        <v>2010</v>
      </c>
      <c r="AA581">
        <v>0.39</v>
      </c>
    </row>
    <row r="582" spans="1:27" x14ac:dyDescent="0.25">
      <c r="A582" t="s">
        <v>715</v>
      </c>
      <c r="B582" t="s">
        <v>727</v>
      </c>
      <c r="C582" t="s">
        <v>728</v>
      </c>
      <c r="D582" t="s">
        <v>30</v>
      </c>
      <c r="E582" s="1">
        <v>40357</v>
      </c>
      <c r="F582">
        <v>123600</v>
      </c>
      <c r="G582">
        <v>8.52</v>
      </c>
      <c r="H582">
        <v>11.75</v>
      </c>
      <c r="I582">
        <v>42.91</v>
      </c>
      <c r="J582">
        <v>1012689.101</v>
      </c>
      <c r="K582" s="1">
        <v>40357</v>
      </c>
      <c r="L582">
        <v>63660</v>
      </c>
      <c r="M582">
        <v>0</v>
      </c>
      <c r="N582">
        <v>10.5</v>
      </c>
      <c r="O582">
        <v>0</v>
      </c>
      <c r="P582" s="1">
        <v>40086</v>
      </c>
      <c r="Q582">
        <v>0</v>
      </c>
      <c r="R582" t="s">
        <v>51</v>
      </c>
      <c r="S582">
        <v>6.0333333333333297</v>
      </c>
      <c r="T582" t="s">
        <v>32</v>
      </c>
      <c r="U582" t="s">
        <v>40</v>
      </c>
      <c r="V582" t="s">
        <v>34</v>
      </c>
      <c r="W582" t="s">
        <v>34</v>
      </c>
      <c r="X582" t="s">
        <v>718</v>
      </c>
      <c r="Y582">
        <v>2010</v>
      </c>
      <c r="Z582">
        <v>2010</v>
      </c>
      <c r="AA582">
        <v>0.39</v>
      </c>
    </row>
    <row r="583" spans="1:27" x14ac:dyDescent="0.25">
      <c r="A583" t="s">
        <v>715</v>
      </c>
      <c r="B583" t="s">
        <v>716</v>
      </c>
      <c r="C583" t="s">
        <v>729</v>
      </c>
      <c r="D583" t="s">
        <v>30</v>
      </c>
      <c r="E583" s="1">
        <v>40389</v>
      </c>
      <c r="F583">
        <v>94572.202000000005</v>
      </c>
      <c r="G583">
        <v>8.32</v>
      </c>
      <c r="H583">
        <v>11.5</v>
      </c>
      <c r="I583">
        <v>53.86</v>
      </c>
      <c r="J583">
        <v>1805791.767</v>
      </c>
      <c r="K583" s="1">
        <v>40389</v>
      </c>
      <c r="L583">
        <v>73998.574999999997</v>
      </c>
      <c r="M583">
        <v>0</v>
      </c>
      <c r="N583">
        <v>0</v>
      </c>
      <c r="O583">
        <v>0</v>
      </c>
      <c r="P583" s="1">
        <v>40117</v>
      </c>
      <c r="Q583">
        <v>0</v>
      </c>
      <c r="R583" t="s">
        <v>51</v>
      </c>
      <c r="S583">
        <v>6.0666666666666602</v>
      </c>
      <c r="T583" t="s">
        <v>32</v>
      </c>
      <c r="U583" t="s">
        <v>40</v>
      </c>
      <c r="V583" t="s">
        <v>34</v>
      </c>
      <c r="W583" t="s">
        <v>34</v>
      </c>
      <c r="X583" t="s">
        <v>718</v>
      </c>
      <c r="Y583">
        <v>2010</v>
      </c>
      <c r="Z583">
        <v>2010</v>
      </c>
      <c r="AA583">
        <v>0.39</v>
      </c>
    </row>
    <row r="584" spans="1:27" x14ac:dyDescent="0.25">
      <c r="A584" t="s">
        <v>715</v>
      </c>
      <c r="B584" t="s">
        <v>716</v>
      </c>
      <c r="C584" t="s">
        <v>730</v>
      </c>
      <c r="D584" t="s">
        <v>38</v>
      </c>
      <c r="E584" s="1">
        <v>40389</v>
      </c>
      <c r="F584">
        <v>22600</v>
      </c>
      <c r="G584">
        <v>8.32</v>
      </c>
      <c r="H584">
        <v>11.5</v>
      </c>
      <c r="I584">
        <v>53.86</v>
      </c>
      <c r="J584">
        <v>466472.96299999999</v>
      </c>
      <c r="K584" s="1">
        <v>40389</v>
      </c>
      <c r="L584">
        <v>16999.32</v>
      </c>
      <c r="M584">
        <v>0</v>
      </c>
      <c r="N584">
        <v>0</v>
      </c>
      <c r="O584">
        <v>0</v>
      </c>
      <c r="P584" s="1">
        <v>40117</v>
      </c>
      <c r="Q584">
        <v>0</v>
      </c>
      <c r="R584" t="s">
        <v>51</v>
      </c>
      <c r="S584">
        <v>6.0666666666666602</v>
      </c>
      <c r="T584" t="s">
        <v>39</v>
      </c>
      <c r="U584" t="s">
        <v>40</v>
      </c>
      <c r="V584" t="s">
        <v>34</v>
      </c>
      <c r="W584" t="s">
        <v>34</v>
      </c>
      <c r="X584" t="s">
        <v>718</v>
      </c>
      <c r="Y584">
        <v>2010</v>
      </c>
      <c r="Z584">
        <v>2010</v>
      </c>
      <c r="AA584">
        <v>0.39</v>
      </c>
    </row>
    <row r="585" spans="1:27" x14ac:dyDescent="0.25">
      <c r="A585" t="s">
        <v>715</v>
      </c>
      <c r="B585" t="s">
        <v>720</v>
      </c>
      <c r="C585" t="s">
        <v>731</v>
      </c>
      <c r="D585" t="s">
        <v>30</v>
      </c>
      <c r="E585" s="1">
        <v>40389</v>
      </c>
      <c r="F585">
        <v>135285.29300000001</v>
      </c>
      <c r="G585">
        <v>8.32</v>
      </c>
      <c r="H585">
        <v>11.5</v>
      </c>
      <c r="I585">
        <v>53.85</v>
      </c>
      <c r="J585">
        <v>3054543.62</v>
      </c>
      <c r="K585" s="1">
        <v>40389</v>
      </c>
      <c r="L585">
        <v>98000.396999999997</v>
      </c>
      <c r="M585">
        <v>0</v>
      </c>
      <c r="N585">
        <v>0</v>
      </c>
      <c r="O585">
        <v>0</v>
      </c>
      <c r="P585" s="1">
        <v>40117</v>
      </c>
      <c r="Q585">
        <v>0</v>
      </c>
      <c r="R585" t="s">
        <v>51</v>
      </c>
      <c r="S585">
        <v>6.0666666666666602</v>
      </c>
      <c r="T585" t="s">
        <v>32</v>
      </c>
      <c r="U585" t="s">
        <v>40</v>
      </c>
      <c r="V585" t="s">
        <v>34</v>
      </c>
      <c r="W585" t="s">
        <v>34</v>
      </c>
      <c r="X585" t="s">
        <v>718</v>
      </c>
      <c r="Y585">
        <v>2010</v>
      </c>
      <c r="Z585">
        <v>2010</v>
      </c>
      <c r="AA585">
        <v>0.39</v>
      </c>
    </row>
    <row r="586" spans="1:27" x14ac:dyDescent="0.25">
      <c r="A586" t="s">
        <v>715</v>
      </c>
      <c r="B586" t="s">
        <v>732</v>
      </c>
      <c r="C586" t="s">
        <v>733</v>
      </c>
      <c r="D586" t="s">
        <v>38</v>
      </c>
      <c r="E586" s="1">
        <v>40472</v>
      </c>
      <c r="F586">
        <v>5357.875</v>
      </c>
      <c r="G586">
        <v>8.68</v>
      </c>
      <c r="H586">
        <v>12</v>
      </c>
      <c r="I586">
        <v>44.49</v>
      </c>
      <c r="J586">
        <v>109855.579</v>
      </c>
      <c r="K586" s="1">
        <v>40472</v>
      </c>
      <c r="L586">
        <v>3513.1120000000001</v>
      </c>
      <c r="M586">
        <v>7.97</v>
      </c>
      <c r="N586">
        <v>10.4</v>
      </c>
      <c r="O586">
        <v>44.49</v>
      </c>
      <c r="P586" s="1">
        <v>40178</v>
      </c>
      <c r="Q586">
        <v>109804.63099999999</v>
      </c>
      <c r="R586" t="s">
        <v>51</v>
      </c>
      <c r="S586">
        <v>6.0333333333333297</v>
      </c>
      <c r="T586" t="s">
        <v>39</v>
      </c>
      <c r="U586" t="s">
        <v>33</v>
      </c>
      <c r="V586" t="s">
        <v>34</v>
      </c>
      <c r="W586" t="s">
        <v>34</v>
      </c>
      <c r="X586" t="s">
        <v>718</v>
      </c>
      <c r="Y586">
        <v>2010</v>
      </c>
      <c r="Z586">
        <v>2010</v>
      </c>
      <c r="AA586">
        <v>0.39</v>
      </c>
    </row>
    <row r="587" spans="1:27" x14ac:dyDescent="0.25">
      <c r="A587" t="s">
        <v>715</v>
      </c>
      <c r="B587" t="s">
        <v>716</v>
      </c>
      <c r="C587" t="s">
        <v>734</v>
      </c>
      <c r="D587" t="s">
        <v>30</v>
      </c>
      <c r="E587" s="1">
        <v>41263</v>
      </c>
      <c r="F587">
        <v>62068.502999999997</v>
      </c>
      <c r="G587">
        <v>7.8</v>
      </c>
      <c r="H587">
        <v>11</v>
      </c>
      <c r="I587">
        <v>55.64</v>
      </c>
      <c r="J587">
        <v>1986161.932</v>
      </c>
      <c r="K587" s="1">
        <v>41263</v>
      </c>
      <c r="L587">
        <v>33700</v>
      </c>
      <c r="M587">
        <v>0</v>
      </c>
      <c r="N587">
        <v>10.25</v>
      </c>
      <c r="O587">
        <v>0</v>
      </c>
      <c r="P587" s="1">
        <v>40999</v>
      </c>
      <c r="Q587">
        <v>0</v>
      </c>
      <c r="R587" t="s">
        <v>43</v>
      </c>
      <c r="S587">
        <v>5.8</v>
      </c>
      <c r="T587" t="s">
        <v>32</v>
      </c>
      <c r="U587" t="s">
        <v>40</v>
      </c>
      <c r="V587" t="s">
        <v>34</v>
      </c>
      <c r="W587" t="s">
        <v>34</v>
      </c>
      <c r="X587" t="s">
        <v>718</v>
      </c>
      <c r="Y587">
        <v>2012</v>
      </c>
      <c r="Z587">
        <v>2012</v>
      </c>
      <c r="AA587">
        <v>0.39</v>
      </c>
    </row>
    <row r="588" spans="1:27" x14ac:dyDescent="0.25">
      <c r="A588" t="s">
        <v>715</v>
      </c>
      <c r="B588" t="s">
        <v>716</v>
      </c>
      <c r="C588" t="s">
        <v>735</v>
      </c>
      <c r="D588" t="s">
        <v>38</v>
      </c>
      <c r="E588" s="1">
        <v>41263</v>
      </c>
      <c r="F588">
        <v>17201.866000000002</v>
      </c>
      <c r="G588">
        <v>7.8</v>
      </c>
      <c r="H588">
        <v>11</v>
      </c>
      <c r="I588">
        <v>55.64</v>
      </c>
      <c r="J588">
        <v>523750.96799999999</v>
      </c>
      <c r="K588" s="1">
        <v>41263</v>
      </c>
      <c r="L588">
        <v>15000</v>
      </c>
      <c r="M588">
        <v>0</v>
      </c>
      <c r="N588">
        <v>10.25</v>
      </c>
      <c r="O588">
        <v>0</v>
      </c>
      <c r="P588" s="1">
        <v>40999</v>
      </c>
      <c r="Q588">
        <v>0</v>
      </c>
      <c r="R588" t="s">
        <v>43</v>
      </c>
      <c r="S588">
        <v>5.8</v>
      </c>
      <c r="T588" t="s">
        <v>39</v>
      </c>
      <c r="U588" t="s">
        <v>40</v>
      </c>
      <c r="V588" t="s">
        <v>34</v>
      </c>
      <c r="W588" t="s">
        <v>34</v>
      </c>
      <c r="X588" t="s">
        <v>718</v>
      </c>
      <c r="Y588">
        <v>2012</v>
      </c>
      <c r="Z588">
        <v>2012</v>
      </c>
      <c r="AA588">
        <v>0.39</v>
      </c>
    </row>
    <row r="589" spans="1:27" x14ac:dyDescent="0.25">
      <c r="A589" t="s">
        <v>715</v>
      </c>
      <c r="B589" t="s">
        <v>720</v>
      </c>
      <c r="C589" t="s">
        <v>736</v>
      </c>
      <c r="D589" t="s">
        <v>30</v>
      </c>
      <c r="E589" s="1">
        <v>41263</v>
      </c>
      <c r="F589">
        <v>82448.832999999999</v>
      </c>
      <c r="G589">
        <v>7.62</v>
      </c>
      <c r="H589">
        <v>11</v>
      </c>
      <c r="I589">
        <v>53.7</v>
      </c>
      <c r="J589">
        <v>3294685.5440000002</v>
      </c>
      <c r="K589" s="1">
        <v>41263</v>
      </c>
      <c r="L589">
        <v>51000</v>
      </c>
      <c r="M589">
        <v>0</v>
      </c>
      <c r="N589">
        <v>10.25</v>
      </c>
      <c r="O589">
        <v>0</v>
      </c>
      <c r="P589" s="1">
        <v>40999</v>
      </c>
      <c r="Q589">
        <v>0</v>
      </c>
      <c r="R589" t="s">
        <v>43</v>
      </c>
      <c r="S589">
        <v>5.8</v>
      </c>
      <c r="T589" t="s">
        <v>32</v>
      </c>
      <c r="U589" t="s">
        <v>40</v>
      </c>
      <c r="V589" t="s">
        <v>34</v>
      </c>
      <c r="W589" t="s">
        <v>34</v>
      </c>
      <c r="X589" t="s">
        <v>718</v>
      </c>
      <c r="Y589">
        <v>2012</v>
      </c>
      <c r="Z589">
        <v>2012</v>
      </c>
      <c r="AA589">
        <v>0.39</v>
      </c>
    </row>
    <row r="590" spans="1:27" x14ac:dyDescent="0.25">
      <c r="A590" t="s">
        <v>715</v>
      </c>
      <c r="B590" t="s">
        <v>227</v>
      </c>
      <c r="C590" t="s">
        <v>737</v>
      </c>
      <c r="D590" t="s">
        <v>38</v>
      </c>
      <c r="E590" s="1">
        <v>41751</v>
      </c>
      <c r="F590">
        <v>13367.575000000001</v>
      </c>
      <c r="G590">
        <v>8.5299999999999994</v>
      </c>
      <c r="H590">
        <v>10.7</v>
      </c>
      <c r="I590">
        <v>51.8</v>
      </c>
      <c r="J590">
        <v>252914.29199999999</v>
      </c>
      <c r="K590" s="1">
        <v>41751</v>
      </c>
      <c r="L590">
        <v>8550.134</v>
      </c>
      <c r="M590">
        <v>7.71</v>
      </c>
      <c r="N590">
        <v>9.8000000000000007</v>
      </c>
      <c r="O590">
        <v>49.16</v>
      </c>
      <c r="P590" s="1">
        <v>41973</v>
      </c>
      <c r="Q590">
        <v>252737.72099999999</v>
      </c>
      <c r="R590" t="s">
        <v>31</v>
      </c>
      <c r="S590">
        <v>11.466666666666599</v>
      </c>
      <c r="T590" t="s">
        <v>39</v>
      </c>
      <c r="U590" t="s">
        <v>33</v>
      </c>
      <c r="V590" t="s">
        <v>34</v>
      </c>
      <c r="W590" t="s">
        <v>41</v>
      </c>
      <c r="X590" t="s">
        <v>718</v>
      </c>
      <c r="Y590">
        <v>2014</v>
      </c>
      <c r="Z590">
        <v>2014</v>
      </c>
      <c r="AA590">
        <v>0.39</v>
      </c>
    </row>
    <row r="591" spans="1:27" x14ac:dyDescent="0.25">
      <c r="A591" t="s">
        <v>715</v>
      </c>
      <c r="B591" t="s">
        <v>722</v>
      </c>
      <c r="C591" t="s">
        <v>738</v>
      </c>
      <c r="D591" t="s">
        <v>38</v>
      </c>
      <c r="E591" s="1">
        <v>41621</v>
      </c>
      <c r="F591">
        <v>16595.473000000002</v>
      </c>
      <c r="G591">
        <v>8.59</v>
      </c>
      <c r="H591">
        <v>11.25</v>
      </c>
      <c r="I591">
        <v>52.39</v>
      </c>
      <c r="J591">
        <v>203298.49900000001</v>
      </c>
      <c r="K591" s="1">
        <v>41621</v>
      </c>
      <c r="L591">
        <v>7659.9049999999997</v>
      </c>
      <c r="M591">
        <v>0</v>
      </c>
      <c r="N591">
        <v>0</v>
      </c>
      <c r="O591">
        <v>0</v>
      </c>
      <c r="P591" t="s">
        <v>43</v>
      </c>
      <c r="Q591">
        <v>0</v>
      </c>
      <c r="R591" t="s">
        <v>43</v>
      </c>
      <c r="S591">
        <v>6.6</v>
      </c>
      <c r="T591" t="s">
        <v>39</v>
      </c>
      <c r="U591" t="s">
        <v>40</v>
      </c>
      <c r="V591" t="s">
        <v>34</v>
      </c>
      <c r="W591" t="s">
        <v>34</v>
      </c>
      <c r="X591" t="s">
        <v>718</v>
      </c>
      <c r="Y591">
        <v>2013</v>
      </c>
      <c r="Z591">
        <v>2013</v>
      </c>
      <c r="AA591">
        <v>0.39</v>
      </c>
    </row>
    <row r="592" spans="1:27" x14ac:dyDescent="0.25">
      <c r="A592" t="s">
        <v>715</v>
      </c>
      <c r="B592" t="s">
        <v>727</v>
      </c>
      <c r="C592" t="s">
        <v>739</v>
      </c>
      <c r="D592" t="s">
        <v>30</v>
      </c>
      <c r="E592" s="1">
        <v>41600</v>
      </c>
      <c r="F592">
        <v>113998.826</v>
      </c>
      <c r="G592">
        <v>8.08</v>
      </c>
      <c r="H592">
        <v>10.65</v>
      </c>
      <c r="I592">
        <v>45.8</v>
      </c>
      <c r="J592">
        <v>1584180.4339999999</v>
      </c>
      <c r="K592" s="1">
        <v>41600</v>
      </c>
      <c r="L592">
        <v>0</v>
      </c>
      <c r="M592">
        <v>0</v>
      </c>
      <c r="N592">
        <v>0</v>
      </c>
      <c r="O592">
        <v>0</v>
      </c>
      <c r="P592" t="s">
        <v>43</v>
      </c>
      <c r="Q592">
        <v>0</v>
      </c>
      <c r="R592" t="s">
        <v>43</v>
      </c>
      <c r="S592">
        <v>4.9000000000000004</v>
      </c>
      <c r="T592" t="s">
        <v>32</v>
      </c>
      <c r="U592" t="s">
        <v>33</v>
      </c>
      <c r="V592" t="s">
        <v>34</v>
      </c>
      <c r="W592" t="s">
        <v>34</v>
      </c>
      <c r="X592" t="s">
        <v>718</v>
      </c>
      <c r="Y592">
        <v>2013</v>
      </c>
      <c r="Z592">
        <v>2013</v>
      </c>
      <c r="AA592">
        <v>0.39</v>
      </c>
    </row>
    <row r="593" spans="1:27" x14ac:dyDescent="0.25">
      <c r="A593" t="s">
        <v>715</v>
      </c>
      <c r="B593" t="s">
        <v>227</v>
      </c>
      <c r="C593" t="s">
        <v>740</v>
      </c>
      <c r="D593" t="s">
        <v>38</v>
      </c>
      <c r="E593" s="1">
        <v>41534</v>
      </c>
      <c r="F593">
        <v>2492.5149999999999</v>
      </c>
      <c r="G593">
        <v>0</v>
      </c>
      <c r="H593">
        <v>0</v>
      </c>
      <c r="I593">
        <v>0</v>
      </c>
      <c r="J593">
        <v>54131.714</v>
      </c>
      <c r="K593" s="1">
        <v>41534</v>
      </c>
      <c r="L593">
        <v>2492.5149999999999</v>
      </c>
      <c r="M593">
        <v>0</v>
      </c>
      <c r="N593">
        <v>0</v>
      </c>
      <c r="O593">
        <v>0</v>
      </c>
      <c r="P593" s="1">
        <v>41912</v>
      </c>
      <c r="Q593">
        <v>54131.714</v>
      </c>
      <c r="R593" t="s">
        <v>51</v>
      </c>
      <c r="S593">
        <v>1.56666666666666</v>
      </c>
      <c r="T593" t="s">
        <v>112</v>
      </c>
      <c r="U593" t="s">
        <v>33</v>
      </c>
      <c r="V593" t="s">
        <v>34</v>
      </c>
      <c r="W593" t="s">
        <v>34</v>
      </c>
      <c r="X593" t="s">
        <v>718</v>
      </c>
      <c r="Y593">
        <v>2013</v>
      </c>
      <c r="Z593">
        <v>2013</v>
      </c>
      <c r="AA593">
        <v>0.39</v>
      </c>
    </row>
    <row r="594" spans="1:27" x14ac:dyDescent="0.25">
      <c r="A594" t="s">
        <v>715</v>
      </c>
      <c r="B594" t="s">
        <v>732</v>
      </c>
      <c r="C594" t="s">
        <v>741</v>
      </c>
      <c r="D594" t="s">
        <v>38</v>
      </c>
      <c r="E594" s="1">
        <v>41774</v>
      </c>
      <c r="F594">
        <v>1121.146</v>
      </c>
      <c r="G594">
        <v>0</v>
      </c>
      <c r="H594">
        <v>0</v>
      </c>
      <c r="I594">
        <v>0</v>
      </c>
      <c r="J594">
        <v>6062.6660000000002</v>
      </c>
      <c r="K594" s="1">
        <v>41774</v>
      </c>
      <c r="L594">
        <v>1124.3599999999999</v>
      </c>
      <c r="M594">
        <v>0</v>
      </c>
      <c r="N594">
        <v>0</v>
      </c>
      <c r="O594">
        <v>0</v>
      </c>
      <c r="P594" s="1">
        <v>41639</v>
      </c>
      <c r="Q594">
        <v>0</v>
      </c>
      <c r="R594" t="s">
        <v>51</v>
      </c>
      <c r="S594">
        <v>2.5333333333333301</v>
      </c>
      <c r="T594" t="s">
        <v>112</v>
      </c>
      <c r="U594" t="s">
        <v>33</v>
      </c>
      <c r="V594" t="s">
        <v>34</v>
      </c>
      <c r="W594" t="s">
        <v>34</v>
      </c>
      <c r="X594" t="s">
        <v>718</v>
      </c>
      <c r="Y594">
        <v>2014</v>
      </c>
      <c r="Z594">
        <v>2014</v>
      </c>
      <c r="AA594">
        <v>0.39</v>
      </c>
    </row>
    <row r="595" spans="1:27" x14ac:dyDescent="0.25">
      <c r="A595" t="s">
        <v>715</v>
      </c>
      <c r="B595" t="s">
        <v>722</v>
      </c>
      <c r="C595" t="s">
        <v>742</v>
      </c>
      <c r="D595" t="s">
        <v>38</v>
      </c>
      <c r="E595" s="1">
        <v>41424</v>
      </c>
      <c r="F595">
        <v>1473.6179999999999</v>
      </c>
      <c r="G595">
        <v>0</v>
      </c>
      <c r="H595">
        <v>0</v>
      </c>
      <c r="I595">
        <v>0</v>
      </c>
      <c r="J595">
        <v>28009.440999999999</v>
      </c>
      <c r="K595" s="1">
        <v>41424</v>
      </c>
      <c r="L595">
        <v>1473.6179999999999</v>
      </c>
      <c r="M595">
        <v>0</v>
      </c>
      <c r="N595">
        <v>0</v>
      </c>
      <c r="O595">
        <v>0</v>
      </c>
      <c r="P595" s="1">
        <v>41274</v>
      </c>
      <c r="Q595">
        <v>28009.440999999999</v>
      </c>
      <c r="R595" t="s">
        <v>51</v>
      </c>
      <c r="S595">
        <v>3</v>
      </c>
      <c r="T595" t="s">
        <v>112</v>
      </c>
      <c r="U595" t="s">
        <v>33</v>
      </c>
      <c r="V595" t="s">
        <v>34</v>
      </c>
      <c r="W595" t="s">
        <v>34</v>
      </c>
      <c r="X595" t="s">
        <v>718</v>
      </c>
      <c r="Y595">
        <v>2013</v>
      </c>
      <c r="Z595">
        <v>2013</v>
      </c>
      <c r="AA595">
        <v>0.39</v>
      </c>
    </row>
    <row r="596" spans="1:27" x14ac:dyDescent="0.25">
      <c r="A596" t="s">
        <v>715</v>
      </c>
      <c r="B596" t="s">
        <v>227</v>
      </c>
      <c r="C596" t="s">
        <v>743</v>
      </c>
      <c r="D596" t="s">
        <v>38</v>
      </c>
      <c r="E596" s="1">
        <v>41922</v>
      </c>
      <c r="F596">
        <v>4381.7849999999999</v>
      </c>
      <c r="G596">
        <v>0</v>
      </c>
      <c r="H596">
        <v>0</v>
      </c>
      <c r="I596">
        <v>0</v>
      </c>
      <c r="J596">
        <v>35382.432000000001</v>
      </c>
      <c r="K596" s="1">
        <v>41922</v>
      </c>
      <c r="L596">
        <v>4381.7849999999999</v>
      </c>
      <c r="M596">
        <v>0</v>
      </c>
      <c r="N596">
        <v>0</v>
      </c>
      <c r="O596">
        <v>0</v>
      </c>
      <c r="P596" s="1">
        <v>42277</v>
      </c>
      <c r="Q596">
        <v>35382.432000000001</v>
      </c>
      <c r="R596" t="s">
        <v>51</v>
      </c>
      <c r="S596">
        <v>2.36666666666666</v>
      </c>
      <c r="T596" t="s">
        <v>112</v>
      </c>
      <c r="U596" t="s">
        <v>33</v>
      </c>
      <c r="V596" t="s">
        <v>34</v>
      </c>
      <c r="W596" t="s">
        <v>34</v>
      </c>
      <c r="X596" t="s">
        <v>718</v>
      </c>
      <c r="Y596">
        <v>2014</v>
      </c>
      <c r="Z596">
        <v>2014</v>
      </c>
      <c r="AA596">
        <v>0.39</v>
      </c>
    </row>
    <row r="597" spans="1:27" x14ac:dyDescent="0.25">
      <c r="A597" t="s">
        <v>715</v>
      </c>
      <c r="B597" t="s">
        <v>716</v>
      </c>
      <c r="C597" t="s">
        <v>744</v>
      </c>
      <c r="D597" t="s">
        <v>30</v>
      </c>
      <c r="E597" s="1">
        <v>42185</v>
      </c>
      <c r="F597">
        <v>30286.058000000001</v>
      </c>
      <c r="G597">
        <v>7.36</v>
      </c>
      <c r="H597">
        <v>10.5</v>
      </c>
      <c r="I597">
        <v>52.75</v>
      </c>
      <c r="J597">
        <v>2146046.4939999999</v>
      </c>
      <c r="K597" s="1">
        <v>42185</v>
      </c>
      <c r="L597">
        <v>0</v>
      </c>
      <c r="M597">
        <v>0</v>
      </c>
      <c r="N597">
        <v>0</v>
      </c>
      <c r="O597">
        <v>0</v>
      </c>
      <c r="P597" s="1">
        <v>42551</v>
      </c>
      <c r="Q597">
        <v>0</v>
      </c>
      <c r="R597" t="s">
        <v>43</v>
      </c>
      <c r="S597">
        <v>7.2</v>
      </c>
      <c r="T597" t="s">
        <v>32</v>
      </c>
      <c r="U597" t="s">
        <v>40</v>
      </c>
      <c r="V597" t="s">
        <v>34</v>
      </c>
      <c r="W597" t="s">
        <v>34</v>
      </c>
      <c r="X597" t="s">
        <v>718</v>
      </c>
      <c r="Y597">
        <v>2015</v>
      </c>
      <c r="Z597">
        <v>2015</v>
      </c>
      <c r="AA597">
        <v>0.39</v>
      </c>
    </row>
    <row r="598" spans="1:27" x14ac:dyDescent="0.25">
      <c r="A598" t="s">
        <v>715</v>
      </c>
      <c r="B598" t="s">
        <v>716</v>
      </c>
      <c r="C598" t="s">
        <v>745</v>
      </c>
      <c r="D598" t="s">
        <v>38</v>
      </c>
      <c r="E598" s="1">
        <v>42185</v>
      </c>
      <c r="F598">
        <v>14273.172</v>
      </c>
      <c r="G598">
        <v>7.36</v>
      </c>
      <c r="H598">
        <v>10.5</v>
      </c>
      <c r="I598">
        <v>52.75</v>
      </c>
      <c r="J598">
        <v>523925.924</v>
      </c>
      <c r="K598" s="1">
        <v>42185</v>
      </c>
      <c r="L598">
        <v>7000</v>
      </c>
      <c r="M598">
        <v>0</v>
      </c>
      <c r="N598">
        <v>0</v>
      </c>
      <c r="O598">
        <v>0</v>
      </c>
      <c r="P598" s="1">
        <v>42551</v>
      </c>
      <c r="Q598">
        <v>0</v>
      </c>
      <c r="R598" t="s">
        <v>43</v>
      </c>
      <c r="S598">
        <v>7.2</v>
      </c>
      <c r="T598" t="s">
        <v>39</v>
      </c>
      <c r="U598" t="s">
        <v>40</v>
      </c>
      <c r="V598" t="s">
        <v>34</v>
      </c>
      <c r="W598" t="s">
        <v>34</v>
      </c>
      <c r="X598" t="s">
        <v>718</v>
      </c>
      <c r="Y598">
        <v>2015</v>
      </c>
      <c r="Z598">
        <v>2015</v>
      </c>
      <c r="AA598">
        <v>0.39</v>
      </c>
    </row>
    <row r="599" spans="1:27" x14ac:dyDescent="0.25">
      <c r="A599" t="s">
        <v>715</v>
      </c>
      <c r="B599" t="s">
        <v>720</v>
      </c>
      <c r="C599" t="s">
        <v>746</v>
      </c>
      <c r="D599" t="s">
        <v>30</v>
      </c>
      <c r="E599" s="1">
        <v>42185</v>
      </c>
      <c r="F599">
        <v>153443.95000000001</v>
      </c>
      <c r="G599">
        <v>7.38</v>
      </c>
      <c r="H599">
        <v>10.5</v>
      </c>
      <c r="I599">
        <v>53.02</v>
      </c>
      <c r="J599">
        <v>3568968.4279999998</v>
      </c>
      <c r="K599" s="1">
        <v>42185</v>
      </c>
      <c r="L599">
        <v>125000</v>
      </c>
      <c r="M599">
        <v>0</v>
      </c>
      <c r="N599">
        <v>0</v>
      </c>
      <c r="O599">
        <v>0</v>
      </c>
      <c r="P599" s="1">
        <v>42551</v>
      </c>
      <c r="Q599">
        <v>0</v>
      </c>
      <c r="R599" t="s">
        <v>43</v>
      </c>
      <c r="S599">
        <v>7.2</v>
      </c>
      <c r="T599" t="s">
        <v>32</v>
      </c>
      <c r="U599" t="s">
        <v>40</v>
      </c>
      <c r="V599" t="s">
        <v>34</v>
      </c>
      <c r="W599" t="s">
        <v>34</v>
      </c>
      <c r="X599" t="s">
        <v>718</v>
      </c>
      <c r="Y599">
        <v>2015</v>
      </c>
      <c r="Z599">
        <v>2015</v>
      </c>
      <c r="AA599">
        <v>0.39</v>
      </c>
    </row>
    <row r="600" spans="1:27" x14ac:dyDescent="0.25">
      <c r="A600" t="s">
        <v>715</v>
      </c>
      <c r="B600" t="s">
        <v>727</v>
      </c>
      <c r="C600" t="s">
        <v>747</v>
      </c>
      <c r="D600" t="s">
        <v>30</v>
      </c>
      <c r="E600" s="1">
        <v>42177</v>
      </c>
      <c r="F600">
        <v>-4696.3310000000001</v>
      </c>
      <c r="G600">
        <v>7.71</v>
      </c>
      <c r="H600">
        <v>10.62</v>
      </c>
      <c r="I600">
        <v>45.19</v>
      </c>
      <c r="J600">
        <v>1147480.328</v>
      </c>
      <c r="K600" s="1">
        <v>42177</v>
      </c>
      <c r="L600">
        <v>-23019.772000000001</v>
      </c>
      <c r="M600">
        <v>0</v>
      </c>
      <c r="N600">
        <v>0</v>
      </c>
      <c r="O600">
        <v>0</v>
      </c>
      <c r="P600" s="1">
        <v>41912</v>
      </c>
      <c r="Q600">
        <v>0</v>
      </c>
      <c r="R600" t="s">
        <v>43</v>
      </c>
      <c r="S600">
        <v>6.0333333333333297</v>
      </c>
      <c r="T600" t="s">
        <v>32</v>
      </c>
      <c r="U600" t="s">
        <v>40</v>
      </c>
      <c r="V600" t="s">
        <v>34</v>
      </c>
      <c r="W600" t="s">
        <v>34</v>
      </c>
      <c r="X600" t="s">
        <v>718</v>
      </c>
      <c r="Y600">
        <v>2015</v>
      </c>
      <c r="Z600">
        <v>2015</v>
      </c>
      <c r="AA600">
        <v>0.39</v>
      </c>
    </row>
    <row r="601" spans="1:27" x14ac:dyDescent="0.25">
      <c r="A601" t="s">
        <v>715</v>
      </c>
      <c r="B601" t="s">
        <v>227</v>
      </c>
      <c r="C601" t="s">
        <v>748</v>
      </c>
      <c r="D601" t="s">
        <v>38</v>
      </c>
      <c r="E601" s="1">
        <v>42270</v>
      </c>
      <c r="F601">
        <v>3785.6320000000001</v>
      </c>
      <c r="G601">
        <v>0</v>
      </c>
      <c r="H601">
        <v>0</v>
      </c>
      <c r="I601">
        <v>0</v>
      </c>
      <c r="J601">
        <v>61702.392999999996</v>
      </c>
      <c r="K601" s="1">
        <v>42270</v>
      </c>
      <c r="L601">
        <v>3785.6320000000001</v>
      </c>
      <c r="M601">
        <v>0</v>
      </c>
      <c r="N601">
        <v>0</v>
      </c>
      <c r="O601">
        <v>0</v>
      </c>
      <c r="P601" s="1">
        <v>42643</v>
      </c>
      <c r="Q601">
        <v>61702.392999999996</v>
      </c>
      <c r="R601" t="s">
        <v>51</v>
      </c>
      <c r="S601">
        <v>1.8</v>
      </c>
      <c r="T601" t="s">
        <v>112</v>
      </c>
      <c r="U601" t="s">
        <v>33</v>
      </c>
      <c r="V601" t="s">
        <v>34</v>
      </c>
      <c r="W601" t="s">
        <v>34</v>
      </c>
      <c r="X601" t="s">
        <v>718</v>
      </c>
      <c r="Y601">
        <v>2015</v>
      </c>
      <c r="Z601">
        <v>2015</v>
      </c>
      <c r="AA601">
        <v>0.39</v>
      </c>
    </row>
    <row r="602" spans="1:27" x14ac:dyDescent="0.25">
      <c r="A602" t="s">
        <v>715</v>
      </c>
      <c r="B602" t="s">
        <v>732</v>
      </c>
      <c r="C602" t="s">
        <v>749</v>
      </c>
      <c r="D602" t="s">
        <v>38</v>
      </c>
      <c r="E602" s="1">
        <v>42101</v>
      </c>
      <c r="F602">
        <v>1293.1079999999999</v>
      </c>
      <c r="G602">
        <v>0</v>
      </c>
      <c r="H602">
        <v>0</v>
      </c>
      <c r="I602">
        <v>0</v>
      </c>
      <c r="J602">
        <v>7043.6379999999999</v>
      </c>
      <c r="K602" s="1">
        <v>42101</v>
      </c>
      <c r="L602">
        <v>1293.1079999999999</v>
      </c>
      <c r="M602">
        <v>0</v>
      </c>
      <c r="N602">
        <v>0</v>
      </c>
      <c r="O602">
        <v>0</v>
      </c>
      <c r="P602" s="1">
        <v>42004</v>
      </c>
      <c r="Q602">
        <v>7043.6379999999999</v>
      </c>
      <c r="R602" t="s">
        <v>51</v>
      </c>
      <c r="S602">
        <v>1.3</v>
      </c>
      <c r="T602" t="s">
        <v>112</v>
      </c>
      <c r="U602" t="s">
        <v>33</v>
      </c>
      <c r="V602" t="s">
        <v>34</v>
      </c>
      <c r="W602" t="s">
        <v>34</v>
      </c>
      <c r="X602" t="s">
        <v>718</v>
      </c>
      <c r="Y602">
        <v>2015</v>
      </c>
      <c r="Z602">
        <v>2015</v>
      </c>
      <c r="AA602">
        <v>0.39</v>
      </c>
    </row>
    <row r="603" spans="1:27" x14ac:dyDescent="0.25">
      <c r="A603" t="s">
        <v>715</v>
      </c>
      <c r="B603" t="s">
        <v>227</v>
      </c>
      <c r="C603" t="s">
        <v>750</v>
      </c>
      <c r="D603" t="s">
        <v>38</v>
      </c>
      <c r="E603" s="1">
        <v>42586</v>
      </c>
      <c r="F603">
        <v>3307.6880000000001</v>
      </c>
      <c r="G603">
        <v>8.1199999999999992</v>
      </c>
      <c r="H603">
        <v>10.5</v>
      </c>
      <c r="I603">
        <v>55.32</v>
      </c>
      <c r="J603">
        <v>335832.63900000002</v>
      </c>
      <c r="K603" s="1">
        <v>42586</v>
      </c>
      <c r="L603">
        <v>500</v>
      </c>
      <c r="M603">
        <v>0</v>
      </c>
      <c r="N603">
        <v>0</v>
      </c>
      <c r="O603">
        <v>0</v>
      </c>
      <c r="P603" s="1">
        <v>42886</v>
      </c>
      <c r="Q603">
        <v>0</v>
      </c>
      <c r="R603" t="s">
        <v>43</v>
      </c>
      <c r="S603">
        <v>8.5</v>
      </c>
      <c r="T603" t="s">
        <v>39</v>
      </c>
      <c r="U603" t="s">
        <v>40</v>
      </c>
      <c r="V603" t="s">
        <v>34</v>
      </c>
      <c r="W603" t="s">
        <v>34</v>
      </c>
      <c r="X603" t="s">
        <v>718</v>
      </c>
      <c r="Y603">
        <v>2016</v>
      </c>
      <c r="Z603">
        <v>2016</v>
      </c>
      <c r="AA603">
        <v>0.39</v>
      </c>
    </row>
    <row r="604" spans="1:27" x14ac:dyDescent="0.25">
      <c r="A604" t="s">
        <v>715</v>
      </c>
      <c r="B604" t="s">
        <v>722</v>
      </c>
      <c r="C604" t="s">
        <v>751</v>
      </c>
      <c r="D604" t="s">
        <v>38</v>
      </c>
      <c r="E604" s="1">
        <v>42726</v>
      </c>
      <c r="F604">
        <v>25408.373</v>
      </c>
      <c r="G604">
        <v>8.41</v>
      </c>
      <c r="H604">
        <v>11</v>
      </c>
      <c r="I604">
        <v>52.42</v>
      </c>
      <c r="J604">
        <v>253360.78099999999</v>
      </c>
      <c r="K604" s="1">
        <v>42726</v>
      </c>
      <c r="L604">
        <v>18056</v>
      </c>
      <c r="M604">
        <v>0</v>
      </c>
      <c r="N604">
        <v>0</v>
      </c>
      <c r="O604">
        <v>0</v>
      </c>
      <c r="P604" t="s">
        <v>43</v>
      </c>
      <c r="Q604">
        <v>0</v>
      </c>
      <c r="R604" t="s">
        <v>43</v>
      </c>
      <c r="S604">
        <v>6.9666666666666597</v>
      </c>
      <c r="T604" t="s">
        <v>39</v>
      </c>
      <c r="U604" t="s">
        <v>40</v>
      </c>
      <c r="V604" t="s">
        <v>34</v>
      </c>
      <c r="W604" t="s">
        <v>34</v>
      </c>
      <c r="X604" t="s">
        <v>718</v>
      </c>
      <c r="Y604">
        <v>2016</v>
      </c>
      <c r="Z604">
        <v>2016</v>
      </c>
      <c r="AA604">
        <v>0.39</v>
      </c>
    </row>
    <row r="605" spans="1:27" x14ac:dyDescent="0.25">
      <c r="A605" t="s">
        <v>715</v>
      </c>
      <c r="B605" t="s">
        <v>227</v>
      </c>
      <c r="C605" t="s">
        <v>752</v>
      </c>
      <c r="D605" t="s">
        <v>38</v>
      </c>
      <c r="E605" s="1">
        <v>42688</v>
      </c>
      <c r="F605">
        <v>4938.0029999999997</v>
      </c>
      <c r="G605">
        <v>0</v>
      </c>
      <c r="H605">
        <v>0</v>
      </c>
      <c r="I605">
        <v>0</v>
      </c>
      <c r="J605">
        <v>38172.845999999998</v>
      </c>
      <c r="K605" s="1">
        <v>42688</v>
      </c>
      <c r="L605">
        <v>4981.3509999999997</v>
      </c>
      <c r="M605">
        <v>0</v>
      </c>
      <c r="N605">
        <v>0</v>
      </c>
      <c r="O605">
        <v>0</v>
      </c>
      <c r="P605" s="1">
        <v>43008</v>
      </c>
      <c r="Q605">
        <v>38100</v>
      </c>
      <c r="R605" t="s">
        <v>51</v>
      </c>
      <c r="S605">
        <v>3.5</v>
      </c>
      <c r="T605" t="s">
        <v>112</v>
      </c>
      <c r="U605" t="s">
        <v>33</v>
      </c>
      <c r="V605" t="s">
        <v>34</v>
      </c>
      <c r="W605" t="s">
        <v>34</v>
      </c>
      <c r="X605" t="s">
        <v>718</v>
      </c>
      <c r="Y605">
        <v>2016</v>
      </c>
      <c r="Z605">
        <v>2016</v>
      </c>
      <c r="AA605">
        <v>0.39</v>
      </c>
    </row>
    <row r="606" spans="1:27" x14ac:dyDescent="0.25">
      <c r="A606" t="s">
        <v>715</v>
      </c>
      <c r="B606" t="s">
        <v>732</v>
      </c>
      <c r="C606" t="s">
        <v>753</v>
      </c>
      <c r="D606" t="s">
        <v>38</v>
      </c>
      <c r="E606" s="1">
        <v>42509</v>
      </c>
      <c r="F606">
        <v>1440.731</v>
      </c>
      <c r="G606">
        <v>0</v>
      </c>
      <c r="H606">
        <v>0</v>
      </c>
      <c r="I606">
        <v>0</v>
      </c>
      <c r="J606">
        <v>7972.067</v>
      </c>
      <c r="K606" s="1">
        <v>42509</v>
      </c>
      <c r="L606">
        <v>1440.731</v>
      </c>
      <c r="M606">
        <v>0</v>
      </c>
      <c r="N606">
        <v>0</v>
      </c>
      <c r="O606">
        <v>0</v>
      </c>
      <c r="P606" s="1">
        <v>42369</v>
      </c>
      <c r="Q606">
        <v>7972.067</v>
      </c>
      <c r="R606" t="s">
        <v>51</v>
      </c>
      <c r="S606">
        <v>2.6</v>
      </c>
      <c r="T606" t="s">
        <v>112</v>
      </c>
      <c r="U606" t="s">
        <v>33</v>
      </c>
      <c r="V606" t="s">
        <v>34</v>
      </c>
      <c r="W606" t="s">
        <v>34</v>
      </c>
      <c r="X606" t="s">
        <v>718</v>
      </c>
      <c r="Y606">
        <v>2016</v>
      </c>
      <c r="Z606">
        <v>2016</v>
      </c>
      <c r="AA606">
        <v>0.39</v>
      </c>
    </row>
    <row r="607" spans="1:27" x14ac:dyDescent="0.25">
      <c r="A607" t="s">
        <v>715</v>
      </c>
      <c r="B607" t="s">
        <v>720</v>
      </c>
      <c r="C607" t="s">
        <v>754</v>
      </c>
      <c r="D607" t="s">
        <v>30</v>
      </c>
      <c r="E607" s="1">
        <v>42908</v>
      </c>
      <c r="F607">
        <v>103098.00599999999</v>
      </c>
      <c r="G607">
        <v>7.29</v>
      </c>
      <c r="H607">
        <v>10.23</v>
      </c>
      <c r="I607">
        <v>53.28</v>
      </c>
      <c r="J607">
        <v>3638800.73</v>
      </c>
      <c r="K607" s="1">
        <v>42908</v>
      </c>
      <c r="L607">
        <v>51583.24</v>
      </c>
      <c r="M607">
        <v>0</v>
      </c>
      <c r="N607">
        <v>9.6999999999999993</v>
      </c>
      <c r="O607">
        <v>0</v>
      </c>
      <c r="P607" t="s">
        <v>43</v>
      </c>
      <c r="Q607">
        <v>0</v>
      </c>
      <c r="R607" t="s">
        <v>43</v>
      </c>
      <c r="S607">
        <v>7.0333333333333297</v>
      </c>
      <c r="T607" t="s">
        <v>32</v>
      </c>
      <c r="U607" t="s">
        <v>40</v>
      </c>
      <c r="V607" t="s">
        <v>34</v>
      </c>
      <c r="W607" t="s">
        <v>34</v>
      </c>
      <c r="X607" t="s">
        <v>718</v>
      </c>
      <c r="Y607">
        <v>2017</v>
      </c>
      <c r="Z607">
        <v>2017</v>
      </c>
      <c r="AA607">
        <v>0.39</v>
      </c>
    </row>
    <row r="608" spans="1:27" x14ac:dyDescent="0.25">
      <c r="A608" t="s">
        <v>715</v>
      </c>
      <c r="B608" t="s">
        <v>716</v>
      </c>
      <c r="C608" t="s">
        <v>755</v>
      </c>
      <c r="D608" t="s">
        <v>30</v>
      </c>
      <c r="E608" s="1">
        <v>42908</v>
      </c>
      <c r="F608">
        <v>93620.781000000003</v>
      </c>
      <c r="G608">
        <v>7.24</v>
      </c>
      <c r="H608">
        <v>10.23</v>
      </c>
      <c r="I608">
        <v>53.27</v>
      </c>
      <c r="J608">
        <v>2404580.875</v>
      </c>
      <c r="K608" s="1">
        <v>42908</v>
      </c>
      <c r="L608">
        <v>57098.288999999997</v>
      </c>
      <c r="M608">
        <v>0</v>
      </c>
      <c r="N608">
        <v>9.6999999999999993</v>
      </c>
      <c r="O608">
        <v>0</v>
      </c>
      <c r="P608" t="s">
        <v>43</v>
      </c>
      <c r="Q608">
        <v>0</v>
      </c>
      <c r="R608" t="s">
        <v>43</v>
      </c>
      <c r="S608">
        <v>7.0333333333333297</v>
      </c>
      <c r="T608" t="s">
        <v>32</v>
      </c>
      <c r="U608" t="s">
        <v>40</v>
      </c>
      <c r="V608" t="s">
        <v>34</v>
      </c>
      <c r="W608" t="s">
        <v>34</v>
      </c>
      <c r="X608" t="s">
        <v>718</v>
      </c>
      <c r="Y608">
        <v>2017</v>
      </c>
      <c r="Z608">
        <v>2017</v>
      </c>
      <c r="AA608">
        <v>0.39</v>
      </c>
    </row>
    <row r="609" spans="1:27" x14ac:dyDescent="0.25">
      <c r="A609" t="s">
        <v>715</v>
      </c>
      <c r="B609" t="s">
        <v>716</v>
      </c>
      <c r="C609" t="s">
        <v>756</v>
      </c>
      <c r="D609" t="s">
        <v>38</v>
      </c>
      <c r="E609" s="1">
        <v>42908</v>
      </c>
      <c r="F609">
        <v>13828.546</v>
      </c>
      <c r="G609">
        <v>7.24</v>
      </c>
      <c r="H609">
        <v>10.23</v>
      </c>
      <c r="I609">
        <v>53.27</v>
      </c>
      <c r="J609">
        <v>706897.90800000005</v>
      </c>
      <c r="K609" s="1">
        <v>42908</v>
      </c>
      <c r="L609">
        <v>6784.2460000000001</v>
      </c>
      <c r="M609">
        <v>0</v>
      </c>
      <c r="N609">
        <v>9.6999999999999993</v>
      </c>
      <c r="O609">
        <v>0</v>
      </c>
      <c r="P609" t="s">
        <v>43</v>
      </c>
      <c r="Q609">
        <v>0</v>
      </c>
      <c r="R609" t="s">
        <v>43</v>
      </c>
      <c r="S609">
        <v>7.0333333333333297</v>
      </c>
      <c r="T609" t="s">
        <v>39</v>
      </c>
      <c r="U609" t="s">
        <v>40</v>
      </c>
      <c r="V609" t="s">
        <v>34</v>
      </c>
      <c r="W609" t="s">
        <v>34</v>
      </c>
      <c r="X609" t="s">
        <v>718</v>
      </c>
      <c r="Y609">
        <v>2017</v>
      </c>
      <c r="Z609">
        <v>2017</v>
      </c>
      <c r="AA609">
        <v>0.39</v>
      </c>
    </row>
    <row r="610" spans="1:27" x14ac:dyDescent="0.25">
      <c r="A610" t="s">
        <v>715</v>
      </c>
      <c r="B610" t="s">
        <v>732</v>
      </c>
      <c r="C610" t="s">
        <v>757</v>
      </c>
      <c r="D610" t="s">
        <v>38</v>
      </c>
      <c r="E610" s="1">
        <v>42852</v>
      </c>
      <c r="F610">
        <v>1760.7249999999999</v>
      </c>
      <c r="G610">
        <v>0</v>
      </c>
      <c r="H610">
        <v>0</v>
      </c>
      <c r="I610">
        <v>0</v>
      </c>
      <c r="J610">
        <v>9766.3989999999994</v>
      </c>
      <c r="K610" s="1">
        <v>42852</v>
      </c>
      <c r="L610">
        <v>1760.7249999999999</v>
      </c>
      <c r="M610">
        <v>0</v>
      </c>
      <c r="N610">
        <v>0</v>
      </c>
      <c r="O610">
        <v>0</v>
      </c>
      <c r="P610" s="1">
        <v>42735</v>
      </c>
      <c r="Q610">
        <v>9766.3989999999994</v>
      </c>
      <c r="R610" t="s">
        <v>51</v>
      </c>
      <c r="S610">
        <v>1.93333333333333</v>
      </c>
      <c r="T610" t="s">
        <v>112</v>
      </c>
      <c r="U610" t="s">
        <v>33</v>
      </c>
      <c r="V610" t="s">
        <v>34</v>
      </c>
      <c r="W610" t="s">
        <v>34</v>
      </c>
      <c r="X610" t="s">
        <v>718</v>
      </c>
      <c r="Y610">
        <v>2017</v>
      </c>
      <c r="Z610">
        <v>2017</v>
      </c>
      <c r="AA610">
        <v>0.39</v>
      </c>
    </row>
    <row r="611" spans="1:27" x14ac:dyDescent="0.25">
      <c r="A611" t="s">
        <v>715</v>
      </c>
      <c r="B611" t="s">
        <v>727</v>
      </c>
      <c r="C611" t="s">
        <v>758</v>
      </c>
      <c r="D611" t="s">
        <v>30</v>
      </c>
      <c r="E611" s="1">
        <v>43118</v>
      </c>
      <c r="F611">
        <v>60397.438000000002</v>
      </c>
      <c r="G611">
        <v>6.75</v>
      </c>
      <c r="H611">
        <v>10.31</v>
      </c>
      <c r="I611">
        <v>41.68</v>
      </c>
      <c r="J611">
        <v>1191785.493</v>
      </c>
      <c r="K611" s="1">
        <v>43118</v>
      </c>
      <c r="L611">
        <v>12348.63</v>
      </c>
      <c r="M611">
        <v>6.44</v>
      </c>
      <c r="N611">
        <v>9.6999999999999993</v>
      </c>
      <c r="O611">
        <v>41.68</v>
      </c>
      <c r="P611" s="1">
        <v>42794</v>
      </c>
      <c r="Q611">
        <v>1191785.493</v>
      </c>
      <c r="R611" t="s">
        <v>51</v>
      </c>
      <c r="S611">
        <v>6.8</v>
      </c>
      <c r="T611" t="s">
        <v>32</v>
      </c>
      <c r="U611" t="s">
        <v>40</v>
      </c>
      <c r="V611" t="s">
        <v>34</v>
      </c>
      <c r="W611" t="s">
        <v>34</v>
      </c>
      <c r="X611" t="s">
        <v>718</v>
      </c>
      <c r="Y611">
        <v>2018</v>
      </c>
      <c r="Z611">
        <v>2018</v>
      </c>
      <c r="AA611">
        <v>0.25</v>
      </c>
    </row>
    <row r="612" spans="1:27" x14ac:dyDescent="0.25">
      <c r="A612" t="s">
        <v>715</v>
      </c>
      <c r="B612" t="s">
        <v>724</v>
      </c>
      <c r="C612" t="s">
        <v>759</v>
      </c>
      <c r="D612" t="s">
        <v>30</v>
      </c>
      <c r="E612" s="1">
        <v>43203</v>
      </c>
      <c r="F612">
        <v>48646.213000000003</v>
      </c>
      <c r="G612">
        <v>7.08</v>
      </c>
      <c r="H612">
        <v>10.3</v>
      </c>
      <c r="I612">
        <v>48.89</v>
      </c>
      <c r="J612">
        <v>705051.14</v>
      </c>
      <c r="K612" s="1">
        <v>43203</v>
      </c>
      <c r="L612">
        <v>8428.6450000000004</v>
      </c>
      <c r="M612">
        <v>6.83</v>
      </c>
      <c r="N612">
        <v>9.73</v>
      </c>
      <c r="O612">
        <v>49.25</v>
      </c>
      <c r="P612" s="1">
        <v>43555</v>
      </c>
      <c r="Q612">
        <v>647809.05000000005</v>
      </c>
      <c r="R612" t="s">
        <v>31</v>
      </c>
      <c r="S612">
        <v>7.4666666666666597</v>
      </c>
      <c r="T612" t="s">
        <v>32</v>
      </c>
      <c r="U612" t="s">
        <v>33</v>
      </c>
      <c r="V612" t="s">
        <v>34</v>
      </c>
      <c r="W612" t="s">
        <v>34</v>
      </c>
      <c r="X612" t="s">
        <v>718</v>
      </c>
      <c r="Y612">
        <v>2018</v>
      </c>
      <c r="Z612">
        <v>2018</v>
      </c>
      <c r="AA612">
        <v>0.25</v>
      </c>
    </row>
    <row r="613" spans="1:27" x14ac:dyDescent="0.25">
      <c r="A613" t="s">
        <v>715</v>
      </c>
      <c r="B613" t="s">
        <v>227</v>
      </c>
      <c r="C613" t="s">
        <v>760</v>
      </c>
      <c r="D613" t="s">
        <v>38</v>
      </c>
      <c r="E613" s="1">
        <v>43035</v>
      </c>
      <c r="F613">
        <v>5638.0429999999997</v>
      </c>
      <c r="G613">
        <v>0</v>
      </c>
      <c r="H613">
        <v>0</v>
      </c>
      <c r="I613">
        <v>0</v>
      </c>
      <c r="J613">
        <v>80573.5</v>
      </c>
      <c r="K613" s="1">
        <v>43035</v>
      </c>
      <c r="L613">
        <v>5638.0429999999997</v>
      </c>
      <c r="M613">
        <v>0</v>
      </c>
      <c r="N613">
        <v>0</v>
      </c>
      <c r="O613">
        <v>0</v>
      </c>
      <c r="P613" s="1">
        <v>43373</v>
      </c>
      <c r="Q613">
        <v>80573.5</v>
      </c>
      <c r="R613" t="s">
        <v>51</v>
      </c>
      <c r="S613">
        <v>3.0333333333333301</v>
      </c>
      <c r="T613" t="s">
        <v>112</v>
      </c>
      <c r="U613" t="s">
        <v>33</v>
      </c>
      <c r="V613" t="s">
        <v>34</v>
      </c>
      <c r="W613" t="s">
        <v>34</v>
      </c>
      <c r="X613" t="s">
        <v>718</v>
      </c>
      <c r="Y613">
        <v>2017</v>
      </c>
      <c r="Z613">
        <v>2017</v>
      </c>
      <c r="AA613">
        <v>0.39</v>
      </c>
    </row>
    <row r="614" spans="1:27" x14ac:dyDescent="0.25">
      <c r="A614" t="s">
        <v>715</v>
      </c>
      <c r="B614" t="s">
        <v>722</v>
      </c>
      <c r="C614" t="s">
        <v>761</v>
      </c>
      <c r="D614" t="s">
        <v>38</v>
      </c>
      <c r="E614" s="1">
        <v>43091</v>
      </c>
      <c r="F614">
        <v>4473.8919999999998</v>
      </c>
      <c r="G614">
        <v>7.62</v>
      </c>
      <c r="H614">
        <v>0</v>
      </c>
      <c r="I614">
        <v>52.42</v>
      </c>
      <c r="J614">
        <v>32858.663999999997</v>
      </c>
      <c r="K614" s="1">
        <v>43091</v>
      </c>
      <c r="L614">
        <v>4473.8919999999998</v>
      </c>
      <c r="M614">
        <v>7.62</v>
      </c>
      <c r="N614">
        <v>0</v>
      </c>
      <c r="O614">
        <v>52.42</v>
      </c>
      <c r="P614" s="1">
        <v>43465</v>
      </c>
      <c r="Q614">
        <v>32858.663999999997</v>
      </c>
      <c r="R614" t="s">
        <v>51</v>
      </c>
      <c r="S614">
        <v>2.3333333333333299</v>
      </c>
      <c r="T614" t="s">
        <v>112</v>
      </c>
      <c r="U614" t="s">
        <v>33</v>
      </c>
      <c r="V614" t="s">
        <v>34</v>
      </c>
      <c r="W614" t="s">
        <v>34</v>
      </c>
      <c r="X614" t="s">
        <v>718</v>
      </c>
      <c r="Y614">
        <v>2017</v>
      </c>
      <c r="Z614">
        <v>2017</v>
      </c>
      <c r="AA614">
        <v>0.39</v>
      </c>
    </row>
    <row r="615" spans="1:27" x14ac:dyDescent="0.25">
      <c r="A615" t="s">
        <v>715</v>
      </c>
      <c r="B615" t="s">
        <v>227</v>
      </c>
      <c r="C615" t="s">
        <v>762</v>
      </c>
      <c r="D615" t="s">
        <v>38</v>
      </c>
      <c r="E615" s="1">
        <v>43223</v>
      </c>
      <c r="F615">
        <v>1764.0820000000001</v>
      </c>
      <c r="G615">
        <v>7.72</v>
      </c>
      <c r="H615">
        <v>10.3</v>
      </c>
      <c r="I615">
        <v>52.57</v>
      </c>
      <c r="J615">
        <v>427151.22100000002</v>
      </c>
      <c r="K615" s="1">
        <v>43223</v>
      </c>
      <c r="L615">
        <v>-1890.7919999999999</v>
      </c>
      <c r="M615">
        <v>7.41</v>
      </c>
      <c r="N615">
        <v>9.6999999999999993</v>
      </c>
      <c r="O615">
        <v>52.57</v>
      </c>
      <c r="P615" s="1">
        <v>43555</v>
      </c>
      <c r="Q615">
        <v>427646.25199999998</v>
      </c>
      <c r="R615" t="s">
        <v>31</v>
      </c>
      <c r="S615">
        <v>7.2333333333333298</v>
      </c>
      <c r="T615" t="s">
        <v>39</v>
      </c>
      <c r="U615" t="s">
        <v>33</v>
      </c>
      <c r="V615" t="s">
        <v>34</v>
      </c>
      <c r="W615" t="s">
        <v>34</v>
      </c>
      <c r="X615" t="s">
        <v>718</v>
      </c>
      <c r="Y615">
        <v>2018</v>
      </c>
      <c r="Z615">
        <v>2018</v>
      </c>
      <c r="AA615">
        <v>0.25</v>
      </c>
    </row>
    <row r="616" spans="1:27" x14ac:dyDescent="0.25">
      <c r="A616" t="s">
        <v>715</v>
      </c>
      <c r="B616" t="s">
        <v>732</v>
      </c>
      <c r="C616" t="s">
        <v>763</v>
      </c>
      <c r="D616" t="s">
        <v>38</v>
      </c>
      <c r="E616" s="1">
        <v>43333</v>
      </c>
      <c r="F616">
        <v>2017.5029999999999</v>
      </c>
      <c r="G616">
        <v>0</v>
      </c>
      <c r="H616">
        <v>0</v>
      </c>
      <c r="I616">
        <v>0</v>
      </c>
      <c r="J616">
        <v>11040.226000000001</v>
      </c>
      <c r="K616" s="1">
        <v>43333</v>
      </c>
      <c r="L616">
        <v>2181.0230000000001</v>
      </c>
      <c r="M616">
        <v>0</v>
      </c>
      <c r="N616">
        <v>0</v>
      </c>
      <c r="O616">
        <v>0</v>
      </c>
      <c r="P616" s="1">
        <v>43100</v>
      </c>
      <c r="Q616">
        <v>11040.226000000001</v>
      </c>
      <c r="R616" t="s">
        <v>51</v>
      </c>
      <c r="S616">
        <v>5.8333333333333304</v>
      </c>
      <c r="T616" t="s">
        <v>112</v>
      </c>
      <c r="U616" t="s">
        <v>33</v>
      </c>
      <c r="V616" t="s">
        <v>34</v>
      </c>
      <c r="W616" t="s">
        <v>34</v>
      </c>
      <c r="X616" t="s">
        <v>718</v>
      </c>
      <c r="Y616">
        <v>2018</v>
      </c>
      <c r="Z616">
        <v>2018</v>
      </c>
      <c r="AA616">
        <v>0.25</v>
      </c>
    </row>
    <row r="617" spans="1:27" x14ac:dyDescent="0.25">
      <c r="A617" t="s">
        <v>715</v>
      </c>
      <c r="B617" t="s">
        <v>724</v>
      </c>
      <c r="C617" t="s">
        <v>764</v>
      </c>
      <c r="D617" t="s">
        <v>38</v>
      </c>
      <c r="E617" s="1">
        <v>43551</v>
      </c>
      <c r="F617">
        <v>10542.199000000001</v>
      </c>
      <c r="G617">
        <v>7.18</v>
      </c>
      <c r="H617">
        <v>9.9</v>
      </c>
      <c r="I617">
        <v>50.76</v>
      </c>
      <c r="J617">
        <v>313675.239</v>
      </c>
      <c r="K617" s="1">
        <v>43551</v>
      </c>
      <c r="L617">
        <v>7364.0739999999996</v>
      </c>
      <c r="M617">
        <v>7.07</v>
      </c>
      <c r="N617">
        <v>9.6999999999999993</v>
      </c>
      <c r="O617">
        <v>50.76</v>
      </c>
      <c r="P617" s="1">
        <v>43921</v>
      </c>
      <c r="Q617">
        <v>313423.57699999999</v>
      </c>
      <c r="R617" t="s">
        <v>31</v>
      </c>
      <c r="S617">
        <v>6.93333333333333</v>
      </c>
      <c r="T617" t="s">
        <v>39</v>
      </c>
      <c r="U617" t="s">
        <v>40</v>
      </c>
      <c r="V617" t="s">
        <v>34</v>
      </c>
      <c r="W617" t="s">
        <v>34</v>
      </c>
      <c r="X617" t="s">
        <v>718</v>
      </c>
      <c r="Y617">
        <v>2019</v>
      </c>
      <c r="Z617">
        <v>2019</v>
      </c>
      <c r="AA617">
        <v>0.25</v>
      </c>
    </row>
    <row r="618" spans="1:27" x14ac:dyDescent="0.25">
      <c r="A618" t="s">
        <v>715</v>
      </c>
      <c r="B618" t="s">
        <v>227</v>
      </c>
      <c r="C618" t="s">
        <v>765</v>
      </c>
      <c r="D618" t="s">
        <v>38</v>
      </c>
      <c r="E618" s="1">
        <v>43592</v>
      </c>
      <c r="F618">
        <v>14374.606</v>
      </c>
      <c r="G618">
        <v>7.93</v>
      </c>
      <c r="H618">
        <v>10.4</v>
      </c>
      <c r="I618">
        <v>58.06</v>
      </c>
      <c r="J618">
        <v>496005.82699999999</v>
      </c>
      <c r="K618" s="1">
        <v>43592</v>
      </c>
      <c r="L618">
        <v>-262</v>
      </c>
      <c r="M618">
        <v>7.49</v>
      </c>
      <c r="N618">
        <v>9.65</v>
      </c>
      <c r="O618">
        <v>58.06</v>
      </c>
      <c r="P618" s="1">
        <v>43921</v>
      </c>
      <c r="Q618">
        <v>424928.65500000003</v>
      </c>
      <c r="R618" t="s">
        <v>31</v>
      </c>
      <c r="S618">
        <v>7.36666666666666</v>
      </c>
      <c r="T618" t="s">
        <v>39</v>
      </c>
      <c r="U618" t="s">
        <v>33</v>
      </c>
      <c r="V618" t="s">
        <v>34</v>
      </c>
      <c r="W618" t="s">
        <v>34</v>
      </c>
      <c r="X618" t="s">
        <v>718</v>
      </c>
      <c r="Y618">
        <v>2019</v>
      </c>
      <c r="Z618">
        <v>2019</v>
      </c>
      <c r="AA618">
        <v>0.25</v>
      </c>
    </row>
    <row r="619" spans="1:27" x14ac:dyDescent="0.25">
      <c r="A619" t="s">
        <v>715</v>
      </c>
      <c r="B619" t="s">
        <v>716</v>
      </c>
      <c r="C619" t="s">
        <v>766</v>
      </c>
      <c r="D619" t="s">
        <v>30</v>
      </c>
      <c r="E619" s="1">
        <v>43585</v>
      </c>
      <c r="F619">
        <v>34887.485000000001</v>
      </c>
      <c r="G619">
        <v>7.62</v>
      </c>
      <c r="H619">
        <v>10.42</v>
      </c>
      <c r="I619">
        <v>52.84</v>
      </c>
      <c r="J619">
        <v>2593434.5469999998</v>
      </c>
      <c r="K619" s="1">
        <v>43585</v>
      </c>
      <c r="L619">
        <v>2100</v>
      </c>
      <c r="M619">
        <v>0</v>
      </c>
      <c r="N619">
        <v>9.73</v>
      </c>
      <c r="O619">
        <v>0</v>
      </c>
      <c r="P619" s="1">
        <v>43951</v>
      </c>
      <c r="Q619">
        <v>0</v>
      </c>
      <c r="R619" t="s">
        <v>43</v>
      </c>
      <c r="S619">
        <v>7.1333333333333302</v>
      </c>
      <c r="T619" t="s">
        <v>32</v>
      </c>
      <c r="U619" t="s">
        <v>40</v>
      </c>
      <c r="V619" t="s">
        <v>34</v>
      </c>
      <c r="W619" t="s">
        <v>34</v>
      </c>
      <c r="X619" t="s">
        <v>718</v>
      </c>
      <c r="Y619">
        <v>2019</v>
      </c>
      <c r="Z619">
        <v>2019</v>
      </c>
      <c r="AA619">
        <v>0.25</v>
      </c>
    </row>
    <row r="620" spans="1:27" x14ac:dyDescent="0.25">
      <c r="A620" t="s">
        <v>715</v>
      </c>
      <c r="B620" t="s">
        <v>716</v>
      </c>
      <c r="C620" t="s">
        <v>767</v>
      </c>
      <c r="D620" t="s">
        <v>38</v>
      </c>
      <c r="E620" s="1">
        <v>43585</v>
      </c>
      <c r="F620">
        <v>24924.874</v>
      </c>
      <c r="G620">
        <v>7.62</v>
      </c>
      <c r="H620">
        <v>10.42</v>
      </c>
      <c r="I620">
        <v>52.84</v>
      </c>
      <c r="J620">
        <v>788382.06200000003</v>
      </c>
      <c r="K620" s="1">
        <v>43585</v>
      </c>
      <c r="L620">
        <v>18640</v>
      </c>
      <c r="M620">
        <v>0</v>
      </c>
      <c r="N620">
        <v>9.73</v>
      </c>
      <c r="O620">
        <v>0</v>
      </c>
      <c r="P620" s="1">
        <v>43951</v>
      </c>
      <c r="Q620">
        <v>0</v>
      </c>
      <c r="R620" t="s">
        <v>43</v>
      </c>
      <c r="S620">
        <v>7.1333333333333302</v>
      </c>
      <c r="T620" t="s">
        <v>39</v>
      </c>
      <c r="U620" t="s">
        <v>40</v>
      </c>
      <c r="V620" t="s">
        <v>34</v>
      </c>
      <c r="W620" t="s">
        <v>34</v>
      </c>
      <c r="X620" t="s">
        <v>718</v>
      </c>
      <c r="Y620">
        <v>2019</v>
      </c>
      <c r="Z620">
        <v>2019</v>
      </c>
      <c r="AA620">
        <v>0.25</v>
      </c>
    </row>
    <row r="621" spans="1:27" x14ac:dyDescent="0.25">
      <c r="A621" t="s">
        <v>715</v>
      </c>
      <c r="B621" t="s">
        <v>720</v>
      </c>
      <c r="C621" t="s">
        <v>768</v>
      </c>
      <c r="D621" t="s">
        <v>30</v>
      </c>
      <c r="E621" s="1">
        <v>43585</v>
      </c>
      <c r="F621">
        <v>112459.859</v>
      </c>
      <c r="G621">
        <v>7.56</v>
      </c>
      <c r="H621">
        <v>10.42</v>
      </c>
      <c r="I621">
        <v>52.84</v>
      </c>
      <c r="J621">
        <v>4099135.8829999999</v>
      </c>
      <c r="K621" s="1">
        <v>43585</v>
      </c>
      <c r="L621">
        <v>55880</v>
      </c>
      <c r="M621">
        <v>0</v>
      </c>
      <c r="N621">
        <v>9.73</v>
      </c>
      <c r="O621">
        <v>0</v>
      </c>
      <c r="P621" s="1">
        <v>43951</v>
      </c>
      <c r="Q621">
        <v>0</v>
      </c>
      <c r="R621" t="s">
        <v>43</v>
      </c>
      <c r="S621">
        <v>7.1333333333333302</v>
      </c>
      <c r="T621" t="s">
        <v>32</v>
      </c>
      <c r="U621" t="s">
        <v>40</v>
      </c>
      <c r="V621" t="s">
        <v>34</v>
      </c>
      <c r="W621" t="s">
        <v>34</v>
      </c>
      <c r="X621" t="s">
        <v>718</v>
      </c>
      <c r="Y621">
        <v>2019</v>
      </c>
      <c r="Z621">
        <v>2019</v>
      </c>
      <c r="AA621">
        <v>0.25</v>
      </c>
    </row>
    <row r="622" spans="1:27" x14ac:dyDescent="0.25">
      <c r="A622" t="s">
        <v>715</v>
      </c>
      <c r="B622" t="s">
        <v>722</v>
      </c>
      <c r="C622" t="s">
        <v>769</v>
      </c>
      <c r="D622" t="s">
        <v>38</v>
      </c>
      <c r="E622" s="1">
        <v>43439</v>
      </c>
      <c r="F622">
        <v>3562.0929999999998</v>
      </c>
      <c r="G622">
        <v>7.62</v>
      </c>
      <c r="H622">
        <v>0</v>
      </c>
      <c r="I622">
        <v>52.42</v>
      </c>
      <c r="J622">
        <v>64921.874000000003</v>
      </c>
      <c r="K622" s="1">
        <v>43439</v>
      </c>
      <c r="L622">
        <v>3562.0929999999998</v>
      </c>
      <c r="M622">
        <v>7.62</v>
      </c>
      <c r="N622">
        <v>0</v>
      </c>
      <c r="O622">
        <v>52.42</v>
      </c>
      <c r="P622" s="1">
        <v>43830</v>
      </c>
      <c r="Q622">
        <v>64921.874000000003</v>
      </c>
      <c r="R622" t="s">
        <v>51</v>
      </c>
      <c r="S622">
        <v>1.7</v>
      </c>
      <c r="T622" t="s">
        <v>112</v>
      </c>
      <c r="U622" t="s">
        <v>33</v>
      </c>
      <c r="V622" t="s">
        <v>34</v>
      </c>
      <c r="W622" t="s">
        <v>34</v>
      </c>
      <c r="X622" t="s">
        <v>718</v>
      </c>
      <c r="Y622">
        <v>2018</v>
      </c>
      <c r="Z622">
        <v>2018</v>
      </c>
      <c r="AA622">
        <v>0.25</v>
      </c>
    </row>
    <row r="623" spans="1:27" x14ac:dyDescent="0.25">
      <c r="A623" t="s">
        <v>715</v>
      </c>
      <c r="B623" t="s">
        <v>732</v>
      </c>
      <c r="C623" t="s">
        <v>770</v>
      </c>
      <c r="D623" t="s">
        <v>38</v>
      </c>
      <c r="E623" s="1">
        <v>43585</v>
      </c>
      <c r="F623">
        <v>2738.5320000000002</v>
      </c>
      <c r="G623">
        <v>0</v>
      </c>
      <c r="H623">
        <v>0</v>
      </c>
      <c r="I623">
        <v>0</v>
      </c>
      <c r="J623">
        <v>13779.819</v>
      </c>
      <c r="K623" s="1">
        <v>43585</v>
      </c>
      <c r="L623">
        <v>2738.5320000000002</v>
      </c>
      <c r="M623">
        <v>0</v>
      </c>
      <c r="N623">
        <v>0</v>
      </c>
      <c r="O623">
        <v>0</v>
      </c>
      <c r="P623" s="1">
        <v>43465</v>
      </c>
      <c r="Q623">
        <v>13779.819</v>
      </c>
      <c r="R623" t="s">
        <v>51</v>
      </c>
      <c r="S623">
        <v>2.0333333333333301</v>
      </c>
      <c r="T623" t="s">
        <v>112</v>
      </c>
      <c r="U623" t="s">
        <v>33</v>
      </c>
      <c r="V623" t="s">
        <v>34</v>
      </c>
      <c r="W623" t="s">
        <v>34</v>
      </c>
      <c r="X623" t="s">
        <v>718</v>
      </c>
      <c r="Y623">
        <v>2019</v>
      </c>
      <c r="Z623">
        <v>2019</v>
      </c>
      <c r="AA623">
        <v>0.25</v>
      </c>
    </row>
    <row r="624" spans="1:27" x14ac:dyDescent="0.25">
      <c r="A624" t="s">
        <v>715</v>
      </c>
      <c r="B624" t="s">
        <v>227</v>
      </c>
      <c r="C624" t="s">
        <v>771</v>
      </c>
      <c r="D624" t="s">
        <v>38</v>
      </c>
      <c r="E624" s="1">
        <v>43732</v>
      </c>
      <c r="F624">
        <v>2912.2910000000002</v>
      </c>
      <c r="G624">
        <v>0</v>
      </c>
      <c r="H624">
        <v>0</v>
      </c>
      <c r="I624">
        <v>0</v>
      </c>
      <c r="J624">
        <v>27314.763999999999</v>
      </c>
      <c r="K624" s="1">
        <v>43732</v>
      </c>
      <c r="L624">
        <v>2912.2910000000002</v>
      </c>
      <c r="M624">
        <v>0</v>
      </c>
      <c r="N624">
        <v>0</v>
      </c>
      <c r="O624">
        <v>0</v>
      </c>
      <c r="P624" s="1">
        <v>44104</v>
      </c>
      <c r="Q624">
        <v>27314.763999999999</v>
      </c>
      <c r="R624" t="s">
        <v>51</v>
      </c>
      <c r="S624">
        <v>1.8333333333333299</v>
      </c>
      <c r="T624" t="s">
        <v>112</v>
      </c>
      <c r="U624" t="s">
        <v>33</v>
      </c>
      <c r="V624" t="s">
        <v>34</v>
      </c>
      <c r="W624" t="s">
        <v>34</v>
      </c>
      <c r="X624" t="s">
        <v>718</v>
      </c>
      <c r="Y624">
        <v>2019</v>
      </c>
      <c r="Z624">
        <v>2019</v>
      </c>
      <c r="AA624">
        <v>0.25</v>
      </c>
    </row>
    <row r="625" spans="1:27" x14ac:dyDescent="0.25">
      <c r="A625" t="s">
        <v>715</v>
      </c>
      <c r="B625" t="s">
        <v>724</v>
      </c>
      <c r="C625" t="s">
        <v>772</v>
      </c>
      <c r="D625" t="s">
        <v>30</v>
      </c>
      <c r="E625" s="1">
        <v>43948</v>
      </c>
      <c r="F625">
        <v>45634.447999999997</v>
      </c>
      <c r="G625">
        <v>6.71</v>
      </c>
      <c r="H625">
        <v>9.8000000000000007</v>
      </c>
      <c r="I625">
        <v>48.23</v>
      </c>
      <c r="J625">
        <v>946427.82</v>
      </c>
      <c r="K625" s="1">
        <v>43948</v>
      </c>
      <c r="L625">
        <v>24123.933000000001</v>
      </c>
      <c r="M625">
        <v>6.41</v>
      </c>
      <c r="N625">
        <v>9.25</v>
      </c>
      <c r="O625">
        <v>48.23</v>
      </c>
      <c r="P625" s="1">
        <v>44286</v>
      </c>
      <c r="Q625">
        <v>881003</v>
      </c>
      <c r="R625" t="s">
        <v>31</v>
      </c>
      <c r="S625">
        <v>7.9</v>
      </c>
      <c r="T625" t="s">
        <v>32</v>
      </c>
      <c r="U625" t="s">
        <v>33</v>
      </c>
      <c r="V625" t="s">
        <v>34</v>
      </c>
      <c r="W625" t="s">
        <v>34</v>
      </c>
      <c r="X625" t="s">
        <v>718</v>
      </c>
      <c r="Y625">
        <v>2020</v>
      </c>
      <c r="Z625">
        <v>2020</v>
      </c>
      <c r="AA625">
        <v>0.25</v>
      </c>
    </row>
    <row r="626" spans="1:27" x14ac:dyDescent="0.25">
      <c r="A626" t="s">
        <v>715</v>
      </c>
      <c r="B626" t="s">
        <v>722</v>
      </c>
      <c r="C626" t="s">
        <v>773</v>
      </c>
      <c r="D626" t="s">
        <v>38</v>
      </c>
      <c r="E626" s="1">
        <v>43819</v>
      </c>
      <c r="F626">
        <v>4166.9070000000002</v>
      </c>
      <c r="G626">
        <v>7.62</v>
      </c>
      <c r="H626">
        <v>0</v>
      </c>
      <c r="I626">
        <v>52.42</v>
      </c>
      <c r="J626">
        <v>100414.89</v>
      </c>
      <c r="K626" s="1">
        <v>43819</v>
      </c>
      <c r="L626">
        <v>4166.9070000000002</v>
      </c>
      <c r="M626">
        <v>7.62</v>
      </c>
      <c r="N626">
        <v>0</v>
      </c>
      <c r="O626">
        <v>52.42</v>
      </c>
      <c r="P626" s="1">
        <v>44196</v>
      </c>
      <c r="Q626">
        <v>100414.89</v>
      </c>
      <c r="R626" t="s">
        <v>51</v>
      </c>
      <c r="S626">
        <v>2.2000000000000002</v>
      </c>
      <c r="T626" t="s">
        <v>112</v>
      </c>
      <c r="U626" t="s">
        <v>33</v>
      </c>
      <c r="V626" t="s">
        <v>34</v>
      </c>
      <c r="W626" t="s">
        <v>34</v>
      </c>
      <c r="X626" t="s">
        <v>718</v>
      </c>
      <c r="Y626">
        <v>2019</v>
      </c>
      <c r="Z626">
        <v>2019</v>
      </c>
      <c r="AA626">
        <v>0.25</v>
      </c>
    </row>
    <row r="627" spans="1:27" x14ac:dyDescent="0.25">
      <c r="A627" t="s">
        <v>715</v>
      </c>
      <c r="B627" t="s">
        <v>732</v>
      </c>
      <c r="C627" t="s">
        <v>774</v>
      </c>
      <c r="D627" t="s">
        <v>38</v>
      </c>
      <c r="E627" s="1">
        <v>43949</v>
      </c>
      <c r="F627">
        <v>3370.4470000000001</v>
      </c>
      <c r="G627">
        <v>0</v>
      </c>
      <c r="H627">
        <v>0</v>
      </c>
      <c r="I627">
        <v>0</v>
      </c>
      <c r="J627">
        <v>18050.897000000001</v>
      </c>
      <c r="K627" s="1">
        <v>43949</v>
      </c>
      <c r="L627">
        <v>3370.4470000000001</v>
      </c>
      <c r="M627">
        <v>0</v>
      </c>
      <c r="N627">
        <v>0</v>
      </c>
      <c r="O627">
        <v>0</v>
      </c>
      <c r="P627" s="1">
        <v>43830</v>
      </c>
      <c r="Q627">
        <v>18050.897000000001</v>
      </c>
      <c r="R627" t="s">
        <v>51</v>
      </c>
      <c r="S627">
        <v>2</v>
      </c>
      <c r="T627" t="s">
        <v>112</v>
      </c>
      <c r="U627" t="s">
        <v>33</v>
      </c>
      <c r="V627" t="s">
        <v>34</v>
      </c>
      <c r="W627" t="s">
        <v>34</v>
      </c>
      <c r="X627" t="s">
        <v>718</v>
      </c>
      <c r="Y627">
        <v>2020</v>
      </c>
      <c r="Z627">
        <v>2020</v>
      </c>
      <c r="AA627">
        <v>0.25</v>
      </c>
    </row>
    <row r="628" spans="1:27" x14ac:dyDescent="0.25">
      <c r="A628" t="s">
        <v>715</v>
      </c>
      <c r="B628" t="s">
        <v>727</v>
      </c>
      <c r="C628" t="s">
        <v>775</v>
      </c>
      <c r="D628" t="s">
        <v>30</v>
      </c>
      <c r="E628" s="1">
        <v>44209</v>
      </c>
      <c r="F628">
        <v>70096.743000000002</v>
      </c>
      <c r="G628">
        <v>6.58</v>
      </c>
      <c r="H628">
        <v>10</v>
      </c>
      <c r="I628">
        <v>43.25</v>
      </c>
      <c r="J628">
        <v>1399886.2320000001</v>
      </c>
      <c r="K628" s="1">
        <v>44209</v>
      </c>
      <c r="L628">
        <v>52419.332000000002</v>
      </c>
      <c r="M628">
        <v>6.19</v>
      </c>
      <c r="N628">
        <v>9.3000000000000007</v>
      </c>
      <c r="O628">
        <v>43.25</v>
      </c>
      <c r="P628" s="1">
        <v>43921</v>
      </c>
      <c r="Q628">
        <v>1314306.226</v>
      </c>
      <c r="R628" t="s">
        <v>51</v>
      </c>
      <c r="S628">
        <v>6.6</v>
      </c>
      <c r="T628" t="s">
        <v>32</v>
      </c>
      <c r="U628" t="s">
        <v>33</v>
      </c>
      <c r="V628" t="s">
        <v>34</v>
      </c>
      <c r="W628" t="s">
        <v>34</v>
      </c>
      <c r="X628" t="s">
        <v>718</v>
      </c>
      <c r="Y628">
        <v>2021</v>
      </c>
      <c r="Z628">
        <v>2021</v>
      </c>
      <c r="AA628">
        <v>0.25</v>
      </c>
    </row>
    <row r="629" spans="1:27" x14ac:dyDescent="0.25">
      <c r="A629" t="s">
        <v>715</v>
      </c>
      <c r="B629" t="s">
        <v>227</v>
      </c>
      <c r="C629" t="s">
        <v>776</v>
      </c>
      <c r="D629" t="s">
        <v>38</v>
      </c>
      <c r="E629" s="1">
        <v>44104</v>
      </c>
      <c r="F629">
        <v>5961.0060000000003</v>
      </c>
      <c r="G629">
        <v>0</v>
      </c>
      <c r="H629">
        <v>0</v>
      </c>
      <c r="I629">
        <v>0</v>
      </c>
      <c r="J629">
        <v>54296.127</v>
      </c>
      <c r="K629" s="1">
        <v>44104</v>
      </c>
      <c r="L629">
        <v>4474.4390000000003</v>
      </c>
      <c r="M629">
        <v>0</v>
      </c>
      <c r="N629">
        <v>0</v>
      </c>
      <c r="O629">
        <v>0</v>
      </c>
      <c r="P629" s="1">
        <v>44469</v>
      </c>
      <c r="Q629">
        <v>39368.373</v>
      </c>
      <c r="R629" t="s">
        <v>51</v>
      </c>
      <c r="S629">
        <v>2.1666666666666599</v>
      </c>
      <c r="T629" t="s">
        <v>112</v>
      </c>
      <c r="U629" t="s">
        <v>33</v>
      </c>
      <c r="V629" t="s">
        <v>34</v>
      </c>
      <c r="W629" t="s">
        <v>34</v>
      </c>
      <c r="X629" t="s">
        <v>718</v>
      </c>
      <c r="Y629">
        <v>2020</v>
      </c>
      <c r="Z629">
        <v>2020</v>
      </c>
      <c r="AA629">
        <v>0.25</v>
      </c>
    </row>
    <row r="630" spans="1:27" x14ac:dyDescent="0.25">
      <c r="A630" t="s">
        <v>715</v>
      </c>
      <c r="B630" t="s">
        <v>720</v>
      </c>
      <c r="C630" t="s">
        <v>777</v>
      </c>
      <c r="D630" t="s">
        <v>30</v>
      </c>
      <c r="E630" s="1">
        <v>44377</v>
      </c>
      <c r="F630">
        <v>170324.50200000001</v>
      </c>
      <c r="G630">
        <v>7.21</v>
      </c>
      <c r="H630">
        <v>10</v>
      </c>
      <c r="I630">
        <v>53.14</v>
      </c>
      <c r="J630">
        <v>5233287.2340000002</v>
      </c>
      <c r="K630" s="1">
        <v>44377</v>
      </c>
      <c r="L630">
        <v>106320</v>
      </c>
      <c r="M630">
        <v>0</v>
      </c>
      <c r="N630">
        <v>9.43</v>
      </c>
      <c r="O630">
        <v>0</v>
      </c>
      <c r="P630" s="1">
        <v>44742</v>
      </c>
      <c r="Q630">
        <v>0</v>
      </c>
      <c r="R630" t="s">
        <v>43</v>
      </c>
      <c r="S630">
        <v>7.2333333333333298</v>
      </c>
      <c r="T630" t="s">
        <v>32</v>
      </c>
      <c r="U630" t="s">
        <v>40</v>
      </c>
      <c r="V630" t="s">
        <v>34</v>
      </c>
      <c r="W630" t="s">
        <v>34</v>
      </c>
      <c r="X630" t="s">
        <v>718</v>
      </c>
      <c r="Y630">
        <v>2021</v>
      </c>
      <c r="Z630">
        <v>2021</v>
      </c>
      <c r="AA630">
        <v>0.25</v>
      </c>
    </row>
    <row r="631" spans="1:27" x14ac:dyDescent="0.25">
      <c r="A631" t="s">
        <v>715</v>
      </c>
      <c r="B631" t="s">
        <v>716</v>
      </c>
      <c r="C631" t="s">
        <v>778</v>
      </c>
      <c r="D631" t="s">
        <v>30</v>
      </c>
      <c r="E631" s="1">
        <v>44377</v>
      </c>
      <c r="F631">
        <v>128512.416</v>
      </c>
      <c r="G631">
        <v>7.17</v>
      </c>
      <c r="H631">
        <v>10</v>
      </c>
      <c r="I631">
        <v>53.13</v>
      </c>
      <c r="J631">
        <v>3449573.9079999998</v>
      </c>
      <c r="K631" s="1">
        <v>44377</v>
      </c>
      <c r="L631">
        <v>72720</v>
      </c>
      <c r="M631">
        <v>0</v>
      </c>
      <c r="N631">
        <v>9.43</v>
      </c>
      <c r="O631">
        <v>0</v>
      </c>
      <c r="P631" s="1">
        <v>44742</v>
      </c>
      <c r="Q631">
        <v>0</v>
      </c>
      <c r="R631" t="s">
        <v>43</v>
      </c>
      <c r="S631">
        <v>7.2333333333333298</v>
      </c>
      <c r="T631" t="s">
        <v>32</v>
      </c>
      <c r="U631" t="s">
        <v>40</v>
      </c>
      <c r="V631" t="s">
        <v>34</v>
      </c>
      <c r="W631" t="s">
        <v>34</v>
      </c>
      <c r="X631" t="s">
        <v>718</v>
      </c>
      <c r="Y631">
        <v>2021</v>
      </c>
      <c r="Z631">
        <v>2021</v>
      </c>
      <c r="AA631">
        <v>0.25</v>
      </c>
    </row>
    <row r="632" spans="1:27" x14ac:dyDescent="0.25">
      <c r="A632" t="s">
        <v>715</v>
      </c>
      <c r="B632" t="s">
        <v>716</v>
      </c>
      <c r="C632" t="s">
        <v>779</v>
      </c>
      <c r="D632" t="s">
        <v>38</v>
      </c>
      <c r="E632" s="1">
        <v>44377</v>
      </c>
      <c r="F632">
        <v>32948.580999999998</v>
      </c>
      <c r="G632">
        <v>7.17</v>
      </c>
      <c r="H632">
        <v>10</v>
      </c>
      <c r="I632">
        <v>53.13</v>
      </c>
      <c r="J632">
        <v>1081738.3289999999</v>
      </c>
      <c r="K632" s="1">
        <v>44377</v>
      </c>
      <c r="L632">
        <v>20360</v>
      </c>
      <c r="M632">
        <v>0</v>
      </c>
      <c r="N632">
        <v>9.43</v>
      </c>
      <c r="O632">
        <v>0</v>
      </c>
      <c r="P632" s="1">
        <v>44742</v>
      </c>
      <c r="Q632">
        <v>0</v>
      </c>
      <c r="R632" t="s">
        <v>43</v>
      </c>
      <c r="S632">
        <v>7.2333333333333298</v>
      </c>
      <c r="T632" t="s">
        <v>39</v>
      </c>
      <c r="U632" t="s">
        <v>40</v>
      </c>
      <c r="V632" t="s">
        <v>34</v>
      </c>
      <c r="W632" t="s">
        <v>34</v>
      </c>
      <c r="X632" t="s">
        <v>718</v>
      </c>
      <c r="Y632">
        <v>2021</v>
      </c>
      <c r="Z632">
        <v>2021</v>
      </c>
      <c r="AA632">
        <v>0.25</v>
      </c>
    </row>
    <row r="633" spans="1:27" x14ac:dyDescent="0.25">
      <c r="A633" t="s">
        <v>715</v>
      </c>
      <c r="B633" t="s">
        <v>732</v>
      </c>
      <c r="C633" t="s">
        <v>780</v>
      </c>
      <c r="D633" t="s">
        <v>38</v>
      </c>
      <c r="E633" s="1">
        <v>44413</v>
      </c>
      <c r="F633">
        <v>3956.8690000000001</v>
      </c>
      <c r="G633">
        <v>0</v>
      </c>
      <c r="H633">
        <v>0</v>
      </c>
      <c r="I633">
        <v>0</v>
      </c>
      <c r="J633">
        <v>22268.668000000001</v>
      </c>
      <c r="K633" s="1">
        <v>44413</v>
      </c>
      <c r="L633">
        <v>3956.8690000000001</v>
      </c>
      <c r="M633">
        <v>0</v>
      </c>
      <c r="N633">
        <v>0</v>
      </c>
      <c r="O633">
        <v>0</v>
      </c>
      <c r="P633" s="1">
        <v>44196</v>
      </c>
      <c r="Q633">
        <v>22268.668000000001</v>
      </c>
      <c r="R633" t="s">
        <v>51</v>
      </c>
      <c r="S633">
        <v>5.3333333333333304</v>
      </c>
      <c r="T633" t="s">
        <v>112</v>
      </c>
      <c r="U633" t="s">
        <v>33</v>
      </c>
      <c r="V633" t="s">
        <v>34</v>
      </c>
      <c r="W633" t="s">
        <v>34</v>
      </c>
      <c r="X633" t="s">
        <v>718</v>
      </c>
      <c r="Y633">
        <v>2021</v>
      </c>
      <c r="Z633">
        <v>2021</v>
      </c>
      <c r="AA633">
        <v>0.25</v>
      </c>
    </row>
    <row r="634" spans="1:27" x14ac:dyDescent="0.25">
      <c r="A634" t="s">
        <v>715</v>
      </c>
      <c r="B634" t="s">
        <v>724</v>
      </c>
      <c r="C634" t="s">
        <v>781</v>
      </c>
      <c r="D634" t="s">
        <v>38</v>
      </c>
      <c r="E634" s="1">
        <v>44558</v>
      </c>
      <c r="F634">
        <v>15228.161</v>
      </c>
      <c r="G634">
        <v>7.06</v>
      </c>
      <c r="H634">
        <v>10.3</v>
      </c>
      <c r="I634">
        <v>50.7</v>
      </c>
      <c r="J634">
        <v>468321.20600000001</v>
      </c>
      <c r="K634" s="1">
        <v>44558</v>
      </c>
      <c r="L634">
        <v>9170.8799999999992</v>
      </c>
      <c r="M634">
        <v>6.54</v>
      </c>
      <c r="N634">
        <v>9.3800000000000008</v>
      </c>
      <c r="O634">
        <v>51.34</v>
      </c>
      <c r="P634" s="1">
        <v>44926</v>
      </c>
      <c r="Q634">
        <v>466486.6</v>
      </c>
      <c r="R634" t="s">
        <v>31</v>
      </c>
      <c r="S634">
        <v>7</v>
      </c>
      <c r="T634" t="s">
        <v>39</v>
      </c>
      <c r="U634" t="s">
        <v>40</v>
      </c>
      <c r="V634" t="s">
        <v>34</v>
      </c>
      <c r="W634" t="s">
        <v>34</v>
      </c>
      <c r="X634" t="s">
        <v>718</v>
      </c>
      <c r="Y634">
        <v>2021</v>
      </c>
      <c r="Z634">
        <v>2021</v>
      </c>
      <c r="AA634">
        <v>0.25</v>
      </c>
    </row>
    <row r="635" spans="1:27" x14ac:dyDescent="0.25">
      <c r="A635" t="s">
        <v>715</v>
      </c>
      <c r="B635" t="s">
        <v>722</v>
      </c>
      <c r="C635" t="s">
        <v>782</v>
      </c>
      <c r="D635" t="s">
        <v>38</v>
      </c>
      <c r="E635" s="1">
        <v>44558</v>
      </c>
      <c r="F635">
        <v>26694.986000000001</v>
      </c>
      <c r="G635">
        <v>7.48</v>
      </c>
      <c r="H635">
        <v>10.3</v>
      </c>
      <c r="I635">
        <v>52.64</v>
      </c>
      <c r="J635">
        <v>446223.29</v>
      </c>
      <c r="K635" s="1">
        <v>44558</v>
      </c>
      <c r="L635">
        <v>18311.403999999999</v>
      </c>
      <c r="M635">
        <v>6.89</v>
      </c>
      <c r="N635">
        <v>9.35</v>
      </c>
      <c r="O635">
        <v>52.64</v>
      </c>
      <c r="P635" s="1">
        <v>44926</v>
      </c>
      <c r="Q635">
        <v>431140.065</v>
      </c>
      <c r="R635" t="s">
        <v>31</v>
      </c>
      <c r="S635">
        <v>7.1333333333333302</v>
      </c>
      <c r="T635" t="s">
        <v>39</v>
      </c>
      <c r="U635" t="s">
        <v>40</v>
      </c>
      <c r="V635" t="s">
        <v>34</v>
      </c>
      <c r="W635" t="s">
        <v>34</v>
      </c>
      <c r="X635" t="s">
        <v>718</v>
      </c>
      <c r="Y635">
        <v>2021</v>
      </c>
      <c r="Z635">
        <v>2021</v>
      </c>
      <c r="AA635">
        <v>0.25</v>
      </c>
    </row>
    <row r="636" spans="1:27" x14ac:dyDescent="0.25">
      <c r="A636" t="s">
        <v>715</v>
      </c>
      <c r="B636" t="s">
        <v>732</v>
      </c>
      <c r="C636" t="s">
        <v>783</v>
      </c>
      <c r="D636" t="s">
        <v>38</v>
      </c>
      <c r="E636" s="1">
        <v>44564</v>
      </c>
      <c r="F636">
        <v>9135.17</v>
      </c>
      <c r="G636">
        <v>7.65</v>
      </c>
      <c r="H636">
        <v>10.95</v>
      </c>
      <c r="I636">
        <v>51.76</v>
      </c>
      <c r="J636">
        <v>136735.98800000001</v>
      </c>
      <c r="K636" s="1">
        <v>44564</v>
      </c>
      <c r="L636">
        <v>5238</v>
      </c>
      <c r="M636">
        <v>0</v>
      </c>
      <c r="N636">
        <v>9.25</v>
      </c>
      <c r="O636">
        <v>0</v>
      </c>
      <c r="P636" s="1">
        <v>44926</v>
      </c>
      <c r="Q636">
        <v>133834.74299999999</v>
      </c>
      <c r="R636" t="s">
        <v>31</v>
      </c>
      <c r="S636">
        <v>7.3333333333333304</v>
      </c>
      <c r="T636" t="s">
        <v>39</v>
      </c>
      <c r="U636" t="s">
        <v>40</v>
      </c>
      <c r="V636" t="s">
        <v>34</v>
      </c>
      <c r="W636" t="s">
        <v>34</v>
      </c>
      <c r="X636" t="s">
        <v>718</v>
      </c>
      <c r="Y636">
        <v>2022</v>
      </c>
      <c r="Z636">
        <v>2022</v>
      </c>
      <c r="AA636">
        <v>0.25</v>
      </c>
    </row>
    <row r="637" spans="1:27" x14ac:dyDescent="0.25">
      <c r="A637" t="s">
        <v>715</v>
      </c>
      <c r="B637" t="s">
        <v>227</v>
      </c>
      <c r="C637" t="s">
        <v>784</v>
      </c>
      <c r="D637" t="s">
        <v>38</v>
      </c>
      <c r="E637" s="1">
        <v>44700</v>
      </c>
      <c r="F637">
        <v>20214.442999999999</v>
      </c>
      <c r="G637">
        <v>7.63</v>
      </c>
      <c r="H637">
        <v>10.35</v>
      </c>
      <c r="I637">
        <v>57.59</v>
      </c>
      <c r="J637">
        <v>581183.549</v>
      </c>
      <c r="K637" s="1">
        <v>44700</v>
      </c>
      <c r="L637">
        <v>4256</v>
      </c>
      <c r="M637">
        <v>6.82</v>
      </c>
      <c r="N637">
        <v>9.23</v>
      </c>
      <c r="O637">
        <v>54.5</v>
      </c>
      <c r="P637" s="1">
        <v>44926</v>
      </c>
      <c r="Q637">
        <v>568505.82900000003</v>
      </c>
      <c r="R637" t="s">
        <v>31</v>
      </c>
      <c r="S637">
        <v>10.7666666666666</v>
      </c>
      <c r="T637" t="s">
        <v>39</v>
      </c>
      <c r="U637" t="s">
        <v>33</v>
      </c>
      <c r="V637" t="s">
        <v>34</v>
      </c>
      <c r="W637" t="s">
        <v>34</v>
      </c>
      <c r="X637" t="s">
        <v>718</v>
      </c>
      <c r="Y637">
        <v>2022</v>
      </c>
      <c r="Z637">
        <v>2022</v>
      </c>
      <c r="AA637">
        <v>0.25</v>
      </c>
    </row>
    <row r="638" spans="1:27" x14ac:dyDescent="0.25">
      <c r="A638" t="s">
        <v>715</v>
      </c>
      <c r="B638" t="s">
        <v>227</v>
      </c>
      <c r="C638" t="s">
        <v>785</v>
      </c>
      <c r="D638" t="s">
        <v>38</v>
      </c>
      <c r="E638" s="1">
        <v>44701</v>
      </c>
      <c r="F638">
        <v>8101.2910000000002</v>
      </c>
      <c r="G638">
        <v>7.66</v>
      </c>
      <c r="H638">
        <v>10.35</v>
      </c>
      <c r="I638">
        <v>57.05</v>
      </c>
      <c r="J638">
        <v>67868.664999999994</v>
      </c>
      <c r="K638" s="1">
        <v>44701</v>
      </c>
      <c r="L638">
        <v>0</v>
      </c>
      <c r="M638">
        <v>0</v>
      </c>
      <c r="N638">
        <v>0</v>
      </c>
      <c r="O638">
        <v>0</v>
      </c>
      <c r="P638" t="s">
        <v>43</v>
      </c>
      <c r="Q638">
        <v>0</v>
      </c>
      <c r="R638" t="s">
        <v>43</v>
      </c>
      <c r="S638">
        <v>9.8000000000000007</v>
      </c>
      <c r="T638" t="s">
        <v>112</v>
      </c>
      <c r="U638" t="s">
        <v>43</v>
      </c>
      <c r="V638" t="s">
        <v>34</v>
      </c>
      <c r="W638" t="s">
        <v>34</v>
      </c>
      <c r="X638" t="s">
        <v>718</v>
      </c>
      <c r="Y638">
        <v>2022</v>
      </c>
      <c r="Z638">
        <v>2022</v>
      </c>
      <c r="AA638">
        <v>0.25</v>
      </c>
    </row>
    <row r="639" spans="1:27" x14ac:dyDescent="0.25">
      <c r="A639" t="s">
        <v>715</v>
      </c>
      <c r="B639" t="s">
        <v>227</v>
      </c>
      <c r="C639" t="s">
        <v>786</v>
      </c>
      <c r="D639" t="s">
        <v>38</v>
      </c>
      <c r="E639" s="1">
        <v>45071</v>
      </c>
      <c r="F639">
        <v>2241.7240000000002</v>
      </c>
      <c r="G639">
        <v>7.75</v>
      </c>
      <c r="H639">
        <v>10.95</v>
      </c>
      <c r="I639">
        <v>54.5</v>
      </c>
      <c r="J639">
        <v>15996.418</v>
      </c>
      <c r="K639" s="1">
        <v>45071</v>
      </c>
      <c r="L639">
        <v>1587.6949999999999</v>
      </c>
      <c r="M639">
        <v>6.94</v>
      </c>
      <c r="N639">
        <v>9.5500000000000007</v>
      </c>
      <c r="O639">
        <v>54.5</v>
      </c>
      <c r="P639" s="1">
        <v>45199</v>
      </c>
      <c r="Q639">
        <v>14374.716</v>
      </c>
      <c r="R639" t="s">
        <v>31</v>
      </c>
      <c r="S639">
        <v>10</v>
      </c>
      <c r="T639" t="s">
        <v>112</v>
      </c>
      <c r="U639" t="s">
        <v>33</v>
      </c>
      <c r="V639" t="s">
        <v>34</v>
      </c>
      <c r="W639" t="s">
        <v>41</v>
      </c>
      <c r="X639" t="s">
        <v>718</v>
      </c>
      <c r="Y639">
        <v>2023</v>
      </c>
      <c r="Z639">
        <v>2023</v>
      </c>
      <c r="AA639">
        <v>0.25</v>
      </c>
    </row>
    <row r="640" spans="1:27" x14ac:dyDescent="0.25">
      <c r="A640" t="s">
        <v>715</v>
      </c>
      <c r="B640" t="s">
        <v>724</v>
      </c>
      <c r="C640" t="s">
        <v>787</v>
      </c>
      <c r="D640" t="s">
        <v>30</v>
      </c>
      <c r="E640" s="1">
        <v>45211</v>
      </c>
      <c r="F640">
        <v>75176.777000000002</v>
      </c>
      <c r="G640">
        <v>7.53</v>
      </c>
      <c r="H640">
        <v>10.35</v>
      </c>
      <c r="I640">
        <v>52.51</v>
      </c>
      <c r="J640">
        <v>1176674.865</v>
      </c>
      <c r="K640" s="1">
        <v>45211</v>
      </c>
      <c r="L640">
        <v>47498</v>
      </c>
      <c r="M640">
        <v>7.19</v>
      </c>
      <c r="N640">
        <v>9.75</v>
      </c>
      <c r="O640">
        <v>52.15</v>
      </c>
      <c r="P640" s="1">
        <v>45473</v>
      </c>
      <c r="Q640">
        <v>1115444</v>
      </c>
      <c r="R640" t="s">
        <v>31</v>
      </c>
      <c r="S640">
        <v>10.5</v>
      </c>
      <c r="T640" t="s">
        <v>32</v>
      </c>
      <c r="U640" t="s">
        <v>33</v>
      </c>
      <c r="V640" t="s">
        <v>34</v>
      </c>
      <c r="W640" t="s">
        <v>34</v>
      </c>
      <c r="X640" t="s">
        <v>718</v>
      </c>
      <c r="Y640">
        <v>2023</v>
      </c>
      <c r="Z640">
        <v>2023</v>
      </c>
      <c r="AA640">
        <v>0.25</v>
      </c>
    </row>
    <row r="641" spans="1:27" x14ac:dyDescent="0.25">
      <c r="A641" t="s">
        <v>715</v>
      </c>
      <c r="B641" t="s">
        <v>727</v>
      </c>
      <c r="C641" t="s">
        <v>788</v>
      </c>
      <c r="D641" t="s">
        <v>30</v>
      </c>
      <c r="E641" s="1">
        <v>45310</v>
      </c>
      <c r="F641">
        <v>93935.726999999999</v>
      </c>
      <c r="G641">
        <v>6.93</v>
      </c>
      <c r="H641">
        <v>9.9</v>
      </c>
      <c r="I641">
        <v>41.62</v>
      </c>
      <c r="J641">
        <v>1793487.8559999999</v>
      </c>
      <c r="K641" s="1">
        <v>45310</v>
      </c>
      <c r="L641">
        <v>60032</v>
      </c>
      <c r="M641">
        <v>0</v>
      </c>
      <c r="N641">
        <v>9.75</v>
      </c>
      <c r="O641">
        <v>41.25</v>
      </c>
      <c r="P641" s="1">
        <v>45016</v>
      </c>
      <c r="Q641">
        <v>0</v>
      </c>
      <c r="R641" t="s">
        <v>43</v>
      </c>
      <c r="S641">
        <v>6.8</v>
      </c>
      <c r="T641" t="s">
        <v>32</v>
      </c>
      <c r="U641" t="s">
        <v>40</v>
      </c>
      <c r="V641" t="s">
        <v>34</v>
      </c>
      <c r="W641" t="s">
        <v>34</v>
      </c>
      <c r="X641" t="s">
        <v>718</v>
      </c>
      <c r="Y641">
        <v>2024</v>
      </c>
      <c r="Z641">
        <v>2024</v>
      </c>
      <c r="AA641">
        <v>0.25</v>
      </c>
    </row>
    <row r="642" spans="1:27" x14ac:dyDescent="0.25">
      <c r="A642" t="s">
        <v>715</v>
      </c>
      <c r="B642" t="s">
        <v>227</v>
      </c>
      <c r="C642" t="s">
        <v>789</v>
      </c>
      <c r="D642" t="s">
        <v>38</v>
      </c>
      <c r="E642" s="1">
        <v>45198</v>
      </c>
      <c r="F642">
        <v>6888.473</v>
      </c>
      <c r="G642">
        <v>0</v>
      </c>
      <c r="H642">
        <v>0</v>
      </c>
      <c r="I642">
        <v>0</v>
      </c>
      <c r="J642">
        <v>46006.343999999997</v>
      </c>
      <c r="K642" s="1">
        <v>45198</v>
      </c>
      <c r="L642">
        <v>4493.5169999999998</v>
      </c>
      <c r="M642">
        <v>0</v>
      </c>
      <c r="N642">
        <v>0</v>
      </c>
      <c r="O642">
        <v>0</v>
      </c>
      <c r="P642" s="1">
        <v>45565</v>
      </c>
      <c r="Q642">
        <v>40503.500999999997</v>
      </c>
      <c r="R642" t="s">
        <v>43</v>
      </c>
      <c r="S642">
        <v>2</v>
      </c>
      <c r="T642" t="s">
        <v>112</v>
      </c>
      <c r="U642" t="s">
        <v>33</v>
      </c>
      <c r="V642" t="s">
        <v>34</v>
      </c>
      <c r="W642" t="s">
        <v>34</v>
      </c>
      <c r="X642" t="s">
        <v>718</v>
      </c>
      <c r="Y642">
        <v>2023</v>
      </c>
      <c r="Z642">
        <v>2023</v>
      </c>
      <c r="AA642">
        <v>0.25</v>
      </c>
    </row>
    <row r="643" spans="1:27" x14ac:dyDescent="0.25">
      <c r="A643" t="s">
        <v>790</v>
      </c>
      <c r="B643" t="s">
        <v>791</v>
      </c>
      <c r="C643" t="s">
        <v>792</v>
      </c>
      <c r="D643" t="s">
        <v>30</v>
      </c>
      <c r="E643" s="1">
        <v>40100</v>
      </c>
      <c r="F643">
        <v>250100</v>
      </c>
      <c r="G643">
        <v>9.3800000000000008</v>
      </c>
      <c r="H643">
        <v>12.25</v>
      </c>
      <c r="I643">
        <v>52.04</v>
      </c>
      <c r="J643">
        <v>1907532</v>
      </c>
      <c r="K643" s="1">
        <v>40100</v>
      </c>
      <c r="L643">
        <v>173300</v>
      </c>
      <c r="M643">
        <v>8.52</v>
      </c>
      <c r="N643">
        <v>10.7</v>
      </c>
      <c r="O643">
        <v>51</v>
      </c>
      <c r="P643" s="1">
        <v>39994</v>
      </c>
      <c r="Q643">
        <v>1936697</v>
      </c>
      <c r="R643" t="s">
        <v>31</v>
      </c>
      <c r="S643">
        <v>15.233333333333301</v>
      </c>
      <c r="T643" t="s">
        <v>32</v>
      </c>
      <c r="U643" t="s">
        <v>40</v>
      </c>
      <c r="V643" t="s">
        <v>34</v>
      </c>
      <c r="W643" t="s">
        <v>34</v>
      </c>
      <c r="X643" t="s">
        <v>793</v>
      </c>
      <c r="Y643">
        <v>2009</v>
      </c>
      <c r="Z643">
        <v>2009</v>
      </c>
      <c r="AA643">
        <v>0.39</v>
      </c>
    </row>
    <row r="644" spans="1:27" x14ac:dyDescent="0.25">
      <c r="A644" t="s">
        <v>790</v>
      </c>
      <c r="B644" t="s">
        <v>794</v>
      </c>
      <c r="C644" t="s">
        <v>795</v>
      </c>
      <c r="D644" t="s">
        <v>30</v>
      </c>
      <c r="E644" s="1">
        <v>39905</v>
      </c>
      <c r="F644">
        <v>-18209</v>
      </c>
      <c r="G644">
        <v>8.7799999999999994</v>
      </c>
      <c r="H644">
        <v>11.75</v>
      </c>
      <c r="I644">
        <v>48.66</v>
      </c>
      <c r="J644">
        <v>347627</v>
      </c>
      <c r="K644" s="1">
        <v>39905</v>
      </c>
      <c r="L644">
        <v>-24659</v>
      </c>
      <c r="M644">
        <v>0</v>
      </c>
      <c r="N644">
        <v>11.1</v>
      </c>
      <c r="O644">
        <v>0</v>
      </c>
      <c r="P644" s="1">
        <v>39813</v>
      </c>
      <c r="Q644">
        <v>0</v>
      </c>
      <c r="R644" t="s">
        <v>51</v>
      </c>
      <c r="S644">
        <v>8.1666666666666607</v>
      </c>
      <c r="T644" t="s">
        <v>32</v>
      </c>
      <c r="U644" t="s">
        <v>40</v>
      </c>
      <c r="V644" t="s">
        <v>34</v>
      </c>
      <c r="W644" t="s">
        <v>34</v>
      </c>
      <c r="X644" t="s">
        <v>793</v>
      </c>
      <c r="Y644">
        <v>2009</v>
      </c>
      <c r="Z644">
        <v>2009</v>
      </c>
      <c r="AA644">
        <v>0.39</v>
      </c>
    </row>
    <row r="645" spans="1:27" x14ac:dyDescent="0.25">
      <c r="A645" t="s">
        <v>790</v>
      </c>
      <c r="B645" t="s">
        <v>794</v>
      </c>
      <c r="C645" t="s">
        <v>796</v>
      </c>
      <c r="D645" t="s">
        <v>38</v>
      </c>
      <c r="E645" s="1">
        <v>39905</v>
      </c>
      <c r="F645">
        <v>8449</v>
      </c>
      <c r="G645">
        <v>8.7799999999999994</v>
      </c>
      <c r="H645">
        <v>11.75</v>
      </c>
      <c r="I645">
        <v>48.66</v>
      </c>
      <c r="J645">
        <v>77816</v>
      </c>
      <c r="K645" s="1">
        <v>39905</v>
      </c>
      <c r="L645">
        <v>4950</v>
      </c>
      <c r="M645">
        <v>0</v>
      </c>
      <c r="N645">
        <v>10.75</v>
      </c>
      <c r="O645">
        <v>0</v>
      </c>
      <c r="P645" s="1">
        <v>39813</v>
      </c>
      <c r="Q645">
        <v>0</v>
      </c>
      <c r="R645" t="s">
        <v>51</v>
      </c>
      <c r="S645">
        <v>8.1666666666666607</v>
      </c>
      <c r="T645" t="s">
        <v>39</v>
      </c>
      <c r="U645" t="s">
        <v>40</v>
      </c>
      <c r="V645" t="s">
        <v>34</v>
      </c>
      <c r="W645" t="s">
        <v>34</v>
      </c>
      <c r="X645" t="s">
        <v>793</v>
      </c>
      <c r="Y645">
        <v>2009</v>
      </c>
      <c r="Z645">
        <v>2009</v>
      </c>
      <c r="AA645">
        <v>0.39</v>
      </c>
    </row>
    <row r="646" spans="1:27" x14ac:dyDescent="0.25">
      <c r="A646" t="s">
        <v>790</v>
      </c>
      <c r="B646" t="s">
        <v>53</v>
      </c>
      <c r="C646" t="s">
        <v>797</v>
      </c>
      <c r="D646" t="s">
        <v>30</v>
      </c>
      <c r="E646" s="1">
        <v>41332</v>
      </c>
      <c r="F646">
        <v>0</v>
      </c>
      <c r="G646">
        <v>0</v>
      </c>
      <c r="H646">
        <v>10.57</v>
      </c>
      <c r="I646">
        <v>0</v>
      </c>
      <c r="J646">
        <v>0</v>
      </c>
      <c r="K646" s="1">
        <v>41332</v>
      </c>
      <c r="L646">
        <v>107000</v>
      </c>
      <c r="M646">
        <v>0</v>
      </c>
      <c r="N646">
        <v>10</v>
      </c>
      <c r="O646">
        <v>0</v>
      </c>
      <c r="P646" s="1">
        <v>40908</v>
      </c>
      <c r="Q646">
        <v>0</v>
      </c>
      <c r="R646" t="s">
        <v>43</v>
      </c>
      <c r="S646">
        <v>7.4</v>
      </c>
      <c r="T646" t="s">
        <v>32</v>
      </c>
      <c r="U646" t="s">
        <v>40</v>
      </c>
      <c r="V646" t="s">
        <v>34</v>
      </c>
      <c r="W646" t="s">
        <v>34</v>
      </c>
      <c r="X646" t="s">
        <v>793</v>
      </c>
      <c r="Y646">
        <v>2013</v>
      </c>
      <c r="Z646">
        <v>2013</v>
      </c>
      <c r="AA646">
        <v>0.39</v>
      </c>
    </row>
    <row r="647" spans="1:27" x14ac:dyDescent="0.25">
      <c r="A647" t="s">
        <v>790</v>
      </c>
      <c r="B647" t="s">
        <v>798</v>
      </c>
      <c r="C647" t="s">
        <v>799</v>
      </c>
      <c r="D647" t="s">
        <v>30</v>
      </c>
      <c r="E647" s="1">
        <v>41624</v>
      </c>
      <c r="F647">
        <v>144013.83100000001</v>
      </c>
      <c r="G647">
        <v>8.19</v>
      </c>
      <c r="H647">
        <v>10.4</v>
      </c>
      <c r="I647">
        <v>52.8</v>
      </c>
      <c r="J647">
        <v>4475071.1430000002</v>
      </c>
      <c r="K647" s="1">
        <v>41624</v>
      </c>
      <c r="L647">
        <v>0</v>
      </c>
      <c r="M647">
        <v>0</v>
      </c>
      <c r="N647">
        <v>9.9499999999999993</v>
      </c>
      <c r="O647">
        <v>0</v>
      </c>
      <c r="P647" t="s">
        <v>43</v>
      </c>
      <c r="Q647">
        <v>0</v>
      </c>
      <c r="R647" t="s">
        <v>43</v>
      </c>
      <c r="S647">
        <v>10.133333333333301</v>
      </c>
      <c r="T647" t="s">
        <v>32</v>
      </c>
      <c r="U647" t="s">
        <v>40</v>
      </c>
      <c r="V647" t="s">
        <v>34</v>
      </c>
      <c r="W647" t="s">
        <v>34</v>
      </c>
      <c r="X647" t="s">
        <v>793</v>
      </c>
      <c r="Y647">
        <v>2013</v>
      </c>
      <c r="Z647">
        <v>2013</v>
      </c>
      <c r="AA647">
        <v>0.39</v>
      </c>
    </row>
    <row r="648" spans="1:27" x14ac:dyDescent="0.25">
      <c r="A648" t="s">
        <v>790</v>
      </c>
      <c r="B648" t="s">
        <v>800</v>
      </c>
      <c r="C648" t="s">
        <v>801</v>
      </c>
      <c r="D648" t="s">
        <v>30</v>
      </c>
      <c r="E648" s="1">
        <v>41624</v>
      </c>
      <c r="F648">
        <v>24456.938999999998</v>
      </c>
      <c r="G648">
        <v>8.18</v>
      </c>
      <c r="H648">
        <v>10.4</v>
      </c>
      <c r="I648">
        <v>51.72</v>
      </c>
      <c r="J648">
        <v>2666181.9750000001</v>
      </c>
      <c r="K648" s="1">
        <v>41624</v>
      </c>
      <c r="L648">
        <v>0</v>
      </c>
      <c r="M648">
        <v>0</v>
      </c>
      <c r="N648">
        <v>9.9499999999999993</v>
      </c>
      <c r="O648">
        <v>0</v>
      </c>
      <c r="P648" t="s">
        <v>43</v>
      </c>
      <c r="Q648">
        <v>0</v>
      </c>
      <c r="R648" t="s">
        <v>43</v>
      </c>
      <c r="S648">
        <v>10.133333333333301</v>
      </c>
      <c r="T648" t="s">
        <v>32</v>
      </c>
      <c r="U648" t="s">
        <v>40</v>
      </c>
      <c r="V648" t="s">
        <v>34</v>
      </c>
      <c r="W648" t="s">
        <v>34</v>
      </c>
      <c r="X648" t="s">
        <v>793</v>
      </c>
      <c r="Y648">
        <v>2013</v>
      </c>
      <c r="Z648">
        <v>2013</v>
      </c>
      <c r="AA648">
        <v>0.39</v>
      </c>
    </row>
    <row r="649" spans="1:27" x14ac:dyDescent="0.25">
      <c r="A649" t="s">
        <v>790</v>
      </c>
      <c r="B649" t="s">
        <v>798</v>
      </c>
      <c r="C649" t="s">
        <v>802</v>
      </c>
      <c r="D649" t="s">
        <v>30</v>
      </c>
      <c r="E649" s="1">
        <v>41830</v>
      </c>
      <c r="F649">
        <v>11388.893</v>
      </c>
      <c r="G649">
        <v>8.19</v>
      </c>
      <c r="H649">
        <v>10.4</v>
      </c>
      <c r="I649">
        <v>52.8</v>
      </c>
      <c r="J649">
        <v>106730.931</v>
      </c>
      <c r="K649" s="1">
        <v>41830</v>
      </c>
      <c r="L649">
        <v>9342.9</v>
      </c>
      <c r="M649">
        <v>0</v>
      </c>
      <c r="N649">
        <v>9.9499999999999993</v>
      </c>
      <c r="O649">
        <v>0</v>
      </c>
      <c r="P649" t="s">
        <v>43</v>
      </c>
      <c r="Q649">
        <v>0</v>
      </c>
      <c r="R649" t="s">
        <v>43</v>
      </c>
      <c r="S649">
        <v>15.633333333333301</v>
      </c>
      <c r="T649" t="s">
        <v>32</v>
      </c>
      <c r="U649" t="s">
        <v>40</v>
      </c>
      <c r="V649" t="s">
        <v>41</v>
      </c>
      <c r="W649" t="s">
        <v>34</v>
      </c>
      <c r="X649" t="s">
        <v>793</v>
      </c>
      <c r="Y649">
        <v>2014</v>
      </c>
      <c r="Z649">
        <v>2014</v>
      </c>
      <c r="AA649">
        <v>0.39</v>
      </c>
    </row>
    <row r="650" spans="1:27" x14ac:dyDescent="0.25">
      <c r="A650" t="s">
        <v>790</v>
      </c>
      <c r="B650" t="s">
        <v>794</v>
      </c>
      <c r="C650" t="s">
        <v>803</v>
      </c>
      <c r="D650" t="s">
        <v>30</v>
      </c>
      <c r="E650" s="1">
        <v>43776</v>
      </c>
      <c r="F650">
        <v>135092.34299999999</v>
      </c>
      <c r="G650">
        <v>7.79</v>
      </c>
      <c r="H650">
        <v>10.5</v>
      </c>
      <c r="I650">
        <v>52.2</v>
      </c>
      <c r="J650">
        <v>769317.71799999999</v>
      </c>
      <c r="K650" s="1">
        <v>43776</v>
      </c>
      <c r="L650">
        <v>-41800</v>
      </c>
      <c r="M650">
        <v>7.09</v>
      </c>
      <c r="N650">
        <v>9.35</v>
      </c>
      <c r="O650">
        <v>50</v>
      </c>
      <c r="P650" t="s">
        <v>43</v>
      </c>
      <c r="Q650">
        <v>0</v>
      </c>
      <c r="R650" t="s">
        <v>43</v>
      </c>
      <c r="S650">
        <v>13.733333333333301</v>
      </c>
      <c r="T650" t="s">
        <v>32</v>
      </c>
      <c r="U650" t="s">
        <v>33</v>
      </c>
      <c r="V650" t="s">
        <v>34</v>
      </c>
      <c r="W650" t="s">
        <v>34</v>
      </c>
      <c r="X650" t="s">
        <v>793</v>
      </c>
      <c r="Y650">
        <v>2019</v>
      </c>
      <c r="Z650">
        <v>2019</v>
      </c>
      <c r="AA650">
        <v>0.25</v>
      </c>
    </row>
    <row r="651" spans="1:27" x14ac:dyDescent="0.25">
      <c r="A651" t="s">
        <v>790</v>
      </c>
      <c r="B651" t="s">
        <v>794</v>
      </c>
      <c r="C651" t="s">
        <v>804</v>
      </c>
      <c r="D651" t="s">
        <v>38</v>
      </c>
      <c r="E651" s="1">
        <v>43776</v>
      </c>
      <c r="F651">
        <v>-918.97</v>
      </c>
      <c r="G651">
        <v>7.92</v>
      </c>
      <c r="H651">
        <v>10.75</v>
      </c>
      <c r="I651">
        <v>52.2</v>
      </c>
      <c r="J651">
        <v>120125.996</v>
      </c>
      <c r="K651" s="1">
        <v>43776</v>
      </c>
      <c r="L651">
        <v>-2500</v>
      </c>
      <c r="M651">
        <v>7.09</v>
      </c>
      <c r="N651">
        <v>9.35</v>
      </c>
      <c r="O651">
        <v>50</v>
      </c>
      <c r="P651" t="s">
        <v>43</v>
      </c>
      <c r="Q651">
        <v>0</v>
      </c>
      <c r="R651" t="s">
        <v>43</v>
      </c>
      <c r="S651">
        <v>13.733333333333301</v>
      </c>
      <c r="T651" t="s">
        <v>39</v>
      </c>
      <c r="U651" t="s">
        <v>33</v>
      </c>
      <c r="V651" t="s">
        <v>34</v>
      </c>
      <c r="W651" t="s">
        <v>34</v>
      </c>
      <c r="X651" t="s">
        <v>793</v>
      </c>
      <c r="Y651">
        <v>2019</v>
      </c>
      <c r="Z651">
        <v>2019</v>
      </c>
      <c r="AA651">
        <v>0.25</v>
      </c>
    </row>
    <row r="652" spans="1:27" x14ac:dyDescent="0.25">
      <c r="A652" t="s">
        <v>790</v>
      </c>
      <c r="B652" t="s">
        <v>791</v>
      </c>
      <c r="C652" t="s">
        <v>805</v>
      </c>
      <c r="D652" t="s">
        <v>30</v>
      </c>
      <c r="E652" s="1">
        <v>44369</v>
      </c>
      <c r="F652">
        <v>109644</v>
      </c>
      <c r="G652">
        <v>8.18</v>
      </c>
      <c r="H652">
        <v>11</v>
      </c>
      <c r="I652">
        <v>53</v>
      </c>
      <c r="J652">
        <v>3486960</v>
      </c>
      <c r="K652" s="1">
        <v>44369</v>
      </c>
      <c r="L652">
        <v>49000</v>
      </c>
      <c r="M652">
        <v>0</v>
      </c>
      <c r="N652">
        <v>0</v>
      </c>
      <c r="O652">
        <v>0</v>
      </c>
      <c r="P652" t="s">
        <v>43</v>
      </c>
      <c r="Q652">
        <v>0</v>
      </c>
      <c r="R652" t="s">
        <v>43</v>
      </c>
      <c r="S652">
        <v>24.1666666666666</v>
      </c>
      <c r="T652" t="s">
        <v>32</v>
      </c>
      <c r="U652" t="s">
        <v>40</v>
      </c>
      <c r="V652" t="s">
        <v>34</v>
      </c>
      <c r="W652" t="s">
        <v>34</v>
      </c>
      <c r="X652" t="s">
        <v>793</v>
      </c>
      <c r="Y652">
        <v>2021</v>
      </c>
      <c r="Z652">
        <v>2021</v>
      </c>
      <c r="AA652">
        <v>0.25</v>
      </c>
    </row>
    <row r="653" spans="1:27" x14ac:dyDescent="0.25">
      <c r="A653" t="s">
        <v>790</v>
      </c>
      <c r="B653" t="s">
        <v>53</v>
      </c>
      <c r="C653" t="s">
        <v>806</v>
      </c>
      <c r="D653" t="s">
        <v>30</v>
      </c>
      <c r="E653" s="1">
        <v>44974</v>
      </c>
      <c r="F653">
        <v>94696.635999999999</v>
      </c>
      <c r="G653">
        <v>7.32</v>
      </c>
      <c r="H653">
        <v>10.35</v>
      </c>
      <c r="I653">
        <v>50.8</v>
      </c>
      <c r="J653">
        <v>1988674.334</v>
      </c>
      <c r="K653" s="1">
        <v>44974</v>
      </c>
      <c r="L653">
        <v>27000</v>
      </c>
      <c r="M653">
        <v>0</v>
      </c>
      <c r="N653">
        <v>9.5</v>
      </c>
      <c r="O653">
        <v>0</v>
      </c>
      <c r="P653" t="s">
        <v>43</v>
      </c>
      <c r="Q653">
        <v>0</v>
      </c>
      <c r="R653" t="s">
        <v>43</v>
      </c>
      <c r="S653">
        <v>38.733333333333299</v>
      </c>
      <c r="T653" t="s">
        <v>32</v>
      </c>
      <c r="U653" t="s">
        <v>40</v>
      </c>
      <c r="V653" t="s">
        <v>34</v>
      </c>
      <c r="W653" t="s">
        <v>34</v>
      </c>
      <c r="X653" t="s">
        <v>793</v>
      </c>
      <c r="Y653">
        <v>2023</v>
      </c>
      <c r="Z653">
        <v>2023</v>
      </c>
      <c r="AA653">
        <v>0.25</v>
      </c>
    </row>
    <row r="654" spans="1:27" x14ac:dyDescent="0.25">
      <c r="A654" t="s">
        <v>807</v>
      </c>
      <c r="B654" t="s">
        <v>808</v>
      </c>
      <c r="C654" t="s">
        <v>809</v>
      </c>
      <c r="D654" t="s">
        <v>30</v>
      </c>
      <c r="E654" s="1">
        <v>39507</v>
      </c>
      <c r="F654">
        <v>3308.6640000000002</v>
      </c>
      <c r="G654">
        <v>8.59</v>
      </c>
      <c r="H654">
        <v>10.75</v>
      </c>
      <c r="I654">
        <v>42.8</v>
      </c>
      <c r="J654">
        <v>52055.724999999999</v>
      </c>
      <c r="K654" s="1">
        <v>39507</v>
      </c>
      <c r="L654">
        <v>2116.6019999999999</v>
      </c>
      <c r="M654">
        <v>8.3800000000000008</v>
      </c>
      <c r="N654">
        <v>10.25</v>
      </c>
      <c r="O654">
        <v>42.8</v>
      </c>
      <c r="P654" s="1">
        <v>39082</v>
      </c>
      <c r="Q654">
        <v>50490.953000000001</v>
      </c>
      <c r="R654" t="s">
        <v>51</v>
      </c>
      <c r="S654">
        <v>6.5333333333333297</v>
      </c>
      <c r="T654" t="s">
        <v>39</v>
      </c>
      <c r="U654" t="s">
        <v>33</v>
      </c>
      <c r="V654" t="s">
        <v>34</v>
      </c>
      <c r="W654" t="s">
        <v>34</v>
      </c>
      <c r="X654" t="s">
        <v>810</v>
      </c>
      <c r="Y654">
        <v>2008</v>
      </c>
      <c r="Z654">
        <v>2008</v>
      </c>
      <c r="AA654">
        <v>0.39</v>
      </c>
    </row>
    <row r="655" spans="1:27" x14ac:dyDescent="0.25">
      <c r="A655" t="s">
        <v>807</v>
      </c>
      <c r="B655" t="s">
        <v>811</v>
      </c>
      <c r="C655" t="s">
        <v>812</v>
      </c>
      <c r="D655" t="s">
        <v>38</v>
      </c>
      <c r="E655" s="1">
        <v>39846</v>
      </c>
      <c r="F655">
        <v>5600</v>
      </c>
      <c r="G655">
        <v>8.73</v>
      </c>
      <c r="H655">
        <v>11.4</v>
      </c>
      <c r="I655">
        <v>47</v>
      </c>
      <c r="J655">
        <v>51919.298999999999</v>
      </c>
      <c r="K655" s="1">
        <v>39846</v>
      </c>
      <c r="L655">
        <v>3700</v>
      </c>
      <c r="M655">
        <v>7.74</v>
      </c>
      <c r="N655">
        <v>10.050000000000001</v>
      </c>
      <c r="O655">
        <v>34.19</v>
      </c>
      <c r="P655" s="1">
        <v>39447</v>
      </c>
      <c r="Q655">
        <v>50700</v>
      </c>
      <c r="R655" t="s">
        <v>51</v>
      </c>
      <c r="S655">
        <v>6.6666666666666599</v>
      </c>
      <c r="T655" t="s">
        <v>39</v>
      </c>
      <c r="U655" t="s">
        <v>33</v>
      </c>
      <c r="V655" t="s">
        <v>34</v>
      </c>
      <c r="W655" t="s">
        <v>34</v>
      </c>
      <c r="X655" t="s">
        <v>810</v>
      </c>
      <c r="Y655">
        <v>2009</v>
      </c>
      <c r="Z655">
        <v>2009</v>
      </c>
      <c r="AA655">
        <v>0.39</v>
      </c>
    </row>
    <row r="656" spans="1:27" x14ac:dyDescent="0.25">
      <c r="A656" t="s">
        <v>807</v>
      </c>
      <c r="B656" t="s">
        <v>813</v>
      </c>
      <c r="C656" t="s">
        <v>814</v>
      </c>
      <c r="D656" t="s">
        <v>38</v>
      </c>
      <c r="E656" s="1">
        <v>40116</v>
      </c>
      <c r="F656">
        <v>34600</v>
      </c>
      <c r="G656">
        <v>9.41</v>
      </c>
      <c r="H656">
        <v>12.25</v>
      </c>
      <c r="I656">
        <v>53.57</v>
      </c>
      <c r="J656">
        <v>468827.20199999999</v>
      </c>
      <c r="K656" s="1">
        <v>40116</v>
      </c>
      <c r="L656">
        <v>19054.659</v>
      </c>
      <c r="M656">
        <v>8.18</v>
      </c>
      <c r="N656">
        <v>9.9499999999999993</v>
      </c>
      <c r="O656">
        <v>53.57</v>
      </c>
      <c r="P656" s="1">
        <v>39813</v>
      </c>
      <c r="Q656">
        <v>467082.97399999999</v>
      </c>
      <c r="R656" t="s">
        <v>51</v>
      </c>
      <c r="S656">
        <v>6.5666666666666602</v>
      </c>
      <c r="T656" t="s">
        <v>39</v>
      </c>
      <c r="U656" t="s">
        <v>33</v>
      </c>
      <c r="V656" t="s">
        <v>34</v>
      </c>
      <c r="W656" t="s">
        <v>34</v>
      </c>
      <c r="X656" t="s">
        <v>810</v>
      </c>
      <c r="Y656">
        <v>2009</v>
      </c>
      <c r="Z656">
        <v>2009</v>
      </c>
      <c r="AA656">
        <v>0.39</v>
      </c>
    </row>
    <row r="657" spans="1:27" x14ac:dyDescent="0.25">
      <c r="A657" t="s">
        <v>807</v>
      </c>
      <c r="B657" t="s">
        <v>815</v>
      </c>
      <c r="C657" t="s">
        <v>816</v>
      </c>
      <c r="D657" t="s">
        <v>30</v>
      </c>
      <c r="E657" s="1">
        <v>40147</v>
      </c>
      <c r="F657">
        <v>111289.704</v>
      </c>
      <c r="G657">
        <v>9.1999999999999993</v>
      </c>
      <c r="H657">
        <v>11.6</v>
      </c>
      <c r="I657">
        <v>50.36</v>
      </c>
      <c r="J657">
        <v>1485661.4</v>
      </c>
      <c r="K657" s="1">
        <v>40147</v>
      </c>
      <c r="L657">
        <v>42201.877</v>
      </c>
      <c r="M657">
        <v>8.14</v>
      </c>
      <c r="N657">
        <v>10.35</v>
      </c>
      <c r="O657">
        <v>49.99</v>
      </c>
      <c r="P657" s="1">
        <v>39813</v>
      </c>
      <c r="Q657">
        <v>1420365.2150000001</v>
      </c>
      <c r="R657" t="s">
        <v>51</v>
      </c>
      <c r="S657">
        <v>6.6333333333333302</v>
      </c>
      <c r="T657" t="s">
        <v>39</v>
      </c>
      <c r="U657" t="s">
        <v>33</v>
      </c>
      <c r="V657" t="s">
        <v>34</v>
      </c>
      <c r="W657" t="s">
        <v>34</v>
      </c>
      <c r="X657" t="s">
        <v>810</v>
      </c>
      <c r="Y657">
        <v>2009</v>
      </c>
      <c r="Z657">
        <v>2009</v>
      </c>
      <c r="AA657">
        <v>0.39</v>
      </c>
    </row>
    <row r="658" spans="1:27" x14ac:dyDescent="0.25">
      <c r="A658" t="s">
        <v>807</v>
      </c>
      <c r="B658" t="s">
        <v>817</v>
      </c>
      <c r="C658" t="s">
        <v>818</v>
      </c>
      <c r="D658" t="s">
        <v>38</v>
      </c>
      <c r="E658" s="1">
        <v>40484</v>
      </c>
      <c r="F658">
        <v>79232.385999999999</v>
      </c>
      <c r="G658">
        <v>9.66</v>
      </c>
      <c r="H658">
        <v>11.3</v>
      </c>
      <c r="I658">
        <v>53.64</v>
      </c>
      <c r="J658">
        <v>982651.87800000003</v>
      </c>
      <c r="K658" s="1">
        <v>40484</v>
      </c>
      <c r="L658">
        <v>44070.144999999997</v>
      </c>
      <c r="M658">
        <v>7.91</v>
      </c>
      <c r="N658">
        <v>9.75</v>
      </c>
      <c r="O658">
        <v>50</v>
      </c>
      <c r="P658" s="1">
        <v>40178</v>
      </c>
      <c r="Q658">
        <v>970722.73899999994</v>
      </c>
      <c r="R658" t="s">
        <v>51</v>
      </c>
      <c r="S658">
        <v>6.6666666666666599</v>
      </c>
      <c r="T658" t="s">
        <v>39</v>
      </c>
      <c r="U658" t="s">
        <v>33</v>
      </c>
      <c r="V658" t="s">
        <v>34</v>
      </c>
      <c r="W658" t="s">
        <v>34</v>
      </c>
      <c r="X658" t="s">
        <v>810</v>
      </c>
      <c r="Y658">
        <v>2010</v>
      </c>
      <c r="Z658">
        <v>2010</v>
      </c>
      <c r="AA658">
        <v>0.39</v>
      </c>
    </row>
    <row r="659" spans="1:27" x14ac:dyDescent="0.25">
      <c r="A659" t="s">
        <v>807</v>
      </c>
      <c r="B659" t="s">
        <v>819</v>
      </c>
      <c r="C659" t="s">
        <v>820</v>
      </c>
      <c r="D659" t="s">
        <v>38</v>
      </c>
      <c r="E659" s="1">
        <v>40484</v>
      </c>
      <c r="F659">
        <v>26811.061000000002</v>
      </c>
      <c r="G659">
        <v>9.65</v>
      </c>
      <c r="H659">
        <v>11.3</v>
      </c>
      <c r="I659">
        <v>53.96</v>
      </c>
      <c r="J659">
        <v>242923.16099999999</v>
      </c>
      <c r="K659" s="1">
        <v>40484</v>
      </c>
      <c r="L659">
        <v>16651.397000000001</v>
      </c>
      <c r="M659">
        <v>8.16</v>
      </c>
      <c r="N659">
        <v>9.75</v>
      </c>
      <c r="O659">
        <v>50</v>
      </c>
      <c r="P659" s="1">
        <v>40178</v>
      </c>
      <c r="Q659">
        <v>243489.399</v>
      </c>
      <c r="R659" t="s">
        <v>51</v>
      </c>
      <c r="S659">
        <v>6.6666666666666599</v>
      </c>
      <c r="T659" t="s">
        <v>39</v>
      </c>
      <c r="U659" t="s">
        <v>33</v>
      </c>
      <c r="V659" t="s">
        <v>34</v>
      </c>
      <c r="W659" t="s">
        <v>34</v>
      </c>
      <c r="X659" t="s">
        <v>810</v>
      </c>
      <c r="Y659">
        <v>2010</v>
      </c>
      <c r="Z659">
        <v>2010</v>
      </c>
      <c r="AA659">
        <v>0.39</v>
      </c>
    </row>
    <row r="660" spans="1:27" x14ac:dyDescent="0.25">
      <c r="A660" t="s">
        <v>807</v>
      </c>
      <c r="B660" t="s">
        <v>821</v>
      </c>
      <c r="C660" t="s">
        <v>822</v>
      </c>
      <c r="D660" t="s">
        <v>30</v>
      </c>
      <c r="E660" s="1">
        <v>40574</v>
      </c>
      <c r="F660">
        <v>28400</v>
      </c>
      <c r="G660">
        <v>8.11</v>
      </c>
      <c r="H660">
        <v>10.5</v>
      </c>
      <c r="I660">
        <v>50.7</v>
      </c>
      <c r="J660">
        <v>381600</v>
      </c>
      <c r="K660" s="1">
        <v>40574</v>
      </c>
      <c r="L660">
        <v>16802.364000000001</v>
      </c>
      <c r="M660">
        <v>7.63</v>
      </c>
      <c r="N660">
        <v>9.6</v>
      </c>
      <c r="O660">
        <v>50.7</v>
      </c>
      <c r="P660" s="1">
        <v>40178</v>
      </c>
      <c r="Q660">
        <v>370436.701</v>
      </c>
      <c r="R660" t="s">
        <v>51</v>
      </c>
      <c r="S660">
        <v>6.6333333333333302</v>
      </c>
      <c r="T660" t="s">
        <v>39</v>
      </c>
      <c r="U660" t="s">
        <v>33</v>
      </c>
      <c r="V660" t="s">
        <v>34</v>
      </c>
      <c r="W660" t="s">
        <v>34</v>
      </c>
      <c r="X660" t="s">
        <v>810</v>
      </c>
      <c r="Y660">
        <v>2011</v>
      </c>
      <c r="Z660">
        <v>2011</v>
      </c>
      <c r="AA660">
        <v>0.39</v>
      </c>
    </row>
    <row r="661" spans="1:27" x14ac:dyDescent="0.25">
      <c r="A661" t="s">
        <v>807</v>
      </c>
      <c r="B661" t="s">
        <v>811</v>
      </c>
      <c r="C661" t="s">
        <v>823</v>
      </c>
      <c r="D661" t="s">
        <v>38</v>
      </c>
      <c r="E661" s="1">
        <v>40633</v>
      </c>
      <c r="F661">
        <v>6166.02</v>
      </c>
      <c r="G661">
        <v>9.08</v>
      </c>
      <c r="H661">
        <v>10.65</v>
      </c>
      <c r="I661">
        <v>50.17</v>
      </c>
      <c r="J661">
        <v>50801.290999999997</v>
      </c>
      <c r="K661" s="1">
        <v>40633</v>
      </c>
      <c r="L661">
        <v>5072.6859999999997</v>
      </c>
      <c r="M661">
        <v>8.39</v>
      </c>
      <c r="N661">
        <v>9.4499999999999993</v>
      </c>
      <c r="O661">
        <v>50.17</v>
      </c>
      <c r="P661" s="1">
        <v>40178</v>
      </c>
      <c r="Q661">
        <v>49678.339</v>
      </c>
      <c r="R661" t="s">
        <v>51</v>
      </c>
      <c r="S661">
        <v>6.5333333333333297</v>
      </c>
      <c r="T661" t="s">
        <v>39</v>
      </c>
      <c r="U661" t="s">
        <v>33</v>
      </c>
      <c r="V661" t="s">
        <v>34</v>
      </c>
      <c r="W661" t="s">
        <v>34</v>
      </c>
      <c r="X661" t="s">
        <v>810</v>
      </c>
      <c r="Y661">
        <v>2011</v>
      </c>
      <c r="Z661">
        <v>2011</v>
      </c>
      <c r="AA661">
        <v>0.39</v>
      </c>
    </row>
    <row r="662" spans="1:27" x14ac:dyDescent="0.25">
      <c r="A662" t="s">
        <v>807</v>
      </c>
      <c r="B662" t="s">
        <v>808</v>
      </c>
      <c r="C662" t="s">
        <v>824</v>
      </c>
      <c r="D662" t="s">
        <v>30</v>
      </c>
      <c r="E662" s="1">
        <v>40756</v>
      </c>
      <c r="F662">
        <v>7149.6289999999999</v>
      </c>
      <c r="G662">
        <v>8.58</v>
      </c>
      <c r="H662">
        <v>10.7</v>
      </c>
      <c r="I662">
        <v>42.88</v>
      </c>
      <c r="J662">
        <v>57513.095999999998</v>
      </c>
      <c r="K662" s="1">
        <v>40756</v>
      </c>
      <c r="L662">
        <v>3275.8710000000001</v>
      </c>
      <c r="M662">
        <v>7.93</v>
      </c>
      <c r="N662">
        <v>9.1999999999999993</v>
      </c>
      <c r="O662">
        <v>42.88</v>
      </c>
      <c r="P662" s="1">
        <v>40178</v>
      </c>
      <c r="Q662">
        <v>56326.788999999997</v>
      </c>
      <c r="R662" t="s">
        <v>51</v>
      </c>
      <c r="S662">
        <v>6.6333333333333302</v>
      </c>
      <c r="T662" t="s">
        <v>39</v>
      </c>
      <c r="U662" t="s">
        <v>33</v>
      </c>
      <c r="V662" t="s">
        <v>34</v>
      </c>
      <c r="W662" t="s">
        <v>34</v>
      </c>
      <c r="X662" t="s">
        <v>810</v>
      </c>
      <c r="Y662">
        <v>2011</v>
      </c>
      <c r="Z662">
        <v>2011</v>
      </c>
      <c r="AA662">
        <v>0.39</v>
      </c>
    </row>
    <row r="663" spans="1:27" x14ac:dyDescent="0.25">
      <c r="A663" t="s">
        <v>807</v>
      </c>
      <c r="B663" t="s">
        <v>808</v>
      </c>
      <c r="C663" t="s">
        <v>825</v>
      </c>
      <c r="D663" t="s">
        <v>38</v>
      </c>
      <c r="E663" s="1">
        <v>40756</v>
      </c>
      <c r="F663">
        <v>4447.5</v>
      </c>
      <c r="G663">
        <v>8.58</v>
      </c>
      <c r="H663">
        <v>10.7</v>
      </c>
      <c r="I663">
        <v>42.88</v>
      </c>
      <c r="J663">
        <v>51364.642</v>
      </c>
      <c r="K663" s="1">
        <v>40756</v>
      </c>
      <c r="L663">
        <v>3723.5349999999999</v>
      </c>
      <c r="M663">
        <v>7.93</v>
      </c>
      <c r="N663">
        <v>9.1999999999999993</v>
      </c>
      <c r="O663">
        <v>42.88</v>
      </c>
      <c r="P663" s="1">
        <v>40178</v>
      </c>
      <c r="Q663">
        <v>50726.025999999998</v>
      </c>
      <c r="R663" t="s">
        <v>51</v>
      </c>
      <c r="S663">
        <v>6.6333333333333302</v>
      </c>
      <c r="T663" t="s">
        <v>39</v>
      </c>
      <c r="U663" t="s">
        <v>33</v>
      </c>
      <c r="V663" t="s">
        <v>34</v>
      </c>
      <c r="W663" t="s">
        <v>34</v>
      </c>
      <c r="X663" t="s">
        <v>810</v>
      </c>
      <c r="Y663">
        <v>2011</v>
      </c>
      <c r="Z663">
        <v>2011</v>
      </c>
      <c r="AA663">
        <v>0.39</v>
      </c>
    </row>
    <row r="664" spans="1:27" x14ac:dyDescent="0.25">
      <c r="A664" t="s">
        <v>807</v>
      </c>
      <c r="B664" t="s">
        <v>813</v>
      </c>
      <c r="C664" t="s">
        <v>826</v>
      </c>
      <c r="D664" t="s">
        <v>38</v>
      </c>
      <c r="E664" s="1">
        <v>41214</v>
      </c>
      <c r="F664">
        <v>27434.073</v>
      </c>
      <c r="G664">
        <v>9.08</v>
      </c>
      <c r="H664">
        <v>11.75</v>
      </c>
      <c r="I664">
        <v>53.7</v>
      </c>
      <c r="J664">
        <v>487852.12900000002</v>
      </c>
      <c r="K664" s="1">
        <v>41214</v>
      </c>
      <c r="L664">
        <v>7853.1629999999996</v>
      </c>
      <c r="M664">
        <v>7.84</v>
      </c>
      <c r="N664">
        <v>9.4499999999999993</v>
      </c>
      <c r="O664">
        <v>53.7</v>
      </c>
      <c r="P664" s="1">
        <v>40908</v>
      </c>
      <c r="Q664">
        <v>466383.91200000001</v>
      </c>
      <c r="R664" t="s">
        <v>51</v>
      </c>
      <c r="S664">
        <v>6.7333333333333298</v>
      </c>
      <c r="T664" t="s">
        <v>39</v>
      </c>
      <c r="U664" t="s">
        <v>33</v>
      </c>
      <c r="V664" t="s">
        <v>34</v>
      </c>
      <c r="W664" t="s">
        <v>34</v>
      </c>
      <c r="X664" t="s">
        <v>810</v>
      </c>
      <c r="Y664">
        <v>2012</v>
      </c>
      <c r="Z664">
        <v>2012</v>
      </c>
      <c r="AA664">
        <v>0.39</v>
      </c>
    </row>
    <row r="665" spans="1:27" x14ac:dyDescent="0.25">
      <c r="A665" t="s">
        <v>807</v>
      </c>
      <c r="B665" t="s">
        <v>813</v>
      </c>
      <c r="C665" t="s">
        <v>827</v>
      </c>
      <c r="D665" t="s">
        <v>38</v>
      </c>
      <c r="E665" s="1">
        <v>41698</v>
      </c>
      <c r="F665">
        <v>29911.284</v>
      </c>
      <c r="G665">
        <v>8.85</v>
      </c>
      <c r="H665">
        <v>11.45</v>
      </c>
      <c r="I665">
        <v>53.68</v>
      </c>
      <c r="J665">
        <v>476523.68599999999</v>
      </c>
      <c r="K665" s="1">
        <v>41698</v>
      </c>
      <c r="L665">
        <v>19283.723000000002</v>
      </c>
      <c r="M665">
        <v>7.83</v>
      </c>
      <c r="N665">
        <v>9.5500000000000007</v>
      </c>
      <c r="O665">
        <v>53.68</v>
      </c>
      <c r="P665" s="1">
        <v>41274</v>
      </c>
      <c r="Q665">
        <v>468716.31599999999</v>
      </c>
      <c r="R665" t="s">
        <v>51</v>
      </c>
      <c r="S665">
        <v>10.6</v>
      </c>
      <c r="T665" t="s">
        <v>39</v>
      </c>
      <c r="U665" t="s">
        <v>33</v>
      </c>
      <c r="V665" t="s">
        <v>34</v>
      </c>
      <c r="W665" t="s">
        <v>34</v>
      </c>
      <c r="X665" t="s">
        <v>810</v>
      </c>
      <c r="Y665">
        <v>2014</v>
      </c>
      <c r="Z665">
        <v>2014</v>
      </c>
      <c r="AA665">
        <v>0.39</v>
      </c>
    </row>
    <row r="666" spans="1:27" x14ac:dyDescent="0.25">
      <c r="A666" t="s">
        <v>807</v>
      </c>
      <c r="B666" t="s">
        <v>808</v>
      </c>
      <c r="C666" t="s">
        <v>828</v>
      </c>
      <c r="D666" t="s">
        <v>30</v>
      </c>
      <c r="E666" s="1">
        <v>41789</v>
      </c>
      <c r="F666">
        <v>6880.5510000000004</v>
      </c>
      <c r="G666">
        <v>8.5500000000000007</v>
      </c>
      <c r="H666">
        <v>10.25</v>
      </c>
      <c r="I666">
        <v>47.78</v>
      </c>
      <c r="J666">
        <v>52000.078999999998</v>
      </c>
      <c r="K666" s="1">
        <v>41789</v>
      </c>
      <c r="L666">
        <v>5592.39</v>
      </c>
      <c r="M666">
        <v>8.2799999999999994</v>
      </c>
      <c r="N666">
        <v>9.6999999999999993</v>
      </c>
      <c r="O666">
        <v>47.78</v>
      </c>
      <c r="P666" s="1">
        <v>41274</v>
      </c>
      <c r="Q666">
        <v>51903.737999999998</v>
      </c>
      <c r="R666" t="s">
        <v>51</v>
      </c>
      <c r="S666">
        <v>10.633333333333301</v>
      </c>
      <c r="T666" t="s">
        <v>39</v>
      </c>
      <c r="U666" t="s">
        <v>33</v>
      </c>
      <c r="V666" t="s">
        <v>34</v>
      </c>
      <c r="W666" t="s">
        <v>34</v>
      </c>
      <c r="X666" t="s">
        <v>810</v>
      </c>
      <c r="Y666">
        <v>2014</v>
      </c>
      <c r="Z666">
        <v>2014</v>
      </c>
      <c r="AA666">
        <v>0.39</v>
      </c>
    </row>
    <row r="667" spans="1:27" x14ac:dyDescent="0.25">
      <c r="A667" t="s">
        <v>807</v>
      </c>
      <c r="B667" t="s">
        <v>829</v>
      </c>
      <c r="C667" t="s">
        <v>830</v>
      </c>
      <c r="D667" t="s">
        <v>38</v>
      </c>
      <c r="E667" s="1">
        <v>42307</v>
      </c>
      <c r="F667">
        <v>23195.466</v>
      </c>
      <c r="G667">
        <v>7.99</v>
      </c>
      <c r="H667">
        <v>10.25</v>
      </c>
      <c r="I667">
        <v>52.8</v>
      </c>
      <c r="J667">
        <v>480059.28200000001</v>
      </c>
      <c r="K667" s="1">
        <v>42307</v>
      </c>
      <c r="L667">
        <v>15831.322</v>
      </c>
      <c r="M667">
        <v>7.72</v>
      </c>
      <c r="N667">
        <v>9.8000000000000007</v>
      </c>
      <c r="O667">
        <v>52.1</v>
      </c>
      <c r="P667" s="1">
        <v>41639</v>
      </c>
      <c r="Q667">
        <v>475316.15500000003</v>
      </c>
      <c r="R667" t="s">
        <v>51</v>
      </c>
      <c r="S667">
        <v>10.566666666666601</v>
      </c>
      <c r="T667" t="s">
        <v>39</v>
      </c>
      <c r="U667" t="s">
        <v>33</v>
      </c>
      <c r="V667" t="s">
        <v>34</v>
      </c>
      <c r="W667" t="s">
        <v>34</v>
      </c>
      <c r="X667" t="s">
        <v>810</v>
      </c>
      <c r="Y667">
        <v>2015</v>
      </c>
      <c r="Z667">
        <v>2015</v>
      </c>
      <c r="AA667">
        <v>0.39</v>
      </c>
    </row>
    <row r="668" spans="1:27" x14ac:dyDescent="0.25">
      <c r="A668" t="s">
        <v>807</v>
      </c>
      <c r="B668" t="s">
        <v>813</v>
      </c>
      <c r="C668" t="s">
        <v>831</v>
      </c>
      <c r="D668" t="s">
        <v>38</v>
      </c>
      <c r="E668" s="1">
        <v>42284</v>
      </c>
      <c r="F668">
        <v>49700</v>
      </c>
      <c r="G668">
        <v>8.5</v>
      </c>
      <c r="H668">
        <v>10.95</v>
      </c>
      <c r="I668">
        <v>53.54</v>
      </c>
      <c r="J668">
        <v>590143.04599999997</v>
      </c>
      <c r="K668" s="1">
        <v>42284</v>
      </c>
      <c r="L668">
        <v>32800</v>
      </c>
      <c r="M668">
        <v>7.75</v>
      </c>
      <c r="N668">
        <v>9.5500000000000007</v>
      </c>
      <c r="O668">
        <v>53.54</v>
      </c>
      <c r="P668" s="1">
        <v>42004</v>
      </c>
      <c r="Q668">
        <v>580400</v>
      </c>
      <c r="R668" t="s">
        <v>51</v>
      </c>
      <c r="S668">
        <v>5.8</v>
      </c>
      <c r="T668" t="s">
        <v>39</v>
      </c>
      <c r="U668" t="s">
        <v>40</v>
      </c>
      <c r="V668" t="s">
        <v>41</v>
      </c>
      <c r="W668" t="s">
        <v>34</v>
      </c>
      <c r="X668" t="s">
        <v>810</v>
      </c>
      <c r="Y668">
        <v>2015</v>
      </c>
      <c r="Z668">
        <v>2015</v>
      </c>
      <c r="AA668">
        <v>0.39</v>
      </c>
    </row>
    <row r="669" spans="1:27" x14ac:dyDescent="0.25">
      <c r="A669" t="s">
        <v>807</v>
      </c>
      <c r="B669" t="s">
        <v>811</v>
      </c>
      <c r="C669" t="s">
        <v>832</v>
      </c>
      <c r="D669" t="s">
        <v>38</v>
      </c>
      <c r="E669" s="1">
        <v>42410</v>
      </c>
      <c r="F669">
        <v>11778.728999999999</v>
      </c>
      <c r="G669">
        <v>8.59</v>
      </c>
      <c r="H669">
        <v>10.4</v>
      </c>
      <c r="I669">
        <v>55</v>
      </c>
      <c r="J669">
        <v>70713.445999999996</v>
      </c>
      <c r="K669" s="1">
        <v>42410</v>
      </c>
      <c r="L669">
        <v>7800</v>
      </c>
      <c r="M669">
        <v>7.99</v>
      </c>
      <c r="N669">
        <v>9.6</v>
      </c>
      <c r="O669">
        <v>50</v>
      </c>
      <c r="P669" s="1">
        <v>42004</v>
      </c>
      <c r="Q669">
        <v>69900</v>
      </c>
      <c r="R669" t="s">
        <v>51</v>
      </c>
      <c r="S669">
        <v>7</v>
      </c>
      <c r="T669" t="s">
        <v>39</v>
      </c>
      <c r="U669" t="s">
        <v>40</v>
      </c>
      <c r="V669" t="s">
        <v>41</v>
      </c>
      <c r="W669" t="s">
        <v>34</v>
      </c>
      <c r="X669" t="s">
        <v>810</v>
      </c>
      <c r="Y669">
        <v>2016</v>
      </c>
      <c r="Z669">
        <v>2016</v>
      </c>
      <c r="AA669">
        <v>0.39</v>
      </c>
    </row>
    <row r="670" spans="1:27" x14ac:dyDescent="0.25">
      <c r="A670" t="s">
        <v>807</v>
      </c>
      <c r="B670" t="s">
        <v>808</v>
      </c>
      <c r="C670" t="s">
        <v>833</v>
      </c>
      <c r="D670" t="s">
        <v>38</v>
      </c>
      <c r="E670" s="1">
        <v>42489</v>
      </c>
      <c r="F670">
        <v>2985.0320000000002</v>
      </c>
      <c r="G670">
        <v>8.7200000000000006</v>
      </c>
      <c r="H670">
        <v>10.25</v>
      </c>
      <c r="I670">
        <v>52.92</v>
      </c>
      <c r="J670">
        <v>57541.523999999998</v>
      </c>
      <c r="K670" s="1">
        <v>42489</v>
      </c>
      <c r="L670">
        <v>1634.6880000000001</v>
      </c>
      <c r="M670">
        <v>8.4600000000000009</v>
      </c>
      <c r="N670">
        <v>9.8000000000000007</v>
      </c>
      <c r="O670">
        <v>52.17</v>
      </c>
      <c r="P670" s="1">
        <v>42004</v>
      </c>
      <c r="Q670">
        <v>57151.447999999997</v>
      </c>
      <c r="R670" t="s">
        <v>51</v>
      </c>
      <c r="S670">
        <v>10.6</v>
      </c>
      <c r="T670" t="s">
        <v>39</v>
      </c>
      <c r="U670" t="s">
        <v>33</v>
      </c>
      <c r="V670" t="s">
        <v>34</v>
      </c>
      <c r="W670" t="s">
        <v>34</v>
      </c>
      <c r="X670" t="s">
        <v>810</v>
      </c>
      <c r="Y670">
        <v>2016</v>
      </c>
      <c r="Z670">
        <v>2016</v>
      </c>
      <c r="AA670">
        <v>0.39</v>
      </c>
    </row>
    <row r="671" spans="1:27" x14ac:dyDescent="0.25">
      <c r="A671" t="s">
        <v>807</v>
      </c>
      <c r="B671" t="s">
        <v>808</v>
      </c>
      <c r="C671" t="s">
        <v>834</v>
      </c>
      <c r="D671" t="s">
        <v>30</v>
      </c>
      <c r="E671" s="1">
        <v>42489</v>
      </c>
      <c r="F671">
        <v>3812.1210000000001</v>
      </c>
      <c r="G671">
        <v>8.7200000000000006</v>
      </c>
      <c r="H671">
        <v>10.25</v>
      </c>
      <c r="I671">
        <v>52.92</v>
      </c>
      <c r="J671">
        <v>57252.286</v>
      </c>
      <c r="K671" s="1">
        <v>42489</v>
      </c>
      <c r="L671">
        <v>2134.8530000000001</v>
      </c>
      <c r="M671">
        <v>8.4600000000000009</v>
      </c>
      <c r="N671">
        <v>9.8000000000000007</v>
      </c>
      <c r="O671">
        <v>52.17</v>
      </c>
      <c r="P671" s="1">
        <v>42004</v>
      </c>
      <c r="Q671">
        <v>57158.872000000003</v>
      </c>
      <c r="R671" t="s">
        <v>51</v>
      </c>
      <c r="S671">
        <v>10.6</v>
      </c>
      <c r="T671" t="s">
        <v>39</v>
      </c>
      <c r="U671" t="s">
        <v>33</v>
      </c>
      <c r="V671" t="s">
        <v>34</v>
      </c>
      <c r="W671" t="s">
        <v>34</v>
      </c>
      <c r="X671" t="s">
        <v>810</v>
      </c>
      <c r="Y671">
        <v>2016</v>
      </c>
      <c r="Z671">
        <v>2016</v>
      </c>
      <c r="AA671">
        <v>0.39</v>
      </c>
    </row>
    <row r="672" spans="1:27" x14ac:dyDescent="0.25">
      <c r="A672" t="s">
        <v>807</v>
      </c>
      <c r="B672" t="s">
        <v>815</v>
      </c>
      <c r="C672" t="s">
        <v>835</v>
      </c>
      <c r="D672" t="s">
        <v>30</v>
      </c>
      <c r="E672" s="1">
        <v>42643</v>
      </c>
      <c r="F672">
        <v>201900.24900000001</v>
      </c>
      <c r="G672">
        <v>8.1300000000000008</v>
      </c>
      <c r="H672">
        <v>10.5</v>
      </c>
      <c r="I672">
        <v>51.98</v>
      </c>
      <c r="J672">
        <v>1799527.297</v>
      </c>
      <c r="K672" s="1">
        <v>42643</v>
      </c>
      <c r="L672">
        <v>169670.239</v>
      </c>
      <c r="M672">
        <v>7.58</v>
      </c>
      <c r="N672">
        <v>9.9</v>
      </c>
      <c r="O672">
        <v>50.7</v>
      </c>
      <c r="P672" s="1">
        <v>42185</v>
      </c>
      <c r="Q672">
        <v>1783120.6470000001</v>
      </c>
      <c r="R672" t="s">
        <v>51</v>
      </c>
      <c r="S672">
        <v>10.966666666666599</v>
      </c>
      <c r="T672" t="s">
        <v>39</v>
      </c>
      <c r="U672" t="s">
        <v>33</v>
      </c>
      <c r="V672" t="s">
        <v>34</v>
      </c>
      <c r="W672" t="s">
        <v>34</v>
      </c>
      <c r="X672" t="s">
        <v>810</v>
      </c>
      <c r="Y672">
        <v>2016</v>
      </c>
      <c r="Z672">
        <v>2016</v>
      </c>
      <c r="AA672">
        <v>0.39</v>
      </c>
    </row>
    <row r="673" spans="1:27" x14ac:dyDescent="0.25">
      <c r="A673" t="s">
        <v>807</v>
      </c>
      <c r="B673" t="s">
        <v>836</v>
      </c>
      <c r="C673" t="s">
        <v>837</v>
      </c>
      <c r="D673" t="s">
        <v>30</v>
      </c>
      <c r="E673" s="1">
        <v>43069</v>
      </c>
      <c r="F673">
        <v>60194.385999999999</v>
      </c>
      <c r="G673">
        <v>7.61</v>
      </c>
      <c r="H673">
        <v>10.5</v>
      </c>
      <c r="I673">
        <v>53.37</v>
      </c>
      <c r="J673">
        <v>2734402.7710000002</v>
      </c>
      <c r="K673" s="1">
        <v>43069</v>
      </c>
      <c r="L673">
        <v>-26038.717000000001</v>
      </c>
      <c r="M673">
        <v>7.33</v>
      </c>
      <c r="N673">
        <v>10</v>
      </c>
      <c r="O673">
        <v>53.34</v>
      </c>
      <c r="P673" s="1">
        <v>42551</v>
      </c>
      <c r="Q673">
        <v>2733106.7540000002</v>
      </c>
      <c r="R673" t="s">
        <v>51</v>
      </c>
      <c r="S673">
        <v>10.566666666666601</v>
      </c>
      <c r="T673" t="s">
        <v>39</v>
      </c>
      <c r="U673" t="s">
        <v>33</v>
      </c>
      <c r="V673" t="s">
        <v>41</v>
      </c>
      <c r="W673" t="s">
        <v>34</v>
      </c>
      <c r="X673" t="s">
        <v>810</v>
      </c>
      <c r="Y673">
        <v>2017</v>
      </c>
      <c r="Z673">
        <v>2017</v>
      </c>
      <c r="AA673">
        <v>0.39</v>
      </c>
    </row>
    <row r="674" spans="1:27" x14ac:dyDescent="0.25">
      <c r="A674" t="s">
        <v>807</v>
      </c>
      <c r="B674" t="s">
        <v>821</v>
      </c>
      <c r="C674" t="s">
        <v>838</v>
      </c>
      <c r="D674" t="s">
        <v>30</v>
      </c>
      <c r="E674" s="1">
        <v>43069</v>
      </c>
      <c r="F674">
        <v>35663.044999999998</v>
      </c>
      <c r="G674">
        <v>7.62</v>
      </c>
      <c r="H674">
        <v>10.5</v>
      </c>
      <c r="I674">
        <v>53.34</v>
      </c>
      <c r="J674">
        <v>440871.52799999999</v>
      </c>
      <c r="K674" s="1">
        <v>43069</v>
      </c>
      <c r="L674">
        <v>19724.315999999999</v>
      </c>
      <c r="M674">
        <v>7.26</v>
      </c>
      <c r="N674">
        <v>10</v>
      </c>
      <c r="O674">
        <v>54.51</v>
      </c>
      <c r="P674" s="1">
        <v>42551</v>
      </c>
      <c r="Q674">
        <v>436418.04200000002</v>
      </c>
      <c r="R674" t="s">
        <v>51</v>
      </c>
      <c r="S674">
        <v>10.566666666666601</v>
      </c>
      <c r="T674" t="s">
        <v>39</v>
      </c>
      <c r="U674" t="s">
        <v>33</v>
      </c>
      <c r="V674" t="s">
        <v>41</v>
      </c>
      <c r="W674" t="s">
        <v>34</v>
      </c>
      <c r="X674" t="s">
        <v>810</v>
      </c>
      <c r="Y674">
        <v>2017</v>
      </c>
      <c r="Z674">
        <v>2017</v>
      </c>
      <c r="AA674">
        <v>0.39</v>
      </c>
    </row>
    <row r="675" spans="1:27" x14ac:dyDescent="0.25">
      <c r="A675" t="s">
        <v>807</v>
      </c>
      <c r="B675" t="s">
        <v>817</v>
      </c>
      <c r="C675" t="s">
        <v>839</v>
      </c>
      <c r="D675" t="s">
        <v>38</v>
      </c>
      <c r="E675" s="1">
        <v>43371</v>
      </c>
      <c r="F675">
        <v>136520.614</v>
      </c>
      <c r="G675">
        <v>7.54</v>
      </c>
      <c r="H675">
        <v>10.5</v>
      </c>
      <c r="I675">
        <v>53.04</v>
      </c>
      <c r="J675">
        <v>1733498.33</v>
      </c>
      <c r="K675" s="1">
        <v>43371</v>
      </c>
      <c r="L675">
        <v>100826.014</v>
      </c>
      <c r="M675">
        <v>7.01</v>
      </c>
      <c r="N675">
        <v>9.5</v>
      </c>
      <c r="O675">
        <v>53.04</v>
      </c>
      <c r="P675" s="1">
        <v>42735</v>
      </c>
      <c r="Q675">
        <v>1727443.5090000001</v>
      </c>
      <c r="R675" t="s">
        <v>51</v>
      </c>
      <c r="S675">
        <v>10.566666666666601</v>
      </c>
      <c r="T675" t="s">
        <v>39</v>
      </c>
      <c r="U675" t="s">
        <v>33</v>
      </c>
      <c r="V675" t="s">
        <v>34</v>
      </c>
      <c r="W675" t="s">
        <v>34</v>
      </c>
      <c r="X675" t="s">
        <v>810</v>
      </c>
      <c r="Y675">
        <v>2018</v>
      </c>
      <c r="Z675">
        <v>2018</v>
      </c>
      <c r="AA675">
        <v>0.25</v>
      </c>
    </row>
    <row r="676" spans="1:27" x14ac:dyDescent="0.25">
      <c r="A676" t="s">
        <v>807</v>
      </c>
      <c r="B676" t="s">
        <v>819</v>
      </c>
      <c r="C676" t="s">
        <v>840</v>
      </c>
      <c r="D676" t="s">
        <v>38</v>
      </c>
      <c r="E676" s="1">
        <v>43371</v>
      </c>
      <c r="F676">
        <v>25636.58</v>
      </c>
      <c r="G676">
        <v>7.71</v>
      </c>
      <c r="H676">
        <v>10.5</v>
      </c>
      <c r="I676">
        <v>53.04</v>
      </c>
      <c r="J676">
        <v>411478.712</v>
      </c>
      <c r="K676" s="1">
        <v>43371</v>
      </c>
      <c r="L676">
        <v>17836.817999999999</v>
      </c>
      <c r="M676">
        <v>7.18</v>
      </c>
      <c r="N676">
        <v>9.5</v>
      </c>
      <c r="O676">
        <v>53.04</v>
      </c>
      <c r="P676" s="1">
        <v>42735</v>
      </c>
      <c r="Q676">
        <v>410441.65100000001</v>
      </c>
      <c r="R676" t="s">
        <v>51</v>
      </c>
      <c r="S676">
        <v>10.566666666666601</v>
      </c>
      <c r="T676" t="s">
        <v>39</v>
      </c>
      <c r="U676" t="s">
        <v>33</v>
      </c>
      <c r="V676" t="s">
        <v>34</v>
      </c>
      <c r="W676" t="s">
        <v>34</v>
      </c>
      <c r="X676" t="s">
        <v>810</v>
      </c>
      <c r="Y676">
        <v>2018</v>
      </c>
      <c r="Z676">
        <v>2018</v>
      </c>
      <c r="AA676">
        <v>0.25</v>
      </c>
    </row>
    <row r="677" spans="1:27" x14ac:dyDescent="0.25">
      <c r="A677" t="s">
        <v>807</v>
      </c>
      <c r="B677" t="s">
        <v>813</v>
      </c>
      <c r="C677" t="s">
        <v>841</v>
      </c>
      <c r="D677" t="s">
        <v>38</v>
      </c>
      <c r="E677" s="1">
        <v>43362</v>
      </c>
      <c r="F677">
        <v>43753.152999999998</v>
      </c>
      <c r="G677">
        <v>8.17</v>
      </c>
      <c r="H677">
        <v>10.95</v>
      </c>
      <c r="I677">
        <v>53.25</v>
      </c>
      <c r="J677">
        <v>769781.44299999997</v>
      </c>
      <c r="K677" s="1">
        <v>43362</v>
      </c>
      <c r="L677">
        <v>0</v>
      </c>
      <c r="M677">
        <v>0</v>
      </c>
      <c r="N677">
        <v>0</v>
      </c>
      <c r="O677">
        <v>0</v>
      </c>
      <c r="P677" t="s">
        <v>43</v>
      </c>
      <c r="Q677">
        <v>0</v>
      </c>
      <c r="R677" t="s">
        <v>43</v>
      </c>
      <c r="S677">
        <v>5.3</v>
      </c>
      <c r="T677" t="s">
        <v>39</v>
      </c>
      <c r="U677" t="s">
        <v>43</v>
      </c>
      <c r="V677" t="s">
        <v>34</v>
      </c>
      <c r="W677" t="s">
        <v>34</v>
      </c>
      <c r="X677" t="s">
        <v>810</v>
      </c>
      <c r="Y677">
        <v>2018</v>
      </c>
      <c r="Z677">
        <v>2018</v>
      </c>
      <c r="AA677">
        <v>0.25</v>
      </c>
    </row>
    <row r="678" spans="1:27" x14ac:dyDescent="0.25">
      <c r="A678" t="s">
        <v>807</v>
      </c>
      <c r="B678" t="s">
        <v>842</v>
      </c>
      <c r="C678" t="s">
        <v>843</v>
      </c>
      <c r="D678" t="s">
        <v>38</v>
      </c>
      <c r="E678" s="1">
        <v>43483</v>
      </c>
      <c r="F678">
        <v>4065.4859999999999</v>
      </c>
      <c r="G678">
        <v>8.94</v>
      </c>
      <c r="H678">
        <v>10.35</v>
      </c>
      <c r="I678">
        <v>61.48</v>
      </c>
      <c r="J678">
        <v>95831.207999999999</v>
      </c>
      <c r="K678" s="1">
        <v>43483</v>
      </c>
      <c r="L678">
        <v>2390</v>
      </c>
      <c r="M678">
        <v>8.33</v>
      </c>
      <c r="N678">
        <v>9.6999999999999993</v>
      </c>
      <c r="O678">
        <v>54</v>
      </c>
      <c r="P678" s="1">
        <v>43100</v>
      </c>
      <c r="Q678">
        <v>0</v>
      </c>
      <c r="R678" t="s">
        <v>43</v>
      </c>
      <c r="S678">
        <v>8.1999999999999993</v>
      </c>
      <c r="T678" t="s">
        <v>39</v>
      </c>
      <c r="U678" t="s">
        <v>40</v>
      </c>
      <c r="V678" t="s">
        <v>34</v>
      </c>
      <c r="W678" t="s">
        <v>34</v>
      </c>
      <c r="X678" t="s">
        <v>810</v>
      </c>
      <c r="Y678">
        <v>2019</v>
      </c>
      <c r="Z678">
        <v>2019</v>
      </c>
      <c r="AA678">
        <v>0.25</v>
      </c>
    </row>
    <row r="679" spans="1:27" x14ac:dyDescent="0.25">
      <c r="A679" t="s">
        <v>807</v>
      </c>
      <c r="B679" t="s">
        <v>836</v>
      </c>
      <c r="C679" t="s">
        <v>844</v>
      </c>
      <c r="D679" t="s">
        <v>30</v>
      </c>
      <c r="E679" s="1">
        <v>43461</v>
      </c>
      <c r="F679">
        <v>4805.4859999999999</v>
      </c>
      <c r="G679">
        <v>0</v>
      </c>
      <c r="H679">
        <v>0</v>
      </c>
      <c r="I679">
        <v>0</v>
      </c>
      <c r="J679">
        <v>0</v>
      </c>
      <c r="K679" s="1">
        <v>43461</v>
      </c>
      <c r="L679">
        <v>31857.378000000001</v>
      </c>
      <c r="M679">
        <v>0</v>
      </c>
      <c r="N679">
        <v>0</v>
      </c>
      <c r="O679">
        <v>0</v>
      </c>
      <c r="P679" t="s">
        <v>43</v>
      </c>
      <c r="Q679">
        <v>0</v>
      </c>
      <c r="R679" t="s">
        <v>43</v>
      </c>
      <c r="S679">
        <v>3.3</v>
      </c>
      <c r="T679" t="s">
        <v>39</v>
      </c>
      <c r="U679" t="s">
        <v>33</v>
      </c>
      <c r="V679" t="s">
        <v>34</v>
      </c>
      <c r="W679" t="s">
        <v>34</v>
      </c>
      <c r="X679" t="s">
        <v>810</v>
      </c>
      <c r="Y679">
        <v>2018</v>
      </c>
      <c r="Z679">
        <v>2018</v>
      </c>
      <c r="AA679">
        <v>0.25</v>
      </c>
    </row>
    <row r="680" spans="1:27" x14ac:dyDescent="0.25">
      <c r="A680" t="s">
        <v>807</v>
      </c>
      <c r="B680" t="s">
        <v>815</v>
      </c>
      <c r="C680" t="s">
        <v>845</v>
      </c>
      <c r="D680" t="s">
        <v>30</v>
      </c>
      <c r="E680" s="1">
        <v>43738</v>
      </c>
      <c r="F680">
        <v>115953.077</v>
      </c>
      <c r="G680">
        <v>8.0399999999999991</v>
      </c>
      <c r="H680">
        <v>10.5</v>
      </c>
      <c r="I680">
        <v>53.49</v>
      </c>
      <c r="J680">
        <v>2218491.3029999998</v>
      </c>
      <c r="K680" s="1">
        <v>43738</v>
      </c>
      <c r="L680">
        <v>90124.561000000002</v>
      </c>
      <c r="M680">
        <v>7.56</v>
      </c>
      <c r="N680">
        <v>9.6</v>
      </c>
      <c r="O680">
        <v>53.49</v>
      </c>
      <c r="P680" s="1">
        <v>43100</v>
      </c>
      <c r="Q680">
        <v>2151480.5830000001</v>
      </c>
      <c r="R680" t="s">
        <v>51</v>
      </c>
      <c r="S680">
        <v>10.633333333333301</v>
      </c>
      <c r="T680" t="s">
        <v>39</v>
      </c>
      <c r="U680" t="s">
        <v>33</v>
      </c>
      <c r="V680" t="s">
        <v>41</v>
      </c>
      <c r="W680" t="s">
        <v>34</v>
      </c>
      <c r="X680" t="s">
        <v>810</v>
      </c>
      <c r="Y680">
        <v>2019</v>
      </c>
      <c r="Z680">
        <v>2019</v>
      </c>
      <c r="AA680">
        <v>0.25</v>
      </c>
    </row>
    <row r="681" spans="1:27" x14ac:dyDescent="0.25">
      <c r="A681" t="s">
        <v>807</v>
      </c>
      <c r="B681" t="s">
        <v>808</v>
      </c>
      <c r="C681" t="s">
        <v>846</v>
      </c>
      <c r="D681" t="s">
        <v>30</v>
      </c>
      <c r="E681" s="1">
        <v>43938</v>
      </c>
      <c r="F681">
        <v>2655.9520000000002</v>
      </c>
      <c r="G681">
        <v>8.41</v>
      </c>
      <c r="H681">
        <v>10.5</v>
      </c>
      <c r="I681">
        <v>52.45</v>
      </c>
      <c r="J681">
        <v>77448.138999999996</v>
      </c>
      <c r="K681" s="1">
        <v>43938</v>
      </c>
      <c r="L681">
        <v>1067.0940000000001</v>
      </c>
      <c r="M681">
        <v>7.99</v>
      </c>
      <c r="N681">
        <v>9.6999999999999993</v>
      </c>
      <c r="O681">
        <v>52.45</v>
      </c>
      <c r="P681" s="1">
        <v>43465</v>
      </c>
      <c r="Q681">
        <v>72206.773000000001</v>
      </c>
      <c r="R681" t="s">
        <v>51</v>
      </c>
      <c r="S681">
        <v>4.0666666666666602</v>
      </c>
      <c r="T681" t="s">
        <v>39</v>
      </c>
      <c r="U681" t="s">
        <v>40</v>
      </c>
      <c r="V681" t="s">
        <v>34</v>
      </c>
      <c r="W681" t="s">
        <v>34</v>
      </c>
      <c r="X681" t="s">
        <v>810</v>
      </c>
      <c r="Y681">
        <v>2020</v>
      </c>
      <c r="Z681">
        <v>2020</v>
      </c>
      <c r="AA681">
        <v>0.25</v>
      </c>
    </row>
    <row r="682" spans="1:27" x14ac:dyDescent="0.25">
      <c r="A682" t="s">
        <v>807</v>
      </c>
      <c r="B682" t="s">
        <v>808</v>
      </c>
      <c r="C682" t="s">
        <v>847</v>
      </c>
      <c r="D682" t="s">
        <v>38</v>
      </c>
      <c r="E682" s="1">
        <v>43889</v>
      </c>
      <c r="F682">
        <v>7290.06</v>
      </c>
      <c r="G682">
        <v>8.41</v>
      </c>
      <c r="H682">
        <v>10.5</v>
      </c>
      <c r="I682">
        <v>52.45</v>
      </c>
      <c r="J682">
        <v>95035.498999999996</v>
      </c>
      <c r="K682" s="1">
        <v>43889</v>
      </c>
      <c r="L682">
        <v>4595.76</v>
      </c>
      <c r="M682">
        <v>7.99</v>
      </c>
      <c r="N682">
        <v>9.6999999999999993</v>
      </c>
      <c r="O682">
        <v>52.45</v>
      </c>
      <c r="P682" s="1">
        <v>43465</v>
      </c>
      <c r="Q682">
        <v>88133.201000000001</v>
      </c>
      <c r="R682" t="s">
        <v>51</v>
      </c>
      <c r="S682">
        <v>2.43333333333333</v>
      </c>
      <c r="T682" t="s">
        <v>39</v>
      </c>
      <c r="U682" t="s">
        <v>40</v>
      </c>
      <c r="V682" t="s">
        <v>41</v>
      </c>
      <c r="W682" t="s">
        <v>34</v>
      </c>
      <c r="X682" t="s">
        <v>810</v>
      </c>
      <c r="Y682">
        <v>2020</v>
      </c>
      <c r="Z682">
        <v>2020</v>
      </c>
      <c r="AA682">
        <v>0.25</v>
      </c>
    </row>
    <row r="683" spans="1:27" x14ac:dyDescent="0.25">
      <c r="A683" t="s">
        <v>807</v>
      </c>
      <c r="B683" t="s">
        <v>836</v>
      </c>
      <c r="C683" t="s">
        <v>848</v>
      </c>
      <c r="D683" t="s">
        <v>30</v>
      </c>
      <c r="E683" s="1">
        <v>43818</v>
      </c>
      <c r="F683">
        <v>33616.226000000002</v>
      </c>
      <c r="G683">
        <v>0</v>
      </c>
      <c r="H683">
        <v>0</v>
      </c>
      <c r="I683">
        <v>0</v>
      </c>
      <c r="J683">
        <v>0</v>
      </c>
      <c r="K683" s="1">
        <v>43818</v>
      </c>
      <c r="L683">
        <v>33616.226000000002</v>
      </c>
      <c r="M683">
        <v>0</v>
      </c>
      <c r="N683">
        <v>0</v>
      </c>
      <c r="O683">
        <v>0</v>
      </c>
      <c r="P683" t="s">
        <v>43</v>
      </c>
      <c r="Q683">
        <v>0</v>
      </c>
      <c r="R683" t="s">
        <v>43</v>
      </c>
      <c r="S683">
        <v>3.1333333333333302</v>
      </c>
      <c r="T683" t="s">
        <v>39</v>
      </c>
      <c r="U683" t="s">
        <v>33</v>
      </c>
      <c r="V683" t="s">
        <v>34</v>
      </c>
      <c r="W683" t="s">
        <v>34</v>
      </c>
      <c r="X683" t="s">
        <v>810</v>
      </c>
      <c r="Y683">
        <v>2019</v>
      </c>
      <c r="Z683">
        <v>2019</v>
      </c>
      <c r="AA683">
        <v>0.25</v>
      </c>
    </row>
    <row r="684" spans="1:27" x14ac:dyDescent="0.25">
      <c r="A684" t="s">
        <v>807</v>
      </c>
      <c r="B684" t="s">
        <v>829</v>
      </c>
      <c r="C684" t="s">
        <v>849</v>
      </c>
      <c r="D684" t="s">
        <v>38</v>
      </c>
      <c r="E684" s="1">
        <v>44134</v>
      </c>
      <c r="F684">
        <v>34970.915999999997</v>
      </c>
      <c r="G684">
        <v>7.6</v>
      </c>
      <c r="H684">
        <v>10.45</v>
      </c>
      <c r="I684">
        <v>54.84</v>
      </c>
      <c r="J684">
        <v>809579.31</v>
      </c>
      <c r="K684" s="1">
        <v>44134</v>
      </c>
      <c r="L684">
        <v>22771.124</v>
      </c>
      <c r="M684">
        <v>7.29</v>
      </c>
      <c r="N684">
        <v>9.9</v>
      </c>
      <c r="O684">
        <v>54.77</v>
      </c>
      <c r="P684" s="1">
        <v>43465</v>
      </c>
      <c r="Q684">
        <v>780121.05299999996</v>
      </c>
      <c r="R684" t="s">
        <v>51</v>
      </c>
      <c r="S684">
        <v>11.9</v>
      </c>
      <c r="T684" t="s">
        <v>39</v>
      </c>
      <c r="U684" t="s">
        <v>33</v>
      </c>
      <c r="V684" t="s">
        <v>41</v>
      </c>
      <c r="W684" t="s">
        <v>34</v>
      </c>
      <c r="X684" t="s">
        <v>810</v>
      </c>
      <c r="Y684">
        <v>2020</v>
      </c>
      <c r="Z684">
        <v>2020</v>
      </c>
      <c r="AA684">
        <v>0.25</v>
      </c>
    </row>
    <row r="685" spans="1:27" x14ac:dyDescent="0.25">
      <c r="A685" t="s">
        <v>807</v>
      </c>
      <c r="B685" t="s">
        <v>813</v>
      </c>
      <c r="C685" t="s">
        <v>850</v>
      </c>
      <c r="D685" t="s">
        <v>38</v>
      </c>
      <c r="E685" s="1">
        <v>44111</v>
      </c>
      <c r="F685">
        <v>42800</v>
      </c>
      <c r="G685">
        <v>7.5</v>
      </c>
      <c r="H685">
        <v>9.6999999999999993</v>
      </c>
      <c r="I685">
        <v>53.25</v>
      </c>
      <c r="J685">
        <v>0</v>
      </c>
      <c r="K685" s="1">
        <v>44111</v>
      </c>
      <c r="L685">
        <v>42800</v>
      </c>
      <c r="M685">
        <v>7.5</v>
      </c>
      <c r="N685">
        <v>9.6999999999999993</v>
      </c>
      <c r="O685">
        <v>53.25</v>
      </c>
      <c r="P685" t="s">
        <v>43</v>
      </c>
      <c r="Q685">
        <v>0</v>
      </c>
      <c r="R685" t="s">
        <v>43</v>
      </c>
      <c r="S685">
        <v>3.2333333333333298</v>
      </c>
      <c r="T685" t="s">
        <v>39</v>
      </c>
      <c r="U685" t="s">
        <v>40</v>
      </c>
      <c r="V685" t="s">
        <v>41</v>
      </c>
      <c r="W685" t="s">
        <v>34</v>
      </c>
      <c r="X685" t="s">
        <v>810</v>
      </c>
      <c r="Y685">
        <v>2020</v>
      </c>
      <c r="Z685">
        <v>2020</v>
      </c>
      <c r="AA685">
        <v>0.25</v>
      </c>
    </row>
    <row r="686" spans="1:27" x14ac:dyDescent="0.25">
      <c r="A686" t="s">
        <v>807</v>
      </c>
      <c r="B686" t="s">
        <v>815</v>
      </c>
      <c r="C686" t="s">
        <v>851</v>
      </c>
      <c r="D686" t="s">
        <v>30</v>
      </c>
      <c r="E686" s="1">
        <v>44097</v>
      </c>
      <c r="F686">
        <v>46134.591999999997</v>
      </c>
      <c r="G686">
        <v>0</v>
      </c>
      <c r="H686">
        <v>0</v>
      </c>
      <c r="I686">
        <v>0</v>
      </c>
      <c r="J686">
        <v>0</v>
      </c>
      <c r="K686" s="1">
        <v>44097</v>
      </c>
      <c r="L686">
        <v>46134.591999999997</v>
      </c>
      <c r="M686">
        <v>0</v>
      </c>
      <c r="N686">
        <v>0</v>
      </c>
      <c r="O686">
        <v>0</v>
      </c>
      <c r="P686" t="s">
        <v>43</v>
      </c>
      <c r="Q686">
        <v>0</v>
      </c>
      <c r="R686" t="s">
        <v>43</v>
      </c>
      <c r="S686">
        <v>3.3333333333333299</v>
      </c>
      <c r="T686" t="s">
        <v>39</v>
      </c>
      <c r="U686" t="s">
        <v>33</v>
      </c>
      <c r="V686" t="s">
        <v>34</v>
      </c>
      <c r="W686" t="s">
        <v>34</v>
      </c>
      <c r="X686" t="s">
        <v>810</v>
      </c>
      <c r="Y686">
        <v>2020</v>
      </c>
      <c r="Z686">
        <v>2020</v>
      </c>
      <c r="AA686">
        <v>0.25</v>
      </c>
    </row>
    <row r="687" spans="1:27" x14ac:dyDescent="0.25">
      <c r="A687" t="s">
        <v>807</v>
      </c>
      <c r="B687" t="s">
        <v>836</v>
      </c>
      <c r="C687" t="s">
        <v>852</v>
      </c>
      <c r="D687" t="s">
        <v>30</v>
      </c>
      <c r="E687" s="1">
        <v>44195</v>
      </c>
      <c r="F687">
        <v>29937.587</v>
      </c>
      <c r="G687">
        <v>0</v>
      </c>
      <c r="H687">
        <v>0</v>
      </c>
      <c r="I687">
        <v>0</v>
      </c>
      <c r="J687">
        <v>0</v>
      </c>
      <c r="K687" s="1">
        <v>44195</v>
      </c>
      <c r="L687">
        <v>29937.587</v>
      </c>
      <c r="M687">
        <v>0</v>
      </c>
      <c r="N687">
        <v>0</v>
      </c>
      <c r="O687">
        <v>0</v>
      </c>
      <c r="P687" t="s">
        <v>43</v>
      </c>
      <c r="Q687">
        <v>0</v>
      </c>
      <c r="R687" t="s">
        <v>43</v>
      </c>
      <c r="S687">
        <v>3.5333333333333301</v>
      </c>
      <c r="T687" t="s">
        <v>39</v>
      </c>
      <c r="U687" t="s">
        <v>33</v>
      </c>
      <c r="V687" t="s">
        <v>34</v>
      </c>
      <c r="W687" t="s">
        <v>34</v>
      </c>
      <c r="X687" t="s">
        <v>810</v>
      </c>
      <c r="Y687">
        <v>2020</v>
      </c>
      <c r="Z687">
        <v>2020</v>
      </c>
      <c r="AA687">
        <v>0.25</v>
      </c>
    </row>
    <row r="688" spans="1:27" x14ac:dyDescent="0.25">
      <c r="A688" t="s">
        <v>807</v>
      </c>
      <c r="B688" t="s">
        <v>817</v>
      </c>
      <c r="C688" t="s">
        <v>853</v>
      </c>
      <c r="D688" t="s">
        <v>38</v>
      </c>
      <c r="E688" s="1">
        <v>44469</v>
      </c>
      <c r="F688">
        <v>219007.76</v>
      </c>
      <c r="G688">
        <v>7.41</v>
      </c>
      <c r="H688">
        <v>10.5</v>
      </c>
      <c r="I688">
        <v>53.44</v>
      </c>
      <c r="J688">
        <v>3019434.682</v>
      </c>
      <c r="K688" s="1">
        <v>44469</v>
      </c>
      <c r="L688">
        <v>142011.891</v>
      </c>
      <c r="M688">
        <v>6.98</v>
      </c>
      <c r="N688">
        <v>9.6999999999999993</v>
      </c>
      <c r="O688">
        <v>53.44</v>
      </c>
      <c r="P688" s="1">
        <v>43921</v>
      </c>
      <c r="Q688">
        <v>2898874.0989999999</v>
      </c>
      <c r="R688" t="s">
        <v>51</v>
      </c>
      <c r="S688">
        <v>10.7</v>
      </c>
      <c r="T688" t="s">
        <v>39</v>
      </c>
      <c r="U688" t="s">
        <v>33</v>
      </c>
      <c r="V688" t="s">
        <v>41</v>
      </c>
      <c r="W688" t="s">
        <v>34</v>
      </c>
      <c r="X688" t="s">
        <v>810</v>
      </c>
      <c r="Y688">
        <v>2021</v>
      </c>
      <c r="Z688">
        <v>2021</v>
      </c>
      <c r="AA688">
        <v>0.25</v>
      </c>
    </row>
    <row r="689" spans="1:27" x14ac:dyDescent="0.25">
      <c r="A689" t="s">
        <v>807</v>
      </c>
      <c r="B689" t="s">
        <v>815</v>
      </c>
      <c r="C689" t="s">
        <v>854</v>
      </c>
      <c r="D689" t="s">
        <v>30</v>
      </c>
      <c r="E689" s="1">
        <v>44447</v>
      </c>
      <c r="F689">
        <v>51464.514999999999</v>
      </c>
      <c r="G689">
        <v>0</v>
      </c>
      <c r="H689">
        <v>0</v>
      </c>
      <c r="I689">
        <v>0</v>
      </c>
      <c r="J689">
        <v>0</v>
      </c>
      <c r="K689" s="1">
        <v>44447</v>
      </c>
      <c r="L689">
        <v>51464.514999999999</v>
      </c>
      <c r="M689">
        <v>0</v>
      </c>
      <c r="N689">
        <v>0</v>
      </c>
      <c r="O689">
        <v>0</v>
      </c>
      <c r="P689" t="s">
        <v>43</v>
      </c>
      <c r="Q689">
        <v>0</v>
      </c>
      <c r="R689" t="s">
        <v>43</v>
      </c>
      <c r="S689">
        <v>2.8333333333333299</v>
      </c>
      <c r="T689" t="s">
        <v>39</v>
      </c>
      <c r="U689" t="s">
        <v>33</v>
      </c>
      <c r="V689" t="s">
        <v>34</v>
      </c>
      <c r="W689" t="s">
        <v>34</v>
      </c>
      <c r="X689" t="s">
        <v>810</v>
      </c>
      <c r="Y689">
        <v>2021</v>
      </c>
      <c r="Z689">
        <v>2021</v>
      </c>
      <c r="AA689">
        <v>0.25</v>
      </c>
    </row>
    <row r="690" spans="1:27" x14ac:dyDescent="0.25">
      <c r="A690" t="s">
        <v>807</v>
      </c>
      <c r="B690" t="s">
        <v>836</v>
      </c>
      <c r="C690" t="s">
        <v>855</v>
      </c>
      <c r="D690" t="s">
        <v>30</v>
      </c>
      <c r="E690" s="1">
        <v>44552</v>
      </c>
      <c r="F690">
        <v>36846.769</v>
      </c>
      <c r="G690">
        <v>0</v>
      </c>
      <c r="H690">
        <v>0</v>
      </c>
      <c r="I690">
        <v>0</v>
      </c>
      <c r="J690">
        <v>0</v>
      </c>
      <c r="K690" s="1">
        <v>44552</v>
      </c>
      <c r="L690">
        <v>36846.769</v>
      </c>
      <c r="M690">
        <v>0</v>
      </c>
      <c r="N690">
        <v>0</v>
      </c>
      <c r="O690">
        <v>0</v>
      </c>
      <c r="P690" t="s">
        <v>43</v>
      </c>
      <c r="Q690">
        <v>0</v>
      </c>
      <c r="R690" t="s">
        <v>43</v>
      </c>
      <c r="S690">
        <v>3.2666666666666599</v>
      </c>
      <c r="T690" t="s">
        <v>39</v>
      </c>
      <c r="U690" t="s">
        <v>33</v>
      </c>
      <c r="V690" t="s">
        <v>34</v>
      </c>
      <c r="W690" t="s">
        <v>34</v>
      </c>
      <c r="X690" t="s">
        <v>810</v>
      </c>
      <c r="Y690">
        <v>2021</v>
      </c>
      <c r="Z690">
        <v>2021</v>
      </c>
      <c r="AA690">
        <v>0.25</v>
      </c>
    </row>
    <row r="691" spans="1:27" x14ac:dyDescent="0.25">
      <c r="A691" t="s">
        <v>807</v>
      </c>
      <c r="B691" t="s">
        <v>829</v>
      </c>
      <c r="C691" t="s">
        <v>856</v>
      </c>
      <c r="D691" t="s">
        <v>38</v>
      </c>
      <c r="E691" s="1">
        <v>44498</v>
      </c>
      <c r="F691">
        <v>13616.321</v>
      </c>
      <c r="G691">
        <v>0</v>
      </c>
      <c r="H691">
        <v>0</v>
      </c>
      <c r="I691">
        <v>0</v>
      </c>
      <c r="J691">
        <v>0</v>
      </c>
      <c r="K691" s="1">
        <v>44498</v>
      </c>
      <c r="L691">
        <v>13616.321</v>
      </c>
      <c r="M691">
        <v>0</v>
      </c>
      <c r="N691">
        <v>0</v>
      </c>
      <c r="O691">
        <v>0</v>
      </c>
      <c r="P691" t="s">
        <v>43</v>
      </c>
      <c r="Q691">
        <v>0</v>
      </c>
      <c r="R691" t="s">
        <v>43</v>
      </c>
      <c r="S691">
        <v>1.4666666666666599</v>
      </c>
      <c r="T691" t="s">
        <v>39</v>
      </c>
      <c r="U691" t="s">
        <v>33</v>
      </c>
      <c r="V691" t="s">
        <v>34</v>
      </c>
      <c r="W691" t="s">
        <v>34</v>
      </c>
      <c r="X691" t="s">
        <v>810</v>
      </c>
      <c r="Y691">
        <v>2021</v>
      </c>
      <c r="Z691">
        <v>2021</v>
      </c>
      <c r="AA691">
        <v>0.25</v>
      </c>
    </row>
    <row r="692" spans="1:27" x14ac:dyDescent="0.25">
      <c r="A692" t="s">
        <v>807</v>
      </c>
      <c r="B692" t="s">
        <v>836</v>
      </c>
      <c r="C692" t="s">
        <v>857</v>
      </c>
      <c r="D692" t="s">
        <v>30</v>
      </c>
      <c r="E692" s="1">
        <v>44895</v>
      </c>
      <c r="F692">
        <v>93443.489000000001</v>
      </c>
      <c r="G692">
        <v>7.43</v>
      </c>
      <c r="H692">
        <v>10.5</v>
      </c>
      <c r="I692">
        <v>53.21</v>
      </c>
      <c r="J692">
        <v>4095188.2859999998</v>
      </c>
      <c r="K692" s="1">
        <v>44895</v>
      </c>
      <c r="L692">
        <v>64255.303</v>
      </c>
      <c r="M692">
        <v>7.06</v>
      </c>
      <c r="N692">
        <v>9.8000000000000007</v>
      </c>
      <c r="O692">
        <v>53.21</v>
      </c>
      <c r="P692" s="1">
        <v>44196</v>
      </c>
      <c r="Q692">
        <v>3930069.1869999999</v>
      </c>
      <c r="R692" t="s">
        <v>51</v>
      </c>
      <c r="S692">
        <v>10.6666666666666</v>
      </c>
      <c r="T692" t="s">
        <v>39</v>
      </c>
      <c r="U692" t="s">
        <v>33</v>
      </c>
      <c r="V692" t="s">
        <v>41</v>
      </c>
      <c r="W692" t="s">
        <v>34</v>
      </c>
      <c r="X692" t="s">
        <v>810</v>
      </c>
      <c r="Y692">
        <v>2022</v>
      </c>
      <c r="Z692">
        <v>2022</v>
      </c>
      <c r="AA692">
        <v>0.25</v>
      </c>
    </row>
    <row r="693" spans="1:27" x14ac:dyDescent="0.25">
      <c r="A693" t="s">
        <v>807</v>
      </c>
      <c r="B693" t="s">
        <v>817</v>
      </c>
      <c r="C693" t="s">
        <v>858</v>
      </c>
      <c r="D693" t="s">
        <v>38</v>
      </c>
      <c r="E693" s="1">
        <v>44830</v>
      </c>
      <c r="F693">
        <v>63958.828999999998</v>
      </c>
      <c r="G693">
        <v>0</v>
      </c>
      <c r="H693">
        <v>0</v>
      </c>
      <c r="I693">
        <v>0</v>
      </c>
      <c r="J693">
        <v>0</v>
      </c>
      <c r="K693" s="1">
        <v>44830</v>
      </c>
      <c r="L693">
        <v>63958.828999999998</v>
      </c>
      <c r="M693">
        <v>0</v>
      </c>
      <c r="N693">
        <v>0</v>
      </c>
      <c r="O693">
        <v>0</v>
      </c>
      <c r="P693" t="s">
        <v>43</v>
      </c>
      <c r="Q693">
        <v>0</v>
      </c>
      <c r="R693" t="s">
        <v>43</v>
      </c>
      <c r="S693">
        <v>3.36666666666666</v>
      </c>
      <c r="T693" t="s">
        <v>39</v>
      </c>
      <c r="U693" t="s">
        <v>33</v>
      </c>
      <c r="V693" t="s">
        <v>34</v>
      </c>
      <c r="W693" t="s">
        <v>34</v>
      </c>
      <c r="X693" t="s">
        <v>810</v>
      </c>
      <c r="Y693">
        <v>2022</v>
      </c>
      <c r="Z693">
        <v>2022</v>
      </c>
      <c r="AA693">
        <v>0.25</v>
      </c>
    </row>
    <row r="694" spans="1:27" x14ac:dyDescent="0.25">
      <c r="A694" t="s">
        <v>807</v>
      </c>
      <c r="B694" t="s">
        <v>815</v>
      </c>
      <c r="C694" t="s">
        <v>859</v>
      </c>
      <c r="D694" t="s">
        <v>30</v>
      </c>
      <c r="E694" s="1">
        <v>44830</v>
      </c>
      <c r="F694">
        <v>43940.277999999998</v>
      </c>
      <c r="G694">
        <v>0</v>
      </c>
      <c r="H694">
        <v>0</v>
      </c>
      <c r="I694">
        <v>0</v>
      </c>
      <c r="J694">
        <v>0</v>
      </c>
      <c r="K694" s="1">
        <v>44830</v>
      </c>
      <c r="L694">
        <v>43940.277999999998</v>
      </c>
      <c r="M694">
        <v>0</v>
      </c>
      <c r="N694">
        <v>0</v>
      </c>
      <c r="O694">
        <v>0</v>
      </c>
      <c r="P694" t="s">
        <v>43</v>
      </c>
      <c r="Q694">
        <v>0</v>
      </c>
      <c r="R694" t="s">
        <v>43</v>
      </c>
      <c r="S694">
        <v>3.36666666666666</v>
      </c>
      <c r="T694" t="s">
        <v>39</v>
      </c>
      <c r="U694" t="s">
        <v>33</v>
      </c>
      <c r="V694" t="s">
        <v>34</v>
      </c>
      <c r="W694" t="s">
        <v>34</v>
      </c>
      <c r="X694" t="s">
        <v>810</v>
      </c>
      <c r="Y694">
        <v>2022</v>
      </c>
      <c r="Z694">
        <v>2022</v>
      </c>
      <c r="AA694">
        <v>0.25</v>
      </c>
    </row>
    <row r="695" spans="1:27" x14ac:dyDescent="0.25">
      <c r="A695" t="s">
        <v>807</v>
      </c>
      <c r="B695" t="s">
        <v>842</v>
      </c>
      <c r="C695" t="s">
        <v>860</v>
      </c>
      <c r="D695" t="s">
        <v>38</v>
      </c>
      <c r="E695" s="1">
        <v>44861</v>
      </c>
      <c r="F695">
        <v>10745</v>
      </c>
      <c r="G695">
        <v>7.91</v>
      </c>
      <c r="H695">
        <v>10.5</v>
      </c>
      <c r="I695">
        <v>58.35</v>
      </c>
      <c r="J695">
        <v>117616.7</v>
      </c>
      <c r="K695" s="1">
        <v>44861</v>
      </c>
      <c r="L695">
        <v>5668</v>
      </c>
      <c r="M695">
        <v>7.2</v>
      </c>
      <c r="N695">
        <v>9.6999999999999993</v>
      </c>
      <c r="O695">
        <v>54</v>
      </c>
      <c r="P695" s="1">
        <v>44196</v>
      </c>
      <c r="Q695">
        <v>0</v>
      </c>
      <c r="R695" t="s">
        <v>43</v>
      </c>
      <c r="S695">
        <v>4.1666666666666599</v>
      </c>
      <c r="T695" t="s">
        <v>39</v>
      </c>
      <c r="U695" t="s">
        <v>40</v>
      </c>
      <c r="V695" t="s">
        <v>41</v>
      </c>
      <c r="W695" t="s">
        <v>34</v>
      </c>
      <c r="X695" t="s">
        <v>810</v>
      </c>
      <c r="Y695">
        <v>2022</v>
      </c>
      <c r="Z695">
        <v>2022</v>
      </c>
      <c r="AA695">
        <v>0.25</v>
      </c>
    </row>
    <row r="696" spans="1:27" x14ac:dyDescent="0.25">
      <c r="A696" t="s">
        <v>807</v>
      </c>
      <c r="B696" t="s">
        <v>817</v>
      </c>
      <c r="C696" t="s">
        <v>861</v>
      </c>
      <c r="D696" t="s">
        <v>38</v>
      </c>
      <c r="E696" s="1">
        <v>45197</v>
      </c>
      <c r="F696">
        <v>57391.815999999999</v>
      </c>
      <c r="G696">
        <v>0</v>
      </c>
      <c r="H696">
        <v>0</v>
      </c>
      <c r="I696">
        <v>0</v>
      </c>
      <c r="J696">
        <v>0</v>
      </c>
      <c r="K696" s="1">
        <v>45197</v>
      </c>
      <c r="L696">
        <v>57391.815999999999</v>
      </c>
      <c r="M696">
        <v>0</v>
      </c>
      <c r="N696">
        <v>0</v>
      </c>
      <c r="O696">
        <v>0</v>
      </c>
      <c r="P696" t="s">
        <v>43</v>
      </c>
      <c r="Q696">
        <v>0</v>
      </c>
      <c r="R696" t="s">
        <v>43</v>
      </c>
      <c r="S696">
        <v>3.5</v>
      </c>
      <c r="T696" t="s">
        <v>39</v>
      </c>
      <c r="U696" t="s">
        <v>33</v>
      </c>
      <c r="V696" t="s">
        <v>34</v>
      </c>
      <c r="W696" t="s">
        <v>34</v>
      </c>
      <c r="X696" t="s">
        <v>810</v>
      </c>
      <c r="Y696">
        <v>2023</v>
      </c>
      <c r="Z696">
        <v>2023</v>
      </c>
      <c r="AA696">
        <v>0.25</v>
      </c>
    </row>
    <row r="697" spans="1:27" x14ac:dyDescent="0.25">
      <c r="A697" t="s">
        <v>807</v>
      </c>
      <c r="B697" t="s">
        <v>815</v>
      </c>
      <c r="C697" t="s">
        <v>862</v>
      </c>
      <c r="D697" t="s">
        <v>30</v>
      </c>
      <c r="E697" s="1">
        <v>45197</v>
      </c>
      <c r="F697">
        <v>66651.324999999997</v>
      </c>
      <c r="G697">
        <v>0</v>
      </c>
      <c r="H697">
        <v>0</v>
      </c>
      <c r="I697">
        <v>0</v>
      </c>
      <c r="J697">
        <v>0</v>
      </c>
      <c r="K697" s="1">
        <v>45197</v>
      </c>
      <c r="L697">
        <v>66651.324999999997</v>
      </c>
      <c r="M697">
        <v>0</v>
      </c>
      <c r="N697">
        <v>0</v>
      </c>
      <c r="O697">
        <v>0</v>
      </c>
      <c r="P697" t="s">
        <v>43</v>
      </c>
      <c r="Q697">
        <v>0</v>
      </c>
      <c r="R697" t="s">
        <v>43</v>
      </c>
      <c r="S697">
        <v>3.5</v>
      </c>
      <c r="T697" t="s">
        <v>39</v>
      </c>
      <c r="U697" t="s">
        <v>33</v>
      </c>
      <c r="V697" t="s">
        <v>34</v>
      </c>
      <c r="W697" t="s">
        <v>34</v>
      </c>
      <c r="X697" t="s">
        <v>810</v>
      </c>
      <c r="Y697">
        <v>2023</v>
      </c>
      <c r="Z697">
        <v>2023</v>
      </c>
      <c r="AA697">
        <v>0.25</v>
      </c>
    </row>
    <row r="698" spans="1:27" x14ac:dyDescent="0.25">
      <c r="A698" t="s">
        <v>807</v>
      </c>
      <c r="B698" t="s">
        <v>836</v>
      </c>
      <c r="C698" t="s">
        <v>863</v>
      </c>
      <c r="D698" t="s">
        <v>30</v>
      </c>
      <c r="E698" s="1">
        <v>45286</v>
      </c>
      <c r="F698">
        <v>104909.11599999999</v>
      </c>
      <c r="G698">
        <v>0</v>
      </c>
      <c r="H698">
        <v>0</v>
      </c>
      <c r="I698">
        <v>0</v>
      </c>
      <c r="J698">
        <v>0</v>
      </c>
      <c r="K698" s="1">
        <v>45286</v>
      </c>
      <c r="L698">
        <v>104909.11599999999</v>
      </c>
      <c r="M698">
        <v>0</v>
      </c>
      <c r="N698">
        <v>0</v>
      </c>
      <c r="O698">
        <v>0</v>
      </c>
      <c r="P698" t="s">
        <v>43</v>
      </c>
      <c r="Q698">
        <v>0</v>
      </c>
      <c r="R698" t="s">
        <v>43</v>
      </c>
      <c r="S698">
        <v>3.4</v>
      </c>
      <c r="T698" t="s">
        <v>39</v>
      </c>
      <c r="U698" t="s">
        <v>33</v>
      </c>
      <c r="V698" t="s">
        <v>34</v>
      </c>
      <c r="W698" t="s">
        <v>34</v>
      </c>
      <c r="X698" t="s">
        <v>810</v>
      </c>
      <c r="Y698">
        <v>2023</v>
      </c>
      <c r="Z698">
        <v>2023</v>
      </c>
      <c r="AA698">
        <v>0.25</v>
      </c>
    </row>
    <row r="699" spans="1:27" x14ac:dyDescent="0.25">
      <c r="A699" t="s">
        <v>807</v>
      </c>
      <c r="B699" t="s">
        <v>829</v>
      </c>
      <c r="C699" t="s">
        <v>864</v>
      </c>
      <c r="D699" t="s">
        <v>38</v>
      </c>
      <c r="E699" s="1">
        <v>45229</v>
      </c>
      <c r="F699">
        <v>25755.633000000002</v>
      </c>
      <c r="G699">
        <v>0</v>
      </c>
      <c r="H699">
        <v>0</v>
      </c>
      <c r="I699">
        <v>0</v>
      </c>
      <c r="J699">
        <v>0</v>
      </c>
      <c r="K699" s="1">
        <v>45229</v>
      </c>
      <c r="L699">
        <v>25421.46</v>
      </c>
      <c r="M699">
        <v>0</v>
      </c>
      <c r="N699">
        <v>0</v>
      </c>
      <c r="O699">
        <v>0</v>
      </c>
      <c r="P699" t="s">
        <v>43</v>
      </c>
      <c r="Q699">
        <v>0</v>
      </c>
      <c r="R699" t="s">
        <v>43</v>
      </c>
      <c r="S699">
        <v>1.5</v>
      </c>
      <c r="T699" t="s">
        <v>39</v>
      </c>
      <c r="U699" t="s">
        <v>33</v>
      </c>
      <c r="V699" t="s">
        <v>34</v>
      </c>
      <c r="W699" t="s">
        <v>34</v>
      </c>
      <c r="X699" t="s">
        <v>810</v>
      </c>
      <c r="Y699">
        <v>2023</v>
      </c>
      <c r="Z699">
        <v>2023</v>
      </c>
      <c r="AA699">
        <v>0.25</v>
      </c>
    </row>
    <row r="700" spans="1:27" x14ac:dyDescent="0.25">
      <c r="A700" t="s">
        <v>807</v>
      </c>
      <c r="B700" t="s">
        <v>829</v>
      </c>
      <c r="C700" t="s">
        <v>865</v>
      </c>
      <c r="D700" t="s">
        <v>38</v>
      </c>
      <c r="E700" s="1">
        <v>44865</v>
      </c>
      <c r="F700">
        <v>31934.749</v>
      </c>
      <c r="G700">
        <v>0</v>
      </c>
      <c r="H700">
        <v>0</v>
      </c>
      <c r="I700">
        <v>0</v>
      </c>
      <c r="J700">
        <v>0</v>
      </c>
      <c r="K700" s="1">
        <v>44865</v>
      </c>
      <c r="L700">
        <v>21700</v>
      </c>
      <c r="M700">
        <v>0</v>
      </c>
      <c r="N700">
        <v>0</v>
      </c>
      <c r="O700">
        <v>0</v>
      </c>
      <c r="P700" t="s">
        <v>43</v>
      </c>
      <c r="Q700">
        <v>0</v>
      </c>
      <c r="R700" t="s">
        <v>43</v>
      </c>
      <c r="S700">
        <v>1.5333333333333301</v>
      </c>
      <c r="T700" t="s">
        <v>39</v>
      </c>
      <c r="U700" t="s">
        <v>33</v>
      </c>
      <c r="V700" t="s">
        <v>34</v>
      </c>
      <c r="W700" t="s">
        <v>34</v>
      </c>
      <c r="X700" t="s">
        <v>810</v>
      </c>
      <c r="Y700">
        <v>2022</v>
      </c>
      <c r="Z700">
        <v>2022</v>
      </c>
      <c r="AA700">
        <v>0.25</v>
      </c>
    </row>
    <row r="701" spans="1:27" x14ac:dyDescent="0.25">
      <c r="A701" t="s">
        <v>866</v>
      </c>
      <c r="B701" t="s">
        <v>288</v>
      </c>
      <c r="C701" t="s">
        <v>867</v>
      </c>
      <c r="D701" t="s">
        <v>30</v>
      </c>
      <c r="E701" s="1">
        <v>40177</v>
      </c>
      <c r="F701">
        <v>14145</v>
      </c>
      <c r="G701">
        <v>8.58</v>
      </c>
      <c r="H701">
        <v>11.25</v>
      </c>
      <c r="I701">
        <v>49.87</v>
      </c>
      <c r="J701">
        <v>310365</v>
      </c>
      <c r="K701" s="1">
        <v>40177</v>
      </c>
      <c r="L701">
        <v>7531</v>
      </c>
      <c r="M701">
        <v>7.96</v>
      </c>
      <c r="N701">
        <v>10</v>
      </c>
      <c r="O701">
        <v>49.87</v>
      </c>
      <c r="P701" s="1">
        <v>39813</v>
      </c>
      <c r="Q701">
        <v>306400</v>
      </c>
      <c r="R701" t="s">
        <v>31</v>
      </c>
      <c r="S701">
        <v>7.93333333333333</v>
      </c>
      <c r="T701" t="s">
        <v>39</v>
      </c>
      <c r="U701" t="s">
        <v>33</v>
      </c>
      <c r="V701" t="s">
        <v>34</v>
      </c>
      <c r="W701" t="s">
        <v>34</v>
      </c>
      <c r="X701" t="s">
        <v>868</v>
      </c>
      <c r="Y701">
        <v>2009</v>
      </c>
      <c r="Z701">
        <v>2009</v>
      </c>
      <c r="AA701">
        <v>0.39</v>
      </c>
    </row>
    <row r="702" spans="1:27" x14ac:dyDescent="0.25">
      <c r="A702" t="s">
        <v>866</v>
      </c>
      <c r="B702" t="s">
        <v>270</v>
      </c>
      <c r="C702" t="s">
        <v>869</v>
      </c>
      <c r="D702" t="s">
        <v>30</v>
      </c>
      <c r="E702" s="1">
        <v>40396</v>
      </c>
      <c r="F702">
        <v>28227</v>
      </c>
      <c r="G702">
        <v>8.6300000000000008</v>
      </c>
      <c r="H702">
        <v>10.75</v>
      </c>
      <c r="I702">
        <v>48.87</v>
      </c>
      <c r="J702">
        <v>924121</v>
      </c>
      <c r="K702" s="1">
        <v>40396</v>
      </c>
      <c r="L702">
        <v>7773</v>
      </c>
      <c r="M702">
        <v>8.18</v>
      </c>
      <c r="N702">
        <v>9.83</v>
      </c>
      <c r="O702">
        <v>48.87</v>
      </c>
      <c r="P702" s="1">
        <v>40178</v>
      </c>
      <c r="Q702">
        <v>906039</v>
      </c>
      <c r="R702" t="s">
        <v>31</v>
      </c>
      <c r="S702">
        <v>7.3</v>
      </c>
      <c r="T702" t="s">
        <v>39</v>
      </c>
      <c r="U702" t="s">
        <v>33</v>
      </c>
      <c r="V702" t="s">
        <v>34</v>
      </c>
      <c r="W702" t="s">
        <v>34</v>
      </c>
      <c r="X702" t="s">
        <v>868</v>
      </c>
      <c r="Y702">
        <v>2010</v>
      </c>
      <c r="Z702">
        <v>2010</v>
      </c>
      <c r="AA702">
        <v>0.39</v>
      </c>
    </row>
    <row r="703" spans="1:27" x14ac:dyDescent="0.25">
      <c r="A703" t="s">
        <v>866</v>
      </c>
      <c r="B703" t="s">
        <v>870</v>
      </c>
      <c r="C703" t="s">
        <v>871</v>
      </c>
      <c r="D703" t="s">
        <v>30</v>
      </c>
      <c r="E703" s="1">
        <v>40518</v>
      </c>
      <c r="F703">
        <v>92278</v>
      </c>
      <c r="G703">
        <v>8.99</v>
      </c>
      <c r="H703">
        <v>11.65</v>
      </c>
      <c r="I703">
        <v>51.93</v>
      </c>
      <c r="J703">
        <v>2291473</v>
      </c>
      <c r="K703" s="1">
        <v>40518</v>
      </c>
      <c r="L703">
        <v>30980</v>
      </c>
      <c r="M703">
        <v>8.06</v>
      </c>
      <c r="N703">
        <v>9.86</v>
      </c>
      <c r="O703">
        <v>51.93</v>
      </c>
      <c r="P703" s="1">
        <v>40390</v>
      </c>
      <c r="Q703">
        <v>2242795</v>
      </c>
      <c r="R703" t="s">
        <v>31</v>
      </c>
      <c r="S703">
        <v>7.1</v>
      </c>
      <c r="T703" t="s">
        <v>39</v>
      </c>
      <c r="U703" t="s">
        <v>33</v>
      </c>
      <c r="V703" t="s">
        <v>34</v>
      </c>
      <c r="W703" t="s">
        <v>34</v>
      </c>
      <c r="X703" t="s">
        <v>868</v>
      </c>
      <c r="Y703">
        <v>2010</v>
      </c>
      <c r="Z703">
        <v>2010</v>
      </c>
      <c r="AA703">
        <v>0.39</v>
      </c>
    </row>
    <row r="704" spans="1:27" x14ac:dyDescent="0.25">
      <c r="A704" t="s">
        <v>866</v>
      </c>
      <c r="B704" t="s">
        <v>870</v>
      </c>
      <c r="C704" t="s">
        <v>872</v>
      </c>
      <c r="D704" t="s">
        <v>38</v>
      </c>
      <c r="E704" s="1">
        <v>40518</v>
      </c>
      <c r="F704">
        <v>30416</v>
      </c>
      <c r="G704">
        <v>8.99</v>
      </c>
      <c r="H704">
        <v>11.65</v>
      </c>
      <c r="I704">
        <v>51.93</v>
      </c>
      <c r="J704">
        <v>838522</v>
      </c>
      <c r="K704" s="1">
        <v>40518</v>
      </c>
      <c r="L704">
        <v>9753</v>
      </c>
      <c r="M704">
        <v>7.9</v>
      </c>
      <c r="N704">
        <v>9.56</v>
      </c>
      <c r="O704">
        <v>51.93</v>
      </c>
      <c r="P704" s="1">
        <v>40390</v>
      </c>
      <c r="Q704">
        <v>817435</v>
      </c>
      <c r="R704" t="s">
        <v>31</v>
      </c>
      <c r="S704">
        <v>7.1</v>
      </c>
      <c r="T704" t="s">
        <v>39</v>
      </c>
      <c r="U704" t="s">
        <v>33</v>
      </c>
      <c r="V704" t="s">
        <v>34</v>
      </c>
      <c r="W704" t="s">
        <v>34</v>
      </c>
      <c r="X704" t="s">
        <v>868</v>
      </c>
      <c r="Y704">
        <v>2010</v>
      </c>
      <c r="Z704">
        <v>2010</v>
      </c>
      <c r="AA704">
        <v>0.39</v>
      </c>
    </row>
    <row r="705" spans="1:27" x14ac:dyDescent="0.25">
      <c r="A705" t="s">
        <v>866</v>
      </c>
      <c r="B705" t="s">
        <v>288</v>
      </c>
      <c r="C705" t="s">
        <v>873</v>
      </c>
      <c r="D705" t="s">
        <v>30</v>
      </c>
      <c r="E705" s="1">
        <v>40732</v>
      </c>
      <c r="F705">
        <v>18262</v>
      </c>
      <c r="G705">
        <v>8.08</v>
      </c>
      <c r="H705">
        <v>10.75</v>
      </c>
      <c r="I705">
        <v>49.81</v>
      </c>
      <c r="J705">
        <v>344568</v>
      </c>
      <c r="K705" s="1">
        <v>40732</v>
      </c>
      <c r="L705">
        <v>12200</v>
      </c>
      <c r="M705">
        <v>0</v>
      </c>
      <c r="N705">
        <v>0</v>
      </c>
      <c r="O705">
        <v>0</v>
      </c>
      <c r="P705" s="1">
        <v>40543</v>
      </c>
      <c r="Q705">
        <v>0</v>
      </c>
      <c r="R705" t="s">
        <v>43</v>
      </c>
      <c r="S705">
        <v>6.6333333333333302</v>
      </c>
      <c r="T705" t="s">
        <v>39</v>
      </c>
      <c r="U705" t="s">
        <v>40</v>
      </c>
      <c r="V705" t="s">
        <v>34</v>
      </c>
      <c r="W705" t="s">
        <v>34</v>
      </c>
      <c r="X705" t="s">
        <v>868</v>
      </c>
      <c r="Y705">
        <v>2011</v>
      </c>
      <c r="Z705">
        <v>2011</v>
      </c>
      <c r="AA705">
        <v>0.39</v>
      </c>
    </row>
    <row r="706" spans="1:27" x14ac:dyDescent="0.25">
      <c r="A706" t="s">
        <v>866</v>
      </c>
      <c r="B706" t="s">
        <v>274</v>
      </c>
      <c r="C706" t="s">
        <v>874</v>
      </c>
      <c r="D706" t="s">
        <v>38</v>
      </c>
      <c r="E706" s="1">
        <v>40861</v>
      </c>
      <c r="F706">
        <v>27814.413</v>
      </c>
      <c r="G706">
        <v>8.59</v>
      </c>
      <c r="H706">
        <v>10.45</v>
      </c>
      <c r="I706">
        <v>58.22</v>
      </c>
      <c r="J706">
        <v>683369.87399999995</v>
      </c>
      <c r="K706" s="1">
        <v>40861</v>
      </c>
      <c r="L706">
        <v>9105.7739999999994</v>
      </c>
      <c r="M706">
        <v>8.09</v>
      </c>
      <c r="N706">
        <v>9.6</v>
      </c>
      <c r="O706">
        <v>57.88</v>
      </c>
      <c r="P706" s="1">
        <v>40543</v>
      </c>
      <c r="Q706">
        <v>670537.88600000006</v>
      </c>
      <c r="R706" t="s">
        <v>31</v>
      </c>
      <c r="S706">
        <v>7.1</v>
      </c>
      <c r="T706" t="s">
        <v>39</v>
      </c>
      <c r="U706" t="s">
        <v>33</v>
      </c>
      <c r="V706" t="s">
        <v>34</v>
      </c>
      <c r="W706" t="s">
        <v>34</v>
      </c>
      <c r="X706" t="s">
        <v>868</v>
      </c>
      <c r="Y706">
        <v>2011</v>
      </c>
      <c r="Z706">
        <v>2011</v>
      </c>
      <c r="AA706">
        <v>0.39</v>
      </c>
    </row>
    <row r="707" spans="1:27" x14ac:dyDescent="0.25">
      <c r="A707" t="s">
        <v>866</v>
      </c>
      <c r="B707" t="s">
        <v>288</v>
      </c>
      <c r="C707" t="s">
        <v>875</v>
      </c>
      <c r="D707" t="s">
        <v>30</v>
      </c>
      <c r="E707" s="1">
        <v>41110</v>
      </c>
      <c r="F707">
        <v>23498</v>
      </c>
      <c r="G707">
        <v>8.0299999999999994</v>
      </c>
      <c r="H707">
        <v>10.75</v>
      </c>
      <c r="I707">
        <v>50.06</v>
      </c>
      <c r="J707">
        <v>400023</v>
      </c>
      <c r="K707" s="1">
        <v>41110</v>
      </c>
      <c r="L707">
        <v>11251</v>
      </c>
      <c r="M707">
        <v>7.56</v>
      </c>
      <c r="N707">
        <v>9.81</v>
      </c>
      <c r="O707">
        <v>50.06</v>
      </c>
      <c r="P707" s="1">
        <v>40908</v>
      </c>
      <c r="Q707">
        <v>400752</v>
      </c>
      <c r="R707" t="s">
        <v>31</v>
      </c>
      <c r="S707">
        <v>7.4666666666666597</v>
      </c>
      <c r="T707" t="s">
        <v>39</v>
      </c>
      <c r="U707" t="s">
        <v>33</v>
      </c>
      <c r="V707" t="s">
        <v>34</v>
      </c>
      <c r="W707" t="s">
        <v>34</v>
      </c>
      <c r="X707" t="s">
        <v>868</v>
      </c>
      <c r="Y707">
        <v>2012</v>
      </c>
      <c r="Z707">
        <v>2012</v>
      </c>
      <c r="AA707">
        <v>0.39</v>
      </c>
    </row>
    <row r="708" spans="1:27" x14ac:dyDescent="0.25">
      <c r="A708" t="s">
        <v>866</v>
      </c>
      <c r="B708" t="s">
        <v>270</v>
      </c>
      <c r="C708" t="s">
        <v>876</v>
      </c>
      <c r="D708" t="s">
        <v>30</v>
      </c>
      <c r="E708" s="1">
        <v>41110</v>
      </c>
      <c r="F708">
        <v>66207</v>
      </c>
      <c r="G708">
        <v>8.68</v>
      </c>
      <c r="H708">
        <v>10.75</v>
      </c>
      <c r="I708">
        <v>50.13</v>
      </c>
      <c r="J708">
        <v>1018937</v>
      </c>
      <c r="K708" s="1">
        <v>41110</v>
      </c>
      <c r="L708">
        <v>18099</v>
      </c>
      <c r="M708">
        <v>7.96</v>
      </c>
      <c r="N708">
        <v>9.31</v>
      </c>
      <c r="O708">
        <v>50.13</v>
      </c>
      <c r="P708" s="1">
        <v>40908</v>
      </c>
      <c r="Q708">
        <v>1002768</v>
      </c>
      <c r="R708" t="s">
        <v>31</v>
      </c>
      <c r="S708">
        <v>7.2333333333333298</v>
      </c>
      <c r="T708" t="s">
        <v>39</v>
      </c>
      <c r="U708" t="s">
        <v>33</v>
      </c>
      <c r="V708" t="s">
        <v>34</v>
      </c>
      <c r="W708" t="s">
        <v>34</v>
      </c>
      <c r="X708" t="s">
        <v>868</v>
      </c>
      <c r="Y708">
        <v>2012</v>
      </c>
      <c r="Z708">
        <v>2012</v>
      </c>
      <c r="AA708">
        <v>0.39</v>
      </c>
    </row>
    <row r="709" spans="1:27" x14ac:dyDescent="0.25">
      <c r="A709" t="s">
        <v>866</v>
      </c>
      <c r="B709" t="s">
        <v>870</v>
      </c>
      <c r="C709" t="s">
        <v>877</v>
      </c>
      <c r="D709" t="s">
        <v>30</v>
      </c>
      <c r="E709" s="1">
        <v>41327</v>
      </c>
      <c r="F709">
        <v>130066</v>
      </c>
      <c r="G709">
        <v>7.96</v>
      </c>
      <c r="H709">
        <v>10.5</v>
      </c>
      <c r="I709">
        <v>48.4</v>
      </c>
      <c r="J709">
        <v>2710254</v>
      </c>
      <c r="K709" s="1">
        <v>41327</v>
      </c>
      <c r="L709">
        <v>80554</v>
      </c>
      <c r="M709">
        <v>7.6</v>
      </c>
      <c r="N709">
        <v>9.75</v>
      </c>
      <c r="O709">
        <v>48.4</v>
      </c>
      <c r="P709" s="1">
        <v>41182</v>
      </c>
      <c r="Q709">
        <v>2634928</v>
      </c>
      <c r="R709" t="s">
        <v>31</v>
      </c>
      <c r="S709">
        <v>7</v>
      </c>
      <c r="T709" t="s">
        <v>39</v>
      </c>
      <c r="U709" t="s">
        <v>33</v>
      </c>
      <c r="V709" t="s">
        <v>34</v>
      </c>
      <c r="W709" t="s">
        <v>34</v>
      </c>
      <c r="X709" t="s">
        <v>868</v>
      </c>
      <c r="Y709">
        <v>2013</v>
      </c>
      <c r="Z709">
        <v>2013</v>
      </c>
      <c r="AA709">
        <v>0.39</v>
      </c>
    </row>
    <row r="710" spans="1:27" x14ac:dyDescent="0.25">
      <c r="A710" t="s">
        <v>866</v>
      </c>
      <c r="B710" t="s">
        <v>870</v>
      </c>
      <c r="C710" t="s">
        <v>878</v>
      </c>
      <c r="D710" t="s">
        <v>38</v>
      </c>
      <c r="E710" s="1">
        <v>41327</v>
      </c>
      <c r="F710">
        <v>45583</v>
      </c>
      <c r="G710">
        <v>7.96</v>
      </c>
      <c r="H710">
        <v>10.5</v>
      </c>
      <c r="I710">
        <v>48.4</v>
      </c>
      <c r="J710">
        <v>1014278</v>
      </c>
      <c r="K710" s="1">
        <v>41327</v>
      </c>
      <c r="L710">
        <v>32416</v>
      </c>
      <c r="M710">
        <v>7.53</v>
      </c>
      <c r="N710">
        <v>9.6</v>
      </c>
      <c r="O710">
        <v>48.4</v>
      </c>
      <c r="P710" s="1">
        <v>41182</v>
      </c>
      <c r="Q710">
        <v>975860</v>
      </c>
      <c r="R710" t="s">
        <v>31</v>
      </c>
      <c r="S710">
        <v>7</v>
      </c>
      <c r="T710" t="s">
        <v>39</v>
      </c>
      <c r="U710" t="s">
        <v>33</v>
      </c>
      <c r="V710" t="s">
        <v>34</v>
      </c>
      <c r="W710" t="s">
        <v>34</v>
      </c>
      <c r="X710" t="s">
        <v>868</v>
      </c>
      <c r="Y710">
        <v>2013</v>
      </c>
      <c r="Z710">
        <v>2013</v>
      </c>
      <c r="AA710">
        <v>0.39</v>
      </c>
    </row>
    <row r="711" spans="1:27" x14ac:dyDescent="0.25">
      <c r="A711" t="s">
        <v>866</v>
      </c>
      <c r="B711" t="s">
        <v>270</v>
      </c>
      <c r="C711" t="s">
        <v>879</v>
      </c>
      <c r="D711" t="s">
        <v>30</v>
      </c>
      <c r="E711" s="1">
        <v>41467</v>
      </c>
      <c r="F711">
        <v>66351</v>
      </c>
      <c r="G711">
        <v>8.06</v>
      </c>
      <c r="H711">
        <v>10.25</v>
      </c>
      <c r="I711">
        <v>48.89</v>
      </c>
      <c r="J711">
        <v>1342778</v>
      </c>
      <c r="K711" s="1">
        <v>41467</v>
      </c>
      <c r="L711">
        <v>27883</v>
      </c>
      <c r="M711">
        <v>7.63</v>
      </c>
      <c r="N711">
        <v>9.36</v>
      </c>
      <c r="O711">
        <v>48.89</v>
      </c>
      <c r="P711" s="1">
        <v>41274</v>
      </c>
      <c r="Q711">
        <v>1183052</v>
      </c>
      <c r="R711" t="s">
        <v>31</v>
      </c>
      <c r="S711">
        <v>7.4666666666666597</v>
      </c>
      <c r="T711" t="s">
        <v>39</v>
      </c>
      <c r="U711" t="s">
        <v>33</v>
      </c>
      <c r="V711" t="s">
        <v>34</v>
      </c>
      <c r="W711" t="s">
        <v>34</v>
      </c>
      <c r="X711" t="s">
        <v>868</v>
      </c>
      <c r="Y711">
        <v>2013</v>
      </c>
      <c r="Z711">
        <v>2013</v>
      </c>
      <c r="AA711">
        <v>0.39</v>
      </c>
    </row>
    <row r="712" spans="1:27" x14ac:dyDescent="0.25">
      <c r="A712" t="s">
        <v>866</v>
      </c>
      <c r="B712" t="s">
        <v>880</v>
      </c>
      <c r="C712" t="s">
        <v>881</v>
      </c>
      <c r="D712" t="s">
        <v>38</v>
      </c>
      <c r="E712" s="1">
        <v>41540</v>
      </c>
      <c r="F712">
        <v>5635.3980000000001</v>
      </c>
      <c r="G712">
        <v>8.1999999999999993</v>
      </c>
      <c r="H712">
        <v>10.85</v>
      </c>
      <c r="I712">
        <v>53.84</v>
      </c>
      <c r="J712">
        <v>60706.197999999997</v>
      </c>
      <c r="K712" s="1">
        <v>41540</v>
      </c>
      <c r="L712">
        <v>3591.2719999999999</v>
      </c>
      <c r="M712">
        <v>7.53</v>
      </c>
      <c r="N712">
        <v>9.6</v>
      </c>
      <c r="O712">
        <v>53.84</v>
      </c>
      <c r="P712" s="1">
        <v>41364</v>
      </c>
      <c r="Q712">
        <v>60542.196000000004</v>
      </c>
      <c r="R712" t="s">
        <v>31</v>
      </c>
      <c r="S712">
        <v>6.9</v>
      </c>
      <c r="T712" t="s">
        <v>39</v>
      </c>
      <c r="U712" t="s">
        <v>33</v>
      </c>
      <c r="V712" t="s">
        <v>34</v>
      </c>
      <c r="W712" t="s">
        <v>34</v>
      </c>
      <c r="X712" t="s">
        <v>868</v>
      </c>
      <c r="Y712">
        <v>2013</v>
      </c>
      <c r="Z712">
        <v>2013</v>
      </c>
      <c r="AA712">
        <v>0.39</v>
      </c>
    </row>
    <row r="713" spans="1:27" x14ac:dyDescent="0.25">
      <c r="A713" t="s">
        <v>866</v>
      </c>
      <c r="B713" t="s">
        <v>288</v>
      </c>
      <c r="C713" t="s">
        <v>882</v>
      </c>
      <c r="D713" t="s">
        <v>30</v>
      </c>
      <c r="E713" s="1">
        <v>41520</v>
      </c>
      <c r="F713">
        <v>22570</v>
      </c>
      <c r="G713">
        <v>7.67</v>
      </c>
      <c r="H713">
        <v>10.25</v>
      </c>
      <c r="I713">
        <v>49.58</v>
      </c>
      <c r="J713">
        <v>507858</v>
      </c>
      <c r="K713" s="1">
        <v>41520</v>
      </c>
      <c r="L713">
        <v>14980</v>
      </c>
      <c r="M713">
        <v>0</v>
      </c>
      <c r="N713">
        <v>0</v>
      </c>
      <c r="O713">
        <v>0</v>
      </c>
      <c r="P713" s="1">
        <v>41274</v>
      </c>
      <c r="Q713">
        <v>0</v>
      </c>
      <c r="R713" t="s">
        <v>43</v>
      </c>
      <c r="S713">
        <v>5.2666666666666604</v>
      </c>
      <c r="T713" t="s">
        <v>39</v>
      </c>
      <c r="U713" t="s">
        <v>40</v>
      </c>
      <c r="V713" t="s">
        <v>34</v>
      </c>
      <c r="W713" t="s">
        <v>34</v>
      </c>
      <c r="X713" t="s">
        <v>868</v>
      </c>
      <c r="Y713">
        <v>2013</v>
      </c>
      <c r="Z713">
        <v>2013</v>
      </c>
      <c r="AA713">
        <v>0.39</v>
      </c>
    </row>
    <row r="714" spans="1:27" x14ac:dyDescent="0.25">
      <c r="A714" t="s">
        <v>866</v>
      </c>
      <c r="B714" t="s">
        <v>274</v>
      </c>
      <c r="C714" t="s">
        <v>883</v>
      </c>
      <c r="D714" t="s">
        <v>38</v>
      </c>
      <c r="E714" s="1">
        <v>41600</v>
      </c>
      <c r="F714">
        <v>28299.738000000001</v>
      </c>
      <c r="G714">
        <v>8.6999999999999993</v>
      </c>
      <c r="H714">
        <v>10.7</v>
      </c>
      <c r="I714">
        <v>60.81</v>
      </c>
      <c r="J714">
        <v>682644.87100000004</v>
      </c>
      <c r="K714" s="1">
        <v>41600</v>
      </c>
      <c r="L714">
        <v>8904</v>
      </c>
      <c r="M714">
        <v>7.7</v>
      </c>
      <c r="N714">
        <v>9.5</v>
      </c>
      <c r="O714">
        <v>53.02</v>
      </c>
      <c r="P714" s="1">
        <v>41364</v>
      </c>
      <c r="Q714">
        <v>672264</v>
      </c>
      <c r="R714" t="s">
        <v>31</v>
      </c>
      <c r="S714">
        <v>7</v>
      </c>
      <c r="T714" t="s">
        <v>39</v>
      </c>
      <c r="U714" t="s">
        <v>33</v>
      </c>
      <c r="V714" t="s">
        <v>34</v>
      </c>
      <c r="W714" t="s">
        <v>34</v>
      </c>
      <c r="X714" t="s">
        <v>868</v>
      </c>
      <c r="Y714">
        <v>2013</v>
      </c>
      <c r="Z714">
        <v>2013</v>
      </c>
      <c r="AA714">
        <v>0.39</v>
      </c>
    </row>
    <row r="715" spans="1:27" x14ac:dyDescent="0.25">
      <c r="A715" t="s">
        <v>866</v>
      </c>
      <c r="B715" t="s">
        <v>870</v>
      </c>
      <c r="C715" t="s">
        <v>884</v>
      </c>
      <c r="D715" t="s">
        <v>30</v>
      </c>
      <c r="E715" s="1">
        <v>41621</v>
      </c>
      <c r="F715">
        <v>82801</v>
      </c>
      <c r="G715">
        <v>7.87</v>
      </c>
      <c r="H715">
        <v>10.5</v>
      </c>
      <c r="I715">
        <v>51.05</v>
      </c>
      <c r="J715">
        <v>2818770</v>
      </c>
      <c r="K715" s="1">
        <v>41621</v>
      </c>
      <c r="L715">
        <v>33647</v>
      </c>
      <c r="M715">
        <v>7.49</v>
      </c>
      <c r="N715">
        <v>9.75</v>
      </c>
      <c r="O715">
        <v>51.05</v>
      </c>
      <c r="P715" s="1">
        <v>41486</v>
      </c>
      <c r="Q715">
        <v>2752779</v>
      </c>
      <c r="R715" t="s">
        <v>31</v>
      </c>
      <c r="S715">
        <v>7</v>
      </c>
      <c r="T715" t="s">
        <v>39</v>
      </c>
      <c r="U715" t="s">
        <v>33</v>
      </c>
      <c r="V715" t="s">
        <v>34</v>
      </c>
      <c r="W715" t="s">
        <v>34</v>
      </c>
      <c r="X715" t="s">
        <v>868</v>
      </c>
      <c r="Y715">
        <v>2013</v>
      </c>
      <c r="Z715">
        <v>2013</v>
      </c>
      <c r="AA715">
        <v>0.39</v>
      </c>
    </row>
    <row r="716" spans="1:27" x14ac:dyDescent="0.25">
      <c r="A716" t="s">
        <v>866</v>
      </c>
      <c r="B716" t="s">
        <v>870</v>
      </c>
      <c r="C716" t="s">
        <v>885</v>
      </c>
      <c r="D716" t="s">
        <v>38</v>
      </c>
      <c r="E716" s="1">
        <v>41621</v>
      </c>
      <c r="F716">
        <v>24226</v>
      </c>
      <c r="G716">
        <v>7.79</v>
      </c>
      <c r="H716">
        <v>10.35</v>
      </c>
      <c r="I716">
        <v>51.05</v>
      </c>
      <c r="J716">
        <v>1048699</v>
      </c>
      <c r="K716" s="1">
        <v>41621</v>
      </c>
      <c r="L716">
        <v>12521</v>
      </c>
      <c r="M716">
        <v>7.41</v>
      </c>
      <c r="N716">
        <v>9.6</v>
      </c>
      <c r="O716">
        <v>51.05</v>
      </c>
      <c r="P716" s="1">
        <v>41486</v>
      </c>
      <c r="Q716">
        <v>1027029</v>
      </c>
      <c r="R716" t="s">
        <v>31</v>
      </c>
      <c r="S716">
        <v>7</v>
      </c>
      <c r="T716" t="s">
        <v>39</v>
      </c>
      <c r="U716" t="s">
        <v>33</v>
      </c>
      <c r="V716" t="s">
        <v>34</v>
      </c>
      <c r="W716" t="s">
        <v>34</v>
      </c>
      <c r="X716" t="s">
        <v>868</v>
      </c>
      <c r="Y716">
        <v>2013</v>
      </c>
      <c r="Z716">
        <v>2013</v>
      </c>
      <c r="AA716">
        <v>0.39</v>
      </c>
    </row>
    <row r="717" spans="1:27" x14ac:dyDescent="0.25">
      <c r="A717" t="s">
        <v>866</v>
      </c>
      <c r="B717" t="s">
        <v>870</v>
      </c>
      <c r="C717" t="s">
        <v>886</v>
      </c>
      <c r="D717" t="s">
        <v>38</v>
      </c>
      <c r="E717" s="1">
        <v>41668</v>
      </c>
      <c r="F717">
        <v>34100</v>
      </c>
      <c r="G717">
        <v>0</v>
      </c>
      <c r="H717">
        <v>0</v>
      </c>
      <c r="I717">
        <v>0</v>
      </c>
      <c r="J717">
        <v>234200</v>
      </c>
      <c r="K717" s="1">
        <v>41668</v>
      </c>
      <c r="L717">
        <v>34100</v>
      </c>
      <c r="M717">
        <v>0</v>
      </c>
      <c r="N717">
        <v>0</v>
      </c>
      <c r="O717">
        <v>0</v>
      </c>
      <c r="P717" s="1">
        <v>43465</v>
      </c>
      <c r="Q717">
        <v>234200</v>
      </c>
      <c r="R717" t="s">
        <v>31</v>
      </c>
      <c r="S717">
        <v>6</v>
      </c>
      <c r="T717" t="s">
        <v>112</v>
      </c>
      <c r="U717" t="s">
        <v>33</v>
      </c>
      <c r="V717" t="s">
        <v>41</v>
      </c>
      <c r="W717" t="s">
        <v>34</v>
      </c>
      <c r="X717" t="s">
        <v>868</v>
      </c>
      <c r="Y717">
        <v>2014</v>
      </c>
      <c r="Z717">
        <v>2014</v>
      </c>
      <c r="AA717">
        <v>0.39</v>
      </c>
    </row>
    <row r="718" spans="1:27" x14ac:dyDescent="0.25">
      <c r="A718" t="s">
        <v>866</v>
      </c>
      <c r="B718" t="s">
        <v>880</v>
      </c>
      <c r="C718" t="s">
        <v>887</v>
      </c>
      <c r="D718" t="s">
        <v>38</v>
      </c>
      <c r="E718" s="1">
        <v>41670</v>
      </c>
      <c r="F718">
        <v>1166.164</v>
      </c>
      <c r="G718">
        <v>0</v>
      </c>
      <c r="H718">
        <v>0</v>
      </c>
      <c r="I718">
        <v>0</v>
      </c>
      <c r="J718">
        <v>7592.9989999999998</v>
      </c>
      <c r="K718" s="1">
        <v>41670</v>
      </c>
      <c r="L718">
        <v>0</v>
      </c>
      <c r="M718">
        <v>0</v>
      </c>
      <c r="N718">
        <v>0</v>
      </c>
      <c r="O718">
        <v>0</v>
      </c>
      <c r="P718" t="s">
        <v>43</v>
      </c>
      <c r="Q718">
        <v>0</v>
      </c>
      <c r="R718" t="s">
        <v>43</v>
      </c>
      <c r="S718">
        <v>5.9666666666666597</v>
      </c>
      <c r="T718" t="s">
        <v>112</v>
      </c>
      <c r="U718" t="s">
        <v>33</v>
      </c>
      <c r="V718" t="s">
        <v>34</v>
      </c>
      <c r="W718" t="s">
        <v>34</v>
      </c>
      <c r="X718" t="s">
        <v>868</v>
      </c>
      <c r="Y718">
        <v>2014</v>
      </c>
      <c r="Z718">
        <v>2014</v>
      </c>
      <c r="AA718">
        <v>0.39</v>
      </c>
    </row>
    <row r="719" spans="1:27" x14ac:dyDescent="0.25">
      <c r="A719" t="s">
        <v>866</v>
      </c>
      <c r="B719" t="s">
        <v>274</v>
      </c>
      <c r="C719" t="s">
        <v>888</v>
      </c>
      <c r="D719" t="s">
        <v>38</v>
      </c>
      <c r="E719" s="1">
        <v>41765</v>
      </c>
      <c r="F719">
        <v>17015.221000000001</v>
      </c>
      <c r="G719">
        <v>0</v>
      </c>
      <c r="H719">
        <v>0</v>
      </c>
      <c r="I719">
        <v>0</v>
      </c>
      <c r="J719">
        <v>109579.942</v>
      </c>
      <c r="K719" s="1">
        <v>41765</v>
      </c>
      <c r="L719">
        <v>16650</v>
      </c>
      <c r="M719">
        <v>0</v>
      </c>
      <c r="N719">
        <v>0</v>
      </c>
      <c r="O719">
        <v>0</v>
      </c>
      <c r="P719" s="1">
        <v>43373</v>
      </c>
      <c r="Q719">
        <v>108000</v>
      </c>
      <c r="R719" t="s">
        <v>31</v>
      </c>
      <c r="S719">
        <v>6</v>
      </c>
      <c r="T719" t="s">
        <v>112</v>
      </c>
      <c r="U719" t="s">
        <v>33</v>
      </c>
      <c r="V719" t="s">
        <v>41</v>
      </c>
      <c r="W719" t="s">
        <v>34</v>
      </c>
      <c r="X719" t="s">
        <v>868</v>
      </c>
      <c r="Y719">
        <v>2014</v>
      </c>
      <c r="Z719">
        <v>2014</v>
      </c>
      <c r="AA719">
        <v>0.39</v>
      </c>
    </row>
    <row r="720" spans="1:27" x14ac:dyDescent="0.25">
      <c r="A720" t="s">
        <v>866</v>
      </c>
      <c r="B720" t="s">
        <v>270</v>
      </c>
      <c r="C720" t="s">
        <v>889</v>
      </c>
      <c r="D720" t="s">
        <v>30</v>
      </c>
      <c r="E720" s="1">
        <v>41822</v>
      </c>
      <c r="F720">
        <v>37410</v>
      </c>
      <c r="G720">
        <v>7.92</v>
      </c>
      <c r="H720">
        <v>10.25</v>
      </c>
      <c r="I720">
        <v>49.18</v>
      </c>
      <c r="J720">
        <v>1414152</v>
      </c>
      <c r="K720" s="1">
        <v>41822</v>
      </c>
      <c r="L720">
        <v>8754</v>
      </c>
      <c r="M720">
        <v>7.61</v>
      </c>
      <c r="N720">
        <v>9.6199999999999992</v>
      </c>
      <c r="O720">
        <v>49.18</v>
      </c>
      <c r="P720" s="1">
        <v>41547</v>
      </c>
      <c r="Q720">
        <v>1293348</v>
      </c>
      <c r="R720" t="s">
        <v>31</v>
      </c>
      <c r="S720">
        <v>7</v>
      </c>
      <c r="T720" t="s">
        <v>39</v>
      </c>
      <c r="U720" t="s">
        <v>33</v>
      </c>
      <c r="V720" t="s">
        <v>34</v>
      </c>
      <c r="W720" t="s">
        <v>34</v>
      </c>
      <c r="X720" t="s">
        <v>868</v>
      </c>
      <c r="Y720">
        <v>2014</v>
      </c>
      <c r="Z720">
        <v>2014</v>
      </c>
      <c r="AA720">
        <v>0.39</v>
      </c>
    </row>
    <row r="721" spans="1:27" x14ac:dyDescent="0.25">
      <c r="A721" t="s">
        <v>866</v>
      </c>
      <c r="B721" t="s">
        <v>880</v>
      </c>
      <c r="C721" t="s">
        <v>890</v>
      </c>
      <c r="D721" t="s">
        <v>38</v>
      </c>
      <c r="E721" s="1">
        <v>41869</v>
      </c>
      <c r="F721">
        <v>438.56299999999999</v>
      </c>
      <c r="G721">
        <v>0</v>
      </c>
      <c r="H721">
        <v>0</v>
      </c>
      <c r="I721">
        <v>0</v>
      </c>
      <c r="J721">
        <v>3274.4830000000002</v>
      </c>
      <c r="K721" s="1">
        <v>41869</v>
      </c>
      <c r="L721">
        <v>437.13600000000002</v>
      </c>
      <c r="M721">
        <v>0</v>
      </c>
      <c r="N721">
        <v>0</v>
      </c>
      <c r="O721">
        <v>0</v>
      </c>
      <c r="P721" s="1">
        <v>42004</v>
      </c>
      <c r="Q721">
        <v>3274.4830000000002</v>
      </c>
      <c r="R721" t="s">
        <v>43</v>
      </c>
      <c r="S721">
        <v>4.6333333333333302</v>
      </c>
      <c r="T721" t="s">
        <v>112</v>
      </c>
      <c r="U721" t="s">
        <v>33</v>
      </c>
      <c r="V721" t="s">
        <v>34</v>
      </c>
      <c r="W721" t="s">
        <v>34</v>
      </c>
      <c r="X721" t="s">
        <v>868</v>
      </c>
      <c r="Y721">
        <v>2014</v>
      </c>
      <c r="Z721">
        <v>2014</v>
      </c>
      <c r="AA721">
        <v>0.39</v>
      </c>
    </row>
    <row r="722" spans="1:27" x14ac:dyDescent="0.25">
      <c r="A722" t="s">
        <v>866</v>
      </c>
      <c r="B722" t="s">
        <v>870</v>
      </c>
      <c r="C722" t="s">
        <v>891</v>
      </c>
      <c r="D722" t="s">
        <v>30</v>
      </c>
      <c r="E722" s="1">
        <v>41985</v>
      </c>
      <c r="F722">
        <v>98700</v>
      </c>
      <c r="G722">
        <v>7.93</v>
      </c>
      <c r="H722">
        <v>10.65</v>
      </c>
      <c r="I722">
        <v>52.3</v>
      </c>
      <c r="J722">
        <v>2914000</v>
      </c>
      <c r="K722" s="1">
        <v>41985</v>
      </c>
      <c r="L722">
        <v>22000</v>
      </c>
      <c r="M722">
        <v>0</v>
      </c>
      <c r="N722">
        <v>0</v>
      </c>
      <c r="O722">
        <v>0</v>
      </c>
      <c r="P722" s="1">
        <v>41882</v>
      </c>
      <c r="Q722">
        <v>0</v>
      </c>
      <c r="R722" t="s">
        <v>43</v>
      </c>
      <c r="S722">
        <v>5.43333333333333</v>
      </c>
      <c r="T722" t="s">
        <v>39</v>
      </c>
      <c r="U722" t="s">
        <v>40</v>
      </c>
      <c r="V722" t="s">
        <v>34</v>
      </c>
      <c r="W722" t="s">
        <v>34</v>
      </c>
      <c r="X722" t="s">
        <v>868</v>
      </c>
      <c r="Y722">
        <v>2014</v>
      </c>
      <c r="Z722">
        <v>2014</v>
      </c>
      <c r="AA722">
        <v>0.39</v>
      </c>
    </row>
    <row r="723" spans="1:27" x14ac:dyDescent="0.25">
      <c r="A723" t="s">
        <v>866</v>
      </c>
      <c r="B723" t="s">
        <v>870</v>
      </c>
      <c r="C723" t="s">
        <v>892</v>
      </c>
      <c r="D723" t="s">
        <v>38</v>
      </c>
      <c r="E723" s="1">
        <v>41985</v>
      </c>
      <c r="F723">
        <v>67700</v>
      </c>
      <c r="G723">
        <v>7.88</v>
      </c>
      <c r="H723">
        <v>10.55</v>
      </c>
      <c r="I723">
        <v>52.3</v>
      </c>
      <c r="J723">
        <v>1156000</v>
      </c>
      <c r="K723" s="1">
        <v>41985</v>
      </c>
      <c r="L723">
        <v>38000</v>
      </c>
      <c r="M723">
        <v>0</v>
      </c>
      <c r="N723">
        <v>0</v>
      </c>
      <c r="O723">
        <v>0</v>
      </c>
      <c r="P723" s="1">
        <v>41882</v>
      </c>
      <c r="Q723">
        <v>0</v>
      </c>
      <c r="R723" t="s">
        <v>43</v>
      </c>
      <c r="S723">
        <v>5.43333333333333</v>
      </c>
      <c r="T723" t="s">
        <v>39</v>
      </c>
      <c r="U723" t="s">
        <v>40</v>
      </c>
      <c r="V723" t="s">
        <v>34</v>
      </c>
      <c r="W723" t="s">
        <v>34</v>
      </c>
      <c r="X723" t="s">
        <v>868</v>
      </c>
      <c r="Y723">
        <v>2014</v>
      </c>
      <c r="Z723">
        <v>2014</v>
      </c>
      <c r="AA723">
        <v>0.39</v>
      </c>
    </row>
    <row r="724" spans="1:27" x14ac:dyDescent="0.25">
      <c r="A724" t="s">
        <v>866</v>
      </c>
      <c r="B724" t="s">
        <v>870</v>
      </c>
      <c r="C724" t="s">
        <v>893</v>
      </c>
      <c r="D724" t="s">
        <v>30</v>
      </c>
      <c r="E724" s="1">
        <v>42524</v>
      </c>
      <c r="F724">
        <v>115600</v>
      </c>
      <c r="G724">
        <v>7.95</v>
      </c>
      <c r="H724">
        <v>10.6</v>
      </c>
      <c r="I724">
        <v>53.7</v>
      </c>
      <c r="J724">
        <v>3003094</v>
      </c>
      <c r="K724" s="1">
        <v>42524</v>
      </c>
      <c r="L724">
        <v>44129</v>
      </c>
      <c r="M724">
        <v>7.28</v>
      </c>
      <c r="N724">
        <v>9.75</v>
      </c>
      <c r="O724">
        <v>51.9</v>
      </c>
      <c r="P724" s="1">
        <v>42338</v>
      </c>
      <c r="Q724">
        <v>2934725</v>
      </c>
      <c r="R724" t="s">
        <v>31</v>
      </c>
      <c r="S724">
        <v>7</v>
      </c>
      <c r="T724" t="s">
        <v>39</v>
      </c>
      <c r="U724" t="s">
        <v>33</v>
      </c>
      <c r="V724" t="s">
        <v>34</v>
      </c>
      <c r="W724" t="s">
        <v>34</v>
      </c>
      <c r="X724" t="s">
        <v>868</v>
      </c>
      <c r="Y724">
        <v>2016</v>
      </c>
      <c r="Z724">
        <v>2016</v>
      </c>
      <c r="AA724">
        <v>0.39</v>
      </c>
    </row>
    <row r="725" spans="1:27" x14ac:dyDescent="0.25">
      <c r="A725" t="s">
        <v>866</v>
      </c>
      <c r="B725" t="s">
        <v>870</v>
      </c>
      <c r="C725" t="s">
        <v>894</v>
      </c>
      <c r="D725" t="s">
        <v>38</v>
      </c>
      <c r="E725" s="1">
        <v>42524</v>
      </c>
      <c r="F725">
        <v>78200</v>
      </c>
      <c r="G725">
        <v>7.9</v>
      </c>
      <c r="H725">
        <v>10.5</v>
      </c>
      <c r="I725">
        <v>53.7</v>
      </c>
      <c r="J725">
        <v>1244287</v>
      </c>
      <c r="K725" s="1">
        <v>42524</v>
      </c>
      <c r="L725">
        <v>47890</v>
      </c>
      <c r="M725">
        <v>7.23</v>
      </c>
      <c r="N725">
        <v>9.65</v>
      </c>
      <c r="O725">
        <v>51.9</v>
      </c>
      <c r="P725" s="1">
        <v>42338</v>
      </c>
      <c r="Q725">
        <v>1226150</v>
      </c>
      <c r="R725" t="s">
        <v>31</v>
      </c>
      <c r="S725">
        <v>7</v>
      </c>
      <c r="T725" t="s">
        <v>39</v>
      </c>
      <c r="U725" t="s">
        <v>33</v>
      </c>
      <c r="V725" t="s">
        <v>34</v>
      </c>
      <c r="W725" t="s">
        <v>34</v>
      </c>
      <c r="X725" t="s">
        <v>868</v>
      </c>
      <c r="Y725">
        <v>2016</v>
      </c>
      <c r="Z725">
        <v>2016</v>
      </c>
      <c r="AA725">
        <v>0.39</v>
      </c>
    </row>
    <row r="726" spans="1:27" x14ac:dyDescent="0.25">
      <c r="A726" t="s">
        <v>866</v>
      </c>
      <c r="B726" t="s">
        <v>880</v>
      </c>
      <c r="C726" t="s">
        <v>895</v>
      </c>
      <c r="D726" t="s">
        <v>38</v>
      </c>
      <c r="E726" s="1">
        <v>42670</v>
      </c>
      <c r="F726">
        <v>6341.7330000000002</v>
      </c>
      <c r="G726">
        <v>8.19</v>
      </c>
      <c r="H726">
        <v>10.9</v>
      </c>
      <c r="I726">
        <v>54.29</v>
      </c>
      <c r="J726">
        <v>85584.462</v>
      </c>
      <c r="K726" s="1">
        <v>42670</v>
      </c>
      <c r="L726">
        <v>3700</v>
      </c>
      <c r="M726">
        <v>0</v>
      </c>
      <c r="N726">
        <v>0</v>
      </c>
      <c r="O726">
        <v>0</v>
      </c>
      <c r="P726" s="1">
        <v>42490</v>
      </c>
      <c r="Q726">
        <v>0</v>
      </c>
      <c r="R726" t="s">
        <v>43</v>
      </c>
      <c r="S726">
        <v>6.5</v>
      </c>
      <c r="T726" t="s">
        <v>39</v>
      </c>
      <c r="U726" t="s">
        <v>40</v>
      </c>
      <c r="V726" t="s">
        <v>34</v>
      </c>
      <c r="W726" t="s">
        <v>34</v>
      </c>
      <c r="X726" t="s">
        <v>868</v>
      </c>
      <c r="Y726">
        <v>2016</v>
      </c>
      <c r="Z726">
        <v>2016</v>
      </c>
      <c r="AA726">
        <v>0.39</v>
      </c>
    </row>
    <row r="727" spans="1:27" x14ac:dyDescent="0.25">
      <c r="A727" t="s">
        <v>866</v>
      </c>
      <c r="B727" t="s">
        <v>270</v>
      </c>
      <c r="C727" t="s">
        <v>896</v>
      </c>
      <c r="D727" t="s">
        <v>30</v>
      </c>
      <c r="E727" s="1">
        <v>42689</v>
      </c>
      <c r="F727">
        <v>102751</v>
      </c>
      <c r="G727">
        <v>8.01</v>
      </c>
      <c r="H727">
        <v>10.6</v>
      </c>
      <c r="I727">
        <v>49.55</v>
      </c>
      <c r="J727">
        <v>1728572</v>
      </c>
      <c r="K727" s="1">
        <v>42689</v>
      </c>
      <c r="L727">
        <v>52535</v>
      </c>
      <c r="M727">
        <v>7.49</v>
      </c>
      <c r="N727">
        <v>9.5500000000000007</v>
      </c>
      <c r="O727">
        <v>49.55</v>
      </c>
      <c r="P727" s="1">
        <v>42369</v>
      </c>
      <c r="Q727">
        <v>1636944</v>
      </c>
      <c r="R727" t="s">
        <v>31</v>
      </c>
      <c r="S727">
        <v>7</v>
      </c>
      <c r="T727" t="s">
        <v>39</v>
      </c>
      <c r="U727" t="s">
        <v>33</v>
      </c>
      <c r="V727" t="s">
        <v>34</v>
      </c>
      <c r="W727" t="s">
        <v>34</v>
      </c>
      <c r="X727" t="s">
        <v>868</v>
      </c>
      <c r="Y727">
        <v>2016</v>
      </c>
      <c r="Z727">
        <v>2016</v>
      </c>
      <c r="AA727">
        <v>0.39</v>
      </c>
    </row>
    <row r="728" spans="1:27" x14ac:dyDescent="0.25">
      <c r="A728" t="s">
        <v>866</v>
      </c>
      <c r="B728" t="s">
        <v>288</v>
      </c>
      <c r="C728" t="s">
        <v>897</v>
      </c>
      <c r="D728" t="s">
        <v>30</v>
      </c>
      <c r="E728" s="1">
        <v>42781</v>
      </c>
      <c r="F728">
        <v>56970.182999999997</v>
      </c>
      <c r="G728">
        <v>7.24</v>
      </c>
      <c r="H728">
        <v>10.6</v>
      </c>
      <c r="I728">
        <v>49.1</v>
      </c>
      <c r="J728">
        <v>726802.17</v>
      </c>
      <c r="K728" s="1">
        <v>42781</v>
      </c>
      <c r="L728">
        <v>38267.71</v>
      </c>
      <c r="M728">
        <v>6.74</v>
      </c>
      <c r="N728">
        <v>9.6</v>
      </c>
      <c r="O728">
        <v>49.1</v>
      </c>
      <c r="P728" s="1">
        <v>42460</v>
      </c>
      <c r="Q728">
        <v>707246.23400000005</v>
      </c>
      <c r="R728" t="s">
        <v>31</v>
      </c>
      <c r="S728">
        <v>7</v>
      </c>
      <c r="T728" t="s">
        <v>39</v>
      </c>
      <c r="U728" t="s">
        <v>33</v>
      </c>
      <c r="V728" t="s">
        <v>34</v>
      </c>
      <c r="W728" t="s">
        <v>34</v>
      </c>
      <c r="X728" t="s">
        <v>868</v>
      </c>
      <c r="Y728">
        <v>2017</v>
      </c>
      <c r="Z728">
        <v>2017</v>
      </c>
      <c r="AA728">
        <v>0.39</v>
      </c>
    </row>
    <row r="729" spans="1:27" x14ac:dyDescent="0.25">
      <c r="A729" t="s">
        <v>866</v>
      </c>
      <c r="B729" t="s">
        <v>870</v>
      </c>
      <c r="C729" t="s">
        <v>898</v>
      </c>
      <c r="D729" t="s">
        <v>38</v>
      </c>
      <c r="E729" s="1">
        <v>42697</v>
      </c>
      <c r="F729">
        <v>11300</v>
      </c>
      <c r="G729">
        <v>0</v>
      </c>
      <c r="H729">
        <v>0</v>
      </c>
      <c r="I729">
        <v>0</v>
      </c>
      <c r="J729">
        <v>225700</v>
      </c>
      <c r="K729" s="1">
        <v>42697</v>
      </c>
      <c r="L729">
        <v>6100</v>
      </c>
      <c r="M729">
        <v>0</v>
      </c>
      <c r="N729">
        <v>0</v>
      </c>
      <c r="O729">
        <v>0</v>
      </c>
      <c r="P729" s="1">
        <v>43465</v>
      </c>
      <c r="Q729">
        <v>199400</v>
      </c>
      <c r="R729" t="s">
        <v>31</v>
      </c>
      <c r="S729">
        <v>4.8333333333333304</v>
      </c>
      <c r="T729" t="s">
        <v>112</v>
      </c>
      <c r="U729" t="s">
        <v>40</v>
      </c>
      <c r="V729" t="s">
        <v>41</v>
      </c>
      <c r="W729" t="s">
        <v>34</v>
      </c>
      <c r="X729" t="s">
        <v>868</v>
      </c>
      <c r="Y729">
        <v>2016</v>
      </c>
      <c r="Z729">
        <v>2016</v>
      </c>
      <c r="AA729">
        <v>0.39</v>
      </c>
    </row>
    <row r="730" spans="1:27" x14ac:dyDescent="0.25">
      <c r="A730" t="s">
        <v>866</v>
      </c>
      <c r="B730" t="s">
        <v>880</v>
      </c>
      <c r="C730" t="s">
        <v>899</v>
      </c>
      <c r="D730" t="s">
        <v>38</v>
      </c>
      <c r="E730" s="1">
        <v>42718</v>
      </c>
      <c r="F730">
        <v>1172.877</v>
      </c>
      <c r="G730">
        <v>7.53</v>
      </c>
      <c r="H730">
        <v>9.6999999999999993</v>
      </c>
      <c r="I730">
        <v>54.29</v>
      </c>
      <c r="J730">
        <v>8272.4449999999997</v>
      </c>
      <c r="K730" s="1">
        <v>42718</v>
      </c>
      <c r="L730">
        <v>1172.877</v>
      </c>
      <c r="M730">
        <v>7.53</v>
      </c>
      <c r="N730">
        <v>9.6999999999999993</v>
      </c>
      <c r="O730">
        <v>54.29</v>
      </c>
      <c r="P730" s="1">
        <v>43100</v>
      </c>
      <c r="Q730">
        <v>8272.4449999999997</v>
      </c>
      <c r="R730" t="s">
        <v>31</v>
      </c>
      <c r="S730">
        <v>1.43333333333333</v>
      </c>
      <c r="T730" t="s">
        <v>112</v>
      </c>
      <c r="U730" t="s">
        <v>33</v>
      </c>
      <c r="V730" t="s">
        <v>34</v>
      </c>
      <c r="W730" t="s">
        <v>34</v>
      </c>
      <c r="X730" t="s">
        <v>868</v>
      </c>
      <c r="Y730">
        <v>2016</v>
      </c>
      <c r="Z730">
        <v>2016</v>
      </c>
      <c r="AA730">
        <v>0.39</v>
      </c>
    </row>
    <row r="731" spans="1:27" x14ac:dyDescent="0.25">
      <c r="A731" t="s">
        <v>866</v>
      </c>
      <c r="B731" t="s">
        <v>270</v>
      </c>
      <c r="C731" t="s">
        <v>900</v>
      </c>
      <c r="D731" t="s">
        <v>30</v>
      </c>
      <c r="E731" s="1">
        <v>43028</v>
      </c>
      <c r="F731">
        <v>67048</v>
      </c>
      <c r="G731">
        <v>7.74</v>
      </c>
      <c r="H731">
        <v>10.1</v>
      </c>
      <c r="I731">
        <v>50.15</v>
      </c>
      <c r="J731">
        <v>1683407</v>
      </c>
      <c r="K731" s="1">
        <v>43028</v>
      </c>
      <c r="L731">
        <v>32444</v>
      </c>
      <c r="M731">
        <v>7.43</v>
      </c>
      <c r="N731">
        <v>9.5</v>
      </c>
      <c r="O731">
        <v>50.15</v>
      </c>
      <c r="P731" s="1">
        <v>42855</v>
      </c>
      <c r="Q731">
        <v>1638091</v>
      </c>
      <c r="R731" t="s">
        <v>31</v>
      </c>
      <c r="S731">
        <v>7</v>
      </c>
      <c r="T731" t="s">
        <v>39</v>
      </c>
      <c r="U731" t="s">
        <v>33</v>
      </c>
      <c r="V731" t="s">
        <v>34</v>
      </c>
      <c r="W731" t="s">
        <v>34</v>
      </c>
      <c r="X731" t="s">
        <v>868</v>
      </c>
      <c r="Y731">
        <v>2017</v>
      </c>
      <c r="Z731">
        <v>2017</v>
      </c>
      <c r="AA731">
        <v>0.39</v>
      </c>
    </row>
    <row r="732" spans="1:27" x14ac:dyDescent="0.25">
      <c r="A732" t="s">
        <v>866</v>
      </c>
      <c r="B732" t="s">
        <v>880</v>
      </c>
      <c r="C732" t="s">
        <v>901</v>
      </c>
      <c r="D732" t="s">
        <v>38</v>
      </c>
      <c r="E732" s="1">
        <v>42997</v>
      </c>
      <c r="F732">
        <v>5045.1880000000001</v>
      </c>
      <c r="G732">
        <v>7.98</v>
      </c>
      <c r="H732">
        <v>10.9</v>
      </c>
      <c r="I732">
        <v>52.37</v>
      </c>
      <c r="J732">
        <v>95178.222999999998</v>
      </c>
      <c r="K732" s="1">
        <v>42997</v>
      </c>
      <c r="L732">
        <v>2400</v>
      </c>
      <c r="M732">
        <v>7.35</v>
      </c>
      <c r="N732">
        <v>9.6999999999999993</v>
      </c>
      <c r="O732">
        <v>0</v>
      </c>
      <c r="P732" s="1">
        <v>42855</v>
      </c>
      <c r="Q732">
        <v>0</v>
      </c>
      <c r="R732" t="s">
        <v>43</v>
      </c>
      <c r="S732">
        <v>5.2666666666666604</v>
      </c>
      <c r="T732" t="s">
        <v>39</v>
      </c>
      <c r="U732" t="s">
        <v>40</v>
      </c>
      <c r="V732" t="s">
        <v>34</v>
      </c>
      <c r="W732" t="s">
        <v>34</v>
      </c>
      <c r="X732" t="s">
        <v>868</v>
      </c>
      <c r="Y732">
        <v>2017</v>
      </c>
      <c r="Z732">
        <v>2017</v>
      </c>
      <c r="AA732">
        <v>0.39</v>
      </c>
    </row>
    <row r="733" spans="1:27" x14ac:dyDescent="0.25">
      <c r="A733" t="s">
        <v>866</v>
      </c>
      <c r="B733" t="s">
        <v>288</v>
      </c>
      <c r="C733" t="s">
        <v>902</v>
      </c>
      <c r="D733" t="s">
        <v>30</v>
      </c>
      <c r="E733" s="1">
        <v>43140</v>
      </c>
      <c r="F733">
        <v>19328.129000000001</v>
      </c>
      <c r="G733">
        <v>7.05</v>
      </c>
      <c r="H733">
        <v>10.1</v>
      </c>
      <c r="I733">
        <v>50.68</v>
      </c>
      <c r="J733">
        <v>740923.79399999999</v>
      </c>
      <c r="K733" s="1">
        <v>43140</v>
      </c>
      <c r="L733">
        <v>13400</v>
      </c>
      <c r="M733">
        <v>0</v>
      </c>
      <c r="N733">
        <v>0</v>
      </c>
      <c r="O733">
        <v>0</v>
      </c>
      <c r="P733" s="1">
        <v>43008</v>
      </c>
      <c r="Q733">
        <v>0</v>
      </c>
      <c r="R733" t="s">
        <v>43</v>
      </c>
      <c r="S733">
        <v>7</v>
      </c>
      <c r="T733" t="s">
        <v>39</v>
      </c>
      <c r="U733" t="s">
        <v>40</v>
      </c>
      <c r="V733" t="s">
        <v>34</v>
      </c>
      <c r="W733" t="s">
        <v>34</v>
      </c>
      <c r="X733" t="s">
        <v>868</v>
      </c>
      <c r="Y733">
        <v>2018</v>
      </c>
      <c r="Z733">
        <v>2018</v>
      </c>
      <c r="AA733">
        <v>0.25</v>
      </c>
    </row>
    <row r="734" spans="1:27" x14ac:dyDescent="0.25">
      <c r="A734" t="s">
        <v>866</v>
      </c>
      <c r="B734" t="s">
        <v>870</v>
      </c>
      <c r="C734" t="s">
        <v>903</v>
      </c>
      <c r="D734" t="s">
        <v>38</v>
      </c>
      <c r="E734" s="1">
        <v>43250</v>
      </c>
      <c r="F734">
        <v>87200</v>
      </c>
      <c r="G734">
        <v>6.69</v>
      </c>
      <c r="H734">
        <v>0</v>
      </c>
      <c r="I734">
        <v>0</v>
      </c>
      <c r="J734">
        <v>674100</v>
      </c>
      <c r="K734" s="1">
        <v>43250</v>
      </c>
      <c r="L734">
        <v>68000</v>
      </c>
      <c r="M734">
        <v>6.69</v>
      </c>
      <c r="N734">
        <v>0</v>
      </c>
      <c r="O734">
        <v>0</v>
      </c>
      <c r="P734" s="1">
        <v>45281</v>
      </c>
      <c r="Q734">
        <v>0</v>
      </c>
      <c r="R734" t="s">
        <v>43</v>
      </c>
      <c r="S734">
        <v>6</v>
      </c>
      <c r="T734" t="s">
        <v>112</v>
      </c>
      <c r="U734" t="s">
        <v>33</v>
      </c>
      <c r="V734" t="s">
        <v>41</v>
      </c>
      <c r="W734" t="s">
        <v>34</v>
      </c>
      <c r="X734" t="s">
        <v>868</v>
      </c>
      <c r="Y734">
        <v>2018</v>
      </c>
      <c r="Z734">
        <v>2018</v>
      </c>
      <c r="AA734">
        <v>0.25</v>
      </c>
    </row>
    <row r="735" spans="1:27" x14ac:dyDescent="0.25">
      <c r="A735" t="s">
        <v>866</v>
      </c>
      <c r="B735" t="s">
        <v>270</v>
      </c>
      <c r="C735" t="s">
        <v>904</v>
      </c>
      <c r="D735" t="s">
        <v>30</v>
      </c>
      <c r="E735" s="1">
        <v>43251</v>
      </c>
      <c r="F735">
        <v>3252</v>
      </c>
      <c r="G735">
        <v>7.74</v>
      </c>
      <c r="H735">
        <v>10.1</v>
      </c>
      <c r="I735">
        <v>50.44</v>
      </c>
      <c r="J735">
        <v>1812762</v>
      </c>
      <c r="K735" s="1">
        <v>43251</v>
      </c>
      <c r="L735">
        <v>-15000</v>
      </c>
      <c r="M735">
        <v>7.03</v>
      </c>
      <c r="N735">
        <v>9.5</v>
      </c>
      <c r="O735">
        <v>50.44</v>
      </c>
      <c r="P735" s="1">
        <v>43100</v>
      </c>
      <c r="Q735">
        <v>0</v>
      </c>
      <c r="R735" t="s">
        <v>43</v>
      </c>
      <c r="S735">
        <v>4.9666666666666597</v>
      </c>
      <c r="T735" t="s">
        <v>39</v>
      </c>
      <c r="U735" t="s">
        <v>40</v>
      </c>
      <c r="V735" t="s">
        <v>34</v>
      </c>
      <c r="W735" t="s">
        <v>34</v>
      </c>
      <c r="X735" t="s">
        <v>868</v>
      </c>
      <c r="Y735">
        <v>2018</v>
      </c>
      <c r="Z735">
        <v>2018</v>
      </c>
      <c r="AA735">
        <v>0.25</v>
      </c>
    </row>
    <row r="736" spans="1:27" x14ac:dyDescent="0.25">
      <c r="A736" t="s">
        <v>866</v>
      </c>
      <c r="B736" t="s">
        <v>880</v>
      </c>
      <c r="C736" t="s">
        <v>905</v>
      </c>
      <c r="D736" t="s">
        <v>38</v>
      </c>
      <c r="E736" s="1">
        <v>43371</v>
      </c>
      <c r="F736">
        <v>4263.5010000000002</v>
      </c>
      <c r="G736">
        <v>0</v>
      </c>
      <c r="H736">
        <v>0</v>
      </c>
      <c r="I736">
        <v>0</v>
      </c>
      <c r="J736">
        <v>34207.938000000002</v>
      </c>
      <c r="K736" s="1">
        <v>43371</v>
      </c>
      <c r="L736">
        <v>2026.883</v>
      </c>
      <c r="M736">
        <v>0</v>
      </c>
      <c r="N736">
        <v>0</v>
      </c>
      <c r="O736">
        <v>0</v>
      </c>
      <c r="P736" s="1">
        <v>43830</v>
      </c>
      <c r="Q736">
        <v>20303.66</v>
      </c>
      <c r="R736" t="s">
        <v>31</v>
      </c>
      <c r="S736">
        <v>5.8333333333333304</v>
      </c>
      <c r="T736" t="s">
        <v>112</v>
      </c>
      <c r="U736" t="s">
        <v>40</v>
      </c>
      <c r="V736" t="s">
        <v>34</v>
      </c>
      <c r="W736" t="s">
        <v>34</v>
      </c>
      <c r="X736" t="s">
        <v>868</v>
      </c>
      <c r="Y736">
        <v>2018</v>
      </c>
      <c r="Z736">
        <v>2018</v>
      </c>
      <c r="AA736">
        <v>0.25</v>
      </c>
    </row>
    <row r="737" spans="1:27" x14ac:dyDescent="0.25">
      <c r="A737" t="s">
        <v>866</v>
      </c>
      <c r="B737" t="s">
        <v>880</v>
      </c>
      <c r="C737" t="s">
        <v>906</v>
      </c>
      <c r="D737" t="s">
        <v>38</v>
      </c>
      <c r="E737" s="1">
        <v>43425</v>
      </c>
      <c r="F737">
        <v>6122.6040000000003</v>
      </c>
      <c r="G737">
        <v>8.11</v>
      </c>
      <c r="H737">
        <v>10.95</v>
      </c>
      <c r="I737">
        <v>53.6</v>
      </c>
      <c r="J737">
        <v>114676.033</v>
      </c>
      <c r="K737" s="1">
        <v>43425</v>
      </c>
      <c r="L737">
        <v>3753.9270000000001</v>
      </c>
      <c r="M737">
        <v>0</v>
      </c>
      <c r="N737">
        <v>0</v>
      </c>
      <c r="O737">
        <v>0</v>
      </c>
      <c r="P737" s="1">
        <v>43220</v>
      </c>
      <c r="Q737">
        <v>0</v>
      </c>
      <c r="R737" t="s">
        <v>43</v>
      </c>
      <c r="S737">
        <v>7.4</v>
      </c>
      <c r="T737" t="s">
        <v>39</v>
      </c>
      <c r="U737" t="s">
        <v>40</v>
      </c>
      <c r="V737" t="s">
        <v>34</v>
      </c>
      <c r="W737" t="s">
        <v>34</v>
      </c>
      <c r="X737" t="s">
        <v>868</v>
      </c>
      <c r="Y737">
        <v>2018</v>
      </c>
      <c r="Z737">
        <v>2018</v>
      </c>
      <c r="AA737">
        <v>0.25</v>
      </c>
    </row>
    <row r="738" spans="1:27" x14ac:dyDescent="0.25">
      <c r="A738" t="s">
        <v>866</v>
      </c>
      <c r="B738" t="s">
        <v>274</v>
      </c>
      <c r="C738" t="s">
        <v>907</v>
      </c>
      <c r="D738" t="s">
        <v>38</v>
      </c>
      <c r="E738" s="1">
        <v>43445</v>
      </c>
      <c r="F738">
        <v>56792</v>
      </c>
      <c r="G738">
        <v>7.6</v>
      </c>
      <c r="H738">
        <v>10.3</v>
      </c>
      <c r="I738">
        <v>51.69</v>
      </c>
      <c r="J738">
        <v>1097133</v>
      </c>
      <c r="K738" s="1">
        <v>43445</v>
      </c>
      <c r="L738">
        <v>29074</v>
      </c>
      <c r="M738">
        <v>7.3</v>
      </c>
      <c r="N738">
        <v>9.6999999999999993</v>
      </c>
      <c r="O738">
        <v>51.69</v>
      </c>
      <c r="P738" s="1">
        <v>43190</v>
      </c>
      <c r="Q738">
        <v>1011585</v>
      </c>
      <c r="R738" t="s">
        <v>31</v>
      </c>
      <c r="S738">
        <v>7</v>
      </c>
      <c r="T738" t="s">
        <v>39</v>
      </c>
      <c r="U738" t="s">
        <v>33</v>
      </c>
      <c r="V738" t="s">
        <v>34</v>
      </c>
      <c r="W738" t="s">
        <v>34</v>
      </c>
      <c r="X738" t="s">
        <v>868</v>
      </c>
      <c r="Y738">
        <v>2018</v>
      </c>
      <c r="Z738">
        <v>2018</v>
      </c>
      <c r="AA738">
        <v>0.25</v>
      </c>
    </row>
    <row r="739" spans="1:27" x14ac:dyDescent="0.25">
      <c r="A739" t="s">
        <v>866</v>
      </c>
      <c r="B739" t="s">
        <v>870</v>
      </c>
      <c r="C739" t="s">
        <v>908</v>
      </c>
      <c r="D739" t="s">
        <v>38</v>
      </c>
      <c r="E739" s="1">
        <v>43469</v>
      </c>
      <c r="F739">
        <v>82781</v>
      </c>
      <c r="G739">
        <v>7.46</v>
      </c>
      <c r="H739">
        <v>10.5</v>
      </c>
      <c r="I739">
        <v>52.85</v>
      </c>
      <c r="J739">
        <v>1703424</v>
      </c>
      <c r="K739" s="1">
        <v>43469</v>
      </c>
      <c r="L739">
        <v>64915</v>
      </c>
      <c r="M739">
        <v>7.09</v>
      </c>
      <c r="N739">
        <v>9.8000000000000007</v>
      </c>
      <c r="O739">
        <v>52.85</v>
      </c>
      <c r="P739" s="1">
        <v>43312</v>
      </c>
      <c r="Q739">
        <v>1646011</v>
      </c>
      <c r="R739" t="s">
        <v>31</v>
      </c>
      <c r="S739">
        <v>7</v>
      </c>
      <c r="T739" t="s">
        <v>39</v>
      </c>
      <c r="U739" t="s">
        <v>33</v>
      </c>
      <c r="V739" t="s">
        <v>34</v>
      </c>
      <c r="W739" t="s">
        <v>34</v>
      </c>
      <c r="X739" t="s">
        <v>868</v>
      </c>
      <c r="Y739">
        <v>2019</v>
      </c>
      <c r="Z739">
        <v>2019</v>
      </c>
      <c r="AA739">
        <v>0.25</v>
      </c>
    </row>
    <row r="740" spans="1:27" x14ac:dyDescent="0.25">
      <c r="A740" t="s">
        <v>866</v>
      </c>
      <c r="B740" t="s">
        <v>274</v>
      </c>
      <c r="C740" t="s">
        <v>909</v>
      </c>
      <c r="D740" t="s">
        <v>38</v>
      </c>
      <c r="E740" s="1">
        <v>43445</v>
      </c>
      <c r="F740">
        <v>31724.488000000001</v>
      </c>
      <c r="G740">
        <v>0</v>
      </c>
      <c r="H740">
        <v>0</v>
      </c>
      <c r="I740">
        <v>0</v>
      </c>
      <c r="J740">
        <v>248546.66699999999</v>
      </c>
      <c r="K740" s="1">
        <v>43445</v>
      </c>
      <c r="L740">
        <v>31724.488000000001</v>
      </c>
      <c r="M740">
        <v>0</v>
      </c>
      <c r="N740">
        <v>0</v>
      </c>
      <c r="O740">
        <v>0</v>
      </c>
      <c r="P740" s="1">
        <v>45291</v>
      </c>
      <c r="Q740">
        <v>248546.66699999999</v>
      </c>
      <c r="R740" t="s">
        <v>31</v>
      </c>
      <c r="S740">
        <v>5.9666666666666597</v>
      </c>
      <c r="T740" t="s">
        <v>112</v>
      </c>
      <c r="U740" t="s">
        <v>33</v>
      </c>
      <c r="V740" t="s">
        <v>41</v>
      </c>
      <c r="W740" t="s">
        <v>34</v>
      </c>
      <c r="X740" t="s">
        <v>868</v>
      </c>
      <c r="Y740">
        <v>2018</v>
      </c>
      <c r="Z740">
        <v>2018</v>
      </c>
      <c r="AA740">
        <v>0.25</v>
      </c>
    </row>
    <row r="741" spans="1:27" x14ac:dyDescent="0.25">
      <c r="A741" t="s">
        <v>866</v>
      </c>
      <c r="B741" t="s">
        <v>910</v>
      </c>
      <c r="C741" t="s">
        <v>911</v>
      </c>
      <c r="D741" t="s">
        <v>30</v>
      </c>
      <c r="E741" s="1">
        <v>43546</v>
      </c>
      <c r="F741">
        <v>17615.718000000001</v>
      </c>
      <c r="G741">
        <v>7.75</v>
      </c>
      <c r="H741">
        <v>10.8</v>
      </c>
      <c r="I741">
        <v>52.82</v>
      </c>
      <c r="J741">
        <v>471123.71799999999</v>
      </c>
      <c r="K741" s="1">
        <v>43546</v>
      </c>
      <c r="L741">
        <v>6199.3779999999997</v>
      </c>
      <c r="M741">
        <v>7.15</v>
      </c>
      <c r="N741">
        <v>9.65</v>
      </c>
      <c r="O741">
        <v>52.82</v>
      </c>
      <c r="P741" s="1">
        <v>43281</v>
      </c>
      <c r="Q741">
        <v>461681.23</v>
      </c>
      <c r="R741" t="s">
        <v>31</v>
      </c>
      <c r="S741">
        <v>7</v>
      </c>
      <c r="T741" t="s">
        <v>39</v>
      </c>
      <c r="U741" t="s">
        <v>33</v>
      </c>
      <c r="V741" t="s">
        <v>34</v>
      </c>
      <c r="W741" t="s">
        <v>34</v>
      </c>
      <c r="X741" t="s">
        <v>868</v>
      </c>
      <c r="Y741">
        <v>2019</v>
      </c>
      <c r="Z741">
        <v>2019</v>
      </c>
      <c r="AA741">
        <v>0.25</v>
      </c>
    </row>
    <row r="742" spans="1:27" x14ac:dyDescent="0.25">
      <c r="A742" t="s">
        <v>866</v>
      </c>
      <c r="B742" t="s">
        <v>270</v>
      </c>
      <c r="C742" t="s">
        <v>912</v>
      </c>
      <c r="D742" t="s">
        <v>30</v>
      </c>
      <c r="E742" s="1">
        <v>43689</v>
      </c>
      <c r="F742">
        <v>26710</v>
      </c>
      <c r="G742">
        <v>7.81</v>
      </c>
      <c r="H742">
        <v>10.3</v>
      </c>
      <c r="I742">
        <v>50.46</v>
      </c>
      <c r="J742">
        <v>1973610</v>
      </c>
      <c r="K742" s="1">
        <v>43689</v>
      </c>
      <c r="L742">
        <v>10289</v>
      </c>
      <c r="M742">
        <v>7.45</v>
      </c>
      <c r="N742">
        <v>9.6</v>
      </c>
      <c r="O742">
        <v>50.46</v>
      </c>
      <c r="P742" s="1">
        <v>43496</v>
      </c>
      <c r="Q742">
        <v>1958395</v>
      </c>
      <c r="R742" t="s">
        <v>31</v>
      </c>
      <c r="S742">
        <v>6.9666666666666597</v>
      </c>
      <c r="T742" t="s">
        <v>39</v>
      </c>
      <c r="U742" t="s">
        <v>33</v>
      </c>
      <c r="V742" t="s">
        <v>34</v>
      </c>
      <c r="W742" t="s">
        <v>34</v>
      </c>
      <c r="X742" t="s">
        <v>868</v>
      </c>
      <c r="Y742">
        <v>2019</v>
      </c>
      <c r="Z742">
        <v>2019</v>
      </c>
      <c r="AA742">
        <v>0.25</v>
      </c>
    </row>
    <row r="743" spans="1:27" x14ac:dyDescent="0.25">
      <c r="A743" t="s">
        <v>866</v>
      </c>
      <c r="B743" t="s">
        <v>274</v>
      </c>
      <c r="C743" t="s">
        <v>913</v>
      </c>
      <c r="D743" t="s">
        <v>38</v>
      </c>
      <c r="E743" s="1">
        <v>43753</v>
      </c>
      <c r="F743">
        <v>38552</v>
      </c>
      <c r="G743">
        <v>7.85</v>
      </c>
      <c r="H743">
        <v>10.4</v>
      </c>
      <c r="I743">
        <v>54.57</v>
      </c>
      <c r="J743">
        <v>1082458</v>
      </c>
      <c r="K743" s="1">
        <v>43753</v>
      </c>
      <c r="L743">
        <v>27000</v>
      </c>
      <c r="M743">
        <v>7.42</v>
      </c>
      <c r="N743">
        <v>9.6999999999999993</v>
      </c>
      <c r="O743">
        <v>53.5</v>
      </c>
      <c r="P743" s="1">
        <v>43555</v>
      </c>
      <c r="Q743">
        <v>0</v>
      </c>
      <c r="R743" t="s">
        <v>43</v>
      </c>
      <c r="S743">
        <v>5.86666666666666</v>
      </c>
      <c r="T743" t="s">
        <v>39</v>
      </c>
      <c r="U743" t="s">
        <v>40</v>
      </c>
      <c r="V743" t="s">
        <v>34</v>
      </c>
      <c r="W743" t="s">
        <v>34</v>
      </c>
      <c r="X743" t="s">
        <v>868</v>
      </c>
      <c r="Y743">
        <v>2019</v>
      </c>
      <c r="Z743">
        <v>2019</v>
      </c>
      <c r="AA743">
        <v>0.25</v>
      </c>
    </row>
    <row r="744" spans="1:27" x14ac:dyDescent="0.25">
      <c r="A744" t="s">
        <v>866</v>
      </c>
      <c r="B744" t="s">
        <v>880</v>
      </c>
      <c r="C744" t="s">
        <v>914</v>
      </c>
      <c r="D744" t="s">
        <v>38</v>
      </c>
      <c r="E744" s="1">
        <v>43817</v>
      </c>
      <c r="F744">
        <v>3813.6889999999999</v>
      </c>
      <c r="G744">
        <v>7.98</v>
      </c>
      <c r="H744">
        <v>10.95</v>
      </c>
      <c r="I744">
        <v>52.9</v>
      </c>
      <c r="J744">
        <v>137526.78599999999</v>
      </c>
      <c r="K744" s="1">
        <v>43817</v>
      </c>
      <c r="L744">
        <v>951.40099999999995</v>
      </c>
      <c r="M744">
        <v>7.26</v>
      </c>
      <c r="N744">
        <v>9.6</v>
      </c>
      <c r="O744">
        <v>52.9</v>
      </c>
      <c r="P744" s="1">
        <v>43646</v>
      </c>
      <c r="Q744">
        <v>137531.34899999999</v>
      </c>
      <c r="R744" t="s">
        <v>31</v>
      </c>
      <c r="S744">
        <v>7</v>
      </c>
      <c r="T744" t="s">
        <v>39</v>
      </c>
      <c r="U744" t="s">
        <v>33</v>
      </c>
      <c r="V744" t="s">
        <v>34</v>
      </c>
      <c r="W744" t="s">
        <v>34</v>
      </c>
      <c r="X744" t="s">
        <v>868</v>
      </c>
      <c r="Y744">
        <v>2019</v>
      </c>
      <c r="Z744">
        <v>2019</v>
      </c>
      <c r="AA744">
        <v>0.25</v>
      </c>
    </row>
    <row r="745" spans="1:27" x14ac:dyDescent="0.25">
      <c r="A745" t="s">
        <v>866</v>
      </c>
      <c r="B745" t="s">
        <v>870</v>
      </c>
      <c r="C745" t="s">
        <v>915</v>
      </c>
      <c r="D745" t="s">
        <v>30</v>
      </c>
      <c r="E745" s="1">
        <v>43816</v>
      </c>
      <c r="F745">
        <v>80665</v>
      </c>
      <c r="G745">
        <v>7.26</v>
      </c>
      <c r="H745">
        <v>10.3</v>
      </c>
      <c r="I745">
        <v>52</v>
      </c>
      <c r="J745">
        <v>3457321</v>
      </c>
      <c r="K745" s="1">
        <v>43816</v>
      </c>
      <c r="L745">
        <v>25000</v>
      </c>
      <c r="M745">
        <v>6.94</v>
      </c>
      <c r="N745">
        <v>9.6999999999999993</v>
      </c>
      <c r="O745">
        <v>0</v>
      </c>
      <c r="P745" s="1">
        <v>43677</v>
      </c>
      <c r="Q745">
        <v>0</v>
      </c>
      <c r="R745" t="s">
        <v>43</v>
      </c>
      <c r="S745">
        <v>6.9</v>
      </c>
      <c r="T745" t="s">
        <v>39</v>
      </c>
      <c r="U745" t="s">
        <v>40</v>
      </c>
      <c r="V745" t="s">
        <v>34</v>
      </c>
      <c r="W745" t="s">
        <v>34</v>
      </c>
      <c r="X745" t="s">
        <v>868</v>
      </c>
      <c r="Y745">
        <v>2019</v>
      </c>
      <c r="Z745">
        <v>2019</v>
      </c>
      <c r="AA745">
        <v>0.25</v>
      </c>
    </row>
    <row r="746" spans="1:27" x14ac:dyDescent="0.25">
      <c r="A746" t="s">
        <v>866</v>
      </c>
      <c r="B746" t="s">
        <v>870</v>
      </c>
      <c r="C746" t="s">
        <v>916</v>
      </c>
      <c r="D746" t="s">
        <v>38</v>
      </c>
      <c r="E746" s="1">
        <v>43816</v>
      </c>
      <c r="F746">
        <v>67285</v>
      </c>
      <c r="G746">
        <v>7.26</v>
      </c>
      <c r="H746">
        <v>10.3</v>
      </c>
      <c r="I746">
        <v>52</v>
      </c>
      <c r="J746">
        <v>1893613</v>
      </c>
      <c r="K746" s="1">
        <v>43816</v>
      </c>
      <c r="L746">
        <v>54000</v>
      </c>
      <c r="M746">
        <v>6.97</v>
      </c>
      <c r="N746">
        <v>9.75</v>
      </c>
      <c r="O746">
        <v>0</v>
      </c>
      <c r="P746" s="1">
        <v>43677</v>
      </c>
      <c r="Q746">
        <v>0</v>
      </c>
      <c r="R746" t="s">
        <v>43</v>
      </c>
      <c r="S746">
        <v>6.9</v>
      </c>
      <c r="T746" t="s">
        <v>39</v>
      </c>
      <c r="U746" t="s">
        <v>40</v>
      </c>
      <c r="V746" t="s">
        <v>34</v>
      </c>
      <c r="W746" t="s">
        <v>34</v>
      </c>
      <c r="X746" t="s">
        <v>868</v>
      </c>
      <c r="Y746">
        <v>2019</v>
      </c>
      <c r="Z746">
        <v>2019</v>
      </c>
      <c r="AA746">
        <v>0.25</v>
      </c>
    </row>
    <row r="747" spans="1:27" x14ac:dyDescent="0.25">
      <c r="A747" t="s">
        <v>866</v>
      </c>
      <c r="B747" t="s">
        <v>288</v>
      </c>
      <c r="C747" t="s">
        <v>917</v>
      </c>
      <c r="D747" t="s">
        <v>30</v>
      </c>
      <c r="E747" s="1">
        <v>44026</v>
      </c>
      <c r="F747">
        <v>17492.008999999998</v>
      </c>
      <c r="G747">
        <v>7.19</v>
      </c>
      <c r="H747">
        <v>10.3</v>
      </c>
      <c r="I747">
        <v>50.53</v>
      </c>
      <c r="J747">
        <v>852619.74</v>
      </c>
      <c r="K747" s="1">
        <v>44026</v>
      </c>
      <c r="L747">
        <v>11714.705</v>
      </c>
      <c r="M747">
        <v>6.84</v>
      </c>
      <c r="N747">
        <v>9.6</v>
      </c>
      <c r="O747">
        <v>50.53</v>
      </c>
      <c r="P747" s="1">
        <v>43708</v>
      </c>
      <c r="Q747">
        <v>844573.27300000004</v>
      </c>
      <c r="R747" t="s">
        <v>31</v>
      </c>
      <c r="S747">
        <v>7.4</v>
      </c>
      <c r="T747" t="s">
        <v>39</v>
      </c>
      <c r="U747" t="s">
        <v>33</v>
      </c>
      <c r="V747" t="s">
        <v>34</v>
      </c>
      <c r="W747" t="s">
        <v>34</v>
      </c>
      <c r="X747" t="s">
        <v>868</v>
      </c>
      <c r="Y747">
        <v>2020</v>
      </c>
      <c r="Z747">
        <v>2020</v>
      </c>
      <c r="AA747">
        <v>0.25</v>
      </c>
    </row>
    <row r="748" spans="1:27" x14ac:dyDescent="0.25">
      <c r="A748" t="s">
        <v>866</v>
      </c>
      <c r="B748" t="s">
        <v>880</v>
      </c>
      <c r="C748" t="s">
        <v>918</v>
      </c>
      <c r="D748" t="s">
        <v>38</v>
      </c>
      <c r="E748" s="1">
        <v>44142</v>
      </c>
      <c r="F748">
        <v>6343.4480000000003</v>
      </c>
      <c r="G748">
        <v>7.87</v>
      </c>
      <c r="H748">
        <v>10.95</v>
      </c>
      <c r="I748">
        <v>52.64</v>
      </c>
      <c r="J748">
        <v>156041.848</v>
      </c>
      <c r="K748" s="1">
        <v>44142</v>
      </c>
      <c r="L748">
        <v>3299.9180000000001</v>
      </c>
      <c r="M748">
        <v>7.16</v>
      </c>
      <c r="N748">
        <v>9.6</v>
      </c>
      <c r="O748">
        <v>52.63</v>
      </c>
      <c r="P748" s="1">
        <v>43982</v>
      </c>
      <c r="Q748">
        <v>0</v>
      </c>
      <c r="R748" t="s">
        <v>31</v>
      </c>
      <c r="S748">
        <v>5.86666666666666</v>
      </c>
      <c r="T748" t="s">
        <v>39</v>
      </c>
      <c r="U748" t="s">
        <v>40</v>
      </c>
      <c r="V748" t="s">
        <v>34</v>
      </c>
      <c r="W748" t="s">
        <v>34</v>
      </c>
      <c r="X748" t="s">
        <v>868</v>
      </c>
      <c r="Y748">
        <v>2020</v>
      </c>
      <c r="Z748">
        <v>2020</v>
      </c>
      <c r="AA748">
        <v>0.25</v>
      </c>
    </row>
    <row r="749" spans="1:27" x14ac:dyDescent="0.25">
      <c r="A749" t="s">
        <v>866</v>
      </c>
      <c r="B749" t="s">
        <v>870</v>
      </c>
      <c r="C749" t="s">
        <v>919</v>
      </c>
      <c r="D749" t="s">
        <v>30</v>
      </c>
      <c r="E749" s="1">
        <v>44181</v>
      </c>
      <c r="F749">
        <v>136989</v>
      </c>
      <c r="G749">
        <v>7.09</v>
      </c>
      <c r="H749">
        <v>10.1</v>
      </c>
      <c r="I749">
        <v>52</v>
      </c>
      <c r="J749">
        <v>4714006</v>
      </c>
      <c r="K749" s="1">
        <v>44181</v>
      </c>
      <c r="L749">
        <v>139909</v>
      </c>
      <c r="M749">
        <v>6.75</v>
      </c>
      <c r="N749">
        <v>9.5</v>
      </c>
      <c r="O749">
        <v>52</v>
      </c>
      <c r="P749" s="1">
        <v>45291</v>
      </c>
      <c r="Q749">
        <v>4315215</v>
      </c>
      <c r="R749" t="s">
        <v>31</v>
      </c>
      <c r="S749">
        <v>7.1666666666666599</v>
      </c>
      <c r="T749" t="s">
        <v>39</v>
      </c>
      <c r="U749" t="s">
        <v>33</v>
      </c>
      <c r="V749" t="s">
        <v>41</v>
      </c>
      <c r="W749" t="s">
        <v>34</v>
      </c>
      <c r="X749" t="s">
        <v>868</v>
      </c>
      <c r="Y749">
        <v>2020</v>
      </c>
      <c r="Z749">
        <v>2020</v>
      </c>
      <c r="AA749">
        <v>0.25</v>
      </c>
    </row>
    <row r="750" spans="1:27" x14ac:dyDescent="0.25">
      <c r="A750" t="s">
        <v>866</v>
      </c>
      <c r="B750" t="s">
        <v>870</v>
      </c>
      <c r="C750" t="s">
        <v>920</v>
      </c>
      <c r="D750" t="s">
        <v>38</v>
      </c>
      <c r="E750" s="1">
        <v>44181</v>
      </c>
      <c r="F750">
        <v>91060</v>
      </c>
      <c r="G750">
        <v>7.09</v>
      </c>
      <c r="H750">
        <v>10.1</v>
      </c>
      <c r="I750">
        <v>52</v>
      </c>
      <c r="J750">
        <v>2972042</v>
      </c>
      <c r="K750" s="1">
        <v>44181</v>
      </c>
      <c r="L750">
        <v>73887</v>
      </c>
      <c r="M750">
        <v>6.83</v>
      </c>
      <c r="N750">
        <v>9.65</v>
      </c>
      <c r="O750">
        <v>52</v>
      </c>
      <c r="P750" s="1">
        <v>45291</v>
      </c>
      <c r="Q750">
        <v>2443182</v>
      </c>
      <c r="R750" t="s">
        <v>31</v>
      </c>
      <c r="S750">
        <v>7.1666666666666599</v>
      </c>
      <c r="T750" t="s">
        <v>39</v>
      </c>
      <c r="U750" t="s">
        <v>33</v>
      </c>
      <c r="V750" t="s">
        <v>41</v>
      </c>
      <c r="W750" t="s">
        <v>34</v>
      </c>
      <c r="X750" t="s">
        <v>868</v>
      </c>
      <c r="Y750">
        <v>2020</v>
      </c>
      <c r="Z750">
        <v>2020</v>
      </c>
      <c r="AA750">
        <v>0.25</v>
      </c>
    </row>
    <row r="751" spans="1:27" x14ac:dyDescent="0.25">
      <c r="A751" t="s">
        <v>866</v>
      </c>
      <c r="B751" t="s">
        <v>274</v>
      </c>
      <c r="C751" t="s">
        <v>921</v>
      </c>
      <c r="D751" t="s">
        <v>38</v>
      </c>
      <c r="E751" s="1">
        <v>44295</v>
      </c>
      <c r="F751">
        <v>28412.875</v>
      </c>
      <c r="G751">
        <v>7.73</v>
      </c>
      <c r="H751">
        <v>10.45</v>
      </c>
      <c r="I751">
        <v>54.55</v>
      </c>
      <c r="J751">
        <v>1225347.899</v>
      </c>
      <c r="K751" s="1">
        <v>44295</v>
      </c>
      <c r="L751">
        <v>13146</v>
      </c>
      <c r="M751">
        <v>7.09</v>
      </c>
      <c r="N751">
        <v>9.6999999999999993</v>
      </c>
      <c r="O751">
        <v>52.03</v>
      </c>
      <c r="P751" s="1">
        <v>43921</v>
      </c>
      <c r="Q751">
        <v>1212272</v>
      </c>
      <c r="R751" t="s">
        <v>31</v>
      </c>
      <c r="S751">
        <v>7.4666666666666597</v>
      </c>
      <c r="T751" t="s">
        <v>39</v>
      </c>
      <c r="U751" t="s">
        <v>33</v>
      </c>
      <c r="V751" t="s">
        <v>34</v>
      </c>
      <c r="W751" t="s">
        <v>34</v>
      </c>
      <c r="X751" t="s">
        <v>868</v>
      </c>
      <c r="Y751">
        <v>2021</v>
      </c>
      <c r="Z751">
        <v>2021</v>
      </c>
      <c r="AA751">
        <v>0.25</v>
      </c>
    </row>
    <row r="752" spans="1:27" x14ac:dyDescent="0.25">
      <c r="A752" t="s">
        <v>866</v>
      </c>
      <c r="B752" t="s">
        <v>270</v>
      </c>
      <c r="C752" t="s">
        <v>922</v>
      </c>
      <c r="D752" t="s">
        <v>30</v>
      </c>
      <c r="E752" s="1">
        <v>44375</v>
      </c>
      <c r="F752">
        <v>104059</v>
      </c>
      <c r="G752">
        <v>7.54</v>
      </c>
      <c r="H752">
        <v>10.199999999999999</v>
      </c>
      <c r="I752">
        <v>50.5</v>
      </c>
      <c r="J752">
        <v>2585603</v>
      </c>
      <c r="K752" s="1">
        <v>44375</v>
      </c>
      <c r="L752">
        <v>52244.254000000001</v>
      </c>
      <c r="M752">
        <v>7.21</v>
      </c>
      <c r="N752">
        <v>9.5500000000000007</v>
      </c>
      <c r="O752">
        <v>50.5</v>
      </c>
      <c r="P752" s="1">
        <v>45382</v>
      </c>
      <c r="Q752">
        <v>2265511</v>
      </c>
      <c r="R752" t="s">
        <v>31</v>
      </c>
      <c r="S752">
        <v>8.1666666666666607</v>
      </c>
      <c r="T752" t="s">
        <v>39</v>
      </c>
      <c r="U752" t="s">
        <v>33</v>
      </c>
      <c r="V752" t="s">
        <v>41</v>
      </c>
      <c r="W752" t="s">
        <v>34</v>
      </c>
      <c r="X752" t="s">
        <v>868</v>
      </c>
      <c r="Y752">
        <v>2021</v>
      </c>
      <c r="Z752">
        <v>2021</v>
      </c>
      <c r="AA752">
        <v>0.25</v>
      </c>
    </row>
    <row r="753" spans="1:27" x14ac:dyDescent="0.25">
      <c r="A753" t="s">
        <v>866</v>
      </c>
      <c r="B753" t="s">
        <v>880</v>
      </c>
      <c r="C753" t="s">
        <v>923</v>
      </c>
      <c r="D753" t="s">
        <v>38</v>
      </c>
      <c r="E753" s="1">
        <v>44533</v>
      </c>
      <c r="F753">
        <v>5430.2269999999999</v>
      </c>
      <c r="G753">
        <v>7.72</v>
      </c>
      <c r="H753">
        <v>10.85</v>
      </c>
      <c r="I753">
        <v>53.23</v>
      </c>
      <c r="J753">
        <v>187153.571</v>
      </c>
      <c r="K753" s="1">
        <v>44533</v>
      </c>
      <c r="L753">
        <v>2425</v>
      </c>
      <c r="M753">
        <v>7.06</v>
      </c>
      <c r="N753">
        <v>9.65</v>
      </c>
      <c r="O753">
        <v>52.95</v>
      </c>
      <c r="P753" s="1">
        <v>44347</v>
      </c>
      <c r="Q753">
        <v>187144.117</v>
      </c>
      <c r="R753" t="s">
        <v>31</v>
      </c>
      <c r="S753">
        <v>6.7666666666666604</v>
      </c>
      <c r="T753" t="s">
        <v>39</v>
      </c>
      <c r="U753" t="s">
        <v>33</v>
      </c>
      <c r="V753" t="s">
        <v>34</v>
      </c>
      <c r="W753" t="s">
        <v>34</v>
      </c>
      <c r="X753" t="s">
        <v>868</v>
      </c>
      <c r="Y753">
        <v>2021</v>
      </c>
      <c r="Z753">
        <v>2021</v>
      </c>
      <c r="AA753">
        <v>0.25</v>
      </c>
    </row>
    <row r="754" spans="1:27" x14ac:dyDescent="0.25">
      <c r="A754" t="s">
        <v>866</v>
      </c>
      <c r="B754" t="s">
        <v>288</v>
      </c>
      <c r="C754" t="s">
        <v>924</v>
      </c>
      <c r="D754" t="s">
        <v>30</v>
      </c>
      <c r="E754" s="1">
        <v>44622</v>
      </c>
      <c r="F754">
        <v>27133.545999999998</v>
      </c>
      <c r="G754">
        <v>6.9</v>
      </c>
      <c r="H754">
        <v>10.1</v>
      </c>
      <c r="I754">
        <v>50.61</v>
      </c>
      <c r="J754">
        <v>916257.49</v>
      </c>
      <c r="K754" s="1">
        <v>44622</v>
      </c>
      <c r="L754">
        <v>12500</v>
      </c>
      <c r="M754">
        <v>0</v>
      </c>
      <c r="N754">
        <v>0</v>
      </c>
      <c r="O754">
        <v>0</v>
      </c>
      <c r="P754" s="1">
        <v>44469</v>
      </c>
      <c r="Q754">
        <v>0</v>
      </c>
      <c r="R754" t="s">
        <v>43</v>
      </c>
      <c r="S754">
        <v>6.0666666666666602</v>
      </c>
      <c r="T754" t="s">
        <v>39</v>
      </c>
      <c r="U754" t="s">
        <v>40</v>
      </c>
      <c r="V754" t="s">
        <v>34</v>
      </c>
      <c r="W754" t="s">
        <v>34</v>
      </c>
      <c r="X754" t="s">
        <v>868</v>
      </c>
      <c r="Y754">
        <v>2022</v>
      </c>
      <c r="Z754">
        <v>2022</v>
      </c>
      <c r="AA754">
        <v>0.25</v>
      </c>
    </row>
    <row r="755" spans="1:27" x14ac:dyDescent="0.25">
      <c r="A755" t="s">
        <v>866</v>
      </c>
      <c r="B755" t="s">
        <v>880</v>
      </c>
      <c r="C755" t="s">
        <v>925</v>
      </c>
      <c r="D755" t="s">
        <v>38</v>
      </c>
      <c r="E755" s="1">
        <v>44882</v>
      </c>
      <c r="F755">
        <v>6725.69</v>
      </c>
      <c r="G755">
        <v>7.79</v>
      </c>
      <c r="H755">
        <v>10.95</v>
      </c>
      <c r="I755">
        <v>52.97</v>
      </c>
      <c r="J755">
        <v>203082.402</v>
      </c>
      <c r="K755" s="1">
        <v>44882</v>
      </c>
      <c r="L755">
        <v>4800.8850000000002</v>
      </c>
      <c r="M755">
        <v>7.11</v>
      </c>
      <c r="N755">
        <v>9.65</v>
      </c>
      <c r="O755">
        <v>52.97</v>
      </c>
      <c r="P755" s="1">
        <v>44712</v>
      </c>
      <c r="Q755">
        <v>0</v>
      </c>
      <c r="R755" t="s">
        <v>43</v>
      </c>
      <c r="S755">
        <v>6.2666666666666604</v>
      </c>
      <c r="T755" t="s">
        <v>39</v>
      </c>
      <c r="U755" t="s">
        <v>40</v>
      </c>
      <c r="V755" t="s">
        <v>34</v>
      </c>
      <c r="W755" t="s">
        <v>34</v>
      </c>
      <c r="X755" t="s">
        <v>868</v>
      </c>
      <c r="Y755">
        <v>2022</v>
      </c>
      <c r="Z755">
        <v>2022</v>
      </c>
      <c r="AA755">
        <v>0.25</v>
      </c>
    </row>
    <row r="756" spans="1:27" x14ac:dyDescent="0.25">
      <c r="A756" t="s">
        <v>866</v>
      </c>
      <c r="B756" t="s">
        <v>288</v>
      </c>
      <c r="C756" t="s">
        <v>926</v>
      </c>
      <c r="D756" t="s">
        <v>30</v>
      </c>
      <c r="E756" s="1">
        <v>44909</v>
      </c>
      <c r="F756">
        <v>37386.245000000003</v>
      </c>
      <c r="G756">
        <v>6.95</v>
      </c>
      <c r="H756">
        <v>10.25</v>
      </c>
      <c r="I756">
        <v>50.5</v>
      </c>
      <c r="J756">
        <v>1023803.1629999999</v>
      </c>
      <c r="K756" s="1">
        <v>44909</v>
      </c>
      <c r="L756">
        <v>28916.53</v>
      </c>
      <c r="M756">
        <v>6.62</v>
      </c>
      <c r="N756">
        <v>9.6</v>
      </c>
      <c r="O756">
        <v>50.5</v>
      </c>
      <c r="P756" s="1">
        <v>46022</v>
      </c>
      <c r="Q756">
        <v>992865</v>
      </c>
      <c r="R756" t="s">
        <v>31</v>
      </c>
      <c r="S756">
        <v>6.9666666666666597</v>
      </c>
      <c r="T756" t="s">
        <v>39</v>
      </c>
      <c r="U756" t="s">
        <v>40</v>
      </c>
      <c r="V756" t="s">
        <v>41</v>
      </c>
      <c r="W756" t="s">
        <v>34</v>
      </c>
      <c r="X756" t="s">
        <v>868</v>
      </c>
      <c r="Y756">
        <v>2022</v>
      </c>
      <c r="Z756">
        <v>2022</v>
      </c>
      <c r="AA756">
        <v>0.25</v>
      </c>
    </row>
    <row r="757" spans="1:27" x14ac:dyDescent="0.25">
      <c r="A757" t="s">
        <v>866</v>
      </c>
      <c r="B757" t="s">
        <v>870</v>
      </c>
      <c r="C757" t="s">
        <v>927</v>
      </c>
      <c r="D757" t="s">
        <v>30</v>
      </c>
      <c r="E757" s="1">
        <v>45274</v>
      </c>
      <c r="F757">
        <v>313893</v>
      </c>
      <c r="G757">
        <v>7.56</v>
      </c>
      <c r="H757">
        <v>10.4</v>
      </c>
      <c r="I757">
        <v>52</v>
      </c>
      <c r="J757">
        <v>5593441</v>
      </c>
      <c r="K757" s="1">
        <v>45274</v>
      </c>
      <c r="L757">
        <v>179085</v>
      </c>
      <c r="M757">
        <v>6.77</v>
      </c>
      <c r="N757">
        <v>9.5</v>
      </c>
      <c r="O757">
        <v>52</v>
      </c>
      <c r="P757" s="1">
        <v>46379</v>
      </c>
      <c r="Q757">
        <v>5197916</v>
      </c>
      <c r="R757" t="s">
        <v>31</v>
      </c>
      <c r="S757">
        <v>10</v>
      </c>
      <c r="T757" t="s">
        <v>39</v>
      </c>
      <c r="U757" t="s">
        <v>33</v>
      </c>
      <c r="V757" t="s">
        <v>41</v>
      </c>
      <c r="W757" t="s">
        <v>34</v>
      </c>
      <c r="X757" t="s">
        <v>868</v>
      </c>
      <c r="Y757">
        <v>2023</v>
      </c>
      <c r="Z757">
        <v>2023</v>
      </c>
      <c r="AA757">
        <v>0.25</v>
      </c>
    </row>
    <row r="758" spans="1:27" x14ac:dyDescent="0.25">
      <c r="A758" t="s">
        <v>866</v>
      </c>
      <c r="B758" t="s">
        <v>870</v>
      </c>
      <c r="C758" t="s">
        <v>928</v>
      </c>
      <c r="D758" t="s">
        <v>38</v>
      </c>
      <c r="E758" s="1">
        <v>45274</v>
      </c>
      <c r="F758">
        <v>290085</v>
      </c>
      <c r="G758">
        <v>7.56</v>
      </c>
      <c r="H758">
        <v>10.4</v>
      </c>
      <c r="I758">
        <v>52</v>
      </c>
      <c r="J758">
        <v>3944907</v>
      </c>
      <c r="K758" s="1">
        <v>45274</v>
      </c>
      <c r="L758">
        <v>228786</v>
      </c>
      <c r="M758">
        <v>6.74</v>
      </c>
      <c r="N758">
        <v>9.4499999999999993</v>
      </c>
      <c r="O758">
        <v>52</v>
      </c>
      <c r="P758" s="1">
        <v>46387</v>
      </c>
      <c r="Q758">
        <v>3801217</v>
      </c>
      <c r="R758" t="s">
        <v>31</v>
      </c>
      <c r="S758">
        <v>10</v>
      </c>
      <c r="T758" t="s">
        <v>39</v>
      </c>
      <c r="U758" t="s">
        <v>33</v>
      </c>
      <c r="V758" t="s">
        <v>41</v>
      </c>
      <c r="W758" t="s">
        <v>34</v>
      </c>
      <c r="X758" t="s">
        <v>868</v>
      </c>
      <c r="Y758">
        <v>2023</v>
      </c>
      <c r="Z758">
        <v>2023</v>
      </c>
      <c r="AA758">
        <v>0.25</v>
      </c>
    </row>
    <row r="759" spans="1:27" x14ac:dyDescent="0.25">
      <c r="A759" t="s">
        <v>866</v>
      </c>
      <c r="B759" t="s">
        <v>910</v>
      </c>
      <c r="C759" t="s">
        <v>929</v>
      </c>
      <c r="D759" t="s">
        <v>30</v>
      </c>
      <c r="E759" s="1">
        <v>45217</v>
      </c>
      <c r="F759">
        <v>50388.616999999998</v>
      </c>
      <c r="G759">
        <v>7.54</v>
      </c>
      <c r="H759">
        <v>10.6</v>
      </c>
      <c r="I759">
        <v>53.53</v>
      </c>
      <c r="J759">
        <v>718506.61100000003</v>
      </c>
      <c r="K759" s="1">
        <v>45217</v>
      </c>
      <c r="L759">
        <v>28745.755000000001</v>
      </c>
      <c r="M759">
        <v>6.92</v>
      </c>
      <c r="N759">
        <v>9.5</v>
      </c>
      <c r="O759">
        <v>53</v>
      </c>
      <c r="P759" s="1">
        <v>44926</v>
      </c>
      <c r="Q759">
        <v>680417.52099999995</v>
      </c>
      <c r="R759" t="s">
        <v>31</v>
      </c>
      <c r="S759">
        <v>7</v>
      </c>
      <c r="T759" t="s">
        <v>39</v>
      </c>
      <c r="U759" t="s">
        <v>33</v>
      </c>
      <c r="V759" t="s">
        <v>34</v>
      </c>
      <c r="W759" t="s">
        <v>34</v>
      </c>
      <c r="X759" t="s">
        <v>868</v>
      </c>
      <c r="Y759">
        <v>2023</v>
      </c>
      <c r="Z759">
        <v>2023</v>
      </c>
      <c r="AA759">
        <v>0.25</v>
      </c>
    </row>
    <row r="760" spans="1:27" x14ac:dyDescent="0.25">
      <c r="A760" t="s">
        <v>866</v>
      </c>
      <c r="B760" t="s">
        <v>880</v>
      </c>
      <c r="C760" t="s">
        <v>930</v>
      </c>
      <c r="D760" t="s">
        <v>38</v>
      </c>
      <c r="E760" s="1">
        <v>45225</v>
      </c>
      <c r="F760">
        <v>8796.8289999999997</v>
      </c>
      <c r="G760">
        <v>7.87</v>
      </c>
      <c r="H760">
        <v>10.95</v>
      </c>
      <c r="I760">
        <v>52.1</v>
      </c>
      <c r="J760">
        <v>234564.845</v>
      </c>
      <c r="K760" s="1">
        <v>45225</v>
      </c>
      <c r="L760">
        <v>5200</v>
      </c>
      <c r="M760">
        <v>0</v>
      </c>
      <c r="N760">
        <v>0</v>
      </c>
      <c r="O760">
        <v>0</v>
      </c>
      <c r="P760" s="1">
        <v>11840</v>
      </c>
      <c r="Q760">
        <v>0</v>
      </c>
      <c r="R760" t="s">
        <v>43</v>
      </c>
      <c r="S760">
        <v>5.5666666666666602</v>
      </c>
      <c r="T760" t="s">
        <v>39</v>
      </c>
      <c r="U760" t="s">
        <v>40</v>
      </c>
      <c r="V760" t="s">
        <v>34</v>
      </c>
      <c r="W760" t="s">
        <v>34</v>
      </c>
      <c r="X760" t="s">
        <v>868</v>
      </c>
      <c r="Y760">
        <v>2023</v>
      </c>
      <c r="Z760">
        <v>2023</v>
      </c>
      <c r="AA760">
        <v>0.25</v>
      </c>
    </row>
    <row r="761" spans="1:27" x14ac:dyDescent="0.25">
      <c r="A761" t="s">
        <v>866</v>
      </c>
      <c r="B761" t="s">
        <v>274</v>
      </c>
      <c r="C761" t="s">
        <v>931</v>
      </c>
      <c r="D761" t="s">
        <v>38</v>
      </c>
      <c r="E761" s="1">
        <v>45274</v>
      </c>
      <c r="F761">
        <v>45155.213000000003</v>
      </c>
      <c r="G761">
        <v>7.73</v>
      </c>
      <c r="H761">
        <v>10.75</v>
      </c>
      <c r="I761">
        <v>52.6</v>
      </c>
      <c r="J761">
        <v>1489353.9450000001</v>
      </c>
      <c r="K761" s="1">
        <v>45274</v>
      </c>
      <c r="L761">
        <v>12579.763000000001</v>
      </c>
      <c r="M761">
        <v>7.04</v>
      </c>
      <c r="N761">
        <v>9.5</v>
      </c>
      <c r="O761">
        <v>52.6</v>
      </c>
      <c r="P761" s="1">
        <v>44926</v>
      </c>
      <c r="Q761">
        <v>1399947.375</v>
      </c>
      <c r="R761" t="s">
        <v>31</v>
      </c>
      <c r="S761">
        <v>7</v>
      </c>
      <c r="T761" t="s">
        <v>39</v>
      </c>
      <c r="U761" t="s">
        <v>33</v>
      </c>
      <c r="V761" t="s">
        <v>34</v>
      </c>
      <c r="W761" t="s">
        <v>34</v>
      </c>
      <c r="X761" t="s">
        <v>868</v>
      </c>
      <c r="Y761">
        <v>2023</v>
      </c>
      <c r="Z761">
        <v>2023</v>
      </c>
      <c r="AA761">
        <v>0.25</v>
      </c>
    </row>
    <row r="762" spans="1:27" x14ac:dyDescent="0.25">
      <c r="A762" t="s">
        <v>866</v>
      </c>
      <c r="B762" t="s">
        <v>274</v>
      </c>
      <c r="C762" t="s">
        <v>932</v>
      </c>
      <c r="D762" t="s">
        <v>38</v>
      </c>
      <c r="E762" s="1">
        <v>45273</v>
      </c>
      <c r="F762">
        <v>4375.1760000000004</v>
      </c>
      <c r="G762">
        <v>0</v>
      </c>
      <c r="H762">
        <v>0</v>
      </c>
      <c r="I762">
        <v>0</v>
      </c>
      <c r="J762">
        <v>39309.233999999997</v>
      </c>
      <c r="K762" s="1">
        <v>45273</v>
      </c>
      <c r="L762">
        <v>4375.1760000000004</v>
      </c>
      <c r="M762">
        <v>0</v>
      </c>
      <c r="N762">
        <v>0</v>
      </c>
      <c r="O762">
        <v>0</v>
      </c>
      <c r="P762" s="1">
        <v>45657</v>
      </c>
      <c r="Q762">
        <v>39309.233999999997</v>
      </c>
      <c r="R762" t="s">
        <v>31</v>
      </c>
      <c r="S762">
        <v>6</v>
      </c>
      <c r="T762" t="s">
        <v>112</v>
      </c>
      <c r="U762" t="s">
        <v>33</v>
      </c>
      <c r="V762" t="s">
        <v>34</v>
      </c>
      <c r="W762" t="s">
        <v>34</v>
      </c>
      <c r="X762" t="s">
        <v>868</v>
      </c>
      <c r="Y762">
        <v>2023</v>
      </c>
      <c r="Z762">
        <v>2023</v>
      </c>
      <c r="AA762">
        <v>0.25</v>
      </c>
    </row>
    <row r="763" spans="1:27" x14ac:dyDescent="0.25">
      <c r="A763" t="s">
        <v>866</v>
      </c>
      <c r="B763" t="s">
        <v>880</v>
      </c>
      <c r="C763" t="s">
        <v>933</v>
      </c>
      <c r="D763" t="s">
        <v>38</v>
      </c>
      <c r="E763" s="1">
        <v>45280</v>
      </c>
      <c r="F763">
        <v>2334.0079999999998</v>
      </c>
      <c r="G763">
        <v>0</v>
      </c>
      <c r="H763">
        <v>0</v>
      </c>
      <c r="I763">
        <v>0</v>
      </c>
      <c r="J763">
        <v>19982.260999999999</v>
      </c>
      <c r="K763" s="1">
        <v>45280</v>
      </c>
      <c r="L763">
        <v>0</v>
      </c>
      <c r="M763">
        <v>0</v>
      </c>
      <c r="N763">
        <v>0</v>
      </c>
      <c r="O763">
        <v>0</v>
      </c>
      <c r="P763" s="1">
        <v>45657</v>
      </c>
      <c r="Q763">
        <v>0</v>
      </c>
      <c r="R763" t="s">
        <v>43</v>
      </c>
      <c r="S763">
        <v>6</v>
      </c>
      <c r="T763" t="s">
        <v>112</v>
      </c>
      <c r="U763" t="s">
        <v>33</v>
      </c>
      <c r="V763" t="s">
        <v>34</v>
      </c>
      <c r="W763" t="s">
        <v>34</v>
      </c>
      <c r="X763" t="s">
        <v>868</v>
      </c>
      <c r="Y763">
        <v>2023</v>
      </c>
      <c r="Z763">
        <v>2023</v>
      </c>
      <c r="AA763">
        <v>0.25</v>
      </c>
    </row>
    <row r="764" spans="1:27" x14ac:dyDescent="0.25">
      <c r="A764" t="s">
        <v>934</v>
      </c>
      <c r="B764" t="s">
        <v>935</v>
      </c>
      <c r="C764" t="s">
        <v>936</v>
      </c>
      <c r="D764" t="s">
        <v>38</v>
      </c>
      <c r="E764" s="1">
        <v>40855</v>
      </c>
      <c r="F764">
        <v>9285.527</v>
      </c>
      <c r="G764">
        <v>7.65</v>
      </c>
      <c r="H764">
        <v>10.5</v>
      </c>
      <c r="I764">
        <v>40.25</v>
      </c>
      <c r="J764">
        <v>95945.712</v>
      </c>
      <c r="K764" s="1">
        <v>40855</v>
      </c>
      <c r="L764">
        <v>7780</v>
      </c>
      <c r="M764">
        <v>7.41</v>
      </c>
      <c r="N764">
        <v>0</v>
      </c>
      <c r="O764">
        <v>0</v>
      </c>
      <c r="P764" s="1">
        <v>40543</v>
      </c>
      <c r="Q764">
        <v>92308.764999999999</v>
      </c>
      <c r="R764" t="s">
        <v>51</v>
      </c>
      <c r="S764">
        <v>6.2</v>
      </c>
      <c r="T764" t="s">
        <v>39</v>
      </c>
      <c r="U764" t="s">
        <v>40</v>
      </c>
      <c r="V764" t="s">
        <v>41</v>
      </c>
      <c r="W764" t="s">
        <v>41</v>
      </c>
      <c r="X764" t="s">
        <v>937</v>
      </c>
      <c r="Y764">
        <v>2011</v>
      </c>
      <c r="Z764">
        <v>2011</v>
      </c>
      <c r="AA764">
        <v>0.39</v>
      </c>
    </row>
    <row r="765" spans="1:27" x14ac:dyDescent="0.25">
      <c r="A765" t="s">
        <v>934</v>
      </c>
      <c r="B765" t="s">
        <v>938</v>
      </c>
      <c r="C765" t="s">
        <v>939</v>
      </c>
      <c r="D765" t="s">
        <v>30</v>
      </c>
      <c r="E765" s="1">
        <v>41849</v>
      </c>
      <c r="F765">
        <v>41400</v>
      </c>
      <c r="G765">
        <v>7.59</v>
      </c>
      <c r="H765">
        <v>10.15</v>
      </c>
      <c r="I765">
        <v>50</v>
      </c>
      <c r="J765">
        <v>800000</v>
      </c>
      <c r="K765" s="1">
        <v>41849</v>
      </c>
      <c r="L765">
        <v>24300</v>
      </c>
      <c r="M765">
        <v>7.06</v>
      </c>
      <c r="N765">
        <v>9.4499999999999993</v>
      </c>
      <c r="O765">
        <v>50</v>
      </c>
      <c r="P765" s="1">
        <v>41274</v>
      </c>
      <c r="Q765">
        <v>782000</v>
      </c>
      <c r="R765" t="s">
        <v>31</v>
      </c>
      <c r="S765">
        <v>15.133333333333301</v>
      </c>
      <c r="T765" t="s">
        <v>39</v>
      </c>
      <c r="U765" t="s">
        <v>40</v>
      </c>
      <c r="V765" t="s">
        <v>34</v>
      </c>
      <c r="W765" t="s">
        <v>34</v>
      </c>
      <c r="X765" t="s">
        <v>937</v>
      </c>
      <c r="Y765">
        <v>2014</v>
      </c>
      <c r="Z765">
        <v>2014</v>
      </c>
      <c r="AA765">
        <v>0.39</v>
      </c>
    </row>
    <row r="766" spans="1:27" x14ac:dyDescent="0.25">
      <c r="A766" t="s">
        <v>934</v>
      </c>
      <c r="B766" t="s">
        <v>940</v>
      </c>
      <c r="C766" t="s">
        <v>941</v>
      </c>
      <c r="D766" t="s">
        <v>30</v>
      </c>
      <c r="E766" s="1">
        <v>41820</v>
      </c>
      <c r="F766">
        <v>8100</v>
      </c>
      <c r="G766">
        <v>7.74</v>
      </c>
      <c r="H766">
        <v>10.199999999999999</v>
      </c>
      <c r="I766">
        <v>50</v>
      </c>
      <c r="J766">
        <v>234848.22399999999</v>
      </c>
      <c r="K766" s="1">
        <v>41820</v>
      </c>
      <c r="L766">
        <v>5300</v>
      </c>
      <c r="M766">
        <v>0</v>
      </c>
      <c r="N766">
        <v>9.5500000000000007</v>
      </c>
      <c r="O766">
        <v>49</v>
      </c>
      <c r="P766" s="1">
        <v>41274</v>
      </c>
      <c r="Q766">
        <v>0</v>
      </c>
      <c r="R766" t="s">
        <v>43</v>
      </c>
      <c r="S766">
        <v>6.86666666666666</v>
      </c>
      <c r="T766" t="s">
        <v>39</v>
      </c>
      <c r="U766" t="s">
        <v>40</v>
      </c>
      <c r="V766" t="s">
        <v>34</v>
      </c>
      <c r="W766" t="s">
        <v>34</v>
      </c>
      <c r="X766" t="s">
        <v>937</v>
      </c>
      <c r="Y766">
        <v>2014</v>
      </c>
      <c r="Z766">
        <v>2014</v>
      </c>
      <c r="AA766">
        <v>0.39</v>
      </c>
    </row>
    <row r="767" spans="1:27" x14ac:dyDescent="0.25">
      <c r="A767" t="s">
        <v>934</v>
      </c>
      <c r="B767" t="s">
        <v>942</v>
      </c>
      <c r="C767" t="s">
        <v>943</v>
      </c>
      <c r="D767" t="s">
        <v>38</v>
      </c>
      <c r="E767" s="1">
        <v>42522</v>
      </c>
      <c r="F767">
        <v>6000</v>
      </c>
      <c r="G767">
        <v>7.5</v>
      </c>
      <c r="H767">
        <v>10</v>
      </c>
      <c r="I767">
        <v>50</v>
      </c>
      <c r="J767">
        <v>0</v>
      </c>
      <c r="K767" s="1">
        <v>42522</v>
      </c>
      <c r="L767">
        <v>2456</v>
      </c>
      <c r="M767">
        <v>7.28</v>
      </c>
      <c r="N767">
        <v>9.5500000000000007</v>
      </c>
      <c r="O767">
        <v>50</v>
      </c>
      <c r="P767" s="1">
        <v>41912</v>
      </c>
      <c r="Q767">
        <v>36370</v>
      </c>
      <c r="R767" t="s">
        <v>31</v>
      </c>
      <c r="S767">
        <v>15.133333333333301</v>
      </c>
      <c r="T767" t="s">
        <v>39</v>
      </c>
      <c r="U767" t="s">
        <v>40</v>
      </c>
      <c r="V767" t="s">
        <v>41</v>
      </c>
      <c r="W767" t="s">
        <v>34</v>
      </c>
      <c r="X767" t="s">
        <v>937</v>
      </c>
      <c r="Y767">
        <v>2016</v>
      </c>
      <c r="Z767">
        <v>2016</v>
      </c>
      <c r="AA767">
        <v>0.39</v>
      </c>
    </row>
    <row r="768" spans="1:27" x14ac:dyDescent="0.25">
      <c r="A768" t="s">
        <v>934</v>
      </c>
      <c r="B768" t="s">
        <v>940</v>
      </c>
      <c r="C768" t="s">
        <v>944</v>
      </c>
      <c r="D768" t="s">
        <v>30</v>
      </c>
      <c r="E768" s="1">
        <v>42723</v>
      </c>
      <c r="F768">
        <v>7222.0690000000004</v>
      </c>
      <c r="G768">
        <v>7.72</v>
      </c>
      <c r="H768">
        <v>10.25</v>
      </c>
      <c r="I768">
        <v>49</v>
      </c>
      <c r="J768">
        <v>262812.96000000002</v>
      </c>
      <c r="K768" s="1">
        <v>42723</v>
      </c>
      <c r="L768">
        <v>3001.8009999999999</v>
      </c>
      <c r="M768">
        <v>7.45</v>
      </c>
      <c r="N768">
        <v>9</v>
      </c>
      <c r="O768">
        <v>49</v>
      </c>
      <c r="P768" s="1">
        <v>42004</v>
      </c>
      <c r="Q768">
        <v>259641.674</v>
      </c>
      <c r="R768" t="s">
        <v>31</v>
      </c>
      <c r="S768">
        <v>9.1</v>
      </c>
      <c r="T768" t="s">
        <v>39</v>
      </c>
      <c r="U768" t="s">
        <v>33</v>
      </c>
      <c r="V768" t="s">
        <v>34</v>
      </c>
      <c r="W768" t="s">
        <v>34</v>
      </c>
      <c r="X768" t="s">
        <v>937</v>
      </c>
      <c r="Y768">
        <v>2016</v>
      </c>
      <c r="Z768">
        <v>2016</v>
      </c>
      <c r="AA768">
        <v>0.39</v>
      </c>
    </row>
    <row r="769" spans="1:27" x14ac:dyDescent="0.25">
      <c r="A769" t="s">
        <v>934</v>
      </c>
      <c r="B769" t="s">
        <v>935</v>
      </c>
      <c r="C769" t="s">
        <v>945</v>
      </c>
      <c r="D769" t="s">
        <v>38</v>
      </c>
      <c r="E769" s="1">
        <v>43159</v>
      </c>
      <c r="F769">
        <v>3481.567</v>
      </c>
      <c r="G769">
        <v>8.01</v>
      </c>
      <c r="H769">
        <v>10.3</v>
      </c>
      <c r="I769">
        <v>51.7</v>
      </c>
      <c r="J769">
        <v>180101.10800000001</v>
      </c>
      <c r="K769" s="1">
        <v>43159</v>
      </c>
      <c r="L769">
        <v>-87.242999999999995</v>
      </c>
      <c r="M769">
        <v>7.53</v>
      </c>
      <c r="N769">
        <v>9.5</v>
      </c>
      <c r="O769">
        <v>50</v>
      </c>
      <c r="P769" s="1">
        <v>42735</v>
      </c>
      <c r="Q769">
        <v>170895.992</v>
      </c>
      <c r="R769" t="s">
        <v>31</v>
      </c>
      <c r="S769">
        <v>9.1</v>
      </c>
      <c r="T769" t="s">
        <v>39</v>
      </c>
      <c r="U769" t="s">
        <v>33</v>
      </c>
      <c r="V769" t="s">
        <v>34</v>
      </c>
      <c r="W769" t="s">
        <v>34</v>
      </c>
      <c r="X769" t="s">
        <v>937</v>
      </c>
      <c r="Y769">
        <v>2018</v>
      </c>
      <c r="Z769">
        <v>2018</v>
      </c>
      <c r="AA769">
        <v>0.25</v>
      </c>
    </row>
    <row r="770" spans="1:27" x14ac:dyDescent="0.25">
      <c r="A770" t="s">
        <v>934</v>
      </c>
      <c r="B770" t="s">
        <v>935</v>
      </c>
      <c r="C770" t="s">
        <v>946</v>
      </c>
      <c r="D770" t="s">
        <v>38</v>
      </c>
      <c r="E770" s="1">
        <v>41635</v>
      </c>
      <c r="F770">
        <v>4578.1400000000003</v>
      </c>
      <c r="G770">
        <v>8.5399999999999991</v>
      </c>
      <c r="H770">
        <v>10</v>
      </c>
      <c r="I770">
        <v>51.76</v>
      </c>
      <c r="J770">
        <v>116863.16800000001</v>
      </c>
      <c r="K770" s="1">
        <v>41635</v>
      </c>
      <c r="L770">
        <v>3801.5639999999999</v>
      </c>
      <c r="M770">
        <v>8.4</v>
      </c>
      <c r="N770">
        <v>0</v>
      </c>
      <c r="O770">
        <v>0</v>
      </c>
      <c r="P770" s="1">
        <v>41274</v>
      </c>
      <c r="Q770">
        <v>111760.626</v>
      </c>
      <c r="R770" t="s">
        <v>51</v>
      </c>
      <c r="S770">
        <v>9</v>
      </c>
      <c r="T770" t="s">
        <v>39</v>
      </c>
      <c r="U770" t="s">
        <v>40</v>
      </c>
      <c r="V770" t="s">
        <v>41</v>
      </c>
      <c r="W770" t="s">
        <v>41</v>
      </c>
      <c r="X770" t="s">
        <v>937</v>
      </c>
      <c r="Y770">
        <v>2013</v>
      </c>
      <c r="Z770">
        <v>2013</v>
      </c>
      <c r="AA770">
        <v>0.39</v>
      </c>
    </row>
    <row r="771" spans="1:27" x14ac:dyDescent="0.25">
      <c r="A771" t="s">
        <v>934</v>
      </c>
      <c r="B771" t="s">
        <v>940</v>
      </c>
      <c r="C771" t="s">
        <v>947</v>
      </c>
      <c r="D771" t="s">
        <v>30</v>
      </c>
      <c r="E771" s="1">
        <v>43279</v>
      </c>
      <c r="F771">
        <v>10042.99</v>
      </c>
      <c r="G771">
        <v>7.25</v>
      </c>
      <c r="H771">
        <v>9.5</v>
      </c>
      <c r="I771">
        <v>49</v>
      </c>
      <c r="J771">
        <v>307312.31699999998</v>
      </c>
      <c r="K771" s="1">
        <v>43279</v>
      </c>
      <c r="L771">
        <v>4453.6450000000004</v>
      </c>
      <c r="M771">
        <v>7.18</v>
      </c>
      <c r="N771">
        <v>9.35</v>
      </c>
      <c r="O771">
        <v>49</v>
      </c>
      <c r="P771" s="1">
        <v>42735</v>
      </c>
      <c r="Q771">
        <v>292868.63</v>
      </c>
      <c r="R771" t="s">
        <v>31</v>
      </c>
      <c r="S771">
        <v>8.9666666666666597</v>
      </c>
      <c r="T771" t="s">
        <v>39</v>
      </c>
      <c r="U771" t="s">
        <v>33</v>
      </c>
      <c r="V771" t="s">
        <v>34</v>
      </c>
      <c r="W771" t="s">
        <v>34</v>
      </c>
      <c r="X771" t="s">
        <v>937</v>
      </c>
      <c r="Y771">
        <v>2018</v>
      </c>
      <c r="Z771">
        <v>2018</v>
      </c>
      <c r="AA771">
        <v>0.25</v>
      </c>
    </row>
    <row r="772" spans="1:27" x14ac:dyDescent="0.25">
      <c r="A772" t="s">
        <v>934</v>
      </c>
      <c r="B772" t="s">
        <v>938</v>
      </c>
      <c r="C772" t="s">
        <v>948</v>
      </c>
      <c r="D772" t="s">
        <v>30</v>
      </c>
      <c r="E772" s="1">
        <v>43880</v>
      </c>
      <c r="F772">
        <v>44781</v>
      </c>
      <c r="G772">
        <v>7.45</v>
      </c>
      <c r="H772">
        <v>10</v>
      </c>
      <c r="I772">
        <v>55</v>
      </c>
      <c r="J772">
        <v>952466</v>
      </c>
      <c r="K772" s="1">
        <v>43880</v>
      </c>
      <c r="L772">
        <v>17420</v>
      </c>
      <c r="M772">
        <v>6.3</v>
      </c>
      <c r="N772">
        <v>8.25</v>
      </c>
      <c r="O772">
        <v>50</v>
      </c>
      <c r="P772" s="1">
        <v>43281</v>
      </c>
      <c r="Q772">
        <v>939452</v>
      </c>
      <c r="R772" t="s">
        <v>31</v>
      </c>
      <c r="S772">
        <v>16.399999999999999</v>
      </c>
      <c r="T772" t="s">
        <v>39</v>
      </c>
      <c r="U772" t="s">
        <v>33</v>
      </c>
      <c r="V772" t="s">
        <v>34</v>
      </c>
      <c r="W772" t="s">
        <v>34</v>
      </c>
      <c r="X772" t="s">
        <v>937</v>
      </c>
      <c r="Y772">
        <v>2020</v>
      </c>
      <c r="Z772">
        <v>2020</v>
      </c>
      <c r="AA772">
        <v>0.25</v>
      </c>
    </row>
    <row r="773" spans="1:27" x14ac:dyDescent="0.25">
      <c r="A773" t="s">
        <v>934</v>
      </c>
      <c r="B773" t="s">
        <v>940</v>
      </c>
      <c r="C773" t="s">
        <v>949</v>
      </c>
      <c r="D773" t="s">
        <v>30</v>
      </c>
      <c r="E773" s="1">
        <v>43578</v>
      </c>
      <c r="F773">
        <v>15747.723</v>
      </c>
      <c r="G773">
        <v>7.66</v>
      </c>
      <c r="H773">
        <v>10.3</v>
      </c>
      <c r="I773">
        <v>50</v>
      </c>
      <c r="J773">
        <v>341280.47200000001</v>
      </c>
      <c r="K773" s="1">
        <v>43578</v>
      </c>
      <c r="L773">
        <v>0</v>
      </c>
      <c r="M773">
        <v>0</v>
      </c>
      <c r="N773">
        <v>0</v>
      </c>
      <c r="O773">
        <v>0</v>
      </c>
      <c r="P773" t="s">
        <v>43</v>
      </c>
      <c r="Q773">
        <v>0</v>
      </c>
      <c r="R773" t="s">
        <v>43</v>
      </c>
      <c r="S773">
        <v>1.06666666666666</v>
      </c>
      <c r="T773" t="s">
        <v>39</v>
      </c>
      <c r="U773" t="s">
        <v>43</v>
      </c>
      <c r="V773" t="s">
        <v>34</v>
      </c>
      <c r="W773" t="s">
        <v>34</v>
      </c>
      <c r="X773" t="s">
        <v>937</v>
      </c>
      <c r="Y773">
        <v>2019</v>
      </c>
      <c r="Z773">
        <v>2019</v>
      </c>
      <c r="AA773">
        <v>0.25</v>
      </c>
    </row>
    <row r="774" spans="1:27" x14ac:dyDescent="0.25">
      <c r="A774" t="s">
        <v>934</v>
      </c>
      <c r="B774" t="s">
        <v>935</v>
      </c>
      <c r="C774" t="s">
        <v>950</v>
      </c>
      <c r="D774" t="s">
        <v>38</v>
      </c>
      <c r="E774" s="1">
        <v>43916</v>
      </c>
      <c r="F774">
        <v>7071.0950000000003</v>
      </c>
      <c r="G774">
        <v>8</v>
      </c>
      <c r="H774">
        <v>10.5</v>
      </c>
      <c r="I774">
        <v>52.91</v>
      </c>
      <c r="J774">
        <v>231314.88500000001</v>
      </c>
      <c r="K774" s="1">
        <v>43916</v>
      </c>
      <c r="L774">
        <v>3605.4119999999998</v>
      </c>
      <c r="M774">
        <v>7.34</v>
      </c>
      <c r="N774">
        <v>9.48</v>
      </c>
      <c r="O774">
        <v>50</v>
      </c>
      <c r="P774" s="1">
        <v>43465</v>
      </c>
      <c r="Q774">
        <v>227278.98499999999</v>
      </c>
      <c r="R774" t="s">
        <v>51</v>
      </c>
      <c r="S774">
        <v>9.0666666666666593</v>
      </c>
      <c r="T774" t="s">
        <v>39</v>
      </c>
      <c r="U774" t="s">
        <v>33</v>
      </c>
      <c r="V774" t="s">
        <v>34</v>
      </c>
      <c r="W774" t="s">
        <v>34</v>
      </c>
      <c r="X774" t="s">
        <v>937</v>
      </c>
      <c r="Y774">
        <v>2020</v>
      </c>
      <c r="Z774">
        <v>2020</v>
      </c>
      <c r="AA774">
        <v>0.25</v>
      </c>
    </row>
    <row r="775" spans="1:27" x14ac:dyDescent="0.25">
      <c r="A775" t="s">
        <v>934</v>
      </c>
      <c r="B775" t="s">
        <v>940</v>
      </c>
      <c r="C775" t="s">
        <v>951</v>
      </c>
      <c r="D775" t="s">
        <v>30</v>
      </c>
      <c r="E775" s="1">
        <v>44497</v>
      </c>
      <c r="F775">
        <v>19624.998</v>
      </c>
      <c r="G775">
        <v>6.76</v>
      </c>
      <c r="H775">
        <v>9.35</v>
      </c>
      <c r="I775">
        <v>49</v>
      </c>
      <c r="J775">
        <v>418480.11300000001</v>
      </c>
      <c r="K775" s="1">
        <v>44497</v>
      </c>
      <c r="L775">
        <v>15423.687</v>
      </c>
      <c r="M775">
        <v>6.57</v>
      </c>
      <c r="N775">
        <v>9.35</v>
      </c>
      <c r="O775">
        <v>49</v>
      </c>
      <c r="P775" s="1">
        <v>43830</v>
      </c>
      <c r="Q775">
        <v>409303.61900000001</v>
      </c>
      <c r="R775" t="s">
        <v>31</v>
      </c>
      <c r="S775">
        <v>9.4</v>
      </c>
      <c r="T775" t="s">
        <v>39</v>
      </c>
      <c r="U775" t="s">
        <v>33</v>
      </c>
      <c r="V775" t="s">
        <v>34</v>
      </c>
      <c r="W775" t="s">
        <v>34</v>
      </c>
      <c r="X775" t="s">
        <v>937</v>
      </c>
      <c r="Y775">
        <v>2021</v>
      </c>
      <c r="Z775">
        <v>2021</v>
      </c>
      <c r="AA775">
        <v>0.25</v>
      </c>
    </row>
    <row r="776" spans="1:27" x14ac:dyDescent="0.25">
      <c r="A776" t="s">
        <v>934</v>
      </c>
      <c r="B776" t="s">
        <v>938</v>
      </c>
      <c r="C776" t="s">
        <v>952</v>
      </c>
      <c r="D776" t="s">
        <v>30</v>
      </c>
      <c r="E776" s="1">
        <v>45083</v>
      </c>
      <c r="F776">
        <v>43530</v>
      </c>
      <c r="G776">
        <v>7.14</v>
      </c>
      <c r="H776">
        <v>10.199999999999999</v>
      </c>
      <c r="I776">
        <v>50</v>
      </c>
      <c r="J776">
        <v>1200978</v>
      </c>
      <c r="K776" s="1">
        <v>45083</v>
      </c>
      <c r="L776">
        <v>67000</v>
      </c>
      <c r="M776">
        <v>6.74</v>
      </c>
      <c r="N776">
        <v>9.35</v>
      </c>
      <c r="O776">
        <v>50</v>
      </c>
      <c r="P776" t="s">
        <v>43</v>
      </c>
      <c r="Q776">
        <v>0</v>
      </c>
      <c r="R776" t="s">
        <v>43</v>
      </c>
      <c r="S776">
        <v>9.9666666666666597</v>
      </c>
      <c r="T776" t="s">
        <v>39</v>
      </c>
      <c r="U776" t="s">
        <v>40</v>
      </c>
      <c r="V776" t="s">
        <v>41</v>
      </c>
      <c r="W776" t="s">
        <v>34</v>
      </c>
      <c r="X776" t="s">
        <v>937</v>
      </c>
      <c r="Y776">
        <v>2023</v>
      </c>
      <c r="Z776">
        <v>2023</v>
      </c>
      <c r="AA776">
        <v>0.25</v>
      </c>
    </row>
    <row r="777" spans="1:27" x14ac:dyDescent="0.25">
      <c r="A777" t="s">
        <v>934</v>
      </c>
      <c r="B777" t="s">
        <v>940</v>
      </c>
      <c r="C777" t="s">
        <v>953</v>
      </c>
      <c r="D777" t="s">
        <v>30</v>
      </c>
      <c r="E777" s="1">
        <v>45077</v>
      </c>
      <c r="F777">
        <v>33133</v>
      </c>
      <c r="G777">
        <v>6.59</v>
      </c>
      <c r="H777">
        <v>9.35</v>
      </c>
      <c r="I777">
        <v>49</v>
      </c>
      <c r="J777">
        <v>525862.99399999995</v>
      </c>
      <c r="K777" s="1">
        <v>45077</v>
      </c>
      <c r="L777">
        <v>30357.845000000001</v>
      </c>
      <c r="M777">
        <v>6.59</v>
      </c>
      <c r="N777">
        <v>9.35</v>
      </c>
      <c r="O777">
        <v>49</v>
      </c>
      <c r="P777" s="1">
        <v>44561</v>
      </c>
      <c r="Q777">
        <v>526912.04399999999</v>
      </c>
      <c r="R777" t="s">
        <v>31</v>
      </c>
      <c r="S777">
        <v>8</v>
      </c>
      <c r="T777" t="s">
        <v>39</v>
      </c>
      <c r="U777" t="s">
        <v>40</v>
      </c>
      <c r="V777" t="s">
        <v>41</v>
      </c>
      <c r="W777" t="s">
        <v>34</v>
      </c>
      <c r="X777" t="s">
        <v>937</v>
      </c>
      <c r="Y777">
        <v>2023</v>
      </c>
      <c r="Z777">
        <v>2023</v>
      </c>
      <c r="AA777">
        <v>0.25</v>
      </c>
    </row>
    <row r="778" spans="1:27" x14ac:dyDescent="0.25">
      <c r="A778" t="s">
        <v>934</v>
      </c>
      <c r="B778" t="s">
        <v>935</v>
      </c>
      <c r="C778" t="s">
        <v>954</v>
      </c>
      <c r="D778" t="s">
        <v>38</v>
      </c>
      <c r="E778" s="1">
        <v>45189</v>
      </c>
      <c r="F778">
        <v>11756.977000000001</v>
      </c>
      <c r="G778">
        <v>7.74</v>
      </c>
      <c r="H778">
        <v>10.35</v>
      </c>
      <c r="I778">
        <v>52.01</v>
      </c>
      <c r="J778">
        <v>320532.51799999998</v>
      </c>
      <c r="K778" s="1">
        <v>45189</v>
      </c>
      <c r="L778">
        <v>7573.433</v>
      </c>
      <c r="M778">
        <v>7.22</v>
      </c>
      <c r="N778">
        <v>9.35</v>
      </c>
      <c r="O778">
        <v>52.01</v>
      </c>
      <c r="P778" s="1">
        <v>44926</v>
      </c>
      <c r="Q778">
        <v>0</v>
      </c>
      <c r="R778" t="s">
        <v>43</v>
      </c>
      <c r="S778">
        <v>4.7333333333333298</v>
      </c>
      <c r="T778" t="s">
        <v>39</v>
      </c>
      <c r="U778" t="s">
        <v>40</v>
      </c>
      <c r="V778" t="s">
        <v>34</v>
      </c>
      <c r="W778" t="s">
        <v>34</v>
      </c>
      <c r="X778" t="s">
        <v>937</v>
      </c>
      <c r="Y778">
        <v>2023</v>
      </c>
      <c r="Z778">
        <v>2023</v>
      </c>
      <c r="AA778">
        <v>0.25</v>
      </c>
    </row>
    <row r="779" spans="1:27" x14ac:dyDescent="0.25">
      <c r="A779" t="s">
        <v>955</v>
      </c>
      <c r="B779" t="s">
        <v>956</v>
      </c>
      <c r="C779" t="s">
        <v>957</v>
      </c>
      <c r="D779" t="s">
        <v>30</v>
      </c>
      <c r="E779" s="1">
        <v>39609</v>
      </c>
      <c r="F779">
        <v>265000</v>
      </c>
      <c r="G779">
        <v>7.19</v>
      </c>
      <c r="H779">
        <v>11.25</v>
      </c>
      <c r="I779">
        <v>42.02</v>
      </c>
      <c r="J779">
        <v>5126762</v>
      </c>
      <c r="K779" s="1">
        <v>39609</v>
      </c>
      <c r="L779">
        <v>221000</v>
      </c>
      <c r="M779">
        <v>6.93</v>
      </c>
      <c r="N779">
        <v>10.7</v>
      </c>
      <c r="O779">
        <v>41.75</v>
      </c>
      <c r="P779" s="1">
        <v>39813</v>
      </c>
      <c r="Q779">
        <v>5013900</v>
      </c>
      <c r="R779" t="s">
        <v>31</v>
      </c>
      <c r="S779">
        <v>14.6</v>
      </c>
      <c r="T779" t="s">
        <v>32</v>
      </c>
      <c r="U779" t="s">
        <v>33</v>
      </c>
      <c r="V779" t="s">
        <v>34</v>
      </c>
      <c r="W779" t="s">
        <v>34</v>
      </c>
      <c r="X779" t="s">
        <v>958</v>
      </c>
      <c r="Y779">
        <v>2008</v>
      </c>
      <c r="Z779">
        <v>2008</v>
      </c>
      <c r="AA779">
        <v>0.39</v>
      </c>
    </row>
    <row r="780" spans="1:27" x14ac:dyDescent="0.25">
      <c r="A780" t="s">
        <v>955</v>
      </c>
      <c r="B780" t="s">
        <v>959</v>
      </c>
      <c r="C780" t="s">
        <v>960</v>
      </c>
      <c r="D780" t="s">
        <v>30</v>
      </c>
      <c r="E780" s="1">
        <v>39805</v>
      </c>
      <c r="F780">
        <v>284100</v>
      </c>
      <c r="G780">
        <v>7.39</v>
      </c>
      <c r="H780">
        <v>11.25</v>
      </c>
      <c r="I780">
        <v>41.9</v>
      </c>
      <c r="J780">
        <v>9051600</v>
      </c>
      <c r="K780" s="1">
        <v>39805</v>
      </c>
      <c r="L780">
        <v>83629</v>
      </c>
      <c r="M780">
        <v>7.16</v>
      </c>
      <c r="N780">
        <v>11</v>
      </c>
      <c r="O780">
        <v>40.68</v>
      </c>
      <c r="P780" s="1">
        <v>40178</v>
      </c>
      <c r="Q780">
        <v>9042777</v>
      </c>
      <c r="R780" t="s">
        <v>31</v>
      </c>
      <c r="S780">
        <v>20.6666666666666</v>
      </c>
      <c r="T780" t="s">
        <v>32</v>
      </c>
      <c r="U780" t="s">
        <v>33</v>
      </c>
      <c r="V780" t="s">
        <v>34</v>
      </c>
      <c r="W780" t="s">
        <v>34</v>
      </c>
      <c r="X780" t="s">
        <v>958</v>
      </c>
      <c r="Y780">
        <v>2008</v>
      </c>
      <c r="Z780">
        <v>2008</v>
      </c>
      <c r="AA780">
        <v>0.39</v>
      </c>
    </row>
    <row r="781" spans="1:27" x14ac:dyDescent="0.25">
      <c r="A781" t="s">
        <v>955</v>
      </c>
      <c r="B781" t="s">
        <v>956</v>
      </c>
      <c r="C781" t="s">
        <v>961</v>
      </c>
      <c r="D781" t="s">
        <v>38</v>
      </c>
      <c r="E781" s="1">
        <v>39805</v>
      </c>
      <c r="F781">
        <v>91125</v>
      </c>
      <c r="G781">
        <v>7.4</v>
      </c>
      <c r="H781">
        <v>11</v>
      </c>
      <c r="I781">
        <v>42.88</v>
      </c>
      <c r="J781">
        <v>2576755</v>
      </c>
      <c r="K781" s="1">
        <v>39805</v>
      </c>
      <c r="L781">
        <v>22400</v>
      </c>
      <c r="M781">
        <v>0</v>
      </c>
      <c r="N781">
        <v>0</v>
      </c>
      <c r="O781">
        <v>0</v>
      </c>
      <c r="P781" t="s">
        <v>43</v>
      </c>
      <c r="Q781">
        <v>0</v>
      </c>
      <c r="R781" t="s">
        <v>43</v>
      </c>
      <c r="S781">
        <v>10.4</v>
      </c>
      <c r="T781" t="s">
        <v>39</v>
      </c>
      <c r="U781" t="s">
        <v>40</v>
      </c>
      <c r="V781" t="s">
        <v>34</v>
      </c>
      <c r="W781" t="s">
        <v>34</v>
      </c>
      <c r="X781" t="s">
        <v>958</v>
      </c>
      <c r="Y781">
        <v>2008</v>
      </c>
      <c r="Z781">
        <v>2008</v>
      </c>
      <c r="AA781">
        <v>0.39</v>
      </c>
    </row>
    <row r="782" spans="1:27" x14ac:dyDescent="0.25">
      <c r="A782" t="s">
        <v>955</v>
      </c>
      <c r="B782" t="s">
        <v>962</v>
      </c>
      <c r="C782" t="s">
        <v>963</v>
      </c>
      <c r="D782" t="s">
        <v>38</v>
      </c>
      <c r="E782" s="1">
        <v>39826</v>
      </c>
      <c r="F782">
        <v>13947.669</v>
      </c>
      <c r="G782">
        <v>7.97</v>
      </c>
      <c r="H782">
        <v>11.25</v>
      </c>
      <c r="I782">
        <v>46.49</v>
      </c>
      <c r="J782">
        <v>204039.995</v>
      </c>
      <c r="K782" s="1">
        <v>39826</v>
      </c>
      <c r="L782">
        <v>6000</v>
      </c>
      <c r="M782">
        <v>7.6</v>
      </c>
      <c r="N782">
        <v>10.45</v>
      </c>
      <c r="O782">
        <v>46.49</v>
      </c>
      <c r="P782" s="1">
        <v>40178</v>
      </c>
      <c r="Q782">
        <v>0</v>
      </c>
      <c r="R782" t="s">
        <v>43</v>
      </c>
      <c r="S782">
        <v>8.0666666666666593</v>
      </c>
      <c r="T782" t="s">
        <v>39</v>
      </c>
      <c r="U782" t="s">
        <v>40</v>
      </c>
      <c r="V782" t="s">
        <v>34</v>
      </c>
      <c r="W782" t="s">
        <v>34</v>
      </c>
      <c r="X782" t="s">
        <v>958</v>
      </c>
      <c r="Y782">
        <v>2009</v>
      </c>
      <c r="Z782">
        <v>2009</v>
      </c>
      <c r="AA782">
        <v>0.39</v>
      </c>
    </row>
    <row r="783" spans="1:27" x14ac:dyDescent="0.25">
      <c r="A783" t="s">
        <v>955</v>
      </c>
      <c r="B783" t="s">
        <v>956</v>
      </c>
      <c r="C783" t="s">
        <v>964</v>
      </c>
      <c r="D783" t="s">
        <v>30</v>
      </c>
      <c r="E783" s="1">
        <v>40119</v>
      </c>
      <c r="F783">
        <v>179000</v>
      </c>
      <c r="G783">
        <v>7.12</v>
      </c>
      <c r="H783">
        <v>11</v>
      </c>
      <c r="I783">
        <v>40.880000000000003</v>
      </c>
      <c r="J783">
        <v>6267000</v>
      </c>
      <c r="K783" s="1">
        <v>40119</v>
      </c>
      <c r="L783">
        <v>134381</v>
      </c>
      <c r="M783">
        <v>6.98</v>
      </c>
      <c r="N783">
        <v>10.7</v>
      </c>
      <c r="O783">
        <v>40.51</v>
      </c>
      <c r="P783" s="1">
        <v>40178</v>
      </c>
      <c r="Q783">
        <v>6102709</v>
      </c>
      <c r="R783" t="s">
        <v>31</v>
      </c>
      <c r="S783">
        <v>11.7666666666666</v>
      </c>
      <c r="T783" t="s">
        <v>32</v>
      </c>
      <c r="U783" t="s">
        <v>33</v>
      </c>
      <c r="V783" t="s">
        <v>34</v>
      </c>
      <c r="W783" t="s">
        <v>41</v>
      </c>
      <c r="X783" t="s">
        <v>958</v>
      </c>
      <c r="Y783">
        <v>2009</v>
      </c>
      <c r="Z783">
        <v>2009</v>
      </c>
      <c r="AA783">
        <v>0.39</v>
      </c>
    </row>
    <row r="784" spans="1:27" x14ac:dyDescent="0.25">
      <c r="A784" t="s">
        <v>955</v>
      </c>
      <c r="B784" t="s">
        <v>959</v>
      </c>
      <c r="C784" t="s">
        <v>965</v>
      </c>
      <c r="D784" t="s">
        <v>30</v>
      </c>
      <c r="E784" s="1">
        <v>40189</v>
      </c>
      <c r="F784">
        <v>377725</v>
      </c>
      <c r="G784">
        <v>7.26</v>
      </c>
      <c r="H784">
        <v>11.5</v>
      </c>
      <c r="I784">
        <v>39.479999999999997</v>
      </c>
      <c r="J784">
        <v>9304997</v>
      </c>
      <c r="K784" s="1">
        <v>40189</v>
      </c>
      <c r="L784">
        <v>217392</v>
      </c>
      <c r="M784">
        <v>7.02</v>
      </c>
      <c r="N784">
        <v>11</v>
      </c>
      <c r="O784">
        <v>39.479999999999997</v>
      </c>
      <c r="P784" s="1">
        <v>40359</v>
      </c>
      <c r="Q784">
        <v>9172162</v>
      </c>
      <c r="R784" t="s">
        <v>31</v>
      </c>
      <c r="S784">
        <v>11.6666666666666</v>
      </c>
      <c r="T784" t="s">
        <v>32</v>
      </c>
      <c r="U784" t="s">
        <v>33</v>
      </c>
      <c r="V784" t="s">
        <v>34</v>
      </c>
      <c r="W784" t="s">
        <v>41</v>
      </c>
      <c r="X784" t="s">
        <v>958</v>
      </c>
      <c r="Y784">
        <v>2010</v>
      </c>
      <c r="Z784">
        <v>2010</v>
      </c>
      <c r="AA784">
        <v>0.39</v>
      </c>
    </row>
    <row r="785" spans="1:27" x14ac:dyDescent="0.25">
      <c r="A785" t="s">
        <v>955</v>
      </c>
      <c r="B785" t="s">
        <v>956</v>
      </c>
      <c r="C785" t="s">
        <v>966</v>
      </c>
      <c r="D785" t="s">
        <v>38</v>
      </c>
      <c r="E785" s="1">
        <v>40315</v>
      </c>
      <c r="F785">
        <v>89000</v>
      </c>
      <c r="G785">
        <v>7.28</v>
      </c>
      <c r="H785">
        <v>11</v>
      </c>
      <c r="I785">
        <v>41.07</v>
      </c>
      <c r="J785">
        <v>2760000</v>
      </c>
      <c r="K785" s="1">
        <v>40315</v>
      </c>
      <c r="L785">
        <v>65893</v>
      </c>
      <c r="M785">
        <v>7.02</v>
      </c>
      <c r="N785">
        <v>10.55</v>
      </c>
      <c r="O785">
        <v>40.78</v>
      </c>
      <c r="P785" s="1">
        <v>40451</v>
      </c>
      <c r="Q785">
        <v>2736211</v>
      </c>
      <c r="R785" t="s">
        <v>31</v>
      </c>
      <c r="S785">
        <v>12</v>
      </c>
      <c r="T785" t="s">
        <v>39</v>
      </c>
      <c r="U785" t="s">
        <v>33</v>
      </c>
      <c r="V785" t="s">
        <v>34</v>
      </c>
      <c r="W785" t="s">
        <v>41</v>
      </c>
      <c r="X785" t="s">
        <v>958</v>
      </c>
      <c r="Y785">
        <v>2010</v>
      </c>
      <c r="Z785">
        <v>2010</v>
      </c>
      <c r="AA785">
        <v>0.39</v>
      </c>
    </row>
    <row r="786" spans="1:27" x14ac:dyDescent="0.25">
      <c r="A786" t="s">
        <v>955</v>
      </c>
      <c r="B786" t="s">
        <v>967</v>
      </c>
      <c r="C786" t="s">
        <v>968</v>
      </c>
      <c r="D786" t="s">
        <v>38</v>
      </c>
      <c r="E786" s="1">
        <v>40332</v>
      </c>
      <c r="F786">
        <v>175435</v>
      </c>
      <c r="G786">
        <v>7.35</v>
      </c>
      <c r="H786">
        <v>11.25</v>
      </c>
      <c r="I786">
        <v>39.799999999999997</v>
      </c>
      <c r="J786">
        <v>2377911</v>
      </c>
      <c r="K786" s="1">
        <v>40332</v>
      </c>
      <c r="L786">
        <v>118562</v>
      </c>
      <c r="M786">
        <v>7.19</v>
      </c>
      <c r="N786">
        <v>11</v>
      </c>
      <c r="O786">
        <v>38.78</v>
      </c>
      <c r="P786" s="1">
        <v>40543</v>
      </c>
      <c r="Q786">
        <v>2366791</v>
      </c>
      <c r="R786" t="s">
        <v>31</v>
      </c>
      <c r="S786">
        <v>11.966666666666599</v>
      </c>
      <c r="T786" t="s">
        <v>39</v>
      </c>
      <c r="U786" t="s">
        <v>33</v>
      </c>
      <c r="V786" t="s">
        <v>34</v>
      </c>
      <c r="W786" t="s">
        <v>41</v>
      </c>
      <c r="X786" t="s">
        <v>958</v>
      </c>
      <c r="Y786">
        <v>2010</v>
      </c>
      <c r="Z786">
        <v>2010</v>
      </c>
      <c r="AA786">
        <v>0.39</v>
      </c>
    </row>
    <row r="787" spans="1:27" x14ac:dyDescent="0.25">
      <c r="A787" t="s">
        <v>955</v>
      </c>
      <c r="B787" t="s">
        <v>969</v>
      </c>
      <c r="C787" t="s">
        <v>970</v>
      </c>
      <c r="D787" t="s">
        <v>30</v>
      </c>
      <c r="E787" s="1">
        <v>40360</v>
      </c>
      <c r="F787">
        <v>36494.133999999998</v>
      </c>
      <c r="G787">
        <v>7.27</v>
      </c>
      <c r="H787">
        <v>10.75</v>
      </c>
      <c r="I787">
        <v>47.61</v>
      </c>
      <c r="J787">
        <v>330587.46100000001</v>
      </c>
      <c r="K787" s="1">
        <v>40360</v>
      </c>
      <c r="L787">
        <v>23464.512999999999</v>
      </c>
      <c r="M787">
        <v>6.99</v>
      </c>
      <c r="N787">
        <v>10.25</v>
      </c>
      <c r="O787">
        <v>47.61</v>
      </c>
      <c r="P787" s="1">
        <v>40543</v>
      </c>
      <c r="Q787">
        <v>324367.76</v>
      </c>
      <c r="R787" t="s">
        <v>31</v>
      </c>
      <c r="S787">
        <v>12.133333333333301</v>
      </c>
      <c r="T787" t="s">
        <v>32</v>
      </c>
      <c r="U787" t="s">
        <v>33</v>
      </c>
      <c r="V787" t="s">
        <v>34</v>
      </c>
      <c r="W787" t="s">
        <v>41</v>
      </c>
      <c r="X787" t="s">
        <v>958</v>
      </c>
      <c r="Y787">
        <v>2010</v>
      </c>
      <c r="Z787">
        <v>2010</v>
      </c>
      <c r="AA787">
        <v>0.39</v>
      </c>
    </row>
    <row r="788" spans="1:27" x14ac:dyDescent="0.25">
      <c r="A788" t="s">
        <v>955</v>
      </c>
      <c r="B788" t="s">
        <v>962</v>
      </c>
      <c r="C788" t="s">
        <v>971</v>
      </c>
      <c r="D788" t="s">
        <v>38</v>
      </c>
      <c r="E788" s="1">
        <v>40163</v>
      </c>
      <c r="F788">
        <v>8444.4349999999995</v>
      </c>
      <c r="G788">
        <v>7.79</v>
      </c>
      <c r="H788">
        <v>12</v>
      </c>
      <c r="I788">
        <v>47.27</v>
      </c>
      <c r="J788">
        <v>189879.193</v>
      </c>
      <c r="K788" s="1">
        <v>40163</v>
      </c>
      <c r="L788">
        <v>3500.1909999999998</v>
      </c>
      <c r="M788">
        <v>7.16</v>
      </c>
      <c r="N788">
        <v>10.75</v>
      </c>
      <c r="O788">
        <v>47.27</v>
      </c>
      <c r="P788" s="1">
        <v>40543</v>
      </c>
      <c r="Q788">
        <v>0</v>
      </c>
      <c r="R788" t="s">
        <v>43</v>
      </c>
      <c r="S788">
        <v>5.6</v>
      </c>
      <c r="T788" t="s">
        <v>39</v>
      </c>
      <c r="U788" t="s">
        <v>40</v>
      </c>
      <c r="V788" t="s">
        <v>34</v>
      </c>
      <c r="W788" t="s">
        <v>34</v>
      </c>
      <c r="X788" t="s">
        <v>958</v>
      </c>
      <c r="Y788">
        <v>2009</v>
      </c>
      <c r="Z788">
        <v>2009</v>
      </c>
      <c r="AA788">
        <v>0.39</v>
      </c>
    </row>
    <row r="789" spans="1:27" x14ac:dyDescent="0.25">
      <c r="A789" t="s">
        <v>955</v>
      </c>
      <c r="B789" t="s">
        <v>972</v>
      </c>
      <c r="C789" t="s">
        <v>973</v>
      </c>
      <c r="D789" t="s">
        <v>30</v>
      </c>
      <c r="E789" s="1">
        <v>40163</v>
      </c>
      <c r="F789">
        <v>12182.239</v>
      </c>
      <c r="G789">
        <v>8.67</v>
      </c>
      <c r="H789">
        <v>12</v>
      </c>
      <c r="I789">
        <v>49.52</v>
      </c>
      <c r="J789">
        <v>145492.03</v>
      </c>
      <c r="K789" s="1">
        <v>40163</v>
      </c>
      <c r="L789">
        <v>6499.9340000000002</v>
      </c>
      <c r="M789">
        <v>7.83</v>
      </c>
      <c r="N789">
        <v>10.9</v>
      </c>
      <c r="O789">
        <v>49.52</v>
      </c>
      <c r="P789" s="1">
        <v>40543</v>
      </c>
      <c r="Q789">
        <v>0</v>
      </c>
      <c r="R789" t="s">
        <v>43</v>
      </c>
      <c r="S789">
        <v>5.7666666666666604</v>
      </c>
      <c r="T789" t="s">
        <v>32</v>
      </c>
      <c r="U789" t="s">
        <v>40</v>
      </c>
      <c r="V789" t="s">
        <v>34</v>
      </c>
      <c r="W789" t="s">
        <v>34</v>
      </c>
      <c r="X789" t="s">
        <v>958</v>
      </c>
      <c r="Y789">
        <v>2009</v>
      </c>
      <c r="Z789">
        <v>2009</v>
      </c>
      <c r="AA789">
        <v>0.39</v>
      </c>
    </row>
    <row r="790" spans="1:27" x14ac:dyDescent="0.25">
      <c r="A790" t="s">
        <v>955</v>
      </c>
      <c r="B790" t="s">
        <v>956</v>
      </c>
      <c r="C790" t="s">
        <v>974</v>
      </c>
      <c r="D790" t="s">
        <v>30</v>
      </c>
      <c r="E790" s="1">
        <v>40486</v>
      </c>
      <c r="F790">
        <v>150000</v>
      </c>
      <c r="G790">
        <v>7.16</v>
      </c>
      <c r="H790">
        <v>11</v>
      </c>
      <c r="I790">
        <v>41.49</v>
      </c>
      <c r="J790">
        <v>6970000</v>
      </c>
      <c r="K790" s="1">
        <v>40486</v>
      </c>
      <c r="L790">
        <v>145749</v>
      </c>
      <c r="M790">
        <v>6.98</v>
      </c>
      <c r="N790">
        <v>10.7</v>
      </c>
      <c r="O790">
        <v>41.59</v>
      </c>
      <c r="P790" s="1">
        <v>40724</v>
      </c>
      <c r="Q790">
        <v>6873410</v>
      </c>
      <c r="R790" t="s">
        <v>31</v>
      </c>
      <c r="S790">
        <v>9.5333333333333297</v>
      </c>
      <c r="T790" t="s">
        <v>32</v>
      </c>
      <c r="U790" t="s">
        <v>33</v>
      </c>
      <c r="V790" t="s">
        <v>34</v>
      </c>
      <c r="W790" t="s">
        <v>41</v>
      </c>
      <c r="X790" t="s">
        <v>958</v>
      </c>
      <c r="Y790">
        <v>2010</v>
      </c>
      <c r="Z790">
        <v>2010</v>
      </c>
      <c r="AA790">
        <v>0.39</v>
      </c>
    </row>
    <row r="791" spans="1:27" x14ac:dyDescent="0.25">
      <c r="A791" t="s">
        <v>955</v>
      </c>
      <c r="B791" t="s">
        <v>529</v>
      </c>
      <c r="C791" t="s">
        <v>975</v>
      </c>
      <c r="D791" t="s">
        <v>30</v>
      </c>
      <c r="E791" s="1">
        <v>40465</v>
      </c>
      <c r="F791">
        <v>62500</v>
      </c>
      <c r="G791">
        <v>8.16</v>
      </c>
      <c r="H791">
        <v>11.75</v>
      </c>
      <c r="I791">
        <v>44.19</v>
      </c>
      <c r="J791">
        <v>600935</v>
      </c>
      <c r="K791" s="1">
        <v>40465</v>
      </c>
      <c r="L791">
        <v>35707</v>
      </c>
      <c r="M791">
        <v>7.53</v>
      </c>
      <c r="N791">
        <v>10.35</v>
      </c>
      <c r="O791">
        <v>44.14</v>
      </c>
      <c r="P791" s="1">
        <v>40543</v>
      </c>
      <c r="Q791">
        <v>595436</v>
      </c>
      <c r="R791" t="s">
        <v>31</v>
      </c>
      <c r="S791">
        <v>8.6666666666666607</v>
      </c>
      <c r="T791" t="s">
        <v>32</v>
      </c>
      <c r="U791" t="s">
        <v>40</v>
      </c>
      <c r="V791" t="s">
        <v>34</v>
      </c>
      <c r="W791" t="s">
        <v>41</v>
      </c>
      <c r="X791" t="s">
        <v>958</v>
      </c>
      <c r="Y791">
        <v>2010</v>
      </c>
      <c r="Z791">
        <v>2010</v>
      </c>
      <c r="AA791">
        <v>0.39</v>
      </c>
    </row>
    <row r="792" spans="1:27" x14ac:dyDescent="0.25">
      <c r="A792" t="s">
        <v>955</v>
      </c>
      <c r="B792" t="s">
        <v>972</v>
      </c>
      <c r="C792" t="s">
        <v>976</v>
      </c>
      <c r="D792" t="s">
        <v>30</v>
      </c>
      <c r="E792" s="1">
        <v>40533</v>
      </c>
      <c r="F792">
        <v>15445.842000000001</v>
      </c>
      <c r="G792">
        <v>7.93</v>
      </c>
      <c r="H792">
        <v>11.25</v>
      </c>
      <c r="I792">
        <v>50.42</v>
      </c>
      <c r="J792">
        <v>168274.149</v>
      </c>
      <c r="K792" s="1">
        <v>40533</v>
      </c>
      <c r="L792">
        <v>8868.7060000000001</v>
      </c>
      <c r="M792">
        <v>7.12</v>
      </c>
      <c r="N792">
        <v>10.3</v>
      </c>
      <c r="O792">
        <v>50.42</v>
      </c>
      <c r="P792" t="s">
        <v>43</v>
      </c>
      <c r="Q792">
        <v>0</v>
      </c>
      <c r="R792" t="s">
        <v>43</v>
      </c>
      <c r="S792">
        <v>5.8</v>
      </c>
      <c r="T792" t="s">
        <v>32</v>
      </c>
      <c r="U792" t="s">
        <v>40</v>
      </c>
      <c r="V792" t="s">
        <v>34</v>
      </c>
      <c r="W792" t="s">
        <v>34</v>
      </c>
      <c r="X792" t="s">
        <v>958</v>
      </c>
      <c r="Y792">
        <v>2010</v>
      </c>
      <c r="Z792">
        <v>2010</v>
      </c>
      <c r="AA792">
        <v>0.39</v>
      </c>
    </row>
    <row r="793" spans="1:27" x14ac:dyDescent="0.25">
      <c r="A793" t="s">
        <v>955</v>
      </c>
      <c r="B793" t="s">
        <v>969</v>
      </c>
      <c r="C793" t="s">
        <v>977</v>
      </c>
      <c r="D793" t="s">
        <v>30</v>
      </c>
      <c r="E793" s="1">
        <v>39765</v>
      </c>
      <c r="F793">
        <v>21976.276000000002</v>
      </c>
      <c r="G793">
        <v>0</v>
      </c>
      <c r="H793">
        <v>0</v>
      </c>
      <c r="I793">
        <v>0</v>
      </c>
      <c r="J793">
        <v>0</v>
      </c>
      <c r="K793" s="1">
        <v>39765</v>
      </c>
      <c r="L793">
        <v>7249.1850000000004</v>
      </c>
      <c r="M793">
        <v>0</v>
      </c>
      <c r="N793">
        <v>10.55</v>
      </c>
      <c r="O793">
        <v>0</v>
      </c>
      <c r="P793" t="s">
        <v>43</v>
      </c>
      <c r="Q793">
        <v>0</v>
      </c>
      <c r="R793" t="s">
        <v>43</v>
      </c>
      <c r="S793">
        <v>9.5666666666666593</v>
      </c>
      <c r="T793" t="s">
        <v>32</v>
      </c>
      <c r="U793" t="s">
        <v>40</v>
      </c>
      <c r="V793" t="s">
        <v>34</v>
      </c>
      <c r="W793" t="s">
        <v>34</v>
      </c>
      <c r="X793" t="s">
        <v>958</v>
      </c>
      <c r="Y793">
        <v>2008</v>
      </c>
      <c r="Z793">
        <v>2008</v>
      </c>
      <c r="AA793">
        <v>0.39</v>
      </c>
    </row>
    <row r="794" spans="1:27" x14ac:dyDescent="0.25">
      <c r="A794" t="s">
        <v>955</v>
      </c>
      <c r="B794" t="s">
        <v>956</v>
      </c>
      <c r="C794" t="s">
        <v>978</v>
      </c>
      <c r="D794" t="s">
        <v>38</v>
      </c>
      <c r="E794" s="1">
        <v>40689</v>
      </c>
      <c r="F794">
        <v>45129</v>
      </c>
      <c r="G794">
        <v>6.93</v>
      </c>
      <c r="H794">
        <v>11</v>
      </c>
      <c r="I794">
        <v>40.64</v>
      </c>
      <c r="J794">
        <v>2888719</v>
      </c>
      <c r="K794" s="1">
        <v>40689</v>
      </c>
      <c r="L794">
        <v>31364</v>
      </c>
      <c r="M794">
        <v>0</v>
      </c>
      <c r="N794">
        <v>10.5</v>
      </c>
      <c r="O794">
        <v>0</v>
      </c>
      <c r="P794" t="s">
        <v>43</v>
      </c>
      <c r="Q794">
        <v>0</v>
      </c>
      <c r="R794" t="s">
        <v>43</v>
      </c>
      <c r="S794">
        <v>9.5333333333333297</v>
      </c>
      <c r="T794" t="s">
        <v>39</v>
      </c>
      <c r="U794" t="s">
        <v>40</v>
      </c>
      <c r="V794" t="s">
        <v>34</v>
      </c>
      <c r="W794" t="s">
        <v>34</v>
      </c>
      <c r="X794" t="s">
        <v>958</v>
      </c>
      <c r="Y794">
        <v>2011</v>
      </c>
      <c r="Z794">
        <v>2011</v>
      </c>
      <c r="AA794">
        <v>0.39</v>
      </c>
    </row>
    <row r="795" spans="1:27" x14ac:dyDescent="0.25">
      <c r="A795" t="s">
        <v>955</v>
      </c>
      <c r="B795" t="s">
        <v>959</v>
      </c>
      <c r="C795" t="s">
        <v>979</v>
      </c>
      <c r="D795" t="s">
        <v>30</v>
      </c>
      <c r="E795" s="1">
        <v>40836</v>
      </c>
      <c r="F795">
        <v>357300</v>
      </c>
      <c r="G795">
        <v>6.87</v>
      </c>
      <c r="H795">
        <v>11.13</v>
      </c>
      <c r="I795">
        <v>40.26</v>
      </c>
      <c r="J795">
        <v>10075499</v>
      </c>
      <c r="K795" s="1">
        <v>40836</v>
      </c>
      <c r="L795">
        <v>187526</v>
      </c>
      <c r="M795">
        <v>6.59</v>
      </c>
      <c r="N795">
        <v>10.5</v>
      </c>
      <c r="O795">
        <v>40.26</v>
      </c>
      <c r="P795" s="1">
        <v>40999</v>
      </c>
      <c r="Q795">
        <v>10016054</v>
      </c>
      <c r="R795" t="s">
        <v>31</v>
      </c>
      <c r="S795">
        <v>11.8666666666666</v>
      </c>
      <c r="T795" t="s">
        <v>32</v>
      </c>
      <c r="U795" t="s">
        <v>33</v>
      </c>
      <c r="V795" t="s">
        <v>34</v>
      </c>
      <c r="W795" t="s">
        <v>41</v>
      </c>
      <c r="X795" t="s">
        <v>958</v>
      </c>
      <c r="Y795">
        <v>2011</v>
      </c>
      <c r="Z795">
        <v>2011</v>
      </c>
      <c r="AA795">
        <v>0.39</v>
      </c>
    </row>
    <row r="796" spans="1:27" x14ac:dyDescent="0.25">
      <c r="A796" t="s">
        <v>955</v>
      </c>
      <c r="B796" t="s">
        <v>980</v>
      </c>
      <c r="C796" t="s">
        <v>981</v>
      </c>
      <c r="D796" t="s">
        <v>38</v>
      </c>
      <c r="E796" s="1">
        <v>40549</v>
      </c>
      <c r="F796">
        <v>19847.589</v>
      </c>
      <c r="G796">
        <v>7.5</v>
      </c>
      <c r="H796">
        <v>11</v>
      </c>
      <c r="I796">
        <v>49.04</v>
      </c>
      <c r="J796">
        <v>421993.47899999999</v>
      </c>
      <c r="K796" s="1">
        <v>40549</v>
      </c>
      <c r="L796">
        <v>8100</v>
      </c>
      <c r="M796">
        <v>7.19</v>
      </c>
      <c r="N796">
        <v>10.35</v>
      </c>
      <c r="O796">
        <v>0</v>
      </c>
      <c r="P796" t="s">
        <v>43</v>
      </c>
      <c r="Q796">
        <v>0</v>
      </c>
      <c r="R796" t="s">
        <v>43</v>
      </c>
      <c r="S796">
        <v>6.36666666666666</v>
      </c>
      <c r="T796" t="s">
        <v>39</v>
      </c>
      <c r="U796" t="s">
        <v>40</v>
      </c>
      <c r="V796" t="s">
        <v>34</v>
      </c>
      <c r="W796" t="s">
        <v>41</v>
      </c>
      <c r="X796" t="s">
        <v>958</v>
      </c>
      <c r="Y796">
        <v>2011</v>
      </c>
      <c r="Z796">
        <v>2011</v>
      </c>
      <c r="AA796">
        <v>0.39</v>
      </c>
    </row>
    <row r="797" spans="1:27" x14ac:dyDescent="0.25">
      <c r="A797" t="s">
        <v>955</v>
      </c>
      <c r="B797" t="s">
        <v>956</v>
      </c>
      <c r="C797" t="s">
        <v>982</v>
      </c>
      <c r="D797" t="s">
        <v>30</v>
      </c>
      <c r="E797" s="1">
        <v>41067</v>
      </c>
      <c r="F797">
        <v>180935</v>
      </c>
      <c r="G797">
        <v>6.86</v>
      </c>
      <c r="H797">
        <v>10.7</v>
      </c>
      <c r="I797">
        <v>42.07</v>
      </c>
      <c r="J797">
        <v>7653801</v>
      </c>
      <c r="K797" s="1">
        <v>41067</v>
      </c>
      <c r="L797">
        <v>118475</v>
      </c>
      <c r="M797">
        <v>6.7</v>
      </c>
      <c r="N797">
        <v>10.3</v>
      </c>
      <c r="O797">
        <v>42.07</v>
      </c>
      <c r="P797" s="1">
        <v>41182</v>
      </c>
      <c r="Q797">
        <v>7403531</v>
      </c>
      <c r="R797" t="s">
        <v>31</v>
      </c>
      <c r="S797">
        <v>12.1</v>
      </c>
      <c r="T797" t="s">
        <v>32</v>
      </c>
      <c r="U797" t="s">
        <v>33</v>
      </c>
      <c r="V797" t="s">
        <v>34</v>
      </c>
      <c r="W797" t="s">
        <v>41</v>
      </c>
      <c r="X797" t="s">
        <v>958</v>
      </c>
      <c r="Y797">
        <v>2012</v>
      </c>
      <c r="Z797">
        <v>2012</v>
      </c>
      <c r="AA797">
        <v>0.39</v>
      </c>
    </row>
    <row r="798" spans="1:27" x14ac:dyDescent="0.25">
      <c r="A798" t="s">
        <v>955</v>
      </c>
      <c r="B798" t="s">
        <v>972</v>
      </c>
      <c r="C798" t="s">
        <v>983</v>
      </c>
      <c r="D798" t="s">
        <v>30</v>
      </c>
      <c r="E798" s="1">
        <v>40897</v>
      </c>
      <c r="F798">
        <v>7701.2879999999996</v>
      </c>
      <c r="G798">
        <v>6.88</v>
      </c>
      <c r="H798">
        <v>10.75</v>
      </c>
      <c r="I798">
        <v>45.74</v>
      </c>
      <c r="J798">
        <v>176035.46400000001</v>
      </c>
      <c r="K798" s="1">
        <v>40897</v>
      </c>
      <c r="L798">
        <v>4200</v>
      </c>
      <c r="M798">
        <v>6.25</v>
      </c>
      <c r="N798">
        <v>10.199999999999999</v>
      </c>
      <c r="O798">
        <v>45.74</v>
      </c>
      <c r="P798" s="1">
        <v>41274</v>
      </c>
      <c r="Q798">
        <v>0</v>
      </c>
      <c r="R798" t="s">
        <v>43</v>
      </c>
      <c r="S798">
        <v>5.7666666666666604</v>
      </c>
      <c r="T798" t="s">
        <v>32</v>
      </c>
      <c r="U798" t="s">
        <v>40</v>
      </c>
      <c r="V798" t="s">
        <v>34</v>
      </c>
      <c r="W798" t="s">
        <v>34</v>
      </c>
      <c r="X798" t="s">
        <v>958</v>
      </c>
      <c r="Y798">
        <v>2011</v>
      </c>
      <c r="Z798">
        <v>2011</v>
      </c>
      <c r="AA798">
        <v>0.39</v>
      </c>
    </row>
    <row r="799" spans="1:27" x14ac:dyDescent="0.25">
      <c r="A799" t="s">
        <v>955</v>
      </c>
      <c r="B799" t="s">
        <v>529</v>
      </c>
      <c r="C799" t="s">
        <v>984</v>
      </c>
      <c r="D799" t="s">
        <v>30</v>
      </c>
      <c r="E799" s="1">
        <v>40954</v>
      </c>
      <c r="F799">
        <v>27393</v>
      </c>
      <c r="G799">
        <v>7.38</v>
      </c>
      <c r="H799">
        <v>11.15</v>
      </c>
      <c r="I799">
        <v>43.08</v>
      </c>
      <c r="J799">
        <v>684744</v>
      </c>
      <c r="K799" s="1">
        <v>40954</v>
      </c>
      <c r="L799">
        <v>14644.415999999999</v>
      </c>
      <c r="M799">
        <v>6.84</v>
      </c>
      <c r="N799">
        <v>10.199999999999999</v>
      </c>
      <c r="O799">
        <v>42.07</v>
      </c>
      <c r="P799" s="1">
        <v>41274</v>
      </c>
      <c r="Q799">
        <v>663287.80200000003</v>
      </c>
      <c r="R799" t="s">
        <v>31</v>
      </c>
      <c r="S799">
        <v>7.6333333333333302</v>
      </c>
      <c r="T799" t="s">
        <v>32</v>
      </c>
      <c r="U799" t="s">
        <v>40</v>
      </c>
      <c r="V799" t="s">
        <v>34</v>
      </c>
      <c r="W799" t="s">
        <v>41</v>
      </c>
      <c r="X799" t="s">
        <v>958</v>
      </c>
      <c r="Y799">
        <v>2012</v>
      </c>
      <c r="Z799">
        <v>2012</v>
      </c>
      <c r="AA799">
        <v>0.39</v>
      </c>
    </row>
    <row r="800" spans="1:27" x14ac:dyDescent="0.25">
      <c r="A800" t="s">
        <v>955</v>
      </c>
      <c r="B800" t="s">
        <v>969</v>
      </c>
      <c r="C800" t="s">
        <v>985</v>
      </c>
      <c r="D800" t="s">
        <v>30</v>
      </c>
      <c r="E800" s="1">
        <v>41086</v>
      </c>
      <c r="F800">
        <v>12616.040999999999</v>
      </c>
      <c r="G800">
        <v>6.54</v>
      </c>
      <c r="H800">
        <v>10.4</v>
      </c>
      <c r="I800">
        <v>43.92</v>
      </c>
      <c r="J800">
        <v>354886.35200000001</v>
      </c>
      <c r="K800" s="1">
        <v>41086</v>
      </c>
      <c r="L800">
        <v>9197.9120000000003</v>
      </c>
      <c r="M800">
        <v>6.35</v>
      </c>
      <c r="N800">
        <v>10.1</v>
      </c>
      <c r="O800">
        <v>43.51</v>
      </c>
      <c r="P800" s="1">
        <v>41274</v>
      </c>
      <c r="Q800">
        <v>354886.35200000001</v>
      </c>
      <c r="R800" t="s">
        <v>31</v>
      </c>
      <c r="S800">
        <v>11.9</v>
      </c>
      <c r="T800" t="s">
        <v>32</v>
      </c>
      <c r="U800" t="s">
        <v>33</v>
      </c>
      <c r="V800" t="s">
        <v>34</v>
      </c>
      <c r="W800" t="s">
        <v>41</v>
      </c>
      <c r="X800" t="s">
        <v>958</v>
      </c>
      <c r="Y800">
        <v>2012</v>
      </c>
      <c r="Z800">
        <v>2012</v>
      </c>
      <c r="AA800">
        <v>0.39</v>
      </c>
    </row>
    <row r="801" spans="1:27" x14ac:dyDescent="0.25">
      <c r="A801" t="s">
        <v>955</v>
      </c>
      <c r="B801" t="s">
        <v>956</v>
      </c>
      <c r="C801" t="s">
        <v>986</v>
      </c>
      <c r="D801" t="s">
        <v>38</v>
      </c>
      <c r="E801" s="1">
        <v>41067</v>
      </c>
      <c r="F801">
        <v>21940</v>
      </c>
      <c r="G801">
        <v>6.71</v>
      </c>
      <c r="H801">
        <v>10.5</v>
      </c>
      <c r="I801">
        <v>41.55</v>
      </c>
      <c r="J801">
        <v>3068222</v>
      </c>
      <c r="K801" s="1">
        <v>41067</v>
      </c>
      <c r="L801">
        <v>16000</v>
      </c>
      <c r="M801">
        <v>0</v>
      </c>
      <c r="N801">
        <v>10.3</v>
      </c>
      <c r="O801">
        <v>0</v>
      </c>
      <c r="P801" s="1">
        <v>41274</v>
      </c>
      <c r="Q801">
        <v>0</v>
      </c>
      <c r="R801" t="s">
        <v>43</v>
      </c>
      <c r="S801">
        <v>9.3000000000000007</v>
      </c>
      <c r="T801" t="s">
        <v>39</v>
      </c>
      <c r="U801" t="s">
        <v>40</v>
      </c>
      <c r="V801" t="s">
        <v>34</v>
      </c>
      <c r="W801" t="s">
        <v>41</v>
      </c>
      <c r="X801" t="s">
        <v>958</v>
      </c>
      <c r="Y801">
        <v>2012</v>
      </c>
      <c r="Z801">
        <v>2012</v>
      </c>
      <c r="AA801">
        <v>0.39</v>
      </c>
    </row>
    <row r="802" spans="1:27" x14ac:dyDescent="0.25">
      <c r="A802" t="s">
        <v>955</v>
      </c>
      <c r="B802" t="s">
        <v>967</v>
      </c>
      <c r="C802" t="s">
        <v>987</v>
      </c>
      <c r="D802" t="s">
        <v>38</v>
      </c>
      <c r="E802" s="1">
        <v>41263</v>
      </c>
      <c r="F802">
        <v>76674</v>
      </c>
      <c r="G802">
        <v>6.48</v>
      </c>
      <c r="H802">
        <v>11</v>
      </c>
      <c r="I802">
        <v>38.32</v>
      </c>
      <c r="J802">
        <v>2743862</v>
      </c>
      <c r="K802" s="1">
        <v>41263</v>
      </c>
      <c r="L802">
        <v>19900</v>
      </c>
      <c r="M802">
        <v>0</v>
      </c>
      <c r="N802">
        <v>10.5</v>
      </c>
      <c r="O802">
        <v>0</v>
      </c>
      <c r="P802" s="1">
        <v>41578</v>
      </c>
      <c r="Q802">
        <v>0</v>
      </c>
      <c r="R802" t="s">
        <v>43</v>
      </c>
      <c r="S802">
        <v>8.1333333333333293</v>
      </c>
      <c r="T802" t="s">
        <v>39</v>
      </c>
      <c r="U802" t="s">
        <v>40</v>
      </c>
      <c r="V802" t="s">
        <v>34</v>
      </c>
      <c r="W802" t="s">
        <v>41</v>
      </c>
      <c r="X802" t="s">
        <v>958</v>
      </c>
      <c r="Y802">
        <v>2012</v>
      </c>
      <c r="Z802">
        <v>2012</v>
      </c>
      <c r="AA802">
        <v>0.39</v>
      </c>
    </row>
    <row r="803" spans="1:27" x14ac:dyDescent="0.25">
      <c r="A803" t="s">
        <v>955</v>
      </c>
      <c r="B803" t="s">
        <v>956</v>
      </c>
      <c r="C803" t="s">
        <v>988</v>
      </c>
      <c r="D803" t="s">
        <v>30</v>
      </c>
      <c r="E803" s="1">
        <v>41409</v>
      </c>
      <c r="F803">
        <v>144880</v>
      </c>
      <c r="G803">
        <v>6.51</v>
      </c>
      <c r="H803">
        <v>10.5</v>
      </c>
      <c r="I803">
        <v>41.19</v>
      </c>
      <c r="J803">
        <v>8203200</v>
      </c>
      <c r="K803" s="1">
        <v>41409</v>
      </c>
      <c r="L803">
        <v>89000</v>
      </c>
      <c r="M803">
        <v>0</v>
      </c>
      <c r="N803">
        <v>10.3</v>
      </c>
      <c r="O803">
        <v>0</v>
      </c>
      <c r="P803" s="1">
        <v>41639</v>
      </c>
      <c r="Q803">
        <v>0</v>
      </c>
      <c r="R803" t="s">
        <v>43</v>
      </c>
      <c r="S803">
        <v>7.93333333333333</v>
      </c>
      <c r="T803" t="s">
        <v>32</v>
      </c>
      <c r="U803" t="s">
        <v>40</v>
      </c>
      <c r="V803" t="s">
        <v>34</v>
      </c>
      <c r="W803" t="s">
        <v>41</v>
      </c>
      <c r="X803" t="s">
        <v>958</v>
      </c>
      <c r="Y803">
        <v>2013</v>
      </c>
      <c r="Z803">
        <v>2013</v>
      </c>
      <c r="AA803">
        <v>0.39</v>
      </c>
    </row>
    <row r="804" spans="1:27" x14ac:dyDescent="0.25">
      <c r="A804" t="s">
        <v>955</v>
      </c>
      <c r="B804" t="s">
        <v>956</v>
      </c>
      <c r="C804" t="s">
        <v>989</v>
      </c>
      <c r="D804" t="s">
        <v>38</v>
      </c>
      <c r="E804" s="1">
        <v>41614</v>
      </c>
      <c r="F804">
        <v>48859</v>
      </c>
      <c r="G804">
        <v>6.49</v>
      </c>
      <c r="H804">
        <v>10.5</v>
      </c>
      <c r="I804">
        <v>40.99</v>
      </c>
      <c r="J804">
        <v>3237746</v>
      </c>
      <c r="K804" s="1">
        <v>41614</v>
      </c>
      <c r="L804">
        <v>0</v>
      </c>
      <c r="M804">
        <v>0</v>
      </c>
      <c r="N804">
        <v>0</v>
      </c>
      <c r="O804">
        <v>0</v>
      </c>
      <c r="P804" t="s">
        <v>43</v>
      </c>
      <c r="Q804">
        <v>0</v>
      </c>
      <c r="R804" t="s">
        <v>43</v>
      </c>
      <c r="S804">
        <v>10.2666666666666</v>
      </c>
      <c r="T804" t="s">
        <v>39</v>
      </c>
      <c r="U804" t="s">
        <v>33</v>
      </c>
      <c r="V804" t="s">
        <v>34</v>
      </c>
      <c r="W804" t="s">
        <v>34</v>
      </c>
      <c r="X804" t="s">
        <v>958</v>
      </c>
      <c r="Y804">
        <v>2013</v>
      </c>
      <c r="Z804">
        <v>2013</v>
      </c>
      <c r="AA804">
        <v>0.39</v>
      </c>
    </row>
    <row r="805" spans="1:27" x14ac:dyDescent="0.25">
      <c r="A805" t="s">
        <v>955</v>
      </c>
      <c r="B805" t="s">
        <v>962</v>
      </c>
      <c r="C805" t="s">
        <v>990</v>
      </c>
      <c r="D805" t="s">
        <v>38</v>
      </c>
      <c r="E805" s="1">
        <v>41592</v>
      </c>
      <c r="F805">
        <v>8036.82</v>
      </c>
      <c r="G805">
        <v>6.4</v>
      </c>
      <c r="H805">
        <v>10.75</v>
      </c>
      <c r="I805">
        <v>42.22</v>
      </c>
      <c r="J805">
        <v>210493.14799999999</v>
      </c>
      <c r="K805" s="1">
        <v>41592</v>
      </c>
      <c r="L805">
        <v>4499.9989999999998</v>
      </c>
      <c r="M805">
        <v>6.15</v>
      </c>
      <c r="N805">
        <v>10.25</v>
      </c>
      <c r="O805">
        <v>40.03</v>
      </c>
      <c r="P805" s="1">
        <v>42004</v>
      </c>
      <c r="Q805">
        <v>0</v>
      </c>
      <c r="R805" t="s">
        <v>43</v>
      </c>
      <c r="S805">
        <v>5.3333333333333304</v>
      </c>
      <c r="T805" t="s">
        <v>39</v>
      </c>
      <c r="U805" t="s">
        <v>40</v>
      </c>
      <c r="V805" t="s">
        <v>34</v>
      </c>
      <c r="W805" t="s">
        <v>34</v>
      </c>
      <c r="X805" t="s">
        <v>958</v>
      </c>
      <c r="Y805">
        <v>2013</v>
      </c>
      <c r="Z805">
        <v>2013</v>
      </c>
      <c r="AA805">
        <v>0.39</v>
      </c>
    </row>
    <row r="806" spans="1:27" x14ac:dyDescent="0.25">
      <c r="A806" t="s">
        <v>955</v>
      </c>
      <c r="B806" t="s">
        <v>972</v>
      </c>
      <c r="C806" t="s">
        <v>991</v>
      </c>
      <c r="D806" t="s">
        <v>30</v>
      </c>
      <c r="E806" s="1">
        <v>41627</v>
      </c>
      <c r="F806">
        <v>7883.41</v>
      </c>
      <c r="G806">
        <v>5.86</v>
      </c>
      <c r="H806">
        <v>10.75</v>
      </c>
      <c r="I806">
        <v>40.299999999999997</v>
      </c>
      <c r="J806">
        <v>217514.264</v>
      </c>
      <c r="K806" s="1">
        <v>41627</v>
      </c>
      <c r="L806">
        <v>5819.5829999999996</v>
      </c>
      <c r="M806">
        <v>5.8</v>
      </c>
      <c r="N806">
        <v>10.15</v>
      </c>
      <c r="O806">
        <v>0</v>
      </c>
      <c r="P806" s="1">
        <v>42004</v>
      </c>
      <c r="Q806">
        <v>0</v>
      </c>
      <c r="R806" t="s">
        <v>43</v>
      </c>
      <c r="S806">
        <v>5.8</v>
      </c>
      <c r="T806" t="s">
        <v>32</v>
      </c>
      <c r="U806" t="s">
        <v>40</v>
      </c>
      <c r="V806" t="s">
        <v>34</v>
      </c>
      <c r="W806" t="s">
        <v>34</v>
      </c>
      <c r="X806" t="s">
        <v>958</v>
      </c>
      <c r="Y806">
        <v>2013</v>
      </c>
      <c r="Z806">
        <v>2013</v>
      </c>
      <c r="AA806">
        <v>0.39</v>
      </c>
    </row>
    <row r="807" spans="1:27" x14ac:dyDescent="0.25">
      <c r="A807" t="s">
        <v>955</v>
      </c>
      <c r="B807" t="s">
        <v>956</v>
      </c>
      <c r="C807" t="s">
        <v>992</v>
      </c>
      <c r="D807" t="s">
        <v>38</v>
      </c>
      <c r="E807" s="1">
        <v>42017</v>
      </c>
      <c r="F807">
        <v>88265</v>
      </c>
      <c r="G807">
        <v>6.53</v>
      </c>
      <c r="H807">
        <v>10.7</v>
      </c>
      <c r="I807">
        <v>41.7</v>
      </c>
      <c r="J807">
        <v>3651694</v>
      </c>
      <c r="K807" s="1">
        <v>42017</v>
      </c>
      <c r="L807">
        <v>45000</v>
      </c>
      <c r="M807">
        <v>0</v>
      </c>
      <c r="N807">
        <v>10.3</v>
      </c>
      <c r="O807">
        <v>0</v>
      </c>
      <c r="P807" s="1">
        <v>42369</v>
      </c>
      <c r="Q807">
        <v>0</v>
      </c>
      <c r="R807" t="s">
        <v>43</v>
      </c>
      <c r="S807">
        <v>6.5333333333333297</v>
      </c>
      <c r="T807" t="s">
        <v>39</v>
      </c>
      <c r="U807" t="s">
        <v>40</v>
      </c>
      <c r="V807" t="s">
        <v>34</v>
      </c>
      <c r="W807" t="s">
        <v>41</v>
      </c>
      <c r="X807" t="s">
        <v>958</v>
      </c>
      <c r="Y807">
        <v>2015</v>
      </c>
      <c r="Z807">
        <v>2015</v>
      </c>
      <c r="AA807">
        <v>0.39</v>
      </c>
    </row>
    <row r="808" spans="1:27" x14ac:dyDescent="0.25">
      <c r="A808" t="s">
        <v>955</v>
      </c>
      <c r="B808" t="s">
        <v>993</v>
      </c>
      <c r="C808" t="s">
        <v>994</v>
      </c>
      <c r="D808" t="s">
        <v>30</v>
      </c>
      <c r="E808" s="1">
        <v>42117</v>
      </c>
      <c r="F808">
        <v>5651.277</v>
      </c>
      <c r="G808">
        <v>6.21</v>
      </c>
      <c r="H808">
        <v>10.6</v>
      </c>
      <c r="I808">
        <v>40.82</v>
      </c>
      <c r="J808">
        <v>61247.449000000001</v>
      </c>
      <c r="K808" s="1">
        <v>42117</v>
      </c>
      <c r="L808">
        <v>4015.4749999999999</v>
      </c>
      <c r="M808">
        <v>6.01</v>
      </c>
      <c r="N808">
        <v>10.199999999999999</v>
      </c>
      <c r="O808">
        <v>0</v>
      </c>
      <c r="P808" s="1">
        <v>42369</v>
      </c>
      <c r="Q808">
        <v>0</v>
      </c>
      <c r="R808" t="s">
        <v>43</v>
      </c>
      <c r="S808">
        <v>6.2666666666666604</v>
      </c>
      <c r="T808" t="s">
        <v>32</v>
      </c>
      <c r="U808" t="s">
        <v>40</v>
      </c>
      <c r="V808" t="s">
        <v>41</v>
      </c>
      <c r="W808" t="s">
        <v>34</v>
      </c>
      <c r="X808" t="s">
        <v>958</v>
      </c>
      <c r="Y808">
        <v>2015</v>
      </c>
      <c r="Z808">
        <v>2015</v>
      </c>
      <c r="AA808">
        <v>0.39</v>
      </c>
    </row>
    <row r="809" spans="1:27" x14ac:dyDescent="0.25">
      <c r="A809" t="s">
        <v>955</v>
      </c>
      <c r="B809" t="s">
        <v>956</v>
      </c>
      <c r="C809" t="s">
        <v>995</v>
      </c>
      <c r="D809" t="s">
        <v>30</v>
      </c>
      <c r="E809" s="1">
        <v>42327</v>
      </c>
      <c r="F809">
        <v>198566</v>
      </c>
      <c r="G809">
        <v>6.38</v>
      </c>
      <c r="H809">
        <v>10.7</v>
      </c>
      <c r="I809">
        <v>41.5</v>
      </c>
      <c r="J809">
        <v>9247692</v>
      </c>
      <c r="K809" s="1">
        <v>42327</v>
      </c>
      <c r="L809">
        <v>126356</v>
      </c>
      <c r="M809">
        <v>6.18</v>
      </c>
      <c r="N809">
        <v>10.3</v>
      </c>
      <c r="O809">
        <v>41.5</v>
      </c>
      <c r="P809" s="1">
        <v>42521</v>
      </c>
      <c r="Q809">
        <v>9160088</v>
      </c>
      <c r="R809" t="s">
        <v>31</v>
      </c>
      <c r="S809">
        <v>11.633333333333301</v>
      </c>
      <c r="T809" t="s">
        <v>32</v>
      </c>
      <c r="U809" t="s">
        <v>33</v>
      </c>
      <c r="V809" t="s">
        <v>41</v>
      </c>
      <c r="W809" t="s">
        <v>41</v>
      </c>
      <c r="X809" t="s">
        <v>958</v>
      </c>
      <c r="Y809">
        <v>2015</v>
      </c>
      <c r="Z809">
        <v>2015</v>
      </c>
      <c r="AA809">
        <v>0.39</v>
      </c>
    </row>
    <row r="810" spans="1:27" x14ac:dyDescent="0.25">
      <c r="A810" t="s">
        <v>955</v>
      </c>
      <c r="B810" t="s">
        <v>959</v>
      </c>
      <c r="C810" t="s">
        <v>996</v>
      </c>
      <c r="D810" t="s">
        <v>30</v>
      </c>
      <c r="E810" s="1">
        <v>42349</v>
      </c>
      <c r="F810">
        <v>348737</v>
      </c>
      <c r="G810">
        <v>5.87</v>
      </c>
      <c r="H810">
        <v>10.75</v>
      </c>
      <c r="I810">
        <v>38.03</v>
      </c>
      <c r="J810">
        <v>13549146</v>
      </c>
      <c r="K810" s="1">
        <v>42349</v>
      </c>
      <c r="L810">
        <v>242680.37700000001</v>
      </c>
      <c r="M810">
        <v>5.7</v>
      </c>
      <c r="N810">
        <v>10.3</v>
      </c>
      <c r="O810">
        <v>38.03</v>
      </c>
      <c r="P810" s="1">
        <v>42551</v>
      </c>
      <c r="Q810">
        <v>13431968</v>
      </c>
      <c r="R810" t="s">
        <v>31</v>
      </c>
      <c r="S810">
        <v>11.9</v>
      </c>
      <c r="T810" t="s">
        <v>32</v>
      </c>
      <c r="U810" t="s">
        <v>33</v>
      </c>
      <c r="V810" t="s">
        <v>34</v>
      </c>
      <c r="W810" t="s">
        <v>41</v>
      </c>
      <c r="X810" t="s">
        <v>958</v>
      </c>
      <c r="Y810">
        <v>2015</v>
      </c>
      <c r="Z810">
        <v>2015</v>
      </c>
      <c r="AA810">
        <v>0.39</v>
      </c>
    </row>
    <row r="811" spans="1:27" x14ac:dyDescent="0.25">
      <c r="A811" t="s">
        <v>955</v>
      </c>
      <c r="B811" t="s">
        <v>962</v>
      </c>
      <c r="C811" t="s">
        <v>997</v>
      </c>
      <c r="D811" t="s">
        <v>38</v>
      </c>
      <c r="E811" s="1">
        <v>42349</v>
      </c>
      <c r="F811">
        <v>6670.5749999999998</v>
      </c>
      <c r="G811">
        <v>6.18</v>
      </c>
      <c r="H811">
        <v>10.5</v>
      </c>
      <c r="I811">
        <v>39.43</v>
      </c>
      <c r="J811">
        <v>223654.60399999999</v>
      </c>
      <c r="K811" s="1">
        <v>42349</v>
      </c>
      <c r="L811">
        <v>3400</v>
      </c>
      <c r="M811">
        <v>5.51</v>
      </c>
      <c r="N811">
        <v>9.9</v>
      </c>
      <c r="O811">
        <v>52</v>
      </c>
      <c r="P811" s="1">
        <v>42735</v>
      </c>
      <c r="Q811">
        <v>0</v>
      </c>
      <c r="R811" t="s">
        <v>43</v>
      </c>
      <c r="S811">
        <v>5.7333333333333298</v>
      </c>
      <c r="T811" t="s">
        <v>39</v>
      </c>
      <c r="U811" t="s">
        <v>40</v>
      </c>
      <c r="V811" t="s">
        <v>34</v>
      </c>
      <c r="W811" t="s">
        <v>34</v>
      </c>
      <c r="X811" t="s">
        <v>958</v>
      </c>
      <c r="Y811">
        <v>2015</v>
      </c>
      <c r="Z811">
        <v>2015</v>
      </c>
      <c r="AA811">
        <v>0.39</v>
      </c>
    </row>
    <row r="812" spans="1:27" x14ac:dyDescent="0.25">
      <c r="A812" t="s">
        <v>955</v>
      </c>
      <c r="B812" t="s">
        <v>956</v>
      </c>
      <c r="C812" t="s">
        <v>998</v>
      </c>
      <c r="D812" t="s">
        <v>38</v>
      </c>
      <c r="E812" s="1">
        <v>42481</v>
      </c>
      <c r="F812">
        <v>72415</v>
      </c>
      <c r="G812">
        <v>6.22</v>
      </c>
      <c r="H812">
        <v>10.7</v>
      </c>
      <c r="I812">
        <v>40.22</v>
      </c>
      <c r="J812">
        <v>4070262</v>
      </c>
      <c r="K812" s="1">
        <v>42481</v>
      </c>
      <c r="L812">
        <v>40000</v>
      </c>
      <c r="M812">
        <v>0</v>
      </c>
      <c r="N812">
        <v>0</v>
      </c>
      <c r="O812">
        <v>0</v>
      </c>
      <c r="P812" s="1">
        <v>42735</v>
      </c>
      <c r="Q812">
        <v>0</v>
      </c>
      <c r="R812" t="s">
        <v>43</v>
      </c>
      <c r="S812">
        <v>9.3000000000000007</v>
      </c>
      <c r="T812" t="s">
        <v>39</v>
      </c>
      <c r="U812" t="s">
        <v>40</v>
      </c>
      <c r="V812" t="s">
        <v>34</v>
      </c>
      <c r="W812" t="s">
        <v>41</v>
      </c>
      <c r="X812" t="s">
        <v>958</v>
      </c>
      <c r="Y812">
        <v>2016</v>
      </c>
      <c r="Z812">
        <v>2016</v>
      </c>
      <c r="AA812">
        <v>0.39</v>
      </c>
    </row>
    <row r="813" spans="1:27" x14ac:dyDescent="0.25">
      <c r="A813" t="s">
        <v>955</v>
      </c>
      <c r="B813" t="s">
        <v>972</v>
      </c>
      <c r="C813" t="s">
        <v>999</v>
      </c>
      <c r="D813" t="s">
        <v>30</v>
      </c>
      <c r="E813" s="1">
        <v>42621</v>
      </c>
      <c r="F813">
        <v>8459.9650000000001</v>
      </c>
      <c r="G813">
        <v>7.87</v>
      </c>
      <c r="H813">
        <v>10.75</v>
      </c>
      <c r="I813">
        <v>54.13</v>
      </c>
      <c r="J813">
        <v>243546.024</v>
      </c>
      <c r="K813" s="1">
        <v>42621</v>
      </c>
      <c r="L813">
        <v>4647.9750000000004</v>
      </c>
      <c r="M813">
        <v>7.47</v>
      </c>
      <c r="N813">
        <v>10</v>
      </c>
      <c r="O813">
        <v>53.49</v>
      </c>
      <c r="P813" s="1">
        <v>42735</v>
      </c>
      <c r="Q813">
        <v>242343.91899999999</v>
      </c>
      <c r="R813" t="s">
        <v>31</v>
      </c>
      <c r="S813">
        <v>11.8666666666666</v>
      </c>
      <c r="T813" t="s">
        <v>32</v>
      </c>
      <c r="U813" t="s">
        <v>33</v>
      </c>
      <c r="V813" t="s">
        <v>34</v>
      </c>
      <c r="W813" t="s">
        <v>41</v>
      </c>
      <c r="X813" t="s">
        <v>958</v>
      </c>
      <c r="Y813">
        <v>2016</v>
      </c>
      <c r="Z813">
        <v>2016</v>
      </c>
      <c r="AA813">
        <v>0.39</v>
      </c>
    </row>
    <row r="814" spans="1:27" x14ac:dyDescent="0.25">
      <c r="A814" t="s">
        <v>955</v>
      </c>
      <c r="B814" t="s">
        <v>967</v>
      </c>
      <c r="C814" t="s">
        <v>1000</v>
      </c>
      <c r="D814" t="s">
        <v>38</v>
      </c>
      <c r="E814" s="1">
        <v>42713</v>
      </c>
      <c r="F814">
        <v>178245</v>
      </c>
      <c r="G814">
        <v>6.02</v>
      </c>
      <c r="H814">
        <v>10.75</v>
      </c>
      <c r="I814">
        <v>38.65</v>
      </c>
      <c r="J814">
        <v>3739371</v>
      </c>
      <c r="K814" s="1">
        <v>42713</v>
      </c>
      <c r="L814">
        <v>122269</v>
      </c>
      <c r="M814">
        <v>5.76</v>
      </c>
      <c r="N814">
        <v>10.1</v>
      </c>
      <c r="O814">
        <v>38.65</v>
      </c>
      <c r="P814" s="1">
        <v>43039</v>
      </c>
      <c r="Q814">
        <v>3715332</v>
      </c>
      <c r="R814" t="s">
        <v>31</v>
      </c>
      <c r="S814">
        <v>11.9</v>
      </c>
      <c r="T814" t="s">
        <v>39</v>
      </c>
      <c r="U814" t="s">
        <v>33</v>
      </c>
      <c r="V814" t="s">
        <v>34</v>
      </c>
      <c r="W814" t="s">
        <v>41</v>
      </c>
      <c r="X814" t="s">
        <v>958</v>
      </c>
      <c r="Y814">
        <v>2016</v>
      </c>
      <c r="Z814">
        <v>2016</v>
      </c>
      <c r="AA814">
        <v>0.39</v>
      </c>
    </row>
    <row r="815" spans="1:27" x14ac:dyDescent="0.25">
      <c r="A815" t="s">
        <v>955</v>
      </c>
      <c r="B815" t="s">
        <v>959</v>
      </c>
      <c r="C815" t="s">
        <v>1001</v>
      </c>
      <c r="D815" t="s">
        <v>30</v>
      </c>
      <c r="E815" s="1">
        <v>42766</v>
      </c>
      <c r="F815">
        <v>325245</v>
      </c>
      <c r="G815">
        <v>5.71</v>
      </c>
      <c r="H815">
        <v>10.5</v>
      </c>
      <c r="I815">
        <v>37.49</v>
      </c>
      <c r="J815">
        <v>14444514</v>
      </c>
      <c r="K815" s="1">
        <v>42766</v>
      </c>
      <c r="L815">
        <v>184336</v>
      </c>
      <c r="M815">
        <v>5.55</v>
      </c>
      <c r="N815">
        <v>10.1</v>
      </c>
      <c r="O815">
        <v>37.49</v>
      </c>
      <c r="P815" s="1">
        <v>42947</v>
      </c>
      <c r="Q815">
        <v>14243719</v>
      </c>
      <c r="R815" t="s">
        <v>31</v>
      </c>
      <c r="S815">
        <v>12.1666666666666</v>
      </c>
      <c r="T815" t="s">
        <v>32</v>
      </c>
      <c r="U815" t="s">
        <v>33</v>
      </c>
      <c r="V815" t="s">
        <v>34</v>
      </c>
      <c r="W815" t="s">
        <v>41</v>
      </c>
      <c r="X815" t="s">
        <v>958</v>
      </c>
      <c r="Y815">
        <v>2017</v>
      </c>
      <c r="Z815">
        <v>2017</v>
      </c>
      <c r="AA815">
        <v>0.39</v>
      </c>
    </row>
    <row r="816" spans="1:27" x14ac:dyDescent="0.25">
      <c r="A816" t="s">
        <v>955</v>
      </c>
      <c r="B816" t="s">
        <v>956</v>
      </c>
      <c r="C816" t="s">
        <v>1002</v>
      </c>
      <c r="D816" t="s">
        <v>30</v>
      </c>
      <c r="E816" s="1">
        <v>42794</v>
      </c>
      <c r="F816">
        <v>208151</v>
      </c>
      <c r="G816">
        <v>6.18</v>
      </c>
      <c r="H816">
        <v>10.7</v>
      </c>
      <c r="I816">
        <v>40.75</v>
      </c>
      <c r="J816">
        <v>10187090</v>
      </c>
      <c r="K816" s="1">
        <v>42794</v>
      </c>
      <c r="L816">
        <v>113277</v>
      </c>
      <c r="M816">
        <v>5.94</v>
      </c>
      <c r="N816">
        <v>10.1</v>
      </c>
      <c r="O816">
        <v>40.75</v>
      </c>
      <c r="P816" s="1">
        <v>42978</v>
      </c>
      <c r="Q816">
        <v>10159167</v>
      </c>
      <c r="R816" t="s">
        <v>31</v>
      </c>
      <c r="S816">
        <v>12.133333333333301</v>
      </c>
      <c r="T816" t="s">
        <v>32</v>
      </c>
      <c r="U816" t="s">
        <v>33</v>
      </c>
      <c r="V816" t="s">
        <v>34</v>
      </c>
      <c r="W816" t="s">
        <v>41</v>
      </c>
      <c r="X816" t="s">
        <v>958</v>
      </c>
      <c r="Y816">
        <v>2017</v>
      </c>
      <c r="Z816">
        <v>2017</v>
      </c>
      <c r="AA816">
        <v>0.39</v>
      </c>
    </row>
    <row r="817" spans="1:27" x14ac:dyDescent="0.25">
      <c r="A817" t="s">
        <v>955</v>
      </c>
      <c r="B817" t="s">
        <v>956</v>
      </c>
      <c r="C817" t="s">
        <v>1003</v>
      </c>
      <c r="D817" t="s">
        <v>38</v>
      </c>
      <c r="E817" s="1">
        <v>42947</v>
      </c>
      <c r="F817">
        <v>79976</v>
      </c>
      <c r="G817">
        <v>6.17</v>
      </c>
      <c r="H817">
        <v>10.6</v>
      </c>
      <c r="I817">
        <v>41.27</v>
      </c>
      <c r="J817">
        <v>4401980</v>
      </c>
      <c r="K817" s="1">
        <v>42947</v>
      </c>
      <c r="L817">
        <v>29211</v>
      </c>
      <c r="M817">
        <v>5.97</v>
      </c>
      <c r="N817">
        <v>10.1</v>
      </c>
      <c r="O817">
        <v>41.27</v>
      </c>
      <c r="P817" s="1">
        <v>43100</v>
      </c>
      <c r="Q817">
        <v>4304494</v>
      </c>
      <c r="R817" t="s">
        <v>31</v>
      </c>
      <c r="S817">
        <v>12.133333333333301</v>
      </c>
      <c r="T817" t="s">
        <v>39</v>
      </c>
      <c r="U817" t="s">
        <v>33</v>
      </c>
      <c r="V817" t="s">
        <v>34</v>
      </c>
      <c r="W817" t="s">
        <v>41</v>
      </c>
      <c r="X817" t="s">
        <v>958</v>
      </c>
      <c r="Y817">
        <v>2017</v>
      </c>
      <c r="Z817">
        <v>2017</v>
      </c>
      <c r="AA817">
        <v>0.39</v>
      </c>
    </row>
    <row r="818" spans="1:27" x14ac:dyDescent="0.25">
      <c r="A818" t="s">
        <v>955</v>
      </c>
      <c r="B818" t="s">
        <v>956</v>
      </c>
      <c r="C818" t="s">
        <v>1004</v>
      </c>
      <c r="D818" t="s">
        <v>30</v>
      </c>
      <c r="E818" s="1">
        <v>43188</v>
      </c>
      <c r="F818">
        <v>147666</v>
      </c>
      <c r="G818">
        <v>6.09</v>
      </c>
      <c r="H818">
        <v>10.5</v>
      </c>
      <c r="I818">
        <v>40.89</v>
      </c>
      <c r="J818">
        <v>10258460</v>
      </c>
      <c r="K818" s="1">
        <v>43188</v>
      </c>
      <c r="L818">
        <v>72269</v>
      </c>
      <c r="M818">
        <v>5.89</v>
      </c>
      <c r="N818">
        <v>10</v>
      </c>
      <c r="O818">
        <v>40.89</v>
      </c>
      <c r="P818" s="1">
        <v>43373</v>
      </c>
      <c r="Q818">
        <v>10202174</v>
      </c>
      <c r="R818" t="s">
        <v>31</v>
      </c>
      <c r="S818">
        <v>12.1</v>
      </c>
      <c r="T818" t="s">
        <v>32</v>
      </c>
      <c r="U818" t="s">
        <v>33</v>
      </c>
      <c r="V818" t="s">
        <v>34</v>
      </c>
      <c r="W818" t="s">
        <v>41</v>
      </c>
      <c r="X818" t="s">
        <v>958</v>
      </c>
      <c r="Y818">
        <v>2018</v>
      </c>
      <c r="Z818">
        <v>2018</v>
      </c>
      <c r="AA818">
        <v>0.25</v>
      </c>
    </row>
    <row r="819" spans="1:27" x14ac:dyDescent="0.25">
      <c r="A819" t="s">
        <v>955</v>
      </c>
      <c r="B819" t="s">
        <v>959</v>
      </c>
      <c r="C819" t="s">
        <v>1005</v>
      </c>
      <c r="D819" t="s">
        <v>30</v>
      </c>
      <c r="E819" s="1">
        <v>43208</v>
      </c>
      <c r="F819">
        <v>212272</v>
      </c>
      <c r="G819">
        <v>5.57</v>
      </c>
      <c r="H819">
        <v>10.5</v>
      </c>
      <c r="I819">
        <v>37.590000000000003</v>
      </c>
      <c r="J819">
        <v>15376511</v>
      </c>
      <c r="K819" s="1">
        <v>43208</v>
      </c>
      <c r="L819">
        <v>74412</v>
      </c>
      <c r="M819">
        <v>5.34</v>
      </c>
      <c r="N819">
        <v>10</v>
      </c>
      <c r="O819">
        <v>36.840000000000003</v>
      </c>
      <c r="P819" s="1">
        <v>43404</v>
      </c>
      <c r="Q819">
        <v>15259409</v>
      </c>
      <c r="R819" t="s">
        <v>31</v>
      </c>
      <c r="S819">
        <v>12.133333333333301</v>
      </c>
      <c r="T819" t="s">
        <v>32</v>
      </c>
      <c r="U819" t="s">
        <v>33</v>
      </c>
      <c r="V819" t="s">
        <v>34</v>
      </c>
      <c r="W819" t="s">
        <v>41</v>
      </c>
      <c r="X819" t="s">
        <v>958</v>
      </c>
      <c r="Y819">
        <v>2018</v>
      </c>
      <c r="Z819">
        <v>2018</v>
      </c>
      <c r="AA819">
        <v>0.25</v>
      </c>
    </row>
    <row r="820" spans="1:27" x14ac:dyDescent="0.25">
      <c r="A820" t="s">
        <v>955</v>
      </c>
      <c r="B820" t="s">
        <v>529</v>
      </c>
      <c r="C820" t="s">
        <v>1006</v>
      </c>
      <c r="D820" t="s">
        <v>30</v>
      </c>
      <c r="E820" s="1">
        <v>43202</v>
      </c>
      <c r="F820">
        <v>51725</v>
      </c>
      <c r="G820">
        <v>6.02</v>
      </c>
      <c r="H820">
        <v>10.6</v>
      </c>
      <c r="I820">
        <v>36.380000000000003</v>
      </c>
      <c r="J820">
        <v>1014566</v>
      </c>
      <c r="K820" s="1">
        <v>43202</v>
      </c>
      <c r="L820">
        <v>49118</v>
      </c>
      <c r="M820">
        <v>5.76</v>
      </c>
      <c r="N820">
        <v>9.9</v>
      </c>
      <c r="O820">
        <v>36.380000000000003</v>
      </c>
      <c r="P820" s="1">
        <v>43465</v>
      </c>
      <c r="Q820">
        <v>984631</v>
      </c>
      <c r="R820" t="s">
        <v>31</v>
      </c>
      <c r="S820">
        <v>11.066666666666601</v>
      </c>
      <c r="T820" t="s">
        <v>32</v>
      </c>
      <c r="U820" t="s">
        <v>33</v>
      </c>
      <c r="V820" t="s">
        <v>34</v>
      </c>
      <c r="W820" t="s">
        <v>34</v>
      </c>
      <c r="X820" t="s">
        <v>958</v>
      </c>
      <c r="Y820">
        <v>2018</v>
      </c>
      <c r="Z820">
        <v>2018</v>
      </c>
      <c r="AA820">
        <v>0.25</v>
      </c>
    </row>
    <row r="821" spans="1:27" x14ac:dyDescent="0.25">
      <c r="A821" t="s">
        <v>955</v>
      </c>
      <c r="B821" t="s">
        <v>967</v>
      </c>
      <c r="C821" t="s">
        <v>1007</v>
      </c>
      <c r="D821" t="s">
        <v>38</v>
      </c>
      <c r="E821" s="1">
        <v>43356</v>
      </c>
      <c r="F821">
        <v>38121</v>
      </c>
      <c r="G821">
        <v>5.75</v>
      </c>
      <c r="H821">
        <v>10.5</v>
      </c>
      <c r="I821">
        <v>38.299999999999997</v>
      </c>
      <c r="J821">
        <v>4256672</v>
      </c>
      <c r="K821" s="1">
        <v>43356</v>
      </c>
      <c r="L821">
        <v>8974</v>
      </c>
      <c r="M821">
        <v>5.56</v>
      </c>
      <c r="N821">
        <v>10</v>
      </c>
      <c r="O821">
        <v>38.299999999999997</v>
      </c>
      <c r="P821" s="1">
        <v>43738</v>
      </c>
      <c r="Q821">
        <v>4236432</v>
      </c>
      <c r="R821" t="s">
        <v>31</v>
      </c>
      <c r="S821">
        <v>9.8333333333333304</v>
      </c>
      <c r="T821" t="s">
        <v>39</v>
      </c>
      <c r="U821" t="s">
        <v>33</v>
      </c>
      <c r="V821" t="s">
        <v>34</v>
      </c>
      <c r="W821" t="s">
        <v>34</v>
      </c>
      <c r="X821" t="s">
        <v>958</v>
      </c>
      <c r="Y821">
        <v>2018</v>
      </c>
      <c r="Z821">
        <v>2018</v>
      </c>
      <c r="AA821">
        <v>0.25</v>
      </c>
    </row>
    <row r="822" spans="1:27" x14ac:dyDescent="0.25">
      <c r="A822" t="s">
        <v>955</v>
      </c>
      <c r="B822" t="s">
        <v>956</v>
      </c>
      <c r="C822" t="s">
        <v>1008</v>
      </c>
      <c r="D822" t="s">
        <v>38</v>
      </c>
      <c r="E822" s="1">
        <v>43340</v>
      </c>
      <c r="F822">
        <v>82560</v>
      </c>
      <c r="G822">
        <v>6.17</v>
      </c>
      <c r="H822">
        <v>10.75</v>
      </c>
      <c r="I822">
        <v>40.909999999999997</v>
      </c>
      <c r="J822">
        <v>5437581</v>
      </c>
      <c r="K822" s="1">
        <v>43340</v>
      </c>
      <c r="L822">
        <v>10600</v>
      </c>
      <c r="M822">
        <v>5.86</v>
      </c>
      <c r="N822">
        <v>10</v>
      </c>
      <c r="O822">
        <v>40.909999999999997</v>
      </c>
      <c r="P822" s="1">
        <v>43646</v>
      </c>
      <c r="Q822">
        <v>0</v>
      </c>
      <c r="R822" t="s">
        <v>31</v>
      </c>
      <c r="S822">
        <v>10.033333333333299</v>
      </c>
      <c r="T822" t="s">
        <v>39</v>
      </c>
      <c r="U822" t="s">
        <v>40</v>
      </c>
      <c r="V822" t="s">
        <v>34</v>
      </c>
      <c r="W822" t="s">
        <v>34</v>
      </c>
      <c r="X822" t="s">
        <v>958</v>
      </c>
      <c r="Y822">
        <v>2018</v>
      </c>
      <c r="Z822">
        <v>2018</v>
      </c>
      <c r="AA822">
        <v>0.25</v>
      </c>
    </row>
    <row r="823" spans="1:27" x14ac:dyDescent="0.25">
      <c r="A823" t="s">
        <v>955</v>
      </c>
      <c r="B823" t="s">
        <v>956</v>
      </c>
      <c r="C823" t="s">
        <v>1009</v>
      </c>
      <c r="D823" t="s">
        <v>30</v>
      </c>
      <c r="E823" s="1">
        <v>43474</v>
      </c>
      <c r="F823">
        <v>43914</v>
      </c>
      <c r="G823">
        <v>6.28</v>
      </c>
      <c r="H823">
        <v>10.75</v>
      </c>
      <c r="I823">
        <v>41.9</v>
      </c>
      <c r="J823">
        <v>10638735</v>
      </c>
      <c r="K823" s="1">
        <v>43474</v>
      </c>
      <c r="L823">
        <v>-24000</v>
      </c>
      <c r="M823">
        <v>0</v>
      </c>
      <c r="N823">
        <v>10</v>
      </c>
      <c r="O823">
        <v>0</v>
      </c>
      <c r="P823" s="1">
        <v>43830</v>
      </c>
      <c r="Q823">
        <v>0</v>
      </c>
      <c r="R823" t="s">
        <v>31</v>
      </c>
      <c r="S823">
        <v>8</v>
      </c>
      <c r="T823" t="s">
        <v>32</v>
      </c>
      <c r="U823" t="s">
        <v>40</v>
      </c>
      <c r="V823" t="s">
        <v>34</v>
      </c>
      <c r="W823" t="s">
        <v>34</v>
      </c>
      <c r="X823" t="s">
        <v>958</v>
      </c>
      <c r="Y823">
        <v>2019</v>
      </c>
      <c r="Z823">
        <v>2019</v>
      </c>
      <c r="AA823">
        <v>0.25</v>
      </c>
    </row>
    <row r="824" spans="1:27" x14ac:dyDescent="0.25">
      <c r="A824" t="s">
        <v>955</v>
      </c>
      <c r="B824" t="s">
        <v>959</v>
      </c>
      <c r="C824" t="s">
        <v>1010</v>
      </c>
      <c r="D824" t="s">
        <v>30</v>
      </c>
      <c r="E824" s="1">
        <v>43587</v>
      </c>
      <c r="F824">
        <v>396837</v>
      </c>
      <c r="G824">
        <v>5.72</v>
      </c>
      <c r="H824">
        <v>10.5</v>
      </c>
      <c r="I824">
        <v>38.72</v>
      </c>
      <c r="J824">
        <v>17152348</v>
      </c>
      <c r="K824" s="1">
        <v>43587</v>
      </c>
      <c r="L824">
        <v>273334</v>
      </c>
      <c r="M824">
        <v>5.48</v>
      </c>
      <c r="N824">
        <v>10</v>
      </c>
      <c r="O824">
        <v>37.94</v>
      </c>
      <c r="P824" s="1">
        <v>43951</v>
      </c>
      <c r="Q824">
        <v>17058834</v>
      </c>
      <c r="R824" t="s">
        <v>31</v>
      </c>
      <c r="S824">
        <v>10</v>
      </c>
      <c r="T824" t="s">
        <v>32</v>
      </c>
      <c r="U824" t="s">
        <v>33</v>
      </c>
      <c r="V824" t="s">
        <v>34</v>
      </c>
      <c r="W824" t="s">
        <v>34</v>
      </c>
      <c r="X824" t="s">
        <v>958</v>
      </c>
      <c r="Y824">
        <v>2019</v>
      </c>
      <c r="Z824">
        <v>2019</v>
      </c>
      <c r="AA824">
        <v>0.25</v>
      </c>
    </row>
    <row r="825" spans="1:27" x14ac:dyDescent="0.25">
      <c r="A825" t="s">
        <v>955</v>
      </c>
      <c r="B825" t="s">
        <v>972</v>
      </c>
      <c r="C825" t="s">
        <v>1011</v>
      </c>
      <c r="D825" t="s">
        <v>30</v>
      </c>
      <c r="E825" s="1">
        <v>43608</v>
      </c>
      <c r="F825">
        <v>7146.8739999999998</v>
      </c>
      <c r="G825">
        <v>7.68</v>
      </c>
      <c r="H825">
        <v>10.5</v>
      </c>
      <c r="I825">
        <v>49.94</v>
      </c>
      <c r="J825">
        <v>267717.32699999999</v>
      </c>
      <c r="K825" s="1">
        <v>43608</v>
      </c>
      <c r="L825">
        <v>1800</v>
      </c>
      <c r="M825">
        <v>6.91</v>
      </c>
      <c r="N825">
        <v>9.9</v>
      </c>
      <c r="O825">
        <v>0</v>
      </c>
      <c r="P825" s="1">
        <v>43830</v>
      </c>
      <c r="Q825">
        <v>0</v>
      </c>
      <c r="R825" t="s">
        <v>31</v>
      </c>
      <c r="S825">
        <v>8.1333333333333293</v>
      </c>
      <c r="T825" t="s">
        <v>32</v>
      </c>
      <c r="U825" t="s">
        <v>40</v>
      </c>
      <c r="V825" t="s">
        <v>34</v>
      </c>
      <c r="W825" t="s">
        <v>34</v>
      </c>
      <c r="X825" t="s">
        <v>958</v>
      </c>
      <c r="Y825">
        <v>2019</v>
      </c>
      <c r="Z825">
        <v>2019</v>
      </c>
      <c r="AA825">
        <v>0.25</v>
      </c>
    </row>
    <row r="826" spans="1:27" x14ac:dyDescent="0.25">
      <c r="A826" t="s">
        <v>955</v>
      </c>
      <c r="B826" t="s">
        <v>956</v>
      </c>
      <c r="C826" t="s">
        <v>1012</v>
      </c>
      <c r="D826" t="s">
        <v>38</v>
      </c>
      <c r="E826" s="1">
        <v>43734</v>
      </c>
      <c r="F826">
        <v>204067</v>
      </c>
      <c r="G826">
        <v>6.23</v>
      </c>
      <c r="H826">
        <v>10.75</v>
      </c>
      <c r="I826">
        <v>42.23</v>
      </c>
      <c r="J826">
        <v>6501069</v>
      </c>
      <c r="K826" s="1">
        <v>43734</v>
      </c>
      <c r="L826">
        <v>143531</v>
      </c>
      <c r="M826">
        <v>5.84</v>
      </c>
      <c r="N826">
        <v>9.9</v>
      </c>
      <c r="O826">
        <v>41.78</v>
      </c>
      <c r="P826" s="1">
        <v>44104</v>
      </c>
      <c r="Q826">
        <v>6428656</v>
      </c>
      <c r="R826" t="s">
        <v>31</v>
      </c>
      <c r="S826">
        <v>10</v>
      </c>
      <c r="T826" t="s">
        <v>39</v>
      </c>
      <c r="U826" t="s">
        <v>33</v>
      </c>
      <c r="V826" t="s">
        <v>34</v>
      </c>
      <c r="W826" t="s">
        <v>34</v>
      </c>
      <c r="X826" t="s">
        <v>958</v>
      </c>
      <c r="Y826">
        <v>2019</v>
      </c>
      <c r="Z826">
        <v>2019</v>
      </c>
      <c r="AA826">
        <v>0.25</v>
      </c>
    </row>
    <row r="827" spans="1:27" x14ac:dyDescent="0.25">
      <c r="A827" t="s">
        <v>955</v>
      </c>
      <c r="B827" t="s">
        <v>980</v>
      </c>
      <c r="C827" t="s">
        <v>1013</v>
      </c>
      <c r="D827" t="s">
        <v>38</v>
      </c>
      <c r="E827" s="1">
        <v>43805</v>
      </c>
      <c r="F827">
        <v>38559.07</v>
      </c>
      <c r="G827">
        <v>7.07</v>
      </c>
      <c r="H827">
        <v>10.5</v>
      </c>
      <c r="I827">
        <v>51.9</v>
      </c>
      <c r="J827">
        <v>723694.29799999995</v>
      </c>
      <c r="K827" s="1">
        <v>43805</v>
      </c>
      <c r="L827">
        <v>19900</v>
      </c>
      <c r="M827">
        <v>0</v>
      </c>
      <c r="N827">
        <v>9.8699999999999992</v>
      </c>
      <c r="O827">
        <v>54</v>
      </c>
      <c r="P827" s="1">
        <v>44196</v>
      </c>
      <c r="Q827">
        <v>0</v>
      </c>
      <c r="R827" t="s">
        <v>43</v>
      </c>
      <c r="S827">
        <v>6.3</v>
      </c>
      <c r="T827" t="s">
        <v>39</v>
      </c>
      <c r="U827" t="s">
        <v>40</v>
      </c>
      <c r="V827" t="s">
        <v>34</v>
      </c>
      <c r="W827" t="s">
        <v>34</v>
      </c>
      <c r="X827" t="s">
        <v>958</v>
      </c>
      <c r="Y827">
        <v>2019</v>
      </c>
      <c r="Z827">
        <v>2019</v>
      </c>
      <c r="AA827">
        <v>0.25</v>
      </c>
    </row>
    <row r="828" spans="1:27" x14ac:dyDescent="0.25">
      <c r="A828" t="s">
        <v>955</v>
      </c>
      <c r="B828" t="s">
        <v>529</v>
      </c>
      <c r="C828" t="s">
        <v>1014</v>
      </c>
      <c r="D828" t="s">
        <v>30</v>
      </c>
      <c r="E828" s="1">
        <v>43853</v>
      </c>
      <c r="F828">
        <v>50403</v>
      </c>
      <c r="G828">
        <v>6.34</v>
      </c>
      <c r="H828">
        <v>10.5</v>
      </c>
      <c r="I828">
        <v>40.159999999999997</v>
      </c>
      <c r="J828">
        <v>1131199</v>
      </c>
      <c r="K828" s="1">
        <v>43853</v>
      </c>
      <c r="L828">
        <v>36400</v>
      </c>
      <c r="M828">
        <v>6.08</v>
      </c>
      <c r="N828">
        <v>9.86</v>
      </c>
      <c r="O828">
        <v>46.56</v>
      </c>
      <c r="P828" s="1">
        <v>44196</v>
      </c>
      <c r="Q828">
        <v>1131199</v>
      </c>
      <c r="R828" t="s">
        <v>31</v>
      </c>
      <c r="S828">
        <v>7.1</v>
      </c>
      <c r="T828" t="s">
        <v>32</v>
      </c>
      <c r="U828" t="s">
        <v>40</v>
      </c>
      <c r="V828" t="s">
        <v>34</v>
      </c>
      <c r="W828" t="s">
        <v>34</v>
      </c>
      <c r="X828" t="s">
        <v>958</v>
      </c>
      <c r="Y828">
        <v>2020</v>
      </c>
      <c r="Z828">
        <v>2020</v>
      </c>
      <c r="AA828">
        <v>0.25</v>
      </c>
    </row>
    <row r="829" spans="1:27" x14ac:dyDescent="0.25">
      <c r="A829" t="s">
        <v>955</v>
      </c>
      <c r="B829" t="s">
        <v>959</v>
      </c>
      <c r="C829" t="s">
        <v>1015</v>
      </c>
      <c r="D829" t="s">
        <v>30</v>
      </c>
      <c r="E829" s="1">
        <v>43959</v>
      </c>
      <c r="F829">
        <v>343174</v>
      </c>
      <c r="G829">
        <v>5.73</v>
      </c>
      <c r="H829">
        <v>10.5</v>
      </c>
      <c r="I829">
        <v>38.32</v>
      </c>
      <c r="J829">
        <v>18167549</v>
      </c>
      <c r="K829" s="1">
        <v>43959</v>
      </c>
      <c r="L829">
        <v>188285</v>
      </c>
      <c r="M829">
        <v>5.46</v>
      </c>
      <c r="N829">
        <v>9.9</v>
      </c>
      <c r="O829">
        <v>38.32</v>
      </c>
      <c r="P829" s="1">
        <v>44316</v>
      </c>
      <c r="Q829">
        <v>17885894</v>
      </c>
      <c r="R829" t="s">
        <v>31</v>
      </c>
      <c r="S829">
        <v>10.1666666666666</v>
      </c>
      <c r="T829" t="s">
        <v>32</v>
      </c>
      <c r="U829" t="s">
        <v>33</v>
      </c>
      <c r="V829" t="s">
        <v>34</v>
      </c>
      <c r="W829" t="s">
        <v>34</v>
      </c>
      <c r="X829" t="s">
        <v>958</v>
      </c>
      <c r="Y829">
        <v>2020</v>
      </c>
      <c r="Z829">
        <v>2020</v>
      </c>
      <c r="AA829">
        <v>0.25</v>
      </c>
    </row>
    <row r="830" spans="1:27" x14ac:dyDescent="0.25">
      <c r="A830" t="s">
        <v>955</v>
      </c>
      <c r="B830" t="s">
        <v>967</v>
      </c>
      <c r="C830" t="s">
        <v>1016</v>
      </c>
      <c r="D830" t="s">
        <v>38</v>
      </c>
      <c r="E830" s="1">
        <v>44063</v>
      </c>
      <c r="F830">
        <v>188534</v>
      </c>
      <c r="G830">
        <v>5.78</v>
      </c>
      <c r="H830">
        <v>10.5</v>
      </c>
      <c r="I830">
        <v>39.76</v>
      </c>
      <c r="J830">
        <v>5143356</v>
      </c>
      <c r="K830" s="1">
        <v>44063</v>
      </c>
      <c r="L830">
        <v>110000</v>
      </c>
      <c r="M830">
        <v>0</v>
      </c>
      <c r="N830">
        <v>9.9</v>
      </c>
      <c r="O830">
        <v>0</v>
      </c>
      <c r="P830" s="1">
        <v>44469</v>
      </c>
      <c r="Q830">
        <v>0</v>
      </c>
      <c r="R830" t="s">
        <v>31</v>
      </c>
      <c r="S830">
        <v>8.9666666666666597</v>
      </c>
      <c r="T830" t="s">
        <v>39</v>
      </c>
      <c r="U830" t="s">
        <v>40</v>
      </c>
      <c r="V830" t="s">
        <v>34</v>
      </c>
      <c r="W830" t="s">
        <v>34</v>
      </c>
      <c r="X830" t="s">
        <v>958</v>
      </c>
      <c r="Y830">
        <v>2020</v>
      </c>
      <c r="Z830">
        <v>2020</v>
      </c>
      <c r="AA830">
        <v>0.25</v>
      </c>
    </row>
    <row r="831" spans="1:27" x14ac:dyDescent="0.25">
      <c r="A831" t="s">
        <v>955</v>
      </c>
      <c r="B831" t="s">
        <v>956</v>
      </c>
      <c r="C831" t="s">
        <v>1017</v>
      </c>
      <c r="D831" t="s">
        <v>38</v>
      </c>
      <c r="E831" s="1">
        <v>44084</v>
      </c>
      <c r="F831">
        <v>229302</v>
      </c>
      <c r="G831">
        <v>6.09</v>
      </c>
      <c r="H831">
        <v>10.5</v>
      </c>
      <c r="I831">
        <v>42.61</v>
      </c>
      <c r="J831">
        <v>7605790</v>
      </c>
      <c r="K831" s="1">
        <v>44084</v>
      </c>
      <c r="L831">
        <v>144000</v>
      </c>
      <c r="M831">
        <v>0</v>
      </c>
      <c r="N831">
        <v>9.9</v>
      </c>
      <c r="O831">
        <v>0</v>
      </c>
      <c r="P831" s="1">
        <v>44469</v>
      </c>
      <c r="Q831">
        <v>0</v>
      </c>
      <c r="R831" t="s">
        <v>31</v>
      </c>
      <c r="S831">
        <v>8.9666666666666597</v>
      </c>
      <c r="T831" t="s">
        <v>39</v>
      </c>
      <c r="U831" t="s">
        <v>40</v>
      </c>
      <c r="V831" t="s">
        <v>34</v>
      </c>
      <c r="W831" t="s">
        <v>34</v>
      </c>
      <c r="X831" t="s">
        <v>958</v>
      </c>
      <c r="Y831">
        <v>2020</v>
      </c>
      <c r="Z831">
        <v>2020</v>
      </c>
      <c r="AA831">
        <v>0.25</v>
      </c>
    </row>
    <row r="832" spans="1:27" x14ac:dyDescent="0.25">
      <c r="A832" t="s">
        <v>955</v>
      </c>
      <c r="B832" t="s">
        <v>956</v>
      </c>
      <c r="C832" t="s">
        <v>1018</v>
      </c>
      <c r="D832" t="s">
        <v>30</v>
      </c>
      <c r="E832" s="1">
        <v>44182</v>
      </c>
      <c r="F832">
        <v>229748</v>
      </c>
      <c r="G832">
        <v>6.03</v>
      </c>
      <c r="H832">
        <v>10.5</v>
      </c>
      <c r="I832">
        <v>42.81</v>
      </c>
      <c r="J832">
        <v>11842405</v>
      </c>
      <c r="K832" s="1">
        <v>44182</v>
      </c>
      <c r="L832">
        <v>90220</v>
      </c>
      <c r="M832">
        <v>5.67</v>
      </c>
      <c r="N832">
        <v>9.9</v>
      </c>
      <c r="O832">
        <v>0</v>
      </c>
      <c r="P832" s="1">
        <v>44561</v>
      </c>
      <c r="Q832">
        <v>11660441</v>
      </c>
      <c r="R832" t="s">
        <v>31</v>
      </c>
      <c r="S832">
        <v>9.8000000000000007</v>
      </c>
      <c r="T832" t="s">
        <v>32</v>
      </c>
      <c r="U832" t="s">
        <v>33</v>
      </c>
      <c r="V832" t="s">
        <v>34</v>
      </c>
      <c r="W832" t="s">
        <v>34</v>
      </c>
      <c r="X832" t="s">
        <v>958</v>
      </c>
      <c r="Y832">
        <v>2020</v>
      </c>
      <c r="Z832">
        <v>2020</v>
      </c>
      <c r="AA832">
        <v>0.25</v>
      </c>
    </row>
    <row r="833" spans="1:27" x14ac:dyDescent="0.25">
      <c r="A833" t="s">
        <v>955</v>
      </c>
      <c r="B833" t="s">
        <v>967</v>
      </c>
      <c r="C833" t="s">
        <v>1019</v>
      </c>
      <c r="D833" t="s">
        <v>38</v>
      </c>
      <c r="E833" s="1">
        <v>44539</v>
      </c>
      <c r="F833">
        <v>176647</v>
      </c>
      <c r="G833">
        <v>5.59</v>
      </c>
      <c r="H833">
        <v>10.25</v>
      </c>
      <c r="I833">
        <v>39.92</v>
      </c>
      <c r="J833">
        <v>5608295</v>
      </c>
      <c r="K833" s="1">
        <v>44539</v>
      </c>
      <c r="L833">
        <v>84173</v>
      </c>
      <c r="M833">
        <v>5.41</v>
      </c>
      <c r="N833">
        <v>9.9</v>
      </c>
      <c r="O833">
        <v>39.229999999999997</v>
      </c>
      <c r="P833" s="1">
        <v>44926</v>
      </c>
      <c r="Q833">
        <v>5537080</v>
      </c>
      <c r="R833" t="s">
        <v>31</v>
      </c>
      <c r="S833">
        <v>10</v>
      </c>
      <c r="T833" t="s">
        <v>39</v>
      </c>
      <c r="U833" t="s">
        <v>33</v>
      </c>
      <c r="V833" t="s">
        <v>34</v>
      </c>
      <c r="W833" t="s">
        <v>34</v>
      </c>
      <c r="X833" t="s">
        <v>958</v>
      </c>
      <c r="Y833">
        <v>2021</v>
      </c>
      <c r="Z833">
        <v>2021</v>
      </c>
      <c r="AA833">
        <v>0.25</v>
      </c>
    </row>
    <row r="834" spans="1:27" x14ac:dyDescent="0.25">
      <c r="A834" t="s">
        <v>955</v>
      </c>
      <c r="B834" t="s">
        <v>956</v>
      </c>
      <c r="C834" t="s">
        <v>1020</v>
      </c>
      <c r="D834" t="s">
        <v>30</v>
      </c>
      <c r="E834" s="1">
        <v>44552</v>
      </c>
      <c r="F834">
        <v>200960</v>
      </c>
      <c r="G834">
        <v>5.95</v>
      </c>
      <c r="H834">
        <v>10.5</v>
      </c>
      <c r="I834">
        <v>42.8</v>
      </c>
      <c r="J834">
        <v>12858245</v>
      </c>
      <c r="K834" s="1">
        <v>44552</v>
      </c>
      <c r="L834">
        <v>27118</v>
      </c>
      <c r="M834">
        <v>5.62</v>
      </c>
      <c r="N834">
        <v>9.9</v>
      </c>
      <c r="O834">
        <v>41.84</v>
      </c>
      <c r="P834" s="1">
        <v>44926</v>
      </c>
      <c r="Q834">
        <v>12428130</v>
      </c>
      <c r="R834" t="s">
        <v>31</v>
      </c>
      <c r="S834">
        <v>9.86666666666666</v>
      </c>
      <c r="T834" t="s">
        <v>32</v>
      </c>
      <c r="U834" t="s">
        <v>33</v>
      </c>
      <c r="V834" t="s">
        <v>34</v>
      </c>
      <c r="W834" t="s">
        <v>34</v>
      </c>
      <c r="X834" t="s">
        <v>958</v>
      </c>
      <c r="Y834">
        <v>2021</v>
      </c>
      <c r="Z834">
        <v>2021</v>
      </c>
      <c r="AA834">
        <v>0.25</v>
      </c>
    </row>
    <row r="835" spans="1:27" x14ac:dyDescent="0.25">
      <c r="A835" t="s">
        <v>955</v>
      </c>
      <c r="B835" t="s">
        <v>962</v>
      </c>
      <c r="C835" t="s">
        <v>1021</v>
      </c>
      <c r="D835" t="s">
        <v>38</v>
      </c>
      <c r="E835" s="1">
        <v>44448</v>
      </c>
      <c r="F835">
        <v>15127.536</v>
      </c>
      <c r="G835">
        <v>5.72</v>
      </c>
      <c r="H835">
        <v>10.199999999999999</v>
      </c>
      <c r="I835">
        <v>42.82</v>
      </c>
      <c r="J835">
        <v>400888</v>
      </c>
      <c r="K835" s="1">
        <v>44448</v>
      </c>
      <c r="L835">
        <v>9250</v>
      </c>
      <c r="M835">
        <v>0</v>
      </c>
      <c r="N835">
        <v>9.85</v>
      </c>
      <c r="O835">
        <v>0</v>
      </c>
      <c r="P835" s="1">
        <v>44926</v>
      </c>
      <c r="Q835">
        <v>0</v>
      </c>
      <c r="R835" t="s">
        <v>43</v>
      </c>
      <c r="S835">
        <v>5.7</v>
      </c>
      <c r="T835" t="s">
        <v>39</v>
      </c>
      <c r="U835" t="s">
        <v>40</v>
      </c>
      <c r="V835" t="s">
        <v>34</v>
      </c>
      <c r="W835" t="s">
        <v>34</v>
      </c>
      <c r="X835" t="s">
        <v>958</v>
      </c>
      <c r="Y835">
        <v>2021</v>
      </c>
      <c r="Z835">
        <v>2021</v>
      </c>
      <c r="AA835">
        <v>0.25</v>
      </c>
    </row>
    <row r="836" spans="1:27" x14ac:dyDescent="0.25">
      <c r="A836" t="s">
        <v>955</v>
      </c>
      <c r="B836" t="s">
        <v>959</v>
      </c>
      <c r="C836" t="s">
        <v>1022</v>
      </c>
      <c r="D836" t="s">
        <v>30</v>
      </c>
      <c r="E836" s="1">
        <v>44883</v>
      </c>
      <c r="F836">
        <v>367242</v>
      </c>
      <c r="G836">
        <v>5.56</v>
      </c>
      <c r="H836">
        <v>10.25</v>
      </c>
      <c r="I836">
        <v>39.619999999999997</v>
      </c>
      <c r="J836">
        <v>21234976</v>
      </c>
      <c r="K836" s="1">
        <v>44883</v>
      </c>
      <c r="L836">
        <v>30557</v>
      </c>
      <c r="M836">
        <v>5.42</v>
      </c>
      <c r="N836">
        <v>9.9</v>
      </c>
      <c r="O836">
        <v>39.619999999999997</v>
      </c>
      <c r="P836" s="1">
        <v>45230</v>
      </c>
      <c r="Q836">
        <v>20406679</v>
      </c>
      <c r="R836" t="s">
        <v>31</v>
      </c>
      <c r="S836">
        <v>10.133333333333301</v>
      </c>
      <c r="T836" t="s">
        <v>32</v>
      </c>
      <c r="U836" t="s">
        <v>33</v>
      </c>
      <c r="V836" t="s">
        <v>34</v>
      </c>
      <c r="W836" t="s">
        <v>34</v>
      </c>
      <c r="X836" t="s">
        <v>958</v>
      </c>
      <c r="Y836">
        <v>2022</v>
      </c>
      <c r="Z836">
        <v>2022</v>
      </c>
      <c r="AA836">
        <v>0.25</v>
      </c>
    </row>
    <row r="837" spans="1:27" x14ac:dyDescent="0.25">
      <c r="A837" t="s">
        <v>955</v>
      </c>
      <c r="B837" t="s">
        <v>956</v>
      </c>
      <c r="C837" t="s">
        <v>1023</v>
      </c>
      <c r="D837" t="s">
        <v>38</v>
      </c>
      <c r="E837" s="1">
        <v>44749</v>
      </c>
      <c r="F837">
        <v>233131</v>
      </c>
      <c r="G837">
        <v>5.82</v>
      </c>
      <c r="H837">
        <v>10.25</v>
      </c>
      <c r="I837">
        <v>42.29</v>
      </c>
      <c r="J837">
        <v>9233288</v>
      </c>
      <c r="K837" s="1">
        <v>44749</v>
      </c>
      <c r="L837">
        <v>170000</v>
      </c>
      <c r="M837">
        <v>0</v>
      </c>
      <c r="N837">
        <v>9.9</v>
      </c>
      <c r="O837">
        <v>0</v>
      </c>
      <c r="P837" s="1">
        <v>45199</v>
      </c>
      <c r="Q837">
        <v>0</v>
      </c>
      <c r="R837" t="s">
        <v>31</v>
      </c>
      <c r="S837">
        <v>7.2666666666666604</v>
      </c>
      <c r="T837" t="s">
        <v>39</v>
      </c>
      <c r="U837" t="s">
        <v>40</v>
      </c>
      <c r="V837" t="s">
        <v>34</v>
      </c>
      <c r="W837" t="s">
        <v>34</v>
      </c>
      <c r="X837" t="s">
        <v>958</v>
      </c>
      <c r="Y837">
        <v>2022</v>
      </c>
      <c r="Z837">
        <v>2022</v>
      </c>
      <c r="AA837">
        <v>0.25</v>
      </c>
    </row>
    <row r="838" spans="1:27" x14ac:dyDescent="0.25">
      <c r="A838" t="s">
        <v>955</v>
      </c>
      <c r="B838" t="s">
        <v>956</v>
      </c>
      <c r="C838" t="s">
        <v>1024</v>
      </c>
      <c r="D838" t="s">
        <v>30</v>
      </c>
      <c r="E838" s="1">
        <v>44945</v>
      </c>
      <c r="F838">
        <v>287514</v>
      </c>
      <c r="G838">
        <v>5.84</v>
      </c>
      <c r="H838">
        <v>10.25</v>
      </c>
      <c r="I838">
        <v>42.18</v>
      </c>
      <c r="J838">
        <v>13739879</v>
      </c>
      <c r="K838" s="1">
        <v>44945</v>
      </c>
      <c r="L838">
        <v>155000</v>
      </c>
      <c r="M838">
        <v>0</v>
      </c>
      <c r="N838">
        <v>9.9</v>
      </c>
      <c r="O838">
        <v>0</v>
      </c>
      <c r="P838" s="1">
        <v>45291</v>
      </c>
      <c r="Q838">
        <v>0</v>
      </c>
      <c r="R838" t="s">
        <v>31</v>
      </c>
      <c r="S838">
        <v>8.9666666666666597</v>
      </c>
      <c r="T838" t="s">
        <v>32</v>
      </c>
      <c r="U838" t="s">
        <v>40</v>
      </c>
      <c r="V838" t="s">
        <v>34</v>
      </c>
      <c r="W838" t="s">
        <v>34</v>
      </c>
      <c r="X838" t="s">
        <v>958</v>
      </c>
      <c r="Y838">
        <v>2023</v>
      </c>
      <c r="Z838">
        <v>2023</v>
      </c>
      <c r="AA838">
        <v>0.25</v>
      </c>
    </row>
    <row r="839" spans="1:27" x14ac:dyDescent="0.25">
      <c r="A839" t="s">
        <v>955</v>
      </c>
      <c r="B839" t="s">
        <v>956</v>
      </c>
      <c r="C839" t="s">
        <v>1025</v>
      </c>
      <c r="D839" t="s">
        <v>38</v>
      </c>
      <c r="E839" s="1">
        <v>45168</v>
      </c>
      <c r="F839">
        <v>211900</v>
      </c>
      <c r="G839">
        <v>6.09</v>
      </c>
      <c r="H839">
        <v>10.25</v>
      </c>
      <c r="I839">
        <v>42.41</v>
      </c>
      <c r="J839">
        <v>10340961</v>
      </c>
      <c r="K839" s="1">
        <v>45168</v>
      </c>
      <c r="L839">
        <v>95000</v>
      </c>
      <c r="M839">
        <v>0</v>
      </c>
      <c r="N839">
        <v>9.9</v>
      </c>
      <c r="O839">
        <v>0</v>
      </c>
      <c r="P839" t="s">
        <v>43</v>
      </c>
      <c r="Q839">
        <v>0</v>
      </c>
      <c r="R839" t="s">
        <v>31</v>
      </c>
      <c r="S839">
        <v>8.6</v>
      </c>
      <c r="T839" t="s">
        <v>39</v>
      </c>
      <c r="U839" t="s">
        <v>40</v>
      </c>
      <c r="V839" t="s">
        <v>34</v>
      </c>
      <c r="W839" t="s">
        <v>34</v>
      </c>
      <c r="X839" t="s">
        <v>958</v>
      </c>
      <c r="Y839">
        <v>2023</v>
      </c>
      <c r="Z839">
        <v>2023</v>
      </c>
      <c r="AA839">
        <v>0.25</v>
      </c>
    </row>
    <row r="840" spans="1:27" x14ac:dyDescent="0.25">
      <c r="A840" t="s">
        <v>955</v>
      </c>
      <c r="B840" t="s">
        <v>959</v>
      </c>
      <c r="C840" t="s">
        <v>1026</v>
      </c>
      <c r="D840" t="s">
        <v>30</v>
      </c>
      <c r="E840" s="1">
        <v>45261</v>
      </c>
      <c r="F840">
        <v>583070</v>
      </c>
      <c r="G840">
        <v>5.7</v>
      </c>
      <c r="H840">
        <v>10.25</v>
      </c>
      <c r="I840">
        <v>39.26</v>
      </c>
      <c r="J840">
        <v>22344475</v>
      </c>
      <c r="K840" s="1">
        <v>45261</v>
      </c>
      <c r="L840">
        <v>368115</v>
      </c>
      <c r="M840">
        <v>5.56</v>
      </c>
      <c r="N840">
        <v>9.9</v>
      </c>
      <c r="O840">
        <v>0</v>
      </c>
      <c r="P840" s="1">
        <v>45626</v>
      </c>
      <c r="Q840">
        <v>22150952</v>
      </c>
      <c r="R840" t="s">
        <v>31</v>
      </c>
      <c r="S840">
        <v>9.9</v>
      </c>
      <c r="T840" t="s">
        <v>32</v>
      </c>
      <c r="U840" t="s">
        <v>33</v>
      </c>
      <c r="V840" t="s">
        <v>34</v>
      </c>
      <c r="W840" t="s">
        <v>34</v>
      </c>
      <c r="X840" t="s">
        <v>958</v>
      </c>
      <c r="Y840">
        <v>2023</v>
      </c>
      <c r="Z840">
        <v>2023</v>
      </c>
      <c r="AA840">
        <v>0.25</v>
      </c>
    </row>
    <row r="841" spans="1:27" x14ac:dyDescent="0.25">
      <c r="A841" t="s">
        <v>955</v>
      </c>
      <c r="B841" t="s">
        <v>962</v>
      </c>
      <c r="C841" t="s">
        <v>1027</v>
      </c>
      <c r="D841" t="s">
        <v>38</v>
      </c>
      <c r="E841" s="1">
        <v>45168</v>
      </c>
      <c r="F841">
        <v>18474.947</v>
      </c>
      <c r="G841">
        <v>5.97</v>
      </c>
      <c r="H841">
        <v>10.4</v>
      </c>
      <c r="I841">
        <v>40.479999999999997</v>
      </c>
      <c r="J841">
        <v>481024</v>
      </c>
      <c r="K841" s="1">
        <v>45168</v>
      </c>
      <c r="L841">
        <v>9900</v>
      </c>
      <c r="M841">
        <v>0</v>
      </c>
      <c r="N841">
        <v>9.8000000000000007</v>
      </c>
      <c r="O841">
        <v>0</v>
      </c>
      <c r="P841" s="1">
        <v>45657</v>
      </c>
      <c r="Q841">
        <v>0</v>
      </c>
      <c r="R841" t="s">
        <v>31</v>
      </c>
      <c r="S841">
        <v>6</v>
      </c>
      <c r="T841" t="s">
        <v>39</v>
      </c>
      <c r="U841" t="s">
        <v>40</v>
      </c>
      <c r="V841" t="s">
        <v>34</v>
      </c>
      <c r="W841" t="s">
        <v>34</v>
      </c>
      <c r="X841" t="s">
        <v>958</v>
      </c>
      <c r="Y841">
        <v>2023</v>
      </c>
      <c r="Z841">
        <v>2023</v>
      </c>
      <c r="AA841">
        <v>0.25</v>
      </c>
    </row>
    <row r="842" spans="1:27" x14ac:dyDescent="0.25">
      <c r="A842" t="s">
        <v>955</v>
      </c>
      <c r="B842" t="s">
        <v>972</v>
      </c>
      <c r="C842" t="s">
        <v>1028</v>
      </c>
      <c r="D842" t="s">
        <v>30</v>
      </c>
      <c r="E842" s="1">
        <v>45009</v>
      </c>
      <c r="F842">
        <v>25280.285</v>
      </c>
      <c r="G842">
        <v>6.94</v>
      </c>
      <c r="H842">
        <v>10.8</v>
      </c>
      <c r="I842">
        <v>42.28</v>
      </c>
      <c r="J842">
        <v>348730.36200000002</v>
      </c>
      <c r="K842" s="1">
        <v>45009</v>
      </c>
      <c r="L842">
        <v>10800</v>
      </c>
      <c r="M842">
        <v>0</v>
      </c>
      <c r="N842">
        <v>9.9</v>
      </c>
      <c r="O842">
        <v>0</v>
      </c>
      <c r="P842" s="1">
        <v>45473</v>
      </c>
      <c r="Q842">
        <v>334300</v>
      </c>
      <c r="R842" t="s">
        <v>31</v>
      </c>
      <c r="S842">
        <v>6.5666666666666602</v>
      </c>
      <c r="T842" t="s">
        <v>32</v>
      </c>
      <c r="U842" t="s">
        <v>40</v>
      </c>
      <c r="V842" t="s">
        <v>34</v>
      </c>
      <c r="W842" t="s">
        <v>34</v>
      </c>
      <c r="X842" t="s">
        <v>958</v>
      </c>
      <c r="Y842">
        <v>2023</v>
      </c>
      <c r="Z842">
        <v>2023</v>
      </c>
      <c r="AA842">
        <v>0.25</v>
      </c>
    </row>
    <row r="843" spans="1:27" x14ac:dyDescent="0.25">
      <c r="A843" t="s">
        <v>955</v>
      </c>
      <c r="B843" t="s">
        <v>956</v>
      </c>
      <c r="C843" t="s">
        <v>1029</v>
      </c>
      <c r="D843" t="s">
        <v>30</v>
      </c>
      <c r="E843" s="1">
        <v>45352</v>
      </c>
      <c r="F843">
        <v>168744</v>
      </c>
      <c r="G843">
        <v>6.11</v>
      </c>
      <c r="H843">
        <v>10.25</v>
      </c>
      <c r="I843">
        <v>42.58</v>
      </c>
      <c r="J843">
        <v>13758189</v>
      </c>
      <c r="K843" s="1">
        <v>45352</v>
      </c>
      <c r="L843">
        <v>92009</v>
      </c>
      <c r="M843">
        <v>5.86</v>
      </c>
      <c r="N843">
        <v>9.9</v>
      </c>
      <c r="O843">
        <v>41.13</v>
      </c>
      <c r="P843" s="1">
        <v>45716</v>
      </c>
      <c r="Q843">
        <v>13669075</v>
      </c>
      <c r="R843" t="s">
        <v>31</v>
      </c>
      <c r="S843">
        <v>10.3333333333333</v>
      </c>
      <c r="T843" t="s">
        <v>32</v>
      </c>
      <c r="U843" t="s">
        <v>33</v>
      </c>
      <c r="V843" t="s">
        <v>34</v>
      </c>
      <c r="W843" t="s">
        <v>34</v>
      </c>
      <c r="X843" t="s">
        <v>958</v>
      </c>
      <c r="Y843">
        <v>2024</v>
      </c>
      <c r="Z843">
        <v>2024</v>
      </c>
      <c r="AA843">
        <v>0.25</v>
      </c>
    </row>
    <row r="844" spans="1:27" x14ac:dyDescent="0.25">
      <c r="A844" t="s">
        <v>1030</v>
      </c>
      <c r="B844" t="s">
        <v>1031</v>
      </c>
      <c r="C844" t="s">
        <v>1032</v>
      </c>
      <c r="D844" t="s">
        <v>30</v>
      </c>
      <c r="E844" s="1">
        <v>39639</v>
      </c>
      <c r="F844">
        <v>9500</v>
      </c>
      <c r="G844">
        <v>8.89</v>
      </c>
      <c r="H844">
        <v>11.25</v>
      </c>
      <c r="I844">
        <v>52.9</v>
      </c>
      <c r="J844">
        <v>207779.34299999999</v>
      </c>
      <c r="K844" s="1">
        <v>39639</v>
      </c>
      <c r="L844">
        <v>3813.114</v>
      </c>
      <c r="M844">
        <v>8.33</v>
      </c>
      <c r="N844">
        <v>10.43</v>
      </c>
      <c r="O844">
        <v>50</v>
      </c>
      <c r="P844" s="1">
        <v>39082</v>
      </c>
      <c r="Q844">
        <v>204888.08100000001</v>
      </c>
      <c r="R844" t="s">
        <v>31</v>
      </c>
      <c r="S844">
        <v>9.43333333333333</v>
      </c>
      <c r="T844" t="s">
        <v>32</v>
      </c>
      <c r="U844" t="s">
        <v>33</v>
      </c>
      <c r="V844" t="s">
        <v>34</v>
      </c>
      <c r="W844" t="s">
        <v>41</v>
      </c>
      <c r="X844" t="s">
        <v>1033</v>
      </c>
      <c r="Y844">
        <v>2008</v>
      </c>
      <c r="Z844">
        <v>2008</v>
      </c>
      <c r="AA844">
        <v>0.39</v>
      </c>
    </row>
    <row r="845" spans="1:27" x14ac:dyDescent="0.25">
      <c r="A845" t="s">
        <v>1030</v>
      </c>
      <c r="B845" t="s">
        <v>1034</v>
      </c>
      <c r="C845" t="s">
        <v>1035</v>
      </c>
      <c r="D845" t="s">
        <v>30</v>
      </c>
      <c r="E845" s="1">
        <v>39937</v>
      </c>
      <c r="F845">
        <v>45023.307000000001</v>
      </c>
      <c r="G845">
        <v>8.68</v>
      </c>
      <c r="H845">
        <v>11.15</v>
      </c>
      <c r="I845">
        <v>54.79</v>
      </c>
      <c r="J845">
        <v>713096.65099999995</v>
      </c>
      <c r="K845" s="1">
        <v>39937</v>
      </c>
      <c r="L845">
        <v>20421.631000000001</v>
      </c>
      <c r="M845">
        <v>8.4499999999999993</v>
      </c>
      <c r="N845">
        <v>10.74</v>
      </c>
      <c r="O845">
        <v>54.79</v>
      </c>
      <c r="P845" s="1">
        <v>39994</v>
      </c>
      <c r="Q845">
        <v>702997.55799999996</v>
      </c>
      <c r="R845" t="s">
        <v>31</v>
      </c>
      <c r="S845">
        <v>12.233333333333301</v>
      </c>
      <c r="T845" t="s">
        <v>32</v>
      </c>
      <c r="U845" t="s">
        <v>33</v>
      </c>
      <c r="V845" t="s">
        <v>34</v>
      </c>
      <c r="W845" t="s">
        <v>41</v>
      </c>
      <c r="X845" t="s">
        <v>1033</v>
      </c>
      <c r="Y845">
        <v>2009</v>
      </c>
      <c r="Z845">
        <v>2009</v>
      </c>
      <c r="AA845">
        <v>0.39</v>
      </c>
    </row>
    <row r="846" spans="1:27" x14ac:dyDescent="0.25">
      <c r="A846" t="s">
        <v>1030</v>
      </c>
      <c r="B846" t="s">
        <v>1036</v>
      </c>
      <c r="C846" t="s">
        <v>1037</v>
      </c>
      <c r="D846" t="s">
        <v>38</v>
      </c>
      <c r="E846" s="1">
        <v>39993</v>
      </c>
      <c r="F846">
        <v>17946</v>
      </c>
      <c r="G846">
        <v>8.73</v>
      </c>
      <c r="H846">
        <v>11.75</v>
      </c>
      <c r="I846">
        <v>48.77</v>
      </c>
      <c r="J846">
        <v>189382</v>
      </c>
      <c r="K846" s="1">
        <v>39993</v>
      </c>
      <c r="L846">
        <v>15400</v>
      </c>
      <c r="M846">
        <v>7.98</v>
      </c>
      <c r="N846">
        <v>10.210000000000001</v>
      </c>
      <c r="O846">
        <v>48.77</v>
      </c>
      <c r="P846" s="1">
        <v>39813</v>
      </c>
      <c r="Q846">
        <v>189400</v>
      </c>
      <c r="R846" t="s">
        <v>31</v>
      </c>
      <c r="S846">
        <v>11.1</v>
      </c>
      <c r="T846" t="s">
        <v>39</v>
      </c>
      <c r="U846" t="s">
        <v>33</v>
      </c>
      <c r="V846" t="s">
        <v>34</v>
      </c>
      <c r="W846" t="s">
        <v>41</v>
      </c>
      <c r="X846" t="s">
        <v>1033</v>
      </c>
      <c r="Y846">
        <v>2009</v>
      </c>
      <c r="Z846">
        <v>2009</v>
      </c>
      <c r="AA846">
        <v>0.39</v>
      </c>
    </row>
    <row r="847" spans="1:27" x14ac:dyDescent="0.25">
      <c r="A847" t="s">
        <v>1030</v>
      </c>
      <c r="B847" t="s">
        <v>1038</v>
      </c>
      <c r="C847" t="s">
        <v>1039</v>
      </c>
      <c r="D847" t="s">
        <v>30</v>
      </c>
      <c r="E847" s="1">
        <v>40109</v>
      </c>
      <c r="F847">
        <v>135800</v>
      </c>
      <c r="G847">
        <v>8.89</v>
      </c>
      <c r="H847">
        <v>11</v>
      </c>
      <c r="I847">
        <v>52.47</v>
      </c>
      <c r="J847">
        <v>4067400</v>
      </c>
      <c r="K847" s="1">
        <v>40109</v>
      </c>
      <c r="L847">
        <v>91375</v>
      </c>
      <c r="M847">
        <v>8.83</v>
      </c>
      <c r="N847">
        <v>10.88</v>
      </c>
      <c r="O847">
        <v>52.47</v>
      </c>
      <c r="P847" s="1">
        <v>40178</v>
      </c>
      <c r="Q847">
        <v>4070418</v>
      </c>
      <c r="R847" t="s">
        <v>31</v>
      </c>
      <c r="S847">
        <v>11.8</v>
      </c>
      <c r="T847" t="s">
        <v>32</v>
      </c>
      <c r="U847" t="s">
        <v>33</v>
      </c>
      <c r="V847" t="s">
        <v>34</v>
      </c>
      <c r="W847" t="s">
        <v>41</v>
      </c>
      <c r="X847" t="s">
        <v>1033</v>
      </c>
      <c r="Y847">
        <v>2009</v>
      </c>
      <c r="Z847">
        <v>2009</v>
      </c>
      <c r="AA847">
        <v>0.39</v>
      </c>
    </row>
    <row r="848" spans="1:27" x14ac:dyDescent="0.25">
      <c r="A848" t="s">
        <v>1030</v>
      </c>
      <c r="B848" t="s">
        <v>65</v>
      </c>
      <c r="C848" t="s">
        <v>1040</v>
      </c>
      <c r="D848" t="s">
        <v>38</v>
      </c>
      <c r="E848" s="1">
        <v>40189</v>
      </c>
      <c r="F848">
        <v>59778</v>
      </c>
      <c r="G848">
        <v>8.2899999999999991</v>
      </c>
      <c r="H848">
        <v>11</v>
      </c>
      <c r="I848">
        <v>50.45</v>
      </c>
      <c r="J848">
        <v>691991</v>
      </c>
      <c r="K848" s="1">
        <v>40189</v>
      </c>
      <c r="L848">
        <v>40800</v>
      </c>
      <c r="M848">
        <v>8.09</v>
      </c>
      <c r="N848">
        <v>10.24</v>
      </c>
      <c r="O848">
        <v>52.55</v>
      </c>
      <c r="P848" s="1">
        <v>40178</v>
      </c>
      <c r="Q848">
        <v>635904</v>
      </c>
      <c r="R848" t="s">
        <v>31</v>
      </c>
      <c r="S848">
        <v>14.466666666666599</v>
      </c>
      <c r="T848" t="s">
        <v>39</v>
      </c>
      <c r="U848" t="s">
        <v>33</v>
      </c>
      <c r="V848" t="s">
        <v>34</v>
      </c>
      <c r="W848" t="s">
        <v>41</v>
      </c>
      <c r="X848" t="s">
        <v>1033</v>
      </c>
      <c r="Y848">
        <v>2010</v>
      </c>
      <c r="Z848">
        <v>2010</v>
      </c>
      <c r="AA848">
        <v>0.39</v>
      </c>
    </row>
    <row r="849" spans="1:27" x14ac:dyDescent="0.25">
      <c r="A849" t="s">
        <v>1030</v>
      </c>
      <c r="B849" t="s">
        <v>1034</v>
      </c>
      <c r="C849" t="s">
        <v>1041</v>
      </c>
      <c r="D849" t="s">
        <v>30</v>
      </c>
      <c r="E849" s="1">
        <v>40484</v>
      </c>
      <c r="F849">
        <v>74500</v>
      </c>
      <c r="G849">
        <v>8.18</v>
      </c>
      <c r="H849">
        <v>10.38</v>
      </c>
      <c r="I849">
        <v>54.29</v>
      </c>
      <c r="J849">
        <v>1043471.0379999999</v>
      </c>
      <c r="K849" s="1">
        <v>40484</v>
      </c>
      <c r="L849">
        <v>67500</v>
      </c>
      <c r="M849">
        <v>8.18</v>
      </c>
      <c r="N849">
        <v>10.38</v>
      </c>
      <c r="O849">
        <v>54.29</v>
      </c>
      <c r="P849" s="1">
        <v>40543</v>
      </c>
      <c r="Q849">
        <v>1043371.807</v>
      </c>
      <c r="R849" t="s">
        <v>31</v>
      </c>
      <c r="S849">
        <v>12.1666666666666</v>
      </c>
      <c r="T849" t="s">
        <v>32</v>
      </c>
      <c r="U849" t="s">
        <v>33</v>
      </c>
      <c r="V849" t="s">
        <v>34</v>
      </c>
      <c r="W849" t="s">
        <v>41</v>
      </c>
      <c r="X849" t="s">
        <v>1033</v>
      </c>
      <c r="Y849">
        <v>2010</v>
      </c>
      <c r="Z849">
        <v>2010</v>
      </c>
      <c r="AA849">
        <v>0.39</v>
      </c>
    </row>
    <row r="850" spans="1:27" x14ac:dyDescent="0.25">
      <c r="A850" t="s">
        <v>1030</v>
      </c>
      <c r="B850" t="s">
        <v>1038</v>
      </c>
      <c r="C850" t="s">
        <v>1042</v>
      </c>
      <c r="D850" t="s">
        <v>38</v>
      </c>
      <c r="E850" s="1">
        <v>40518</v>
      </c>
      <c r="F850">
        <v>9924</v>
      </c>
      <c r="G850">
        <v>8.56</v>
      </c>
      <c r="H850">
        <v>10.6</v>
      </c>
      <c r="I850">
        <v>52.46</v>
      </c>
      <c r="J850">
        <v>441000</v>
      </c>
      <c r="K850" s="1">
        <v>40518</v>
      </c>
      <c r="L850">
        <v>7291</v>
      </c>
      <c r="M850">
        <v>8.2799999999999994</v>
      </c>
      <c r="N850">
        <v>10.09</v>
      </c>
      <c r="O850">
        <v>52.46</v>
      </c>
      <c r="P850" s="1">
        <v>40543</v>
      </c>
      <c r="Q850">
        <v>438315</v>
      </c>
      <c r="R850" t="s">
        <v>31</v>
      </c>
      <c r="S850">
        <v>12.966666666666599</v>
      </c>
      <c r="T850" t="s">
        <v>39</v>
      </c>
      <c r="U850" t="s">
        <v>33</v>
      </c>
      <c r="V850" t="s">
        <v>34</v>
      </c>
      <c r="W850" t="s">
        <v>41</v>
      </c>
      <c r="X850" t="s">
        <v>1033</v>
      </c>
      <c r="Y850">
        <v>2010</v>
      </c>
      <c r="Z850">
        <v>2010</v>
      </c>
      <c r="AA850">
        <v>0.39</v>
      </c>
    </row>
    <row r="851" spans="1:27" x14ac:dyDescent="0.25">
      <c r="A851" t="s">
        <v>1030</v>
      </c>
      <c r="B851" t="s">
        <v>1031</v>
      </c>
      <c r="C851" t="s">
        <v>1043</v>
      </c>
      <c r="D851" t="s">
        <v>30</v>
      </c>
      <c r="E851" s="1">
        <v>40658</v>
      </c>
      <c r="F851">
        <v>11134.501</v>
      </c>
      <c r="G851">
        <v>8.8800000000000008</v>
      </c>
      <c r="H851">
        <v>11.25</v>
      </c>
      <c r="I851">
        <v>51.7</v>
      </c>
      <c r="J851">
        <v>218146.34599999999</v>
      </c>
      <c r="K851" s="1">
        <v>40658</v>
      </c>
      <c r="L851">
        <v>5010.9040000000005</v>
      </c>
      <c r="M851">
        <v>8.61</v>
      </c>
      <c r="N851">
        <v>10.74</v>
      </c>
      <c r="O851">
        <v>51.7</v>
      </c>
      <c r="P851" s="1">
        <v>40178</v>
      </c>
      <c r="Q851">
        <v>215091.84700000001</v>
      </c>
      <c r="R851" t="s">
        <v>31</v>
      </c>
      <c r="S851">
        <v>12.9333333333333</v>
      </c>
      <c r="T851" t="s">
        <v>32</v>
      </c>
      <c r="U851" t="s">
        <v>33</v>
      </c>
      <c r="V851" t="s">
        <v>34</v>
      </c>
      <c r="W851" t="s">
        <v>41</v>
      </c>
      <c r="X851" t="s">
        <v>1033</v>
      </c>
      <c r="Y851">
        <v>2011</v>
      </c>
      <c r="Z851">
        <v>2011</v>
      </c>
      <c r="AA851">
        <v>0.39</v>
      </c>
    </row>
    <row r="852" spans="1:27" x14ac:dyDescent="0.25">
      <c r="A852" t="s">
        <v>1030</v>
      </c>
      <c r="B852" t="s">
        <v>394</v>
      </c>
      <c r="C852" t="s">
        <v>1044</v>
      </c>
      <c r="D852" t="s">
        <v>30</v>
      </c>
      <c r="E852" s="1">
        <v>40767</v>
      </c>
      <c r="F852">
        <v>14003.289000000001</v>
      </c>
      <c r="G852">
        <v>8.18</v>
      </c>
      <c r="H852">
        <v>10.5</v>
      </c>
      <c r="I852">
        <v>47.74</v>
      </c>
      <c r="J852">
        <v>146299.74100000001</v>
      </c>
      <c r="K852" s="1">
        <v>40767</v>
      </c>
      <c r="L852">
        <v>8414.4410000000007</v>
      </c>
      <c r="M852">
        <v>8.11</v>
      </c>
      <c r="N852">
        <v>10.35</v>
      </c>
      <c r="O852">
        <v>47.74</v>
      </c>
      <c r="P852" s="1">
        <v>40178</v>
      </c>
      <c r="Q852">
        <v>125793.075</v>
      </c>
      <c r="R852" t="s">
        <v>31</v>
      </c>
      <c r="S852">
        <v>15.4</v>
      </c>
      <c r="T852" t="s">
        <v>32</v>
      </c>
      <c r="U852" t="s">
        <v>33</v>
      </c>
      <c r="V852" t="s">
        <v>34</v>
      </c>
      <c r="W852" t="s">
        <v>41</v>
      </c>
      <c r="X852" t="s">
        <v>1033</v>
      </c>
      <c r="Y852">
        <v>2011</v>
      </c>
      <c r="Z852">
        <v>2011</v>
      </c>
      <c r="AA852">
        <v>0.39</v>
      </c>
    </row>
    <row r="853" spans="1:27" x14ac:dyDescent="0.25">
      <c r="A853" t="s">
        <v>1030</v>
      </c>
      <c r="B853" t="s">
        <v>1038</v>
      </c>
      <c r="C853" t="s">
        <v>1045</v>
      </c>
      <c r="D853" t="s">
        <v>30</v>
      </c>
      <c r="E853" s="1">
        <v>40997</v>
      </c>
      <c r="F853">
        <v>150630</v>
      </c>
      <c r="G853">
        <v>8.57</v>
      </c>
      <c r="H853">
        <v>10.85</v>
      </c>
      <c r="I853">
        <v>52.56</v>
      </c>
      <c r="J853">
        <v>5682936</v>
      </c>
      <c r="K853" s="1">
        <v>40997</v>
      </c>
      <c r="L853">
        <v>72851</v>
      </c>
      <c r="M853">
        <v>8.32</v>
      </c>
      <c r="N853">
        <v>10.37</v>
      </c>
      <c r="O853">
        <v>52.56</v>
      </c>
      <c r="P853" s="1">
        <v>40908</v>
      </c>
      <c r="Q853">
        <v>5653982</v>
      </c>
      <c r="R853" t="s">
        <v>31</v>
      </c>
      <c r="S853">
        <v>17.066666666666599</v>
      </c>
      <c r="T853" t="s">
        <v>32</v>
      </c>
      <c r="U853" t="s">
        <v>40</v>
      </c>
      <c r="V853" t="s">
        <v>41</v>
      </c>
      <c r="W853" t="s">
        <v>41</v>
      </c>
      <c r="X853" t="s">
        <v>1033</v>
      </c>
      <c r="Y853">
        <v>2012</v>
      </c>
      <c r="Z853">
        <v>2012</v>
      </c>
      <c r="AA853">
        <v>0.39</v>
      </c>
    </row>
    <row r="854" spans="1:27" x14ac:dyDescent="0.25">
      <c r="A854" t="s">
        <v>1030</v>
      </c>
      <c r="B854" t="s">
        <v>1036</v>
      </c>
      <c r="C854" t="s">
        <v>1046</v>
      </c>
      <c r="D854" t="s">
        <v>38</v>
      </c>
      <c r="E854" s="1">
        <v>41053</v>
      </c>
      <c r="F854">
        <v>14992.107</v>
      </c>
      <c r="G854">
        <v>8.36</v>
      </c>
      <c r="H854">
        <v>10.75</v>
      </c>
      <c r="I854">
        <v>50.48</v>
      </c>
      <c r="J854">
        <v>190652.68</v>
      </c>
      <c r="K854" s="1">
        <v>41053</v>
      </c>
      <c r="L854">
        <v>11047.296</v>
      </c>
      <c r="M854">
        <v>7.83</v>
      </c>
      <c r="N854">
        <v>9.6999999999999993</v>
      </c>
      <c r="O854">
        <v>50.48</v>
      </c>
      <c r="P854" s="1">
        <v>40908</v>
      </c>
      <c r="Q854">
        <v>189808.628</v>
      </c>
      <c r="R854" t="s">
        <v>31</v>
      </c>
      <c r="S854">
        <v>18.033333333333299</v>
      </c>
      <c r="T854" t="s">
        <v>39</v>
      </c>
      <c r="U854" t="s">
        <v>33</v>
      </c>
      <c r="V854" t="s">
        <v>34</v>
      </c>
      <c r="W854" t="s">
        <v>41</v>
      </c>
      <c r="X854" t="s">
        <v>1033</v>
      </c>
      <c r="Y854">
        <v>2012</v>
      </c>
      <c r="Z854">
        <v>2012</v>
      </c>
      <c r="AA854">
        <v>0.39</v>
      </c>
    </row>
    <row r="855" spans="1:27" x14ac:dyDescent="0.25">
      <c r="A855" t="s">
        <v>1030</v>
      </c>
      <c r="B855" t="s">
        <v>1038</v>
      </c>
      <c r="C855" t="s">
        <v>1047</v>
      </c>
      <c r="D855" t="s">
        <v>30</v>
      </c>
      <c r="E855" s="1">
        <v>41494</v>
      </c>
      <c r="F855">
        <v>208946</v>
      </c>
      <c r="G855">
        <v>7.85</v>
      </c>
      <c r="H855">
        <v>10.6</v>
      </c>
      <c r="I855">
        <v>52.56</v>
      </c>
      <c r="J855">
        <v>6269418</v>
      </c>
      <c r="K855" s="1">
        <v>41494</v>
      </c>
      <c r="L855">
        <v>102797</v>
      </c>
      <c r="M855">
        <v>7.45</v>
      </c>
      <c r="N855">
        <v>9.83</v>
      </c>
      <c r="O855">
        <v>52.56</v>
      </c>
      <c r="P855" s="1">
        <v>41639</v>
      </c>
      <c r="Q855">
        <v>6148357</v>
      </c>
      <c r="R855" t="s">
        <v>31</v>
      </c>
      <c r="S855">
        <v>9.3000000000000007</v>
      </c>
      <c r="T855" t="s">
        <v>32</v>
      </c>
      <c r="U855" t="s">
        <v>33</v>
      </c>
      <c r="V855" t="s">
        <v>34</v>
      </c>
      <c r="W855" t="s">
        <v>41</v>
      </c>
      <c r="X855" t="s">
        <v>1033</v>
      </c>
      <c r="Y855">
        <v>2013</v>
      </c>
      <c r="Z855">
        <v>2013</v>
      </c>
      <c r="AA855">
        <v>0.39</v>
      </c>
    </row>
    <row r="856" spans="1:27" x14ac:dyDescent="0.25">
      <c r="A856" t="s">
        <v>1030</v>
      </c>
      <c r="B856" t="s">
        <v>65</v>
      </c>
      <c r="C856" t="s">
        <v>1048</v>
      </c>
      <c r="D856" t="s">
        <v>38</v>
      </c>
      <c r="E856" s="1">
        <v>41767</v>
      </c>
      <c r="F856">
        <v>44322</v>
      </c>
      <c r="G856">
        <v>7.8</v>
      </c>
      <c r="H856">
        <v>10.3</v>
      </c>
      <c r="I856">
        <v>52.6</v>
      </c>
      <c r="J856">
        <v>702359</v>
      </c>
      <c r="K856" s="1">
        <v>41767</v>
      </c>
      <c r="L856">
        <v>32943</v>
      </c>
      <c r="M856">
        <v>7.42</v>
      </c>
      <c r="N856">
        <v>9.59</v>
      </c>
      <c r="O856">
        <v>52.6</v>
      </c>
      <c r="P856" s="1">
        <v>41912</v>
      </c>
      <c r="Q856">
        <v>700248</v>
      </c>
      <c r="R856" t="s">
        <v>31</v>
      </c>
      <c r="S856">
        <v>9.3000000000000007</v>
      </c>
      <c r="T856" t="s">
        <v>39</v>
      </c>
      <c r="U856" t="s">
        <v>33</v>
      </c>
      <c r="V856" t="s">
        <v>34</v>
      </c>
      <c r="W856" t="s">
        <v>41</v>
      </c>
      <c r="X856" t="s">
        <v>1033</v>
      </c>
      <c r="Y856">
        <v>2014</v>
      </c>
      <c r="Z856">
        <v>2014</v>
      </c>
      <c r="AA856">
        <v>0.39</v>
      </c>
    </row>
    <row r="857" spans="1:27" x14ac:dyDescent="0.25">
      <c r="A857" t="s">
        <v>1030</v>
      </c>
      <c r="B857" t="s">
        <v>1036</v>
      </c>
      <c r="C857" t="s">
        <v>1049</v>
      </c>
      <c r="D857" t="s">
        <v>38</v>
      </c>
      <c r="E857" s="1">
        <v>41906</v>
      </c>
      <c r="F857">
        <v>12159.454</v>
      </c>
      <c r="G857">
        <v>8.01</v>
      </c>
      <c r="H857">
        <v>10.75</v>
      </c>
      <c r="I857">
        <v>50.31</v>
      </c>
      <c r="J857">
        <v>199192.236</v>
      </c>
      <c r="K857" s="1">
        <v>41906</v>
      </c>
      <c r="L857">
        <v>7580.7740000000003</v>
      </c>
      <c r="M857">
        <v>7.3</v>
      </c>
      <c r="N857">
        <v>9.35</v>
      </c>
      <c r="O857">
        <v>50.31</v>
      </c>
      <c r="P857" s="1">
        <v>42004</v>
      </c>
      <c r="Q857">
        <v>189725.21299999999</v>
      </c>
      <c r="R857" t="s">
        <v>31</v>
      </c>
      <c r="S857">
        <v>11.966666666666599</v>
      </c>
      <c r="T857" t="s">
        <v>39</v>
      </c>
      <c r="U857" t="s">
        <v>33</v>
      </c>
      <c r="V857" t="s">
        <v>34</v>
      </c>
      <c r="W857" t="s">
        <v>41</v>
      </c>
      <c r="X857" t="s">
        <v>1033</v>
      </c>
      <c r="Y857">
        <v>2014</v>
      </c>
      <c r="Z857">
        <v>2014</v>
      </c>
      <c r="AA857">
        <v>0.39</v>
      </c>
    </row>
    <row r="858" spans="1:27" x14ac:dyDescent="0.25">
      <c r="A858" t="s">
        <v>1030</v>
      </c>
      <c r="B858" t="s">
        <v>1038</v>
      </c>
      <c r="C858" t="s">
        <v>1050</v>
      </c>
      <c r="D858" t="s">
        <v>30</v>
      </c>
      <c r="E858" s="1">
        <v>42089</v>
      </c>
      <c r="F858">
        <v>248120</v>
      </c>
      <c r="G858">
        <v>7.65</v>
      </c>
      <c r="H858">
        <v>10.25</v>
      </c>
      <c r="I858">
        <v>52.5</v>
      </c>
      <c r="J858">
        <v>7042000</v>
      </c>
      <c r="K858" s="1">
        <v>42089</v>
      </c>
      <c r="L858">
        <v>149419</v>
      </c>
      <c r="M858">
        <v>7.37</v>
      </c>
      <c r="N858">
        <v>9.7200000000000006</v>
      </c>
      <c r="O858">
        <v>52.5</v>
      </c>
      <c r="P858" s="1">
        <v>42004</v>
      </c>
      <c r="Q858">
        <v>6988289</v>
      </c>
      <c r="R858" t="s">
        <v>31</v>
      </c>
      <c r="S858">
        <v>16.899999999999999</v>
      </c>
      <c r="T858" t="s">
        <v>32</v>
      </c>
      <c r="U858" t="s">
        <v>33</v>
      </c>
      <c r="V858" t="s">
        <v>41</v>
      </c>
      <c r="W858" t="s">
        <v>41</v>
      </c>
      <c r="X858" t="s">
        <v>1033</v>
      </c>
      <c r="Y858">
        <v>2015</v>
      </c>
      <c r="Z858">
        <v>2015</v>
      </c>
      <c r="AA858">
        <v>0.39</v>
      </c>
    </row>
    <row r="859" spans="1:27" x14ac:dyDescent="0.25">
      <c r="A859" t="s">
        <v>1030</v>
      </c>
      <c r="B859" t="s">
        <v>1038</v>
      </c>
      <c r="C859" t="s">
        <v>1051</v>
      </c>
      <c r="D859" t="s">
        <v>38</v>
      </c>
      <c r="E859" s="1">
        <v>42031</v>
      </c>
      <c r="F859">
        <v>14944.888999999999</v>
      </c>
      <c r="G859">
        <v>0</v>
      </c>
      <c r="H859">
        <v>0</v>
      </c>
      <c r="I859">
        <v>0</v>
      </c>
      <c r="J859">
        <v>0</v>
      </c>
      <c r="K859" s="1">
        <v>42031</v>
      </c>
      <c r="L859">
        <v>14700.489</v>
      </c>
      <c r="M859">
        <v>0</v>
      </c>
      <c r="N859">
        <v>0</v>
      </c>
      <c r="O859">
        <v>0</v>
      </c>
      <c r="P859" s="1">
        <v>42369</v>
      </c>
      <c r="Q859">
        <v>0</v>
      </c>
      <c r="R859" t="s">
        <v>43</v>
      </c>
      <c r="S859">
        <v>5.9666666666666597</v>
      </c>
      <c r="T859" t="s">
        <v>112</v>
      </c>
      <c r="U859" t="s">
        <v>33</v>
      </c>
      <c r="V859" t="s">
        <v>34</v>
      </c>
      <c r="W859" t="s">
        <v>34</v>
      </c>
      <c r="X859" t="s">
        <v>1033</v>
      </c>
      <c r="Y859">
        <v>2015</v>
      </c>
      <c r="Z859">
        <v>2015</v>
      </c>
      <c r="AA859">
        <v>0.39</v>
      </c>
    </row>
    <row r="860" spans="1:27" x14ac:dyDescent="0.25">
      <c r="A860" t="s">
        <v>1030</v>
      </c>
      <c r="B860" t="s">
        <v>65</v>
      </c>
      <c r="C860" t="s">
        <v>1052</v>
      </c>
      <c r="D860" t="s">
        <v>38</v>
      </c>
      <c r="E860" s="1">
        <v>42495</v>
      </c>
      <c r="F860">
        <v>54106</v>
      </c>
      <c r="G860">
        <v>7.94</v>
      </c>
      <c r="H860">
        <v>10.3</v>
      </c>
      <c r="I860">
        <v>53.43</v>
      </c>
      <c r="J860">
        <v>912820</v>
      </c>
      <c r="K860" s="1">
        <v>42495</v>
      </c>
      <c r="L860">
        <v>27541</v>
      </c>
      <c r="M860">
        <v>7.07</v>
      </c>
      <c r="N860">
        <v>9.49</v>
      </c>
      <c r="O860">
        <v>50</v>
      </c>
      <c r="P860" s="1">
        <v>42643</v>
      </c>
      <c r="Q860">
        <v>893113</v>
      </c>
      <c r="R860" t="s">
        <v>31</v>
      </c>
      <c r="S860">
        <v>9.1999999999999993</v>
      </c>
      <c r="T860" t="s">
        <v>39</v>
      </c>
      <c r="U860" t="s">
        <v>33</v>
      </c>
      <c r="V860" t="s">
        <v>34</v>
      </c>
      <c r="W860" t="s">
        <v>41</v>
      </c>
      <c r="X860" t="s">
        <v>1033</v>
      </c>
      <c r="Y860">
        <v>2016</v>
      </c>
      <c r="Z860">
        <v>2016</v>
      </c>
      <c r="AA860">
        <v>0.39</v>
      </c>
    </row>
    <row r="861" spans="1:27" x14ac:dyDescent="0.25">
      <c r="A861" t="s">
        <v>1030</v>
      </c>
      <c r="B861" t="s">
        <v>1036</v>
      </c>
      <c r="C861" t="s">
        <v>1053</v>
      </c>
      <c r="D861" t="s">
        <v>38</v>
      </c>
      <c r="E861" s="1">
        <v>42642</v>
      </c>
      <c r="F861">
        <v>14846.38</v>
      </c>
      <c r="G861">
        <v>7.64</v>
      </c>
      <c r="H861">
        <v>10.3</v>
      </c>
      <c r="I861">
        <v>50.32</v>
      </c>
      <c r="J861">
        <v>249709.46100000001</v>
      </c>
      <c r="K861" s="1">
        <v>42642</v>
      </c>
      <c r="L861">
        <v>6775.4620000000004</v>
      </c>
      <c r="M861">
        <v>6.88</v>
      </c>
      <c r="N861">
        <v>9.11</v>
      </c>
      <c r="O861">
        <v>50.32</v>
      </c>
      <c r="P861" s="1">
        <v>42735</v>
      </c>
      <c r="Q861">
        <v>234395.22200000001</v>
      </c>
      <c r="R861" t="s">
        <v>31</v>
      </c>
      <c r="S861">
        <v>12.1666666666666</v>
      </c>
      <c r="T861" t="s">
        <v>39</v>
      </c>
      <c r="U861" t="s">
        <v>33</v>
      </c>
      <c r="V861" t="s">
        <v>34</v>
      </c>
      <c r="W861" t="s">
        <v>41</v>
      </c>
      <c r="X861" t="s">
        <v>1033</v>
      </c>
      <c r="Y861">
        <v>2016</v>
      </c>
      <c r="Z861">
        <v>2016</v>
      </c>
      <c r="AA861">
        <v>0.39</v>
      </c>
    </row>
    <row r="862" spans="1:27" x14ac:dyDescent="0.25">
      <c r="A862" t="s">
        <v>1030</v>
      </c>
      <c r="B862" t="s">
        <v>1038</v>
      </c>
      <c r="C862" t="s">
        <v>1054</v>
      </c>
      <c r="D862" t="s">
        <v>30</v>
      </c>
      <c r="E862" s="1">
        <v>42866</v>
      </c>
      <c r="F862">
        <v>297133</v>
      </c>
      <c r="G862">
        <v>7.51</v>
      </c>
      <c r="H862">
        <v>10</v>
      </c>
      <c r="I862">
        <v>52.5</v>
      </c>
      <c r="J862">
        <v>7681159</v>
      </c>
      <c r="K862" s="1">
        <v>42866</v>
      </c>
      <c r="L862">
        <v>244721</v>
      </c>
      <c r="M862">
        <v>7.08</v>
      </c>
      <c r="N862">
        <v>9.1999999999999993</v>
      </c>
      <c r="O862">
        <v>52.5</v>
      </c>
      <c r="P862" s="1">
        <v>43830</v>
      </c>
      <c r="Q862">
        <v>7202334</v>
      </c>
      <c r="R862" t="s">
        <v>31</v>
      </c>
      <c r="S862">
        <v>18.533333333333299</v>
      </c>
      <c r="T862" t="s">
        <v>32</v>
      </c>
      <c r="U862" t="s">
        <v>40</v>
      </c>
      <c r="V862" t="s">
        <v>41</v>
      </c>
      <c r="W862" t="s">
        <v>41</v>
      </c>
      <c r="X862" t="s">
        <v>1033</v>
      </c>
      <c r="Y862">
        <v>2017</v>
      </c>
      <c r="Z862">
        <v>2017</v>
      </c>
      <c r="AA862">
        <v>0.39</v>
      </c>
    </row>
    <row r="863" spans="1:27" x14ac:dyDescent="0.25">
      <c r="A863" t="s">
        <v>1030</v>
      </c>
      <c r="B863" t="s">
        <v>1031</v>
      </c>
      <c r="C863" t="s">
        <v>1055</v>
      </c>
      <c r="D863" t="s">
        <v>30</v>
      </c>
      <c r="E863" s="1">
        <v>42796</v>
      </c>
      <c r="F863">
        <v>14565.079</v>
      </c>
      <c r="G863">
        <v>7.85</v>
      </c>
      <c r="H863">
        <v>10.050000000000001</v>
      </c>
      <c r="I863">
        <v>52.5</v>
      </c>
      <c r="J863">
        <v>482364.11099999998</v>
      </c>
      <c r="K863" s="1">
        <v>42796</v>
      </c>
      <c r="L863">
        <v>12292.12</v>
      </c>
      <c r="M863">
        <v>7.51</v>
      </c>
      <c r="N863">
        <v>9.41</v>
      </c>
      <c r="O863">
        <v>52.5</v>
      </c>
      <c r="P863" s="1">
        <v>42735</v>
      </c>
      <c r="Q863">
        <v>487191.82699999999</v>
      </c>
      <c r="R863" t="s">
        <v>31</v>
      </c>
      <c r="S863">
        <v>12.6666666666666</v>
      </c>
      <c r="T863" t="s">
        <v>32</v>
      </c>
      <c r="U863" t="s">
        <v>33</v>
      </c>
      <c r="V863" t="s">
        <v>34</v>
      </c>
      <c r="W863" t="s">
        <v>41</v>
      </c>
      <c r="X863" t="s">
        <v>1033</v>
      </c>
      <c r="Y863">
        <v>2017</v>
      </c>
      <c r="Z863">
        <v>2017</v>
      </c>
      <c r="AA863">
        <v>0.39</v>
      </c>
    </row>
    <row r="864" spans="1:27" x14ac:dyDescent="0.25">
      <c r="A864" t="s">
        <v>1030</v>
      </c>
      <c r="B864" t="s">
        <v>1034</v>
      </c>
      <c r="C864" t="s">
        <v>1056</v>
      </c>
      <c r="D864" t="s">
        <v>30</v>
      </c>
      <c r="E864" s="1">
        <v>43171</v>
      </c>
      <c r="F864">
        <v>47997.311000000002</v>
      </c>
      <c r="G864">
        <v>7.55</v>
      </c>
      <c r="H864">
        <v>10.15</v>
      </c>
      <c r="I864">
        <v>53.81</v>
      </c>
      <c r="J864">
        <v>2083085.605</v>
      </c>
      <c r="K864" s="1">
        <v>43171</v>
      </c>
      <c r="L864">
        <v>11980.514999999999</v>
      </c>
      <c r="M864">
        <v>7.06</v>
      </c>
      <c r="N864">
        <v>9.25</v>
      </c>
      <c r="O864">
        <v>53.81</v>
      </c>
      <c r="P864" s="1">
        <v>43100</v>
      </c>
      <c r="Q864">
        <v>2048922.1159999999</v>
      </c>
      <c r="R864" t="s">
        <v>31</v>
      </c>
      <c r="S864">
        <v>16.5</v>
      </c>
      <c r="T864" t="s">
        <v>32</v>
      </c>
      <c r="U864" t="s">
        <v>33</v>
      </c>
      <c r="V864" t="s">
        <v>34</v>
      </c>
      <c r="W864" t="s">
        <v>41</v>
      </c>
      <c r="X864" t="s">
        <v>1033</v>
      </c>
      <c r="Y864">
        <v>2018</v>
      </c>
      <c r="Z864">
        <v>2018</v>
      </c>
      <c r="AA864">
        <v>0.25</v>
      </c>
    </row>
    <row r="865" spans="1:27" x14ac:dyDescent="0.25">
      <c r="A865" t="s">
        <v>1030</v>
      </c>
      <c r="B865" t="s">
        <v>65</v>
      </c>
      <c r="C865" t="s">
        <v>1057</v>
      </c>
      <c r="D865" t="s">
        <v>38</v>
      </c>
      <c r="E865" s="1">
        <v>43230</v>
      </c>
      <c r="F865">
        <v>56503</v>
      </c>
      <c r="G865">
        <v>7.56</v>
      </c>
      <c r="H865">
        <v>10</v>
      </c>
      <c r="I865">
        <v>52.18</v>
      </c>
      <c r="J865">
        <v>1028099</v>
      </c>
      <c r="K865" s="1">
        <v>43230</v>
      </c>
      <c r="L865">
        <v>3913</v>
      </c>
      <c r="M865">
        <v>7.12</v>
      </c>
      <c r="N865">
        <v>0</v>
      </c>
      <c r="O865">
        <v>0</v>
      </c>
      <c r="P865" s="1">
        <v>43373</v>
      </c>
      <c r="Q865">
        <v>1005395</v>
      </c>
      <c r="R865" t="s">
        <v>31</v>
      </c>
      <c r="S865">
        <v>9.36666666666666</v>
      </c>
      <c r="T865" t="s">
        <v>39</v>
      </c>
      <c r="U865" t="s">
        <v>40</v>
      </c>
      <c r="V865" t="s">
        <v>34</v>
      </c>
      <c r="W865" t="s">
        <v>41</v>
      </c>
      <c r="X865" t="s">
        <v>1033</v>
      </c>
      <c r="Y865">
        <v>2018</v>
      </c>
      <c r="Z865">
        <v>2018</v>
      </c>
      <c r="AA865">
        <v>0.25</v>
      </c>
    </row>
    <row r="866" spans="1:27" x14ac:dyDescent="0.25">
      <c r="A866" t="s">
        <v>1030</v>
      </c>
      <c r="B866" t="s">
        <v>1036</v>
      </c>
      <c r="C866" t="s">
        <v>1058</v>
      </c>
      <c r="D866" t="s">
        <v>38</v>
      </c>
      <c r="E866" s="1">
        <v>43412</v>
      </c>
      <c r="F866">
        <v>4742.5069999999996</v>
      </c>
      <c r="G866">
        <v>7</v>
      </c>
      <c r="H866">
        <v>10.3</v>
      </c>
      <c r="I866">
        <v>50.9</v>
      </c>
      <c r="J866">
        <v>284286.995</v>
      </c>
      <c r="K866" s="1">
        <v>43412</v>
      </c>
      <c r="L866">
        <v>3100.6350000000002</v>
      </c>
      <c r="M866">
        <v>6.7</v>
      </c>
      <c r="N866">
        <v>9.6999999999999993</v>
      </c>
      <c r="O866">
        <v>50.9</v>
      </c>
      <c r="P866" s="1">
        <v>43465</v>
      </c>
      <c r="Q866">
        <v>284298.22499999998</v>
      </c>
      <c r="R866" t="s">
        <v>31</v>
      </c>
      <c r="S866">
        <v>13.033333333333299</v>
      </c>
      <c r="T866" t="s">
        <v>39</v>
      </c>
      <c r="U866" t="s">
        <v>33</v>
      </c>
      <c r="V866" t="s">
        <v>34</v>
      </c>
      <c r="W866" t="s">
        <v>41</v>
      </c>
      <c r="X866" t="s">
        <v>1033</v>
      </c>
      <c r="Y866">
        <v>2018</v>
      </c>
      <c r="Z866">
        <v>2018</v>
      </c>
      <c r="AA866">
        <v>0.25</v>
      </c>
    </row>
    <row r="867" spans="1:27" x14ac:dyDescent="0.25">
      <c r="A867" t="s">
        <v>1030</v>
      </c>
      <c r="B867" t="s">
        <v>65</v>
      </c>
      <c r="C867" t="s">
        <v>1059</v>
      </c>
      <c r="D867" t="s">
        <v>38</v>
      </c>
      <c r="E867" s="1">
        <v>44210</v>
      </c>
      <c r="F867">
        <v>62032.205000000002</v>
      </c>
      <c r="G867">
        <v>7.41</v>
      </c>
      <c r="H867">
        <v>10.15</v>
      </c>
      <c r="I867">
        <v>51.39</v>
      </c>
      <c r="J867">
        <v>1306656</v>
      </c>
      <c r="K867" s="1">
        <v>44210</v>
      </c>
      <c r="L867">
        <v>38520</v>
      </c>
      <c r="M867">
        <v>6.86</v>
      </c>
      <c r="N867">
        <v>0</v>
      </c>
      <c r="O867">
        <v>0</v>
      </c>
      <c r="P867" s="1">
        <v>44196</v>
      </c>
      <c r="Q867">
        <v>1307721</v>
      </c>
      <c r="R867" t="s">
        <v>31</v>
      </c>
      <c r="S867">
        <v>14.8</v>
      </c>
      <c r="T867" t="s">
        <v>39</v>
      </c>
      <c r="U867" t="s">
        <v>40</v>
      </c>
      <c r="V867" t="s">
        <v>34</v>
      </c>
      <c r="W867" t="s">
        <v>41</v>
      </c>
      <c r="X867" t="s">
        <v>1033</v>
      </c>
      <c r="Y867">
        <v>2021</v>
      </c>
      <c r="Z867">
        <v>2021</v>
      </c>
      <c r="AA867">
        <v>0.25</v>
      </c>
    </row>
    <row r="868" spans="1:27" x14ac:dyDescent="0.25">
      <c r="A868" t="s">
        <v>1030</v>
      </c>
      <c r="B868" t="s">
        <v>1034</v>
      </c>
      <c r="C868" t="s">
        <v>1060</v>
      </c>
      <c r="D868" t="s">
        <v>30</v>
      </c>
      <c r="E868" s="1">
        <v>44176</v>
      </c>
      <c r="F868">
        <v>65900.137000000002</v>
      </c>
      <c r="G868">
        <v>7.47</v>
      </c>
      <c r="H868">
        <v>10.050000000000001</v>
      </c>
      <c r="I868">
        <v>53.81</v>
      </c>
      <c r="J868">
        <v>2072019.7379999999</v>
      </c>
      <c r="K868" s="1">
        <v>44176</v>
      </c>
      <c r="L868">
        <v>0</v>
      </c>
      <c r="M868">
        <v>0</v>
      </c>
      <c r="N868">
        <v>0</v>
      </c>
      <c r="O868">
        <v>0</v>
      </c>
      <c r="P868" t="s">
        <v>43</v>
      </c>
      <c r="Q868">
        <v>0</v>
      </c>
      <c r="R868" t="s">
        <v>43</v>
      </c>
      <c r="S868">
        <v>13.533333333333299</v>
      </c>
      <c r="T868" t="s">
        <v>32</v>
      </c>
      <c r="U868" t="s">
        <v>43</v>
      </c>
      <c r="V868" t="s">
        <v>34</v>
      </c>
      <c r="W868" t="s">
        <v>41</v>
      </c>
      <c r="X868" t="s">
        <v>1033</v>
      </c>
      <c r="Y868">
        <v>2020</v>
      </c>
      <c r="Z868">
        <v>2020</v>
      </c>
      <c r="AA868">
        <v>0.25</v>
      </c>
    </row>
    <row r="869" spans="1:27" x14ac:dyDescent="0.25">
      <c r="A869" t="s">
        <v>1030</v>
      </c>
      <c r="B869" t="s">
        <v>1038</v>
      </c>
      <c r="C869" t="s">
        <v>1061</v>
      </c>
      <c r="D869" t="s">
        <v>30</v>
      </c>
      <c r="E869" s="1">
        <v>43928</v>
      </c>
      <c r="F869">
        <v>466104.28</v>
      </c>
      <c r="G869">
        <v>7.47</v>
      </c>
      <c r="H869">
        <v>10.199999999999999</v>
      </c>
      <c r="I869">
        <v>52.5</v>
      </c>
      <c r="J869">
        <v>9805740</v>
      </c>
      <c r="K869" s="1">
        <v>43928</v>
      </c>
      <c r="L869">
        <v>0</v>
      </c>
      <c r="M869">
        <v>0</v>
      </c>
      <c r="N869">
        <v>0</v>
      </c>
      <c r="O869">
        <v>0</v>
      </c>
      <c r="P869" t="s">
        <v>43</v>
      </c>
      <c r="Q869">
        <v>0</v>
      </c>
      <c r="R869" t="s">
        <v>43</v>
      </c>
      <c r="S869">
        <v>5.2666666666666604</v>
      </c>
      <c r="T869" t="s">
        <v>32</v>
      </c>
      <c r="U869" t="s">
        <v>43</v>
      </c>
      <c r="V869" t="s">
        <v>34</v>
      </c>
      <c r="W869" t="s">
        <v>34</v>
      </c>
      <c r="X869" t="s">
        <v>1033</v>
      </c>
      <c r="Y869">
        <v>2020</v>
      </c>
      <c r="Z869">
        <v>2020</v>
      </c>
      <c r="AA869">
        <v>0.25</v>
      </c>
    </row>
    <row r="870" spans="1:27" x14ac:dyDescent="0.25">
      <c r="A870" t="s">
        <v>1030</v>
      </c>
      <c r="B870" t="s">
        <v>1031</v>
      </c>
      <c r="C870" t="s">
        <v>1062</v>
      </c>
      <c r="D870" t="s">
        <v>30</v>
      </c>
      <c r="E870" s="1">
        <v>44504</v>
      </c>
      <c r="F870">
        <v>28302.945</v>
      </c>
      <c r="G870">
        <v>7.55</v>
      </c>
      <c r="H870">
        <v>10.199999999999999</v>
      </c>
      <c r="I870">
        <v>52.5</v>
      </c>
      <c r="J870">
        <v>728424.45499999996</v>
      </c>
      <c r="K870" s="1">
        <v>44504</v>
      </c>
      <c r="L870">
        <v>17911.362000000001</v>
      </c>
      <c r="M870">
        <v>7.18</v>
      </c>
      <c r="N870">
        <v>9.48</v>
      </c>
      <c r="O870">
        <v>52.5</v>
      </c>
      <c r="P870" s="1">
        <v>44561</v>
      </c>
      <c r="Q870">
        <v>722946.33499999996</v>
      </c>
      <c r="R870" t="s">
        <v>31</v>
      </c>
      <c r="S870">
        <v>12.233333333333301</v>
      </c>
      <c r="T870" t="s">
        <v>32</v>
      </c>
      <c r="U870" t="s">
        <v>33</v>
      </c>
      <c r="V870" t="s">
        <v>34</v>
      </c>
      <c r="W870" t="s">
        <v>41</v>
      </c>
      <c r="X870" t="s">
        <v>1033</v>
      </c>
      <c r="Y870">
        <v>2021</v>
      </c>
      <c r="Z870">
        <v>2021</v>
      </c>
      <c r="AA870">
        <v>0.25</v>
      </c>
    </row>
    <row r="871" spans="1:27" x14ac:dyDescent="0.25">
      <c r="A871" t="s">
        <v>1030</v>
      </c>
      <c r="B871" t="s">
        <v>1038</v>
      </c>
      <c r="C871" t="s">
        <v>1063</v>
      </c>
      <c r="D871" t="s">
        <v>30</v>
      </c>
      <c r="E871" s="1">
        <v>44377</v>
      </c>
      <c r="F871">
        <v>362551.12699999998</v>
      </c>
      <c r="G871">
        <v>0</v>
      </c>
      <c r="H871">
        <v>10.199999999999999</v>
      </c>
      <c r="I871">
        <v>52.5</v>
      </c>
      <c r="J871">
        <v>9950576</v>
      </c>
      <c r="K871" s="1">
        <v>44377</v>
      </c>
      <c r="L871">
        <v>0</v>
      </c>
      <c r="M871">
        <v>0</v>
      </c>
      <c r="N871">
        <v>0</v>
      </c>
      <c r="O871">
        <v>0</v>
      </c>
      <c r="P871" t="s">
        <v>43</v>
      </c>
      <c r="Q871">
        <v>0</v>
      </c>
      <c r="R871" t="s">
        <v>43</v>
      </c>
      <c r="S871">
        <v>8</v>
      </c>
      <c r="T871" t="s">
        <v>32</v>
      </c>
      <c r="U871" t="s">
        <v>43</v>
      </c>
      <c r="V871" t="s">
        <v>34</v>
      </c>
      <c r="W871" t="s">
        <v>34</v>
      </c>
      <c r="X871" t="s">
        <v>1033</v>
      </c>
      <c r="Y871">
        <v>2021</v>
      </c>
      <c r="Z871">
        <v>2021</v>
      </c>
      <c r="AA871">
        <v>0.25</v>
      </c>
    </row>
    <row r="872" spans="1:27" x14ac:dyDescent="0.25">
      <c r="A872" t="s">
        <v>1030</v>
      </c>
      <c r="B872" t="s">
        <v>1038</v>
      </c>
      <c r="C872" t="s">
        <v>1064</v>
      </c>
      <c r="D872" t="s">
        <v>30</v>
      </c>
      <c r="E872" s="1">
        <v>45078</v>
      </c>
      <c r="F872">
        <v>498193</v>
      </c>
      <c r="G872">
        <v>7.45</v>
      </c>
      <c r="H872">
        <v>10.199999999999999</v>
      </c>
      <c r="I872">
        <v>52.5</v>
      </c>
      <c r="J872">
        <v>11902167</v>
      </c>
      <c r="K872" s="1">
        <v>45078</v>
      </c>
      <c r="L872">
        <v>331751</v>
      </c>
      <c r="M872">
        <v>6.95</v>
      </c>
      <c r="N872">
        <v>9.25</v>
      </c>
      <c r="O872">
        <v>52.5</v>
      </c>
      <c r="P872" s="1">
        <v>45657</v>
      </c>
      <c r="Q872">
        <v>11885178</v>
      </c>
      <c r="R872" t="s">
        <v>31</v>
      </c>
      <c r="S872">
        <v>19.466666666666601</v>
      </c>
      <c r="T872" t="s">
        <v>32</v>
      </c>
      <c r="U872" t="s">
        <v>33</v>
      </c>
      <c r="V872" t="s">
        <v>41</v>
      </c>
      <c r="W872" t="s">
        <v>41</v>
      </c>
      <c r="X872" t="s">
        <v>1033</v>
      </c>
      <c r="Y872">
        <v>2023</v>
      </c>
      <c r="Z872">
        <v>2023</v>
      </c>
      <c r="AA872">
        <v>0.25</v>
      </c>
    </row>
    <row r="873" spans="1:27" x14ac:dyDescent="0.25">
      <c r="A873" t="s">
        <v>1030</v>
      </c>
      <c r="B873" t="s">
        <v>1034</v>
      </c>
      <c r="C873" t="s">
        <v>1065</v>
      </c>
      <c r="D873" t="s">
        <v>30</v>
      </c>
      <c r="E873" s="1">
        <v>44949</v>
      </c>
      <c r="F873">
        <v>108258.993</v>
      </c>
      <c r="G873">
        <v>7.51</v>
      </c>
      <c r="H873">
        <v>10.25</v>
      </c>
      <c r="I873">
        <v>53.81</v>
      </c>
      <c r="J873">
        <v>2113031.9900000002</v>
      </c>
      <c r="K873" s="1">
        <v>44949</v>
      </c>
      <c r="L873">
        <v>58600</v>
      </c>
      <c r="M873">
        <v>7.12</v>
      </c>
      <c r="N873">
        <v>9.65</v>
      </c>
      <c r="O873">
        <v>52.5</v>
      </c>
      <c r="P873" s="1">
        <v>44926</v>
      </c>
      <c r="Q873">
        <v>2022000</v>
      </c>
      <c r="R873" t="s">
        <v>31</v>
      </c>
      <c r="S873">
        <v>14.9333333333333</v>
      </c>
      <c r="T873" t="s">
        <v>32</v>
      </c>
      <c r="U873" t="s">
        <v>33</v>
      </c>
      <c r="V873" t="s">
        <v>34</v>
      </c>
      <c r="W873" t="s">
        <v>41</v>
      </c>
      <c r="X873" t="s">
        <v>1033</v>
      </c>
      <c r="Y873">
        <v>2023</v>
      </c>
      <c r="Z873">
        <v>2023</v>
      </c>
      <c r="AA873">
        <v>0.25</v>
      </c>
    </row>
    <row r="874" spans="1:27" x14ac:dyDescent="0.25">
      <c r="A874" t="s">
        <v>1030</v>
      </c>
      <c r="B874" t="s">
        <v>65</v>
      </c>
      <c r="C874" t="s">
        <v>1066</v>
      </c>
      <c r="D874" t="s">
        <v>38</v>
      </c>
      <c r="E874" s="1">
        <v>44791</v>
      </c>
      <c r="F874">
        <v>67066</v>
      </c>
      <c r="G874">
        <v>7.06</v>
      </c>
      <c r="H874">
        <v>10.199999999999999</v>
      </c>
      <c r="I874">
        <v>51</v>
      </c>
      <c r="J874">
        <v>1752138</v>
      </c>
      <c r="K874" s="1">
        <v>44791</v>
      </c>
      <c r="L874">
        <v>48500</v>
      </c>
      <c r="M874">
        <v>6.65</v>
      </c>
      <c r="N874">
        <v>9.39</v>
      </c>
      <c r="O874">
        <v>51</v>
      </c>
      <c r="P874" s="1">
        <v>44926</v>
      </c>
      <c r="Q874">
        <v>1769952</v>
      </c>
      <c r="R874" t="s">
        <v>31</v>
      </c>
      <c r="S874">
        <v>9.6666666666666607</v>
      </c>
      <c r="T874" t="s">
        <v>39</v>
      </c>
      <c r="U874" t="s">
        <v>40</v>
      </c>
      <c r="V874" t="s">
        <v>34</v>
      </c>
      <c r="W874" t="s">
        <v>41</v>
      </c>
      <c r="X874" t="s">
        <v>1033</v>
      </c>
      <c r="Y874">
        <v>2022</v>
      </c>
      <c r="Z874">
        <v>2022</v>
      </c>
      <c r="AA874">
        <v>0.25</v>
      </c>
    </row>
    <row r="875" spans="1:27" x14ac:dyDescent="0.25">
      <c r="A875" t="s">
        <v>1030</v>
      </c>
      <c r="B875" t="s">
        <v>1038</v>
      </c>
      <c r="C875" t="s">
        <v>1067</v>
      </c>
      <c r="D875" t="s">
        <v>38</v>
      </c>
      <c r="E875" s="1">
        <v>45008</v>
      </c>
      <c r="F875">
        <v>35629</v>
      </c>
      <c r="G875">
        <v>7.46</v>
      </c>
      <c r="H875">
        <v>10.5</v>
      </c>
      <c r="I875">
        <v>52.5</v>
      </c>
      <c r="J875">
        <v>934448</v>
      </c>
      <c r="K875" s="1">
        <v>45008</v>
      </c>
      <c r="L875">
        <v>20888</v>
      </c>
      <c r="M875">
        <v>6.97</v>
      </c>
      <c r="N875">
        <v>9.57</v>
      </c>
      <c r="O875">
        <v>52.5</v>
      </c>
      <c r="P875" s="1">
        <v>44926</v>
      </c>
      <c r="Q875">
        <v>927761</v>
      </c>
      <c r="R875" t="s">
        <v>31</v>
      </c>
      <c r="S875">
        <v>16.899999999999999</v>
      </c>
      <c r="T875" t="s">
        <v>39</v>
      </c>
      <c r="U875" t="s">
        <v>40</v>
      </c>
      <c r="V875" t="s">
        <v>34</v>
      </c>
      <c r="W875" t="s">
        <v>41</v>
      </c>
      <c r="X875" t="s">
        <v>1033</v>
      </c>
      <c r="Y875">
        <v>2023</v>
      </c>
      <c r="Z875">
        <v>2023</v>
      </c>
      <c r="AA875">
        <v>0.25</v>
      </c>
    </row>
    <row r="876" spans="1:27" x14ac:dyDescent="0.25">
      <c r="A876" t="s">
        <v>1030</v>
      </c>
      <c r="B876" t="s">
        <v>1036</v>
      </c>
      <c r="C876" t="s">
        <v>1068</v>
      </c>
      <c r="D876" t="s">
        <v>38</v>
      </c>
      <c r="E876" s="1">
        <v>45225</v>
      </c>
      <c r="F876">
        <v>40322.302000000003</v>
      </c>
      <c r="G876">
        <v>7.07</v>
      </c>
      <c r="H876">
        <v>10.3</v>
      </c>
      <c r="I876">
        <v>53</v>
      </c>
      <c r="J876">
        <v>482450</v>
      </c>
      <c r="K876" s="1">
        <v>45225</v>
      </c>
      <c r="L876">
        <v>28804</v>
      </c>
      <c r="M876">
        <v>6.72</v>
      </c>
      <c r="N876">
        <v>9.65</v>
      </c>
      <c r="O876">
        <v>53</v>
      </c>
      <c r="P876" s="1">
        <v>45291</v>
      </c>
      <c r="Q876">
        <v>470073</v>
      </c>
      <c r="R876" t="s">
        <v>31</v>
      </c>
      <c r="S876">
        <v>11.966666666666599</v>
      </c>
      <c r="T876" t="s">
        <v>39</v>
      </c>
      <c r="U876" t="s">
        <v>40</v>
      </c>
      <c r="V876" t="s">
        <v>34</v>
      </c>
      <c r="W876" t="s">
        <v>41</v>
      </c>
      <c r="X876" t="s">
        <v>1033</v>
      </c>
      <c r="Y876">
        <v>2023</v>
      </c>
      <c r="Z876">
        <v>2023</v>
      </c>
      <c r="AA876">
        <v>0.25</v>
      </c>
    </row>
    <row r="877" spans="1:27" x14ac:dyDescent="0.25">
      <c r="A877" t="s">
        <v>1069</v>
      </c>
      <c r="B877" t="s">
        <v>89</v>
      </c>
      <c r="C877" t="s">
        <v>1070</v>
      </c>
      <c r="D877" t="s">
        <v>30</v>
      </c>
      <c r="E877" s="1">
        <v>39659</v>
      </c>
      <c r="F877">
        <v>33442.370000000003</v>
      </c>
      <c r="G877">
        <v>9.32</v>
      </c>
      <c r="H877">
        <v>11.6</v>
      </c>
      <c r="I877">
        <v>50.78</v>
      </c>
      <c r="J877">
        <v>704000</v>
      </c>
      <c r="K877" s="1">
        <v>39659</v>
      </c>
      <c r="L877">
        <v>22040.395</v>
      </c>
      <c r="M877">
        <v>8.92</v>
      </c>
      <c r="N877">
        <v>10.8</v>
      </c>
      <c r="O877">
        <v>50.78</v>
      </c>
      <c r="P877" s="1">
        <v>39263</v>
      </c>
      <c r="Q877">
        <v>704000</v>
      </c>
      <c r="R877" t="s">
        <v>51</v>
      </c>
      <c r="S877">
        <v>10.1</v>
      </c>
      <c r="T877" t="s">
        <v>32</v>
      </c>
      <c r="U877" t="s">
        <v>33</v>
      </c>
      <c r="V877" t="s">
        <v>34</v>
      </c>
      <c r="W877" t="s">
        <v>34</v>
      </c>
      <c r="X877" t="s">
        <v>1071</v>
      </c>
      <c r="Y877">
        <v>2008</v>
      </c>
      <c r="Z877">
        <v>2008</v>
      </c>
      <c r="AA877">
        <v>0.39</v>
      </c>
    </row>
    <row r="878" spans="1:27" x14ac:dyDescent="0.25">
      <c r="A878" t="s">
        <v>1069</v>
      </c>
      <c r="B878" t="s">
        <v>1072</v>
      </c>
      <c r="C878" t="s">
        <v>1073</v>
      </c>
      <c r="D878" t="s">
        <v>30</v>
      </c>
      <c r="E878" s="1">
        <v>39840</v>
      </c>
      <c r="F878">
        <v>242700</v>
      </c>
      <c r="G878">
        <v>8.36</v>
      </c>
      <c r="H878">
        <v>10.9</v>
      </c>
      <c r="I878">
        <v>50.93</v>
      </c>
      <c r="J878">
        <v>5954200</v>
      </c>
      <c r="K878" s="1">
        <v>39840</v>
      </c>
      <c r="L878">
        <v>161709.20499999999</v>
      </c>
      <c r="M878">
        <v>8.34</v>
      </c>
      <c r="N878">
        <v>10.76</v>
      </c>
      <c r="O878">
        <v>52.01</v>
      </c>
      <c r="P878" s="1">
        <v>39538</v>
      </c>
      <c r="Q878">
        <v>5786786.6500000004</v>
      </c>
      <c r="R878" t="s">
        <v>51</v>
      </c>
      <c r="S878">
        <v>9.93333333333333</v>
      </c>
      <c r="T878" t="s">
        <v>32</v>
      </c>
      <c r="U878" t="s">
        <v>33</v>
      </c>
      <c r="V878" t="s">
        <v>34</v>
      </c>
      <c r="W878" t="s">
        <v>34</v>
      </c>
      <c r="X878" t="s">
        <v>1071</v>
      </c>
      <c r="Y878">
        <v>2009</v>
      </c>
      <c r="Z878">
        <v>2009</v>
      </c>
      <c r="AA878">
        <v>0.39</v>
      </c>
    </row>
    <row r="879" spans="1:27" x14ac:dyDescent="0.25">
      <c r="A879" t="s">
        <v>1069</v>
      </c>
      <c r="B879" t="s">
        <v>650</v>
      </c>
      <c r="C879" t="s">
        <v>1074</v>
      </c>
      <c r="D879" t="s">
        <v>30</v>
      </c>
      <c r="E879" s="1">
        <v>39974</v>
      </c>
      <c r="F879">
        <v>101500</v>
      </c>
      <c r="G879">
        <v>8.69</v>
      </c>
      <c r="H879">
        <v>10.75</v>
      </c>
      <c r="I879">
        <v>53.82</v>
      </c>
      <c r="J879">
        <v>1501353.5079999999</v>
      </c>
      <c r="K879" s="1">
        <v>39974</v>
      </c>
      <c r="L879">
        <v>95000</v>
      </c>
      <c r="M879">
        <v>0</v>
      </c>
      <c r="N879">
        <v>0</v>
      </c>
      <c r="O879">
        <v>0</v>
      </c>
      <c r="P879" s="1">
        <v>39447</v>
      </c>
      <c r="Q879">
        <v>0</v>
      </c>
      <c r="R879" t="s">
        <v>51</v>
      </c>
      <c r="S879">
        <v>9.2666666666666604</v>
      </c>
      <c r="T879" t="s">
        <v>32</v>
      </c>
      <c r="U879" t="s">
        <v>40</v>
      </c>
      <c r="V879" t="s">
        <v>34</v>
      </c>
      <c r="W879" t="s">
        <v>34</v>
      </c>
      <c r="X879" t="s">
        <v>1071</v>
      </c>
      <c r="Y879">
        <v>2009</v>
      </c>
      <c r="Z879">
        <v>2009</v>
      </c>
      <c r="AA879">
        <v>0.39</v>
      </c>
    </row>
    <row r="880" spans="1:27" x14ac:dyDescent="0.25">
      <c r="A880" t="s">
        <v>1069</v>
      </c>
      <c r="B880" t="s">
        <v>1075</v>
      </c>
      <c r="C880" t="s">
        <v>1076</v>
      </c>
      <c r="D880" t="s">
        <v>30</v>
      </c>
      <c r="E880" s="1">
        <v>39974</v>
      </c>
      <c r="F880">
        <v>17065</v>
      </c>
      <c r="G880">
        <v>9.2899999999999991</v>
      </c>
      <c r="H880">
        <v>10.75</v>
      </c>
      <c r="I880">
        <v>53.82</v>
      </c>
      <c r="J880">
        <v>305034.038</v>
      </c>
      <c r="K880" s="1">
        <v>39974</v>
      </c>
      <c r="L880">
        <v>15000</v>
      </c>
      <c r="M880">
        <v>0</v>
      </c>
      <c r="N880">
        <v>0</v>
      </c>
      <c r="O880">
        <v>0</v>
      </c>
      <c r="P880" s="1">
        <v>39447</v>
      </c>
      <c r="Q880">
        <v>0</v>
      </c>
      <c r="R880" t="s">
        <v>51</v>
      </c>
      <c r="S880">
        <v>9.2666666666666604</v>
      </c>
      <c r="T880" t="s">
        <v>32</v>
      </c>
      <c r="U880" t="s">
        <v>40</v>
      </c>
      <c r="V880" t="s">
        <v>34</v>
      </c>
      <c r="W880" t="s">
        <v>34</v>
      </c>
      <c r="X880" t="s">
        <v>1071</v>
      </c>
      <c r="Y880">
        <v>2009</v>
      </c>
      <c r="Z880">
        <v>2009</v>
      </c>
      <c r="AA880">
        <v>0.39</v>
      </c>
    </row>
    <row r="881" spans="1:27" x14ac:dyDescent="0.25">
      <c r="A881" t="s">
        <v>1069</v>
      </c>
      <c r="B881" t="s">
        <v>1075</v>
      </c>
      <c r="C881" t="s">
        <v>1077</v>
      </c>
      <c r="D881" t="s">
        <v>30</v>
      </c>
      <c r="E881" s="1">
        <v>39974</v>
      </c>
      <c r="F881">
        <v>66045.263000000006</v>
      </c>
      <c r="G881">
        <v>8.93</v>
      </c>
      <c r="H881">
        <v>10.75</v>
      </c>
      <c r="I881">
        <v>53.82</v>
      </c>
      <c r="J881">
        <v>1202225.058</v>
      </c>
      <c r="K881" s="1">
        <v>39974</v>
      </c>
      <c r="L881">
        <v>48000</v>
      </c>
      <c r="M881">
        <v>0</v>
      </c>
      <c r="N881">
        <v>0</v>
      </c>
      <c r="O881">
        <v>0</v>
      </c>
      <c r="P881" s="1">
        <v>39447</v>
      </c>
      <c r="Q881">
        <v>0</v>
      </c>
      <c r="R881" t="s">
        <v>51</v>
      </c>
      <c r="S881">
        <v>9.2666666666666604</v>
      </c>
      <c r="T881" t="s">
        <v>32</v>
      </c>
      <c r="U881" t="s">
        <v>40</v>
      </c>
      <c r="V881" t="s">
        <v>34</v>
      </c>
      <c r="W881" t="s">
        <v>34</v>
      </c>
      <c r="X881" t="s">
        <v>1071</v>
      </c>
      <c r="Y881">
        <v>2009</v>
      </c>
      <c r="Z881">
        <v>2009</v>
      </c>
      <c r="AA881">
        <v>0.39</v>
      </c>
    </row>
    <row r="882" spans="1:27" x14ac:dyDescent="0.25">
      <c r="A882" t="s">
        <v>1069</v>
      </c>
      <c r="B882" t="s">
        <v>1078</v>
      </c>
      <c r="C882" t="s">
        <v>1079</v>
      </c>
      <c r="D882" t="s">
        <v>38</v>
      </c>
      <c r="E882" s="1">
        <v>40219</v>
      </c>
      <c r="F882">
        <v>32416.996999999999</v>
      </c>
      <c r="G882">
        <v>8.43</v>
      </c>
      <c r="H882">
        <v>11.25</v>
      </c>
      <c r="I882">
        <v>48</v>
      </c>
      <c r="J882">
        <v>604954.77899999998</v>
      </c>
      <c r="K882" s="1">
        <v>40219</v>
      </c>
      <c r="L882">
        <v>16200</v>
      </c>
      <c r="M882">
        <v>7.72</v>
      </c>
      <c r="N882">
        <v>10</v>
      </c>
      <c r="O882">
        <v>38.659999999999997</v>
      </c>
      <c r="P882" s="1">
        <v>39813</v>
      </c>
      <c r="Q882">
        <v>619200</v>
      </c>
      <c r="R882" t="s">
        <v>51</v>
      </c>
      <c r="S882">
        <v>10.466666666666599</v>
      </c>
      <c r="T882" t="s">
        <v>39</v>
      </c>
      <c r="U882" t="s">
        <v>33</v>
      </c>
      <c r="V882" t="s">
        <v>34</v>
      </c>
      <c r="W882" t="s">
        <v>34</v>
      </c>
      <c r="X882" t="s">
        <v>1071</v>
      </c>
      <c r="Y882">
        <v>2010</v>
      </c>
      <c r="Z882">
        <v>2010</v>
      </c>
      <c r="AA882">
        <v>0.39</v>
      </c>
    </row>
    <row r="883" spans="1:27" x14ac:dyDescent="0.25">
      <c r="A883" t="s">
        <v>1069</v>
      </c>
      <c r="B883" t="s">
        <v>1080</v>
      </c>
      <c r="C883" t="s">
        <v>1081</v>
      </c>
      <c r="D883" t="s">
        <v>38</v>
      </c>
      <c r="E883" s="1">
        <v>40198</v>
      </c>
      <c r="F883">
        <v>2934.8580000000002</v>
      </c>
      <c r="G883">
        <v>8.98</v>
      </c>
      <c r="H883">
        <v>11.3</v>
      </c>
      <c r="I883">
        <v>46.41</v>
      </c>
      <c r="J883">
        <v>57732.319000000003</v>
      </c>
      <c r="K883" s="1">
        <v>40198</v>
      </c>
      <c r="L883">
        <v>2600</v>
      </c>
      <c r="M883">
        <v>0</v>
      </c>
      <c r="N883">
        <v>0</v>
      </c>
      <c r="O883">
        <v>0</v>
      </c>
      <c r="P883" t="s">
        <v>43</v>
      </c>
      <c r="Q883">
        <v>0</v>
      </c>
      <c r="R883" t="s">
        <v>43</v>
      </c>
      <c r="S883">
        <v>7.6333333333333302</v>
      </c>
      <c r="T883" t="s">
        <v>39</v>
      </c>
      <c r="U883" t="s">
        <v>40</v>
      </c>
      <c r="V883" t="s">
        <v>34</v>
      </c>
      <c r="W883" t="s">
        <v>34</v>
      </c>
      <c r="X883" t="s">
        <v>1071</v>
      </c>
      <c r="Y883">
        <v>2010</v>
      </c>
      <c r="Z883">
        <v>2010</v>
      </c>
      <c r="AA883">
        <v>0.39</v>
      </c>
    </row>
    <row r="884" spans="1:27" x14ac:dyDescent="0.25">
      <c r="A884" t="s">
        <v>1069</v>
      </c>
      <c r="B884" t="s">
        <v>1072</v>
      </c>
      <c r="C884" t="s">
        <v>1082</v>
      </c>
      <c r="D884" t="s">
        <v>30</v>
      </c>
      <c r="E884" s="1">
        <v>40326</v>
      </c>
      <c r="F884">
        <v>286900</v>
      </c>
      <c r="G884">
        <v>8.42</v>
      </c>
      <c r="H884">
        <v>10.8</v>
      </c>
      <c r="I884">
        <v>51.26</v>
      </c>
      <c r="J884">
        <v>6000000</v>
      </c>
      <c r="K884" s="1">
        <v>40326</v>
      </c>
      <c r="L884">
        <v>229600</v>
      </c>
      <c r="M884">
        <v>8.06</v>
      </c>
      <c r="N884">
        <v>10.1</v>
      </c>
      <c r="O884">
        <v>51.26</v>
      </c>
      <c r="P884" s="1">
        <v>39903</v>
      </c>
      <c r="Q884">
        <v>6000000</v>
      </c>
      <c r="R884" t="s">
        <v>51</v>
      </c>
      <c r="S884">
        <v>10.2666666666666</v>
      </c>
      <c r="T884" t="s">
        <v>32</v>
      </c>
      <c r="U884" t="s">
        <v>33</v>
      </c>
      <c r="V884" t="s">
        <v>34</v>
      </c>
      <c r="W884" t="s">
        <v>34</v>
      </c>
      <c r="X884" t="s">
        <v>1071</v>
      </c>
      <c r="Y884">
        <v>2010</v>
      </c>
      <c r="Z884">
        <v>2010</v>
      </c>
      <c r="AA884">
        <v>0.39</v>
      </c>
    </row>
    <row r="885" spans="1:27" x14ac:dyDescent="0.25">
      <c r="A885" t="s">
        <v>1069</v>
      </c>
      <c r="B885" t="s">
        <v>89</v>
      </c>
      <c r="C885" t="s">
        <v>1083</v>
      </c>
      <c r="D885" t="s">
        <v>30</v>
      </c>
      <c r="E885" s="1">
        <v>40408</v>
      </c>
      <c r="F885">
        <v>68171.501000000004</v>
      </c>
      <c r="G885">
        <v>8.93</v>
      </c>
      <c r="H885">
        <v>11</v>
      </c>
      <c r="I885">
        <v>48</v>
      </c>
      <c r="J885">
        <v>1077382.284</v>
      </c>
      <c r="K885" s="1">
        <v>40408</v>
      </c>
      <c r="L885">
        <v>46800</v>
      </c>
      <c r="M885">
        <v>0</v>
      </c>
      <c r="N885">
        <v>0</v>
      </c>
      <c r="O885">
        <v>0</v>
      </c>
      <c r="P885" s="1">
        <v>39994</v>
      </c>
      <c r="Q885">
        <v>0</v>
      </c>
      <c r="R885" t="s">
        <v>51</v>
      </c>
      <c r="S885">
        <v>9.7666666666666604</v>
      </c>
      <c r="T885" t="s">
        <v>32</v>
      </c>
      <c r="U885" t="s">
        <v>40</v>
      </c>
      <c r="V885" t="s">
        <v>34</v>
      </c>
      <c r="W885" t="s">
        <v>34</v>
      </c>
      <c r="X885" t="s">
        <v>1071</v>
      </c>
      <c r="Y885">
        <v>2010</v>
      </c>
      <c r="Z885">
        <v>2010</v>
      </c>
      <c r="AA885">
        <v>0.39</v>
      </c>
    </row>
    <row r="886" spans="1:27" x14ac:dyDescent="0.25">
      <c r="A886" t="s">
        <v>1069</v>
      </c>
      <c r="B886" t="s">
        <v>1084</v>
      </c>
      <c r="C886" t="s">
        <v>1085</v>
      </c>
      <c r="D886" t="s">
        <v>38</v>
      </c>
      <c r="E886" s="1">
        <v>40408</v>
      </c>
      <c r="F886">
        <v>60660</v>
      </c>
      <c r="G886">
        <v>9.17</v>
      </c>
      <c r="H886">
        <v>11.13</v>
      </c>
      <c r="I886">
        <v>57.47</v>
      </c>
      <c r="J886">
        <v>754957</v>
      </c>
      <c r="K886" s="1">
        <v>40408</v>
      </c>
      <c r="L886">
        <v>31400</v>
      </c>
      <c r="M886">
        <v>0</v>
      </c>
      <c r="N886">
        <v>0</v>
      </c>
      <c r="O886">
        <v>0</v>
      </c>
      <c r="P886" t="s">
        <v>43</v>
      </c>
      <c r="Q886">
        <v>0</v>
      </c>
      <c r="R886" t="s">
        <v>43</v>
      </c>
      <c r="S886">
        <v>8.5666666666666593</v>
      </c>
      <c r="T886" t="s">
        <v>39</v>
      </c>
      <c r="U886" t="s">
        <v>40</v>
      </c>
      <c r="V886" t="s">
        <v>34</v>
      </c>
      <c r="W886" t="s">
        <v>34</v>
      </c>
      <c r="X886" t="s">
        <v>1071</v>
      </c>
      <c r="Y886">
        <v>2010</v>
      </c>
      <c r="Z886">
        <v>2010</v>
      </c>
      <c r="AA886">
        <v>0.39</v>
      </c>
    </row>
    <row r="887" spans="1:27" x14ac:dyDescent="0.25">
      <c r="A887" t="s">
        <v>1069</v>
      </c>
      <c r="B887" t="s">
        <v>1086</v>
      </c>
      <c r="C887" t="s">
        <v>1087</v>
      </c>
      <c r="D887" t="s">
        <v>38</v>
      </c>
      <c r="E887" s="1">
        <v>40408</v>
      </c>
      <c r="F887">
        <v>6438.5860000000002</v>
      </c>
      <c r="G887">
        <v>8.86</v>
      </c>
      <c r="H887">
        <v>10.9</v>
      </c>
      <c r="I887">
        <v>49.38</v>
      </c>
      <c r="J887">
        <v>66458.687000000005</v>
      </c>
      <c r="K887" s="1">
        <v>40408</v>
      </c>
      <c r="L887">
        <v>5650</v>
      </c>
      <c r="M887">
        <v>0</v>
      </c>
      <c r="N887">
        <v>0</v>
      </c>
      <c r="O887">
        <v>0</v>
      </c>
      <c r="P887" t="s">
        <v>43</v>
      </c>
      <c r="Q887">
        <v>0</v>
      </c>
      <c r="R887" t="s">
        <v>43</v>
      </c>
      <c r="S887">
        <v>7.7666666666666604</v>
      </c>
      <c r="T887" t="s">
        <v>39</v>
      </c>
      <c r="U887" t="s">
        <v>40</v>
      </c>
      <c r="V887" t="s">
        <v>34</v>
      </c>
      <c r="W887" t="s">
        <v>34</v>
      </c>
      <c r="X887" t="s">
        <v>1071</v>
      </c>
      <c r="Y887">
        <v>2010</v>
      </c>
      <c r="Z887">
        <v>2010</v>
      </c>
      <c r="AA887">
        <v>0.39</v>
      </c>
    </row>
    <row r="888" spans="1:27" x14ac:dyDescent="0.25">
      <c r="A888" t="s">
        <v>1069</v>
      </c>
      <c r="B888" t="s">
        <v>650</v>
      </c>
      <c r="C888" t="s">
        <v>1088</v>
      </c>
      <c r="D888" t="s">
        <v>30</v>
      </c>
      <c r="E888" s="1">
        <v>40645</v>
      </c>
      <c r="F888">
        <v>66500</v>
      </c>
      <c r="G888">
        <v>8.93</v>
      </c>
      <c r="H888">
        <v>10.75</v>
      </c>
      <c r="I888">
        <v>46.29</v>
      </c>
      <c r="J888">
        <v>2035900</v>
      </c>
      <c r="K888" s="1">
        <v>40645</v>
      </c>
      <c r="L888">
        <v>34817.199000000001</v>
      </c>
      <c r="M888">
        <v>8.58</v>
      </c>
      <c r="N888">
        <v>10</v>
      </c>
      <c r="O888">
        <v>46.3</v>
      </c>
      <c r="P888" s="1">
        <v>40178</v>
      </c>
      <c r="Q888">
        <v>2035817.9680000001</v>
      </c>
      <c r="R888" t="s">
        <v>51</v>
      </c>
      <c r="S888">
        <v>10.4</v>
      </c>
      <c r="T888" t="s">
        <v>32</v>
      </c>
      <c r="U888" t="s">
        <v>33</v>
      </c>
      <c r="V888" t="s">
        <v>34</v>
      </c>
      <c r="W888" t="s">
        <v>34</v>
      </c>
      <c r="X888" t="s">
        <v>1071</v>
      </c>
      <c r="Y888">
        <v>2011</v>
      </c>
      <c r="Z888">
        <v>2011</v>
      </c>
      <c r="AA888">
        <v>0.39</v>
      </c>
    </row>
    <row r="889" spans="1:27" x14ac:dyDescent="0.25">
      <c r="A889" t="s">
        <v>1069</v>
      </c>
      <c r="B889" t="s">
        <v>1075</v>
      </c>
      <c r="C889" t="s">
        <v>1089</v>
      </c>
      <c r="D889" t="s">
        <v>30</v>
      </c>
      <c r="E889" s="1">
        <v>40667</v>
      </c>
      <c r="F889">
        <v>65168.03</v>
      </c>
      <c r="G889">
        <v>8.73</v>
      </c>
      <c r="H889">
        <v>10.75</v>
      </c>
      <c r="I889">
        <v>46.29</v>
      </c>
      <c r="J889">
        <v>1428065.4040000001</v>
      </c>
      <c r="K889" s="1">
        <v>40667</v>
      </c>
      <c r="L889">
        <v>35700</v>
      </c>
      <c r="M889">
        <v>8.41</v>
      </c>
      <c r="N889">
        <v>10</v>
      </c>
      <c r="O889">
        <v>46.58</v>
      </c>
      <c r="P889" s="1">
        <v>40178</v>
      </c>
      <c r="Q889">
        <v>1337000</v>
      </c>
      <c r="R889" t="s">
        <v>51</v>
      </c>
      <c r="S889">
        <v>11.133333333333301</v>
      </c>
      <c r="T889" t="s">
        <v>32</v>
      </c>
      <c r="U889" t="s">
        <v>33</v>
      </c>
      <c r="V889" t="s">
        <v>34</v>
      </c>
      <c r="W889" t="s">
        <v>34</v>
      </c>
      <c r="X889" t="s">
        <v>1071</v>
      </c>
      <c r="Y889">
        <v>2011</v>
      </c>
      <c r="Z889">
        <v>2011</v>
      </c>
      <c r="AA889">
        <v>0.39</v>
      </c>
    </row>
    <row r="890" spans="1:27" x14ac:dyDescent="0.25">
      <c r="A890" t="s">
        <v>1069</v>
      </c>
      <c r="B890" t="s">
        <v>1075</v>
      </c>
      <c r="C890" t="s">
        <v>1090</v>
      </c>
      <c r="D890" t="s">
        <v>30</v>
      </c>
      <c r="E890" s="1">
        <v>40667</v>
      </c>
      <c r="F890">
        <v>23172.348000000002</v>
      </c>
      <c r="G890">
        <v>8.73</v>
      </c>
      <c r="H890">
        <v>10.75</v>
      </c>
      <c r="I890">
        <v>46.29</v>
      </c>
      <c r="J890">
        <v>396277.15399999998</v>
      </c>
      <c r="K890" s="1">
        <v>40667</v>
      </c>
      <c r="L890">
        <v>29800</v>
      </c>
      <c r="M890">
        <v>8.41</v>
      </c>
      <c r="N890">
        <v>10</v>
      </c>
      <c r="O890">
        <v>46.58</v>
      </c>
      <c r="P890" s="1">
        <v>40178</v>
      </c>
      <c r="Q890">
        <v>422000</v>
      </c>
      <c r="R890" t="s">
        <v>51</v>
      </c>
      <c r="S890">
        <v>11.133333333333301</v>
      </c>
      <c r="T890" t="s">
        <v>32</v>
      </c>
      <c r="U890" t="s">
        <v>33</v>
      </c>
      <c r="V890" t="s">
        <v>34</v>
      </c>
      <c r="W890" t="s">
        <v>34</v>
      </c>
      <c r="X890" t="s">
        <v>1071</v>
      </c>
      <c r="Y890">
        <v>2011</v>
      </c>
      <c r="Z890">
        <v>2011</v>
      </c>
      <c r="AA890">
        <v>0.39</v>
      </c>
    </row>
    <row r="891" spans="1:27" x14ac:dyDescent="0.25">
      <c r="A891" t="s">
        <v>1069</v>
      </c>
      <c r="B891" t="s">
        <v>1072</v>
      </c>
      <c r="C891" t="s">
        <v>1091</v>
      </c>
      <c r="D891" t="s">
        <v>38</v>
      </c>
      <c r="E891" s="1">
        <v>40562</v>
      </c>
      <c r="F891">
        <v>11875</v>
      </c>
      <c r="G891">
        <v>8.27</v>
      </c>
      <c r="H891">
        <v>10.5</v>
      </c>
      <c r="I891">
        <v>51.26</v>
      </c>
      <c r="J891">
        <v>244864</v>
      </c>
      <c r="K891" s="1">
        <v>40562</v>
      </c>
      <c r="L891">
        <v>9000</v>
      </c>
      <c r="M891">
        <v>0</v>
      </c>
      <c r="N891">
        <v>0</v>
      </c>
      <c r="O891">
        <v>0</v>
      </c>
      <c r="P891" s="1">
        <v>40178</v>
      </c>
      <c r="Q891">
        <v>0</v>
      </c>
      <c r="R891" t="s">
        <v>43</v>
      </c>
      <c r="S891">
        <v>7.4</v>
      </c>
      <c r="T891" t="s">
        <v>39</v>
      </c>
      <c r="U891" t="s">
        <v>40</v>
      </c>
      <c r="V891" t="s">
        <v>34</v>
      </c>
      <c r="W891" t="s">
        <v>34</v>
      </c>
      <c r="X891" t="s">
        <v>1071</v>
      </c>
      <c r="Y891">
        <v>2011</v>
      </c>
      <c r="Z891">
        <v>2011</v>
      </c>
      <c r="AA891">
        <v>0.39</v>
      </c>
    </row>
    <row r="892" spans="1:27" x14ac:dyDescent="0.25">
      <c r="A892" t="s">
        <v>1069</v>
      </c>
      <c r="B892" t="s">
        <v>1072</v>
      </c>
      <c r="C892" t="s">
        <v>1092</v>
      </c>
      <c r="D892" t="s">
        <v>30</v>
      </c>
      <c r="E892" s="1">
        <v>40737</v>
      </c>
      <c r="F892">
        <v>211183.446</v>
      </c>
      <c r="G892">
        <v>8.39</v>
      </c>
      <c r="H892">
        <v>10.7</v>
      </c>
      <c r="I892">
        <v>52.24</v>
      </c>
      <c r="J892">
        <v>6709658.3260000004</v>
      </c>
      <c r="K892" s="1">
        <v>40737</v>
      </c>
      <c r="L892">
        <v>173225.03</v>
      </c>
      <c r="M892">
        <v>8.1300000000000008</v>
      </c>
      <c r="N892">
        <v>10.199999999999999</v>
      </c>
      <c r="O892">
        <v>52.24</v>
      </c>
      <c r="P892" s="1">
        <v>40268</v>
      </c>
      <c r="Q892">
        <v>6620000</v>
      </c>
      <c r="R892" t="s">
        <v>51</v>
      </c>
      <c r="S892">
        <v>10.4333333333333</v>
      </c>
      <c r="T892" t="s">
        <v>32</v>
      </c>
      <c r="U892" t="s">
        <v>33</v>
      </c>
      <c r="V892" t="s">
        <v>34</v>
      </c>
      <c r="W892" t="s">
        <v>34</v>
      </c>
      <c r="X892" t="s">
        <v>1071</v>
      </c>
      <c r="Y892">
        <v>2011</v>
      </c>
      <c r="Z892">
        <v>2011</v>
      </c>
      <c r="AA892">
        <v>0.39</v>
      </c>
    </row>
    <row r="893" spans="1:27" x14ac:dyDescent="0.25">
      <c r="A893" t="s">
        <v>1069</v>
      </c>
      <c r="B893" t="s">
        <v>89</v>
      </c>
      <c r="C893" t="s">
        <v>1093</v>
      </c>
      <c r="D893" t="s">
        <v>30</v>
      </c>
      <c r="E893" s="1">
        <v>40695</v>
      </c>
      <c r="F893">
        <v>36524.68</v>
      </c>
      <c r="G893">
        <v>8.82</v>
      </c>
      <c r="H893">
        <v>10.6</v>
      </c>
      <c r="I893">
        <v>50.95</v>
      </c>
      <c r="J893">
        <v>1067907.99</v>
      </c>
      <c r="K893" s="1">
        <v>40695</v>
      </c>
      <c r="L893">
        <v>18685</v>
      </c>
      <c r="M893">
        <v>0</v>
      </c>
      <c r="N893">
        <v>0</v>
      </c>
      <c r="O893">
        <v>0</v>
      </c>
      <c r="P893" s="1">
        <v>39994</v>
      </c>
      <c r="Q893">
        <v>0</v>
      </c>
      <c r="R893" t="s">
        <v>43</v>
      </c>
      <c r="S893">
        <v>8.1999999999999993</v>
      </c>
      <c r="T893" t="s">
        <v>32</v>
      </c>
      <c r="U893" t="s">
        <v>40</v>
      </c>
      <c r="V893" t="s">
        <v>34</v>
      </c>
      <c r="W893" t="s">
        <v>34</v>
      </c>
      <c r="X893" t="s">
        <v>1071</v>
      </c>
      <c r="Y893">
        <v>2011</v>
      </c>
      <c r="Z893">
        <v>2011</v>
      </c>
      <c r="AA893">
        <v>0.39</v>
      </c>
    </row>
    <row r="894" spans="1:27" x14ac:dyDescent="0.25">
      <c r="A894" t="s">
        <v>1069</v>
      </c>
      <c r="B894" t="s">
        <v>1072</v>
      </c>
      <c r="C894" t="s">
        <v>1094</v>
      </c>
      <c r="D894" t="s">
        <v>30</v>
      </c>
      <c r="E894" s="1">
        <v>41255</v>
      </c>
      <c r="F894">
        <v>322894.56300000002</v>
      </c>
      <c r="G894">
        <v>8.2799999999999994</v>
      </c>
      <c r="H894">
        <v>10.5</v>
      </c>
      <c r="I894">
        <v>52.3</v>
      </c>
      <c r="J894">
        <v>6913019.3059999999</v>
      </c>
      <c r="K894" s="1">
        <v>41255</v>
      </c>
      <c r="L894">
        <v>259647.34</v>
      </c>
      <c r="M894">
        <v>7.91</v>
      </c>
      <c r="N894">
        <v>9.8000000000000007</v>
      </c>
      <c r="O894">
        <v>52.3</v>
      </c>
      <c r="P894" s="1">
        <v>40816</v>
      </c>
      <c r="Q894">
        <v>6847000</v>
      </c>
      <c r="R894" t="s">
        <v>51</v>
      </c>
      <c r="S894">
        <v>10.4333333333333</v>
      </c>
      <c r="T894" t="s">
        <v>32</v>
      </c>
      <c r="U894" t="s">
        <v>33</v>
      </c>
      <c r="V894" t="s">
        <v>34</v>
      </c>
      <c r="W894" t="s">
        <v>34</v>
      </c>
      <c r="X894" t="s">
        <v>1071</v>
      </c>
      <c r="Y894">
        <v>2012</v>
      </c>
      <c r="Z894">
        <v>2012</v>
      </c>
      <c r="AA894">
        <v>0.39</v>
      </c>
    </row>
    <row r="895" spans="1:27" x14ac:dyDescent="0.25">
      <c r="A895" t="s">
        <v>1069</v>
      </c>
      <c r="B895" t="s">
        <v>650</v>
      </c>
      <c r="C895" t="s">
        <v>1095</v>
      </c>
      <c r="D895" t="s">
        <v>30</v>
      </c>
      <c r="E895" s="1">
        <v>41283</v>
      </c>
      <c r="F895">
        <v>78522.558999999994</v>
      </c>
      <c r="G895">
        <v>8.4499999999999993</v>
      </c>
      <c r="H895">
        <v>10.3</v>
      </c>
      <c r="I895">
        <v>52.56</v>
      </c>
      <c r="J895">
        <v>2052562.12</v>
      </c>
      <c r="K895" s="1">
        <v>41283</v>
      </c>
      <c r="L895">
        <v>67390.892999999996</v>
      </c>
      <c r="M895">
        <v>8.1300000000000008</v>
      </c>
      <c r="N895">
        <v>9.6999999999999993</v>
      </c>
      <c r="O895">
        <v>52.3</v>
      </c>
      <c r="P895" s="1">
        <v>40816</v>
      </c>
      <c r="Q895">
        <v>2052562.12</v>
      </c>
      <c r="R895" t="s">
        <v>51</v>
      </c>
      <c r="S895">
        <v>10.566666666666601</v>
      </c>
      <c r="T895" t="s">
        <v>32</v>
      </c>
      <c r="U895" t="s">
        <v>40</v>
      </c>
      <c r="V895" t="s">
        <v>34</v>
      </c>
      <c r="W895" t="s">
        <v>34</v>
      </c>
      <c r="X895" t="s">
        <v>1071</v>
      </c>
      <c r="Y895">
        <v>2013</v>
      </c>
      <c r="Z895">
        <v>2013</v>
      </c>
      <c r="AA895">
        <v>0.39</v>
      </c>
    </row>
    <row r="896" spans="1:27" x14ac:dyDescent="0.25">
      <c r="A896" t="s">
        <v>1069</v>
      </c>
      <c r="B896" t="s">
        <v>1075</v>
      </c>
      <c r="C896" t="s">
        <v>1096</v>
      </c>
      <c r="D896" t="s">
        <v>30</v>
      </c>
      <c r="E896" s="1">
        <v>41283</v>
      </c>
      <c r="F896">
        <v>44900</v>
      </c>
      <c r="G896">
        <v>8.4499999999999993</v>
      </c>
      <c r="H896">
        <v>10.3</v>
      </c>
      <c r="I896">
        <v>52.56</v>
      </c>
      <c r="J896">
        <v>1410000</v>
      </c>
      <c r="K896" s="1">
        <v>41283</v>
      </c>
      <c r="L896">
        <v>26245.608</v>
      </c>
      <c r="M896">
        <v>8.1300000000000008</v>
      </c>
      <c r="N896">
        <v>9.6999999999999993</v>
      </c>
      <c r="O896">
        <v>52.3</v>
      </c>
      <c r="P896" s="1">
        <v>40816</v>
      </c>
      <c r="Q896">
        <v>1364000</v>
      </c>
      <c r="R896" t="s">
        <v>51</v>
      </c>
      <c r="S896">
        <v>10.566666666666601</v>
      </c>
      <c r="T896" t="s">
        <v>32</v>
      </c>
      <c r="U896" t="s">
        <v>40</v>
      </c>
      <c r="V896" t="s">
        <v>34</v>
      </c>
      <c r="W896" t="s">
        <v>34</v>
      </c>
      <c r="X896" t="s">
        <v>1071</v>
      </c>
      <c r="Y896">
        <v>2013</v>
      </c>
      <c r="Z896">
        <v>2013</v>
      </c>
      <c r="AA896">
        <v>0.39</v>
      </c>
    </row>
    <row r="897" spans="1:27" x14ac:dyDescent="0.25">
      <c r="A897" t="s">
        <v>1069</v>
      </c>
      <c r="B897" t="s">
        <v>1075</v>
      </c>
      <c r="C897" t="s">
        <v>1097</v>
      </c>
      <c r="D897" t="s">
        <v>30</v>
      </c>
      <c r="E897" s="1">
        <v>41283</v>
      </c>
      <c r="F897">
        <v>24300</v>
      </c>
      <c r="G897">
        <v>8.4499999999999993</v>
      </c>
      <c r="H897">
        <v>10.3</v>
      </c>
      <c r="I897">
        <v>52.56</v>
      </c>
      <c r="J897">
        <v>465800</v>
      </c>
      <c r="K897" s="1">
        <v>41283</v>
      </c>
      <c r="L897">
        <v>21696.437000000002</v>
      </c>
      <c r="M897">
        <v>8.1300000000000008</v>
      </c>
      <c r="N897">
        <v>9.6999999999999993</v>
      </c>
      <c r="O897">
        <v>52.3</v>
      </c>
      <c r="P897" s="1">
        <v>40816</v>
      </c>
      <c r="Q897">
        <v>465800</v>
      </c>
      <c r="R897" t="s">
        <v>51</v>
      </c>
      <c r="S897">
        <v>10.566666666666601</v>
      </c>
      <c r="T897" t="s">
        <v>32</v>
      </c>
      <c r="U897" t="s">
        <v>40</v>
      </c>
      <c r="V897" t="s">
        <v>34</v>
      </c>
      <c r="W897" t="s">
        <v>34</v>
      </c>
      <c r="X897" t="s">
        <v>1071</v>
      </c>
      <c r="Y897">
        <v>2013</v>
      </c>
      <c r="Z897">
        <v>2013</v>
      </c>
      <c r="AA897">
        <v>0.39</v>
      </c>
    </row>
    <row r="898" spans="1:27" x14ac:dyDescent="0.25">
      <c r="A898" t="s">
        <v>1069</v>
      </c>
      <c r="B898" t="s">
        <v>89</v>
      </c>
      <c r="C898" t="s">
        <v>1098</v>
      </c>
      <c r="D898" t="s">
        <v>30</v>
      </c>
      <c r="E898" s="1">
        <v>41332</v>
      </c>
      <c r="F898">
        <v>30717.288</v>
      </c>
      <c r="G898">
        <v>8.32</v>
      </c>
      <c r="H898">
        <v>10.6</v>
      </c>
      <c r="I898">
        <v>51</v>
      </c>
      <c r="J898">
        <v>1005673.388</v>
      </c>
      <c r="K898" s="1">
        <v>41332</v>
      </c>
      <c r="L898">
        <v>27500</v>
      </c>
      <c r="M898">
        <v>0</v>
      </c>
      <c r="N898">
        <v>0</v>
      </c>
      <c r="O898">
        <v>0</v>
      </c>
      <c r="P898" s="1">
        <v>40999</v>
      </c>
      <c r="Q898">
        <v>0</v>
      </c>
      <c r="R898" t="s">
        <v>43</v>
      </c>
      <c r="S898">
        <v>7.86666666666666</v>
      </c>
      <c r="T898" t="s">
        <v>32</v>
      </c>
      <c r="U898" t="s">
        <v>40</v>
      </c>
      <c r="V898" t="s">
        <v>34</v>
      </c>
      <c r="W898" t="s">
        <v>34</v>
      </c>
      <c r="X898" t="s">
        <v>1071</v>
      </c>
      <c r="Y898">
        <v>2013</v>
      </c>
      <c r="Z898">
        <v>2013</v>
      </c>
      <c r="AA898">
        <v>0.39</v>
      </c>
    </row>
    <row r="899" spans="1:27" x14ac:dyDescent="0.25">
      <c r="A899" t="s">
        <v>1069</v>
      </c>
      <c r="B899" t="s">
        <v>1084</v>
      </c>
      <c r="C899" t="s">
        <v>1099</v>
      </c>
      <c r="D899" t="s">
        <v>38</v>
      </c>
      <c r="E899" s="1">
        <v>41451</v>
      </c>
      <c r="F899">
        <v>58395</v>
      </c>
      <c r="G899">
        <v>8.3699999999999992</v>
      </c>
      <c r="H899">
        <v>10.5</v>
      </c>
      <c r="I899">
        <v>56.7</v>
      </c>
      <c r="J899">
        <v>944340</v>
      </c>
      <c r="K899" s="1">
        <v>41451</v>
      </c>
      <c r="L899">
        <v>14811</v>
      </c>
      <c r="M899">
        <v>0</v>
      </c>
      <c r="N899">
        <v>0</v>
      </c>
      <c r="O899">
        <v>0</v>
      </c>
      <c r="P899" t="s">
        <v>43</v>
      </c>
      <c r="Q899">
        <v>0</v>
      </c>
      <c r="R899" t="s">
        <v>43</v>
      </c>
      <c r="S899">
        <v>6.2333333333333298</v>
      </c>
      <c r="T899" t="s">
        <v>39</v>
      </c>
      <c r="U899" t="s">
        <v>40</v>
      </c>
      <c r="V899" t="s">
        <v>34</v>
      </c>
      <c r="W899" t="s">
        <v>34</v>
      </c>
      <c r="X899" t="s">
        <v>1071</v>
      </c>
      <c r="Y899">
        <v>2013</v>
      </c>
      <c r="Z899">
        <v>2013</v>
      </c>
      <c r="AA899">
        <v>0.39</v>
      </c>
    </row>
    <row r="900" spans="1:27" x14ac:dyDescent="0.25">
      <c r="A900" t="s">
        <v>1069</v>
      </c>
      <c r="B900" t="s">
        <v>1084</v>
      </c>
      <c r="C900" t="s">
        <v>1100</v>
      </c>
      <c r="D900" t="s">
        <v>38</v>
      </c>
      <c r="E900" s="1">
        <v>41346</v>
      </c>
      <c r="F900">
        <v>6223.5950000000003</v>
      </c>
      <c r="G900">
        <v>0</v>
      </c>
      <c r="H900">
        <v>0</v>
      </c>
      <c r="I900">
        <v>0</v>
      </c>
      <c r="J900">
        <v>96200</v>
      </c>
      <c r="K900" s="1">
        <v>41346</v>
      </c>
      <c r="L900">
        <v>4824.0370000000003</v>
      </c>
      <c r="M900">
        <v>0</v>
      </c>
      <c r="N900">
        <v>0</v>
      </c>
      <c r="O900">
        <v>0</v>
      </c>
      <c r="P900" t="s">
        <v>43</v>
      </c>
      <c r="Q900">
        <v>0</v>
      </c>
      <c r="R900" t="s">
        <v>43</v>
      </c>
      <c r="S900">
        <v>2.0333333333333301</v>
      </c>
      <c r="T900" t="s">
        <v>112</v>
      </c>
      <c r="U900" t="s">
        <v>33</v>
      </c>
      <c r="V900" t="s">
        <v>34</v>
      </c>
      <c r="W900" t="s">
        <v>34</v>
      </c>
      <c r="X900" t="s">
        <v>1071</v>
      </c>
      <c r="Y900">
        <v>2013</v>
      </c>
      <c r="Z900">
        <v>2013</v>
      </c>
      <c r="AA900">
        <v>0.39</v>
      </c>
    </row>
    <row r="901" spans="1:27" x14ac:dyDescent="0.25">
      <c r="A901" t="s">
        <v>1069</v>
      </c>
      <c r="B901" t="s">
        <v>1078</v>
      </c>
      <c r="C901" t="s">
        <v>1101</v>
      </c>
      <c r="D901" t="s">
        <v>38</v>
      </c>
      <c r="E901" s="1">
        <v>41395</v>
      </c>
      <c r="F901">
        <v>1741.8620000000001</v>
      </c>
      <c r="G901">
        <v>0</v>
      </c>
      <c r="H901">
        <v>0</v>
      </c>
      <c r="I901">
        <v>0</v>
      </c>
      <c r="J901">
        <v>53000</v>
      </c>
      <c r="K901" s="1">
        <v>41395</v>
      </c>
      <c r="L901">
        <v>1741.74</v>
      </c>
      <c r="M901">
        <v>0</v>
      </c>
      <c r="N901">
        <v>0</v>
      </c>
      <c r="O901">
        <v>0</v>
      </c>
      <c r="P901" t="s">
        <v>43</v>
      </c>
      <c r="Q901">
        <v>0</v>
      </c>
      <c r="R901" t="s">
        <v>43</v>
      </c>
      <c r="S901">
        <v>2.7333333333333298</v>
      </c>
      <c r="T901" t="s">
        <v>112</v>
      </c>
      <c r="U901" t="s">
        <v>33</v>
      </c>
      <c r="V901" t="s">
        <v>34</v>
      </c>
      <c r="W901" t="s">
        <v>34</v>
      </c>
      <c r="X901" t="s">
        <v>1071</v>
      </c>
      <c r="Y901">
        <v>2013</v>
      </c>
      <c r="Z901">
        <v>2013</v>
      </c>
      <c r="AA901">
        <v>0.39</v>
      </c>
    </row>
    <row r="902" spans="1:27" x14ac:dyDescent="0.25">
      <c r="A902" t="s">
        <v>1069</v>
      </c>
      <c r="B902" t="s">
        <v>1078</v>
      </c>
      <c r="C902" t="s">
        <v>1102</v>
      </c>
      <c r="D902" t="s">
        <v>38</v>
      </c>
      <c r="E902" s="1">
        <v>41752</v>
      </c>
      <c r="F902">
        <v>23384.26</v>
      </c>
      <c r="G902">
        <v>7.11</v>
      </c>
      <c r="H902">
        <v>9.6999999999999993</v>
      </c>
      <c r="I902">
        <v>51.55</v>
      </c>
      <c r="J902">
        <v>565200</v>
      </c>
      <c r="K902" s="1">
        <v>41752</v>
      </c>
      <c r="L902">
        <v>7800</v>
      </c>
      <c r="M902">
        <v>0</v>
      </c>
      <c r="N902">
        <v>0</v>
      </c>
      <c r="O902">
        <v>0</v>
      </c>
      <c r="P902" s="1">
        <v>41394</v>
      </c>
      <c r="Q902">
        <v>0</v>
      </c>
      <c r="R902" t="s">
        <v>43</v>
      </c>
      <c r="S902">
        <v>7.3</v>
      </c>
      <c r="T902" t="s">
        <v>39</v>
      </c>
      <c r="U902" t="s">
        <v>40</v>
      </c>
      <c r="V902" t="s">
        <v>34</v>
      </c>
      <c r="W902" t="s">
        <v>34</v>
      </c>
      <c r="X902" t="s">
        <v>1071</v>
      </c>
      <c r="Y902">
        <v>2014</v>
      </c>
      <c r="Z902">
        <v>2014</v>
      </c>
      <c r="AA902">
        <v>0.39</v>
      </c>
    </row>
    <row r="903" spans="1:27" x14ac:dyDescent="0.25">
      <c r="A903" t="s">
        <v>1069</v>
      </c>
      <c r="B903" t="s">
        <v>1086</v>
      </c>
      <c r="C903" t="s">
        <v>1103</v>
      </c>
      <c r="D903" t="s">
        <v>38</v>
      </c>
      <c r="E903" s="1">
        <v>41563</v>
      </c>
      <c r="F903">
        <v>650.66999999999996</v>
      </c>
      <c r="G903">
        <v>0</v>
      </c>
      <c r="H903">
        <v>0</v>
      </c>
      <c r="I903">
        <v>0</v>
      </c>
      <c r="J903">
        <v>13000</v>
      </c>
      <c r="K903" s="1">
        <v>41563</v>
      </c>
      <c r="L903">
        <v>579.66200000000003</v>
      </c>
      <c r="M903">
        <v>0</v>
      </c>
      <c r="N903">
        <v>0</v>
      </c>
      <c r="O903">
        <v>0</v>
      </c>
      <c r="P903" t="s">
        <v>43</v>
      </c>
      <c r="Q903">
        <v>0</v>
      </c>
      <c r="R903" t="s">
        <v>43</v>
      </c>
      <c r="S903">
        <v>3.5333333333333301</v>
      </c>
      <c r="T903" t="s">
        <v>112</v>
      </c>
      <c r="U903" t="s">
        <v>33</v>
      </c>
      <c r="V903" t="s">
        <v>34</v>
      </c>
      <c r="W903" t="s">
        <v>34</v>
      </c>
      <c r="X903" t="s">
        <v>1071</v>
      </c>
      <c r="Y903">
        <v>2013</v>
      </c>
      <c r="Z903">
        <v>2013</v>
      </c>
      <c r="AA903">
        <v>0.39</v>
      </c>
    </row>
    <row r="904" spans="1:27" x14ac:dyDescent="0.25">
      <c r="A904" t="s">
        <v>1069</v>
      </c>
      <c r="B904" t="s">
        <v>1104</v>
      </c>
      <c r="C904" t="s">
        <v>1105</v>
      </c>
      <c r="D904" t="s">
        <v>38</v>
      </c>
      <c r="E904" s="1">
        <v>41941</v>
      </c>
      <c r="F904">
        <v>8256.76</v>
      </c>
      <c r="G904">
        <v>8.2200000000000006</v>
      </c>
      <c r="H904">
        <v>12</v>
      </c>
      <c r="I904">
        <v>57</v>
      </c>
      <c r="J904">
        <v>113200</v>
      </c>
      <c r="K904" s="1">
        <v>41941</v>
      </c>
      <c r="L904">
        <v>7117.1610000000001</v>
      </c>
      <c r="M904">
        <v>7.54</v>
      </c>
      <c r="N904">
        <v>10.8</v>
      </c>
      <c r="O904">
        <v>57</v>
      </c>
      <c r="P904" s="1">
        <v>41547</v>
      </c>
      <c r="Q904">
        <v>113200</v>
      </c>
      <c r="R904" t="s">
        <v>51</v>
      </c>
      <c r="S904">
        <v>10</v>
      </c>
      <c r="T904" t="s">
        <v>39</v>
      </c>
      <c r="U904" t="s">
        <v>33</v>
      </c>
      <c r="V904" t="s">
        <v>34</v>
      </c>
      <c r="W904" t="s">
        <v>34</v>
      </c>
      <c r="X904" t="s">
        <v>1071</v>
      </c>
      <c r="Y904">
        <v>2014</v>
      </c>
      <c r="Z904">
        <v>2014</v>
      </c>
      <c r="AA904">
        <v>0.39</v>
      </c>
    </row>
    <row r="905" spans="1:27" x14ac:dyDescent="0.25">
      <c r="A905" t="s">
        <v>1069</v>
      </c>
      <c r="B905" t="s">
        <v>1078</v>
      </c>
      <c r="C905" t="s">
        <v>1106</v>
      </c>
      <c r="D905" t="s">
        <v>38</v>
      </c>
      <c r="E905" s="1">
        <v>41717</v>
      </c>
      <c r="F905">
        <v>1919.9490000000001</v>
      </c>
      <c r="G905">
        <v>0</v>
      </c>
      <c r="H905">
        <v>0</v>
      </c>
      <c r="I905">
        <v>0</v>
      </c>
      <c r="J905">
        <v>62000</v>
      </c>
      <c r="K905" s="1">
        <v>41717</v>
      </c>
      <c r="L905">
        <v>1729.9169999999999</v>
      </c>
      <c r="M905">
        <v>0</v>
      </c>
      <c r="N905">
        <v>0</v>
      </c>
      <c r="O905">
        <v>0</v>
      </c>
      <c r="P905" s="1">
        <v>41547</v>
      </c>
      <c r="Q905">
        <v>60300</v>
      </c>
      <c r="R905" t="s">
        <v>51</v>
      </c>
      <c r="S905">
        <v>3.43333333333333</v>
      </c>
      <c r="T905" t="s">
        <v>112</v>
      </c>
      <c r="U905" t="s">
        <v>40</v>
      </c>
      <c r="V905" t="s">
        <v>34</v>
      </c>
      <c r="W905" t="s">
        <v>34</v>
      </c>
      <c r="X905" t="s">
        <v>1071</v>
      </c>
      <c r="Y905">
        <v>2014</v>
      </c>
      <c r="Z905">
        <v>2014</v>
      </c>
      <c r="AA905">
        <v>0.39</v>
      </c>
    </row>
    <row r="906" spans="1:27" x14ac:dyDescent="0.25">
      <c r="A906" t="s">
        <v>1069</v>
      </c>
      <c r="B906" t="s">
        <v>1084</v>
      </c>
      <c r="C906" t="s">
        <v>1107</v>
      </c>
      <c r="D906" t="s">
        <v>38</v>
      </c>
      <c r="E906" s="1">
        <v>41731</v>
      </c>
      <c r="F906">
        <v>7402.6279999999997</v>
      </c>
      <c r="G906">
        <v>0</v>
      </c>
      <c r="H906">
        <v>0</v>
      </c>
      <c r="I906">
        <v>0</v>
      </c>
      <c r="J906">
        <v>54602.896999999997</v>
      </c>
      <c r="K906" s="1">
        <v>41731</v>
      </c>
      <c r="L906">
        <v>7000</v>
      </c>
      <c r="M906">
        <v>0</v>
      </c>
      <c r="N906">
        <v>0</v>
      </c>
      <c r="O906">
        <v>0</v>
      </c>
      <c r="P906" s="1">
        <v>41639</v>
      </c>
      <c r="Q906">
        <v>54000</v>
      </c>
      <c r="R906" t="s">
        <v>51</v>
      </c>
      <c r="S906">
        <v>2.5</v>
      </c>
      <c r="T906" t="s">
        <v>112</v>
      </c>
      <c r="U906" t="s">
        <v>40</v>
      </c>
      <c r="V906" t="s">
        <v>34</v>
      </c>
      <c r="W906" t="s">
        <v>34</v>
      </c>
      <c r="X906" t="s">
        <v>1071</v>
      </c>
      <c r="Y906">
        <v>2014</v>
      </c>
      <c r="Z906">
        <v>2014</v>
      </c>
      <c r="AA906">
        <v>0.39</v>
      </c>
    </row>
    <row r="907" spans="1:27" x14ac:dyDescent="0.25">
      <c r="A907" t="s">
        <v>1069</v>
      </c>
      <c r="B907" t="s">
        <v>1086</v>
      </c>
      <c r="C907" t="s">
        <v>1108</v>
      </c>
      <c r="D907" t="s">
        <v>38</v>
      </c>
      <c r="E907" s="1">
        <v>41976</v>
      </c>
      <c r="F907">
        <v>6347.5690000000004</v>
      </c>
      <c r="G907">
        <v>8.1199999999999992</v>
      </c>
      <c r="H907">
        <v>10.5</v>
      </c>
      <c r="I907">
        <v>58.34</v>
      </c>
      <c r="J907">
        <v>87480.082999999999</v>
      </c>
      <c r="K907" s="1">
        <v>41976</v>
      </c>
      <c r="L907">
        <v>4867.076</v>
      </c>
      <c r="M907">
        <v>7.22</v>
      </c>
      <c r="N907">
        <v>10</v>
      </c>
      <c r="O907">
        <v>45.89</v>
      </c>
      <c r="P907" s="1">
        <v>41547</v>
      </c>
      <c r="Q907">
        <v>87683.161999999997</v>
      </c>
      <c r="R907" t="s">
        <v>51</v>
      </c>
      <c r="S907">
        <v>10</v>
      </c>
      <c r="T907" t="s">
        <v>39</v>
      </c>
      <c r="U907" t="s">
        <v>40</v>
      </c>
      <c r="V907" t="s">
        <v>34</v>
      </c>
      <c r="W907" t="s">
        <v>34</v>
      </c>
      <c r="X907" t="s">
        <v>1071</v>
      </c>
      <c r="Y907">
        <v>2014</v>
      </c>
      <c r="Z907">
        <v>2014</v>
      </c>
      <c r="AA907">
        <v>0.39</v>
      </c>
    </row>
    <row r="908" spans="1:27" x14ac:dyDescent="0.25">
      <c r="A908" t="s">
        <v>1069</v>
      </c>
      <c r="B908" t="s">
        <v>1072</v>
      </c>
      <c r="C908" t="s">
        <v>1109</v>
      </c>
      <c r="D908" t="s">
        <v>30</v>
      </c>
      <c r="E908" s="1">
        <v>42123</v>
      </c>
      <c r="F908">
        <v>181227.16200000001</v>
      </c>
      <c r="G908">
        <v>8.0500000000000007</v>
      </c>
      <c r="H908">
        <v>10.4</v>
      </c>
      <c r="I908">
        <v>51.76</v>
      </c>
      <c r="J908">
        <v>6976386.4299999997</v>
      </c>
      <c r="K908" s="1">
        <v>42123</v>
      </c>
      <c r="L908">
        <v>121544.75</v>
      </c>
      <c r="M908">
        <v>7.6</v>
      </c>
      <c r="N908">
        <v>9.5299999999999994</v>
      </c>
      <c r="O908">
        <v>51.76</v>
      </c>
      <c r="P908" s="1">
        <v>41729</v>
      </c>
      <c r="Q908">
        <v>6976276.1390000004</v>
      </c>
      <c r="R908" t="s">
        <v>51</v>
      </c>
      <c r="S908">
        <v>10</v>
      </c>
      <c r="T908" t="s">
        <v>32</v>
      </c>
      <c r="U908" t="s">
        <v>33</v>
      </c>
      <c r="V908" t="s">
        <v>34</v>
      </c>
      <c r="W908" t="s">
        <v>34</v>
      </c>
      <c r="X908" t="s">
        <v>1071</v>
      </c>
      <c r="Y908">
        <v>2015</v>
      </c>
      <c r="Z908">
        <v>2015</v>
      </c>
      <c r="AA908">
        <v>0.39</v>
      </c>
    </row>
    <row r="909" spans="1:27" x14ac:dyDescent="0.25">
      <c r="A909" t="s">
        <v>1069</v>
      </c>
      <c r="B909" t="s">
        <v>89</v>
      </c>
      <c r="C909" t="s">
        <v>1110</v>
      </c>
      <c r="D909" t="s">
        <v>30</v>
      </c>
      <c r="E909" s="1">
        <v>42179</v>
      </c>
      <c r="F909">
        <v>24319.352999999999</v>
      </c>
      <c r="G909">
        <v>7.94</v>
      </c>
      <c r="H909">
        <v>10.15</v>
      </c>
      <c r="I909">
        <v>51.45</v>
      </c>
      <c r="J909">
        <v>1164924.075</v>
      </c>
      <c r="K909" s="1">
        <v>42179</v>
      </c>
      <c r="L909">
        <v>17125</v>
      </c>
      <c r="M909">
        <v>0</v>
      </c>
      <c r="N909">
        <v>0</v>
      </c>
      <c r="O909">
        <v>0</v>
      </c>
      <c r="P909" s="1">
        <v>41759</v>
      </c>
      <c r="Q909">
        <v>0</v>
      </c>
      <c r="R909" t="s">
        <v>43</v>
      </c>
      <c r="S909">
        <v>9.9666666666666597</v>
      </c>
      <c r="T909" t="s">
        <v>32</v>
      </c>
      <c r="U909" t="s">
        <v>40</v>
      </c>
      <c r="V909" t="s">
        <v>34</v>
      </c>
      <c r="W909" t="s">
        <v>34</v>
      </c>
      <c r="X909" t="s">
        <v>1071</v>
      </c>
      <c r="Y909">
        <v>2015</v>
      </c>
      <c r="Z909">
        <v>2015</v>
      </c>
      <c r="AA909">
        <v>0.39</v>
      </c>
    </row>
    <row r="910" spans="1:27" x14ac:dyDescent="0.25">
      <c r="A910" t="s">
        <v>1069</v>
      </c>
      <c r="B910" t="s">
        <v>1084</v>
      </c>
      <c r="C910" t="s">
        <v>1111</v>
      </c>
      <c r="D910" t="s">
        <v>38</v>
      </c>
      <c r="E910" s="1">
        <v>41927</v>
      </c>
      <c r="F910">
        <v>3149.163</v>
      </c>
      <c r="G910">
        <v>0</v>
      </c>
      <c r="H910">
        <v>0</v>
      </c>
      <c r="I910">
        <v>0</v>
      </c>
      <c r="J910">
        <v>82509.48</v>
      </c>
      <c r="K910" s="1">
        <v>41927</v>
      </c>
      <c r="L910">
        <v>2800</v>
      </c>
      <c r="M910">
        <v>0</v>
      </c>
      <c r="N910">
        <v>0</v>
      </c>
      <c r="O910">
        <v>0</v>
      </c>
      <c r="P910" s="1">
        <v>41820</v>
      </c>
      <c r="Q910">
        <v>0</v>
      </c>
      <c r="R910" t="s">
        <v>51</v>
      </c>
      <c r="S910">
        <v>2.7333333333333298</v>
      </c>
      <c r="T910" t="s">
        <v>112</v>
      </c>
      <c r="U910" t="s">
        <v>40</v>
      </c>
      <c r="V910" t="s">
        <v>34</v>
      </c>
      <c r="W910" t="s">
        <v>34</v>
      </c>
      <c r="X910" t="s">
        <v>1071</v>
      </c>
      <c r="Y910">
        <v>2014</v>
      </c>
      <c r="Z910">
        <v>2014</v>
      </c>
      <c r="AA910">
        <v>0.39</v>
      </c>
    </row>
    <row r="911" spans="1:27" x14ac:dyDescent="0.25">
      <c r="A911" t="s">
        <v>1069</v>
      </c>
      <c r="B911" t="s">
        <v>1078</v>
      </c>
      <c r="C911" t="s">
        <v>1112</v>
      </c>
      <c r="D911" t="s">
        <v>38</v>
      </c>
      <c r="E911" s="1">
        <v>41920</v>
      </c>
      <c r="F911">
        <v>2775.348</v>
      </c>
      <c r="G911">
        <v>0</v>
      </c>
      <c r="H911">
        <v>0</v>
      </c>
      <c r="I911">
        <v>0</v>
      </c>
      <c r="J911">
        <v>20226.642</v>
      </c>
      <c r="K911" s="1">
        <v>41920</v>
      </c>
      <c r="L911">
        <v>1990.296</v>
      </c>
      <c r="M911">
        <v>0</v>
      </c>
      <c r="N911">
        <v>0</v>
      </c>
      <c r="O911">
        <v>0</v>
      </c>
      <c r="P911" s="1">
        <v>41820</v>
      </c>
      <c r="Q911">
        <v>13400</v>
      </c>
      <c r="R911" t="s">
        <v>51</v>
      </c>
      <c r="S911">
        <v>2.5</v>
      </c>
      <c r="T911" t="s">
        <v>112</v>
      </c>
      <c r="U911" t="s">
        <v>40</v>
      </c>
      <c r="V911" t="s">
        <v>34</v>
      </c>
      <c r="W911" t="s">
        <v>34</v>
      </c>
      <c r="X911" t="s">
        <v>1071</v>
      </c>
      <c r="Y911">
        <v>2014</v>
      </c>
      <c r="Z911">
        <v>2014</v>
      </c>
      <c r="AA911">
        <v>0.39</v>
      </c>
    </row>
    <row r="912" spans="1:27" x14ac:dyDescent="0.25">
      <c r="A912" t="s">
        <v>1069</v>
      </c>
      <c r="B912" t="s">
        <v>650</v>
      </c>
      <c r="C912" t="s">
        <v>1113</v>
      </c>
      <c r="D912" t="s">
        <v>30</v>
      </c>
      <c r="E912" s="1">
        <v>42249</v>
      </c>
      <c r="F912">
        <v>112707.72199999999</v>
      </c>
      <c r="G912">
        <v>7.93</v>
      </c>
      <c r="H912">
        <v>10.3</v>
      </c>
      <c r="I912">
        <v>50.09</v>
      </c>
      <c r="J912">
        <v>2584137.9649999999</v>
      </c>
      <c r="K912" s="1">
        <v>42249</v>
      </c>
      <c r="L912">
        <v>89671.644</v>
      </c>
      <c r="M912">
        <v>7.53</v>
      </c>
      <c r="N912">
        <v>9.5</v>
      </c>
      <c r="O912">
        <v>50.09</v>
      </c>
      <c r="P912" s="1">
        <v>41729</v>
      </c>
      <c r="Q912">
        <v>2580074.2209999999</v>
      </c>
      <c r="R912" t="s">
        <v>51</v>
      </c>
      <c r="S912">
        <v>10.233333333333301</v>
      </c>
      <c r="T912" t="s">
        <v>32</v>
      </c>
      <c r="U912" t="s">
        <v>33</v>
      </c>
      <c r="V912" t="s">
        <v>34</v>
      </c>
      <c r="W912" t="s">
        <v>34</v>
      </c>
      <c r="X912" t="s">
        <v>1071</v>
      </c>
      <c r="Y912">
        <v>2015</v>
      </c>
      <c r="Z912">
        <v>2015</v>
      </c>
      <c r="AA912">
        <v>0.39</v>
      </c>
    </row>
    <row r="913" spans="1:27" x14ac:dyDescent="0.25">
      <c r="A913" t="s">
        <v>1069</v>
      </c>
      <c r="B913" t="s">
        <v>1084</v>
      </c>
      <c r="C913" t="s">
        <v>1114</v>
      </c>
      <c r="D913" t="s">
        <v>38</v>
      </c>
      <c r="E913" s="1">
        <v>42110</v>
      </c>
      <c r="F913">
        <v>5317.2569999999996</v>
      </c>
      <c r="G913">
        <v>0</v>
      </c>
      <c r="H913">
        <v>0</v>
      </c>
      <c r="I913">
        <v>0</v>
      </c>
      <c r="J913">
        <v>110800</v>
      </c>
      <c r="K913" s="1">
        <v>42110</v>
      </c>
      <c r="L913">
        <v>0</v>
      </c>
      <c r="M913">
        <v>0</v>
      </c>
      <c r="N913">
        <v>0</v>
      </c>
      <c r="O913">
        <v>0</v>
      </c>
      <c r="P913" t="s">
        <v>43</v>
      </c>
      <c r="Q913">
        <v>0</v>
      </c>
      <c r="R913" t="s">
        <v>43</v>
      </c>
      <c r="S913">
        <v>2.5333333333333301</v>
      </c>
      <c r="T913" t="s">
        <v>112</v>
      </c>
      <c r="U913" t="s">
        <v>43</v>
      </c>
      <c r="V913" t="s">
        <v>34</v>
      </c>
      <c r="W913" t="s">
        <v>34</v>
      </c>
      <c r="X913" t="s">
        <v>1071</v>
      </c>
      <c r="Y913">
        <v>2015</v>
      </c>
      <c r="Z913">
        <v>2015</v>
      </c>
      <c r="AA913">
        <v>0.39</v>
      </c>
    </row>
    <row r="914" spans="1:27" x14ac:dyDescent="0.25">
      <c r="A914" t="s">
        <v>1069</v>
      </c>
      <c r="B914" t="s">
        <v>1078</v>
      </c>
      <c r="C914" t="s">
        <v>1115</v>
      </c>
      <c r="D914" t="s">
        <v>38</v>
      </c>
      <c r="E914" s="1">
        <v>42110</v>
      </c>
      <c r="F914">
        <v>2604.2689999999998</v>
      </c>
      <c r="G914">
        <v>0</v>
      </c>
      <c r="H914">
        <v>0</v>
      </c>
      <c r="I914">
        <v>0</v>
      </c>
      <c r="J914">
        <v>28200</v>
      </c>
      <c r="K914" s="1">
        <v>42110</v>
      </c>
      <c r="L914">
        <v>0</v>
      </c>
      <c r="M914">
        <v>0</v>
      </c>
      <c r="N914">
        <v>0</v>
      </c>
      <c r="O914">
        <v>0</v>
      </c>
      <c r="P914" t="s">
        <v>43</v>
      </c>
      <c r="Q914">
        <v>0</v>
      </c>
      <c r="R914" t="s">
        <v>43</v>
      </c>
      <c r="S914">
        <v>2.5333333333333301</v>
      </c>
      <c r="T914" t="s">
        <v>112</v>
      </c>
      <c r="U914" t="s">
        <v>43</v>
      </c>
      <c r="V914" t="s">
        <v>34</v>
      </c>
      <c r="W914" t="s">
        <v>34</v>
      </c>
      <c r="X914" t="s">
        <v>1071</v>
      </c>
      <c r="Y914">
        <v>2015</v>
      </c>
      <c r="Z914">
        <v>2015</v>
      </c>
      <c r="AA914">
        <v>0.39</v>
      </c>
    </row>
    <row r="915" spans="1:27" x14ac:dyDescent="0.25">
      <c r="A915" t="s">
        <v>1069</v>
      </c>
      <c r="B915" t="s">
        <v>1078</v>
      </c>
      <c r="C915" t="s">
        <v>1116</v>
      </c>
      <c r="D915" t="s">
        <v>38</v>
      </c>
      <c r="E915" s="1">
        <v>42137</v>
      </c>
      <c r="F915">
        <v>2869.6280000000002</v>
      </c>
      <c r="G915">
        <v>0</v>
      </c>
      <c r="H915">
        <v>0</v>
      </c>
      <c r="I915">
        <v>0</v>
      </c>
      <c r="J915">
        <v>45800</v>
      </c>
      <c r="K915" s="1">
        <v>42137</v>
      </c>
      <c r="L915">
        <v>2814.9259999999999</v>
      </c>
      <c r="M915">
        <v>0</v>
      </c>
      <c r="N915">
        <v>0</v>
      </c>
      <c r="O915">
        <v>0</v>
      </c>
      <c r="P915" s="1">
        <v>42063</v>
      </c>
      <c r="Q915">
        <v>0</v>
      </c>
      <c r="R915" t="s">
        <v>51</v>
      </c>
      <c r="S915">
        <v>0.86666666666666603</v>
      </c>
      <c r="T915" t="s">
        <v>112</v>
      </c>
      <c r="U915" t="s">
        <v>33</v>
      </c>
      <c r="V915" t="s">
        <v>34</v>
      </c>
      <c r="W915" t="s">
        <v>34</v>
      </c>
      <c r="X915" t="s">
        <v>1071</v>
      </c>
      <c r="Y915">
        <v>2015</v>
      </c>
      <c r="Z915">
        <v>2015</v>
      </c>
      <c r="AA915">
        <v>0.39</v>
      </c>
    </row>
    <row r="916" spans="1:27" x14ac:dyDescent="0.25">
      <c r="A916" t="s">
        <v>1069</v>
      </c>
      <c r="B916" t="s">
        <v>1084</v>
      </c>
      <c r="C916" t="s">
        <v>1117</v>
      </c>
      <c r="D916" t="s">
        <v>38</v>
      </c>
      <c r="E916" s="1">
        <v>42144</v>
      </c>
      <c r="F916">
        <v>5524.4059999999999</v>
      </c>
      <c r="G916">
        <v>0</v>
      </c>
      <c r="H916">
        <v>0</v>
      </c>
      <c r="I916">
        <v>0</v>
      </c>
      <c r="J916">
        <v>113800</v>
      </c>
      <c r="K916" s="1">
        <v>42144</v>
      </c>
      <c r="L916">
        <v>5524.4059999999999</v>
      </c>
      <c r="M916">
        <v>0</v>
      </c>
      <c r="N916">
        <v>0</v>
      </c>
      <c r="O916">
        <v>0</v>
      </c>
      <c r="P916" s="1">
        <v>42063</v>
      </c>
      <c r="Q916">
        <v>113800</v>
      </c>
      <c r="R916" t="s">
        <v>51</v>
      </c>
      <c r="S916">
        <v>1.1000000000000001</v>
      </c>
      <c r="T916" t="s">
        <v>112</v>
      </c>
      <c r="U916" t="s">
        <v>33</v>
      </c>
      <c r="V916" t="s">
        <v>34</v>
      </c>
      <c r="W916" t="s">
        <v>34</v>
      </c>
      <c r="X916" t="s">
        <v>1071</v>
      </c>
      <c r="Y916">
        <v>2015</v>
      </c>
      <c r="Z916">
        <v>2015</v>
      </c>
      <c r="AA916">
        <v>0.39</v>
      </c>
    </row>
    <row r="917" spans="1:27" x14ac:dyDescent="0.25">
      <c r="A917" t="s">
        <v>1069</v>
      </c>
      <c r="B917" t="s">
        <v>1072</v>
      </c>
      <c r="C917" t="s">
        <v>1118</v>
      </c>
      <c r="D917" t="s">
        <v>38</v>
      </c>
      <c r="E917" s="1">
        <v>41550</v>
      </c>
      <c r="F917">
        <v>1337.2729999999999</v>
      </c>
      <c r="G917">
        <v>0</v>
      </c>
      <c r="H917">
        <v>0</v>
      </c>
      <c r="I917">
        <v>0</v>
      </c>
      <c r="J917">
        <v>8027.1040000000003</v>
      </c>
      <c r="K917" s="1">
        <v>41550</v>
      </c>
      <c r="L917">
        <v>1266.546</v>
      </c>
      <c r="M917">
        <v>0</v>
      </c>
      <c r="N917">
        <v>0</v>
      </c>
      <c r="O917">
        <v>0</v>
      </c>
      <c r="P917" s="1">
        <v>41425</v>
      </c>
      <c r="Q917">
        <v>0</v>
      </c>
      <c r="R917" t="s">
        <v>43</v>
      </c>
      <c r="S917">
        <v>2.6333333333333302</v>
      </c>
      <c r="T917" t="s">
        <v>112</v>
      </c>
      <c r="U917" t="s">
        <v>33</v>
      </c>
      <c r="V917" t="s">
        <v>34</v>
      </c>
      <c r="W917" t="s">
        <v>34</v>
      </c>
      <c r="X917" t="s">
        <v>1071</v>
      </c>
      <c r="Y917">
        <v>2013</v>
      </c>
      <c r="Z917">
        <v>2013</v>
      </c>
      <c r="AA917">
        <v>0.39</v>
      </c>
    </row>
    <row r="918" spans="1:27" x14ac:dyDescent="0.25">
      <c r="A918" t="s">
        <v>1069</v>
      </c>
      <c r="B918" t="s">
        <v>1086</v>
      </c>
      <c r="C918" t="s">
        <v>1119</v>
      </c>
      <c r="D918" t="s">
        <v>38</v>
      </c>
      <c r="E918" s="1">
        <v>42263</v>
      </c>
      <c r="F918">
        <v>414.005</v>
      </c>
      <c r="G918">
        <v>0</v>
      </c>
      <c r="H918">
        <v>0</v>
      </c>
      <c r="I918">
        <v>0</v>
      </c>
      <c r="J918">
        <v>3240.9029999999998</v>
      </c>
      <c r="K918" s="1">
        <v>42263</v>
      </c>
      <c r="L918">
        <v>261.39400000000001</v>
      </c>
      <c r="M918">
        <v>0</v>
      </c>
      <c r="N918">
        <v>0</v>
      </c>
      <c r="O918">
        <v>0</v>
      </c>
      <c r="P918" s="1">
        <v>42155</v>
      </c>
      <c r="Q918">
        <v>0</v>
      </c>
      <c r="R918" t="s">
        <v>43</v>
      </c>
      <c r="S918">
        <v>2.6</v>
      </c>
      <c r="T918" t="s">
        <v>112</v>
      </c>
      <c r="U918" t="s">
        <v>33</v>
      </c>
      <c r="V918" t="s">
        <v>34</v>
      </c>
      <c r="W918" t="s">
        <v>34</v>
      </c>
      <c r="X918" t="s">
        <v>1071</v>
      </c>
      <c r="Y918">
        <v>2015</v>
      </c>
      <c r="Z918">
        <v>2015</v>
      </c>
      <c r="AA918">
        <v>0.39</v>
      </c>
    </row>
    <row r="919" spans="1:27" x14ac:dyDescent="0.25">
      <c r="A919" t="s">
        <v>1069</v>
      </c>
      <c r="B919" t="s">
        <v>89</v>
      </c>
      <c r="C919" t="s">
        <v>1120</v>
      </c>
      <c r="D919" t="s">
        <v>30</v>
      </c>
      <c r="E919" s="1">
        <v>42592</v>
      </c>
      <c r="F919">
        <v>33397.362999999998</v>
      </c>
      <c r="G919">
        <v>7.58</v>
      </c>
      <c r="H919">
        <v>9.9</v>
      </c>
      <c r="I919">
        <v>49.01</v>
      </c>
      <c r="J919">
        <v>1368113.63</v>
      </c>
      <c r="K919" s="1">
        <v>42592</v>
      </c>
      <c r="L919">
        <v>20390</v>
      </c>
      <c r="M919">
        <v>0</v>
      </c>
      <c r="N919">
        <v>0</v>
      </c>
      <c r="O919">
        <v>0</v>
      </c>
      <c r="P919" s="1">
        <v>42185</v>
      </c>
      <c r="Q919">
        <v>0</v>
      </c>
      <c r="R919" t="s">
        <v>43</v>
      </c>
      <c r="S919">
        <v>9.9666666666666597</v>
      </c>
      <c r="T919" t="s">
        <v>32</v>
      </c>
      <c r="U919" t="s">
        <v>40</v>
      </c>
      <c r="V919" t="s">
        <v>34</v>
      </c>
      <c r="W919" t="s">
        <v>34</v>
      </c>
      <c r="X919" t="s">
        <v>1071</v>
      </c>
      <c r="Y919">
        <v>2016</v>
      </c>
      <c r="Z919">
        <v>2016</v>
      </c>
      <c r="AA919">
        <v>0.39</v>
      </c>
    </row>
    <row r="920" spans="1:27" x14ac:dyDescent="0.25">
      <c r="A920" t="s">
        <v>1069</v>
      </c>
      <c r="B920" t="s">
        <v>1072</v>
      </c>
      <c r="C920" t="s">
        <v>1121</v>
      </c>
      <c r="D920" t="s">
        <v>30</v>
      </c>
      <c r="E920" s="1">
        <v>42802</v>
      </c>
      <c r="F920">
        <v>206405</v>
      </c>
      <c r="G920">
        <v>7.71</v>
      </c>
      <c r="H920">
        <v>9.9</v>
      </c>
      <c r="I920">
        <v>51.8</v>
      </c>
      <c r="J920">
        <v>7195256</v>
      </c>
      <c r="K920" s="1">
        <v>42802</v>
      </c>
      <c r="L920">
        <v>92000</v>
      </c>
      <c r="M920">
        <v>0</v>
      </c>
      <c r="N920">
        <v>0</v>
      </c>
      <c r="O920">
        <v>0</v>
      </c>
      <c r="P920" s="1">
        <v>42460</v>
      </c>
      <c r="Q920">
        <v>0</v>
      </c>
      <c r="R920" t="s">
        <v>43</v>
      </c>
      <c r="S920">
        <v>8.3333333333333304</v>
      </c>
      <c r="T920" t="s">
        <v>32</v>
      </c>
      <c r="U920" t="s">
        <v>40</v>
      </c>
      <c r="V920" t="s">
        <v>34</v>
      </c>
      <c r="W920" t="s">
        <v>34</v>
      </c>
      <c r="X920" t="s">
        <v>1071</v>
      </c>
      <c r="Y920">
        <v>2017</v>
      </c>
      <c r="Z920">
        <v>2017</v>
      </c>
      <c r="AA920">
        <v>0.39</v>
      </c>
    </row>
    <row r="921" spans="1:27" x14ac:dyDescent="0.25">
      <c r="A921" t="s">
        <v>1069</v>
      </c>
      <c r="B921" t="s">
        <v>1075</v>
      </c>
      <c r="C921" t="s">
        <v>1122</v>
      </c>
      <c r="D921" t="s">
        <v>30</v>
      </c>
      <c r="E921" s="1">
        <v>42641</v>
      </c>
      <c r="F921">
        <v>59310.680999999997</v>
      </c>
      <c r="G921">
        <v>7.73</v>
      </c>
      <c r="H921">
        <v>9.9</v>
      </c>
      <c r="I921">
        <v>54.83</v>
      </c>
      <c r="J921">
        <v>1906001.706</v>
      </c>
      <c r="K921" s="1">
        <v>42641</v>
      </c>
      <c r="L921">
        <v>3000</v>
      </c>
      <c r="M921">
        <v>0</v>
      </c>
      <c r="N921">
        <v>0</v>
      </c>
      <c r="O921">
        <v>0</v>
      </c>
      <c r="P921" t="s">
        <v>43</v>
      </c>
      <c r="Q921">
        <v>0</v>
      </c>
      <c r="R921" t="s">
        <v>43</v>
      </c>
      <c r="S921">
        <v>7.2666666666666604</v>
      </c>
      <c r="T921" t="s">
        <v>32</v>
      </c>
      <c r="U921" t="s">
        <v>40</v>
      </c>
      <c r="V921" t="s">
        <v>34</v>
      </c>
      <c r="W921" t="s">
        <v>34</v>
      </c>
      <c r="X921" t="s">
        <v>1071</v>
      </c>
      <c r="Y921">
        <v>2016</v>
      </c>
      <c r="Z921">
        <v>2016</v>
      </c>
      <c r="AA921">
        <v>0.39</v>
      </c>
    </row>
    <row r="922" spans="1:27" x14ac:dyDescent="0.25">
      <c r="A922" t="s">
        <v>1069</v>
      </c>
      <c r="B922" t="s">
        <v>1084</v>
      </c>
      <c r="C922" t="s">
        <v>1123</v>
      </c>
      <c r="D922" t="s">
        <v>38</v>
      </c>
      <c r="E922" s="1">
        <v>42320</v>
      </c>
      <c r="F922">
        <v>4330.0309999999999</v>
      </c>
      <c r="G922">
        <v>0</v>
      </c>
      <c r="H922">
        <v>0</v>
      </c>
      <c r="I922">
        <v>0</v>
      </c>
      <c r="J922">
        <v>152900</v>
      </c>
      <c r="K922" s="1">
        <v>42320</v>
      </c>
      <c r="L922">
        <v>4493.0550000000003</v>
      </c>
      <c r="M922">
        <v>0</v>
      </c>
      <c r="N922">
        <v>0</v>
      </c>
      <c r="O922">
        <v>0</v>
      </c>
      <c r="P922" s="1">
        <v>42247</v>
      </c>
      <c r="Q922">
        <v>152900</v>
      </c>
      <c r="R922" t="s">
        <v>51</v>
      </c>
      <c r="S922">
        <v>3.36666666666666</v>
      </c>
      <c r="T922" t="s">
        <v>112</v>
      </c>
      <c r="U922" t="s">
        <v>33</v>
      </c>
      <c r="V922" t="s">
        <v>34</v>
      </c>
      <c r="W922" t="s">
        <v>34</v>
      </c>
      <c r="X922" t="s">
        <v>1071</v>
      </c>
      <c r="Y922">
        <v>2015</v>
      </c>
      <c r="Z922">
        <v>2015</v>
      </c>
      <c r="AA922">
        <v>0.39</v>
      </c>
    </row>
    <row r="923" spans="1:27" x14ac:dyDescent="0.25">
      <c r="A923" t="s">
        <v>1069</v>
      </c>
      <c r="B923" t="s">
        <v>1084</v>
      </c>
      <c r="C923" t="s">
        <v>1124</v>
      </c>
      <c r="D923" t="s">
        <v>38</v>
      </c>
      <c r="E923" s="1">
        <v>42509</v>
      </c>
      <c r="F923">
        <v>5039.018</v>
      </c>
      <c r="G923">
        <v>0</v>
      </c>
      <c r="H923">
        <v>0</v>
      </c>
      <c r="I923">
        <v>0</v>
      </c>
      <c r="J923">
        <v>168800</v>
      </c>
      <c r="K923" s="1">
        <v>42509</v>
      </c>
      <c r="L923">
        <v>5389</v>
      </c>
      <c r="M923">
        <v>0</v>
      </c>
      <c r="N923">
        <v>0</v>
      </c>
      <c r="O923">
        <v>0</v>
      </c>
      <c r="P923" s="1">
        <v>42429</v>
      </c>
      <c r="Q923">
        <v>168800</v>
      </c>
      <c r="R923" t="s">
        <v>51</v>
      </c>
      <c r="S923">
        <v>3.6</v>
      </c>
      <c r="T923" t="s">
        <v>112</v>
      </c>
      <c r="U923" t="s">
        <v>33</v>
      </c>
      <c r="V923" t="s">
        <v>34</v>
      </c>
      <c r="W923" t="s">
        <v>34</v>
      </c>
      <c r="X923" t="s">
        <v>1071</v>
      </c>
      <c r="Y923">
        <v>2016</v>
      </c>
      <c r="Z923">
        <v>2016</v>
      </c>
      <c r="AA923">
        <v>0.39</v>
      </c>
    </row>
    <row r="924" spans="1:27" x14ac:dyDescent="0.25">
      <c r="A924" t="s">
        <v>1069</v>
      </c>
      <c r="B924" t="s">
        <v>1078</v>
      </c>
      <c r="C924" t="s">
        <v>1125</v>
      </c>
      <c r="D924" t="s">
        <v>38</v>
      </c>
      <c r="E924" s="1">
        <v>42320</v>
      </c>
      <c r="F924">
        <v>1807.2049999999999</v>
      </c>
      <c r="G924">
        <v>0</v>
      </c>
      <c r="H924">
        <v>0</v>
      </c>
      <c r="I924">
        <v>0</v>
      </c>
      <c r="J924">
        <v>59000</v>
      </c>
      <c r="K924" s="1">
        <v>42320</v>
      </c>
      <c r="L924">
        <v>1878.1510000000001</v>
      </c>
      <c r="M924">
        <v>0</v>
      </c>
      <c r="N924">
        <v>0</v>
      </c>
      <c r="O924">
        <v>0</v>
      </c>
      <c r="P924" s="1">
        <v>42247</v>
      </c>
      <c r="Q924">
        <v>59000</v>
      </c>
      <c r="R924" t="s">
        <v>51</v>
      </c>
      <c r="S924">
        <v>3.36666666666666</v>
      </c>
      <c r="T924" t="s">
        <v>112</v>
      </c>
      <c r="U924" t="s">
        <v>33</v>
      </c>
      <c r="V924" t="s">
        <v>34</v>
      </c>
      <c r="W924" t="s">
        <v>34</v>
      </c>
      <c r="X924" t="s">
        <v>1071</v>
      </c>
      <c r="Y924">
        <v>2015</v>
      </c>
      <c r="Z924">
        <v>2015</v>
      </c>
      <c r="AA924">
        <v>0.39</v>
      </c>
    </row>
    <row r="925" spans="1:27" x14ac:dyDescent="0.25">
      <c r="A925" t="s">
        <v>1069</v>
      </c>
      <c r="B925" t="s">
        <v>1078</v>
      </c>
      <c r="C925" t="s">
        <v>1126</v>
      </c>
      <c r="D925" t="s">
        <v>38</v>
      </c>
      <c r="E925" s="1">
        <v>42509</v>
      </c>
      <c r="F925">
        <v>3597.8380000000002</v>
      </c>
      <c r="G925">
        <v>0</v>
      </c>
      <c r="H925">
        <v>0</v>
      </c>
      <c r="I925">
        <v>0</v>
      </c>
      <c r="J925">
        <v>75900</v>
      </c>
      <c r="K925" s="1">
        <v>42509</v>
      </c>
      <c r="L925">
        <v>3570.05</v>
      </c>
      <c r="M925">
        <v>0</v>
      </c>
      <c r="N925">
        <v>0</v>
      </c>
      <c r="O925">
        <v>0</v>
      </c>
      <c r="P925" s="1">
        <v>42429</v>
      </c>
      <c r="Q925">
        <v>75900</v>
      </c>
      <c r="R925" t="s">
        <v>51</v>
      </c>
      <c r="S925">
        <v>3.6</v>
      </c>
      <c r="T925" t="s">
        <v>112</v>
      </c>
      <c r="U925" t="s">
        <v>33</v>
      </c>
      <c r="V925" t="s">
        <v>34</v>
      </c>
      <c r="W925" t="s">
        <v>34</v>
      </c>
      <c r="X925" t="s">
        <v>1071</v>
      </c>
      <c r="Y925">
        <v>2016</v>
      </c>
      <c r="Z925">
        <v>2016</v>
      </c>
      <c r="AA925">
        <v>0.39</v>
      </c>
    </row>
    <row r="926" spans="1:27" x14ac:dyDescent="0.25">
      <c r="A926" t="s">
        <v>1069</v>
      </c>
      <c r="B926" t="s">
        <v>650</v>
      </c>
      <c r="C926" t="s">
        <v>1127</v>
      </c>
      <c r="D926" t="s">
        <v>30</v>
      </c>
      <c r="E926" s="1">
        <v>42858</v>
      </c>
      <c r="F926">
        <v>65150.190999999999</v>
      </c>
      <c r="G926">
        <v>7.7</v>
      </c>
      <c r="H926">
        <v>9.9</v>
      </c>
      <c r="I926">
        <v>49.72</v>
      </c>
      <c r="J926">
        <v>2529304.15</v>
      </c>
      <c r="K926" s="1">
        <v>42858</v>
      </c>
      <c r="L926">
        <v>32531.186000000002</v>
      </c>
      <c r="M926">
        <v>7.43</v>
      </c>
      <c r="N926">
        <v>9.5</v>
      </c>
      <c r="O926">
        <v>49.2</v>
      </c>
      <c r="P926" s="1">
        <v>42369</v>
      </c>
      <c r="Q926">
        <v>2525954.9380000001</v>
      </c>
      <c r="R926" t="s">
        <v>51</v>
      </c>
      <c r="S926">
        <v>10.199999999999999</v>
      </c>
      <c r="T926" t="s">
        <v>32</v>
      </c>
      <c r="U926" t="s">
        <v>33</v>
      </c>
      <c r="V926" t="s">
        <v>34</v>
      </c>
      <c r="W926" t="s">
        <v>34</v>
      </c>
      <c r="X926" t="s">
        <v>1071</v>
      </c>
      <c r="Y926">
        <v>2017</v>
      </c>
      <c r="Z926">
        <v>2017</v>
      </c>
      <c r="AA926">
        <v>0.39</v>
      </c>
    </row>
    <row r="927" spans="1:27" x14ac:dyDescent="0.25">
      <c r="A927" t="s">
        <v>1069</v>
      </c>
      <c r="B927" t="s">
        <v>1086</v>
      </c>
      <c r="C927" t="s">
        <v>1128</v>
      </c>
      <c r="D927" t="s">
        <v>38</v>
      </c>
      <c r="E927" s="1">
        <v>42501</v>
      </c>
      <c r="F927">
        <v>209.20400000000001</v>
      </c>
      <c r="G927">
        <v>0</v>
      </c>
      <c r="H927">
        <v>0</v>
      </c>
      <c r="I927">
        <v>0</v>
      </c>
      <c r="J927">
        <v>4500</v>
      </c>
      <c r="K927" s="1">
        <v>42501</v>
      </c>
      <c r="L927">
        <v>208.78899999999999</v>
      </c>
      <c r="M927">
        <v>0</v>
      </c>
      <c r="N927">
        <v>0</v>
      </c>
      <c r="O927">
        <v>0</v>
      </c>
      <c r="P927" s="1">
        <v>42400</v>
      </c>
      <c r="Q927">
        <v>4500</v>
      </c>
      <c r="R927" t="s">
        <v>43</v>
      </c>
      <c r="S927">
        <v>2.7333333333333298</v>
      </c>
      <c r="T927" t="s">
        <v>112</v>
      </c>
      <c r="U927" t="s">
        <v>33</v>
      </c>
      <c r="V927" t="s">
        <v>34</v>
      </c>
      <c r="W927" t="s">
        <v>34</v>
      </c>
      <c r="X927" t="s">
        <v>1071</v>
      </c>
      <c r="Y927">
        <v>2016</v>
      </c>
      <c r="Z927">
        <v>2016</v>
      </c>
      <c r="AA927">
        <v>0.39</v>
      </c>
    </row>
    <row r="928" spans="1:27" x14ac:dyDescent="0.25">
      <c r="A928" t="s">
        <v>1069</v>
      </c>
      <c r="B928" t="s">
        <v>1078</v>
      </c>
      <c r="C928" t="s">
        <v>1129</v>
      </c>
      <c r="D928" t="s">
        <v>38</v>
      </c>
      <c r="E928" s="1">
        <v>42753</v>
      </c>
      <c r="F928">
        <v>3451.81</v>
      </c>
      <c r="G928">
        <v>0</v>
      </c>
      <c r="H928">
        <v>0</v>
      </c>
      <c r="I928">
        <v>0</v>
      </c>
      <c r="J928">
        <v>104300</v>
      </c>
      <c r="K928" s="1">
        <v>42753</v>
      </c>
      <c r="L928">
        <v>3186.2979999999998</v>
      </c>
      <c r="M928">
        <v>0</v>
      </c>
      <c r="N928">
        <v>0</v>
      </c>
      <c r="O928">
        <v>0</v>
      </c>
      <c r="P928" s="1">
        <v>42613</v>
      </c>
      <c r="Q928">
        <v>0</v>
      </c>
      <c r="R928" t="s">
        <v>43</v>
      </c>
      <c r="S928">
        <v>3.6666666666666599</v>
      </c>
      <c r="T928" t="s">
        <v>112</v>
      </c>
      <c r="U928" t="s">
        <v>33</v>
      </c>
      <c r="V928" t="s">
        <v>34</v>
      </c>
      <c r="W928" t="s">
        <v>34</v>
      </c>
      <c r="X928" t="s">
        <v>1071</v>
      </c>
      <c r="Y928">
        <v>2017</v>
      </c>
      <c r="Z928">
        <v>2017</v>
      </c>
      <c r="AA928">
        <v>0.39</v>
      </c>
    </row>
    <row r="929" spans="1:27" x14ac:dyDescent="0.25">
      <c r="A929" t="s">
        <v>1069</v>
      </c>
      <c r="B929" t="s">
        <v>1084</v>
      </c>
      <c r="C929" t="s">
        <v>1130</v>
      </c>
      <c r="D929" t="s">
        <v>38</v>
      </c>
      <c r="E929" s="1">
        <v>42753</v>
      </c>
      <c r="F929">
        <v>4961.2330000000002</v>
      </c>
      <c r="G929">
        <v>0</v>
      </c>
      <c r="H929">
        <v>0</v>
      </c>
      <c r="I929">
        <v>0</v>
      </c>
      <c r="J929">
        <v>212700</v>
      </c>
      <c r="K929" s="1">
        <v>42753</v>
      </c>
      <c r="L929">
        <v>4504.1379999999999</v>
      </c>
      <c r="M929">
        <v>0</v>
      </c>
      <c r="N929">
        <v>0</v>
      </c>
      <c r="O929">
        <v>0</v>
      </c>
      <c r="P929" s="1">
        <v>42613</v>
      </c>
      <c r="Q929">
        <v>0</v>
      </c>
      <c r="R929" t="s">
        <v>43</v>
      </c>
      <c r="S929">
        <v>3.6666666666666599</v>
      </c>
      <c r="T929" t="s">
        <v>112</v>
      </c>
      <c r="U929" t="s">
        <v>33</v>
      </c>
      <c r="V929" t="s">
        <v>34</v>
      </c>
      <c r="W929" t="s">
        <v>34</v>
      </c>
      <c r="X929" t="s">
        <v>1071</v>
      </c>
      <c r="Y929">
        <v>2017</v>
      </c>
      <c r="Z929">
        <v>2017</v>
      </c>
      <c r="AA929">
        <v>0.39</v>
      </c>
    </row>
    <row r="930" spans="1:27" x14ac:dyDescent="0.25">
      <c r="A930" t="s">
        <v>1069</v>
      </c>
      <c r="B930" t="s">
        <v>1084</v>
      </c>
      <c r="C930" t="s">
        <v>1131</v>
      </c>
      <c r="D930" t="s">
        <v>38</v>
      </c>
      <c r="E930" s="1">
        <v>43152</v>
      </c>
      <c r="F930">
        <v>60455.671999999999</v>
      </c>
      <c r="G930">
        <v>7.5</v>
      </c>
      <c r="H930">
        <v>10.35</v>
      </c>
      <c r="I930">
        <v>54.2</v>
      </c>
      <c r="J930">
        <v>1315950.736</v>
      </c>
      <c r="K930" s="1">
        <v>43152</v>
      </c>
      <c r="L930">
        <v>18031.544999999998</v>
      </c>
      <c r="M930">
        <v>7.2</v>
      </c>
      <c r="N930">
        <v>9.8000000000000007</v>
      </c>
      <c r="O930">
        <v>54.16</v>
      </c>
      <c r="P930" s="1">
        <v>42735</v>
      </c>
      <c r="Q930">
        <v>1220578.9169999999</v>
      </c>
      <c r="R930" t="s">
        <v>51</v>
      </c>
      <c r="S930">
        <v>10.533333333333299</v>
      </c>
      <c r="T930" t="s">
        <v>39</v>
      </c>
      <c r="U930" t="s">
        <v>33</v>
      </c>
      <c r="V930" t="s">
        <v>34</v>
      </c>
      <c r="W930" t="s">
        <v>34</v>
      </c>
      <c r="X930" t="s">
        <v>1071</v>
      </c>
      <c r="Y930">
        <v>2018</v>
      </c>
      <c r="Z930">
        <v>2018</v>
      </c>
      <c r="AA930">
        <v>0.25</v>
      </c>
    </row>
    <row r="931" spans="1:27" x14ac:dyDescent="0.25">
      <c r="A931" t="s">
        <v>1069</v>
      </c>
      <c r="B931" t="s">
        <v>1078</v>
      </c>
      <c r="C931" t="s">
        <v>1132</v>
      </c>
      <c r="D931" t="s">
        <v>38</v>
      </c>
      <c r="E931" s="1">
        <v>43152</v>
      </c>
      <c r="F931">
        <v>52233.377999999997</v>
      </c>
      <c r="G931">
        <v>7.5</v>
      </c>
      <c r="H931">
        <v>10.35</v>
      </c>
      <c r="I931">
        <v>54.2</v>
      </c>
      <c r="J931">
        <v>843675.88800000004</v>
      </c>
      <c r="K931" s="1">
        <v>43152</v>
      </c>
      <c r="L931">
        <v>15200.572</v>
      </c>
      <c r="M931">
        <v>7.2</v>
      </c>
      <c r="N931">
        <v>9.8000000000000007</v>
      </c>
      <c r="O931">
        <v>54.16</v>
      </c>
      <c r="P931" s="1">
        <v>42735</v>
      </c>
      <c r="Q931">
        <v>807347.20499999996</v>
      </c>
      <c r="R931" t="s">
        <v>51</v>
      </c>
      <c r="S931">
        <v>10.533333333333299</v>
      </c>
      <c r="T931" t="s">
        <v>39</v>
      </c>
      <c r="U931" t="s">
        <v>33</v>
      </c>
      <c r="V931" t="s">
        <v>34</v>
      </c>
      <c r="W931" t="s">
        <v>34</v>
      </c>
      <c r="X931" t="s">
        <v>1071</v>
      </c>
      <c r="Y931">
        <v>2018</v>
      </c>
      <c r="Z931">
        <v>2018</v>
      </c>
      <c r="AA931">
        <v>0.25</v>
      </c>
    </row>
    <row r="932" spans="1:27" x14ac:dyDescent="0.25">
      <c r="A932" t="s">
        <v>1069</v>
      </c>
      <c r="B932" t="s">
        <v>1084</v>
      </c>
      <c r="C932" t="s">
        <v>1133</v>
      </c>
      <c r="D932" t="s">
        <v>38</v>
      </c>
      <c r="E932" s="1">
        <v>42851</v>
      </c>
      <c r="F932">
        <v>3302.6529999999998</v>
      </c>
      <c r="G932">
        <v>0</v>
      </c>
      <c r="H932">
        <v>0</v>
      </c>
      <c r="I932">
        <v>0</v>
      </c>
      <c r="J932">
        <v>226000</v>
      </c>
      <c r="K932" s="1">
        <v>42851</v>
      </c>
      <c r="L932">
        <v>3044.4810000000002</v>
      </c>
      <c r="M932">
        <v>0</v>
      </c>
      <c r="N932">
        <v>0</v>
      </c>
      <c r="O932">
        <v>0</v>
      </c>
      <c r="P932" s="1">
        <v>42794</v>
      </c>
      <c r="Q932">
        <v>0</v>
      </c>
      <c r="R932" t="s">
        <v>43</v>
      </c>
      <c r="S932">
        <v>2.7333333333333298</v>
      </c>
      <c r="T932" t="s">
        <v>112</v>
      </c>
      <c r="U932" t="s">
        <v>40</v>
      </c>
      <c r="V932" t="s">
        <v>34</v>
      </c>
      <c r="W932" t="s">
        <v>34</v>
      </c>
      <c r="X932" t="s">
        <v>1071</v>
      </c>
      <c r="Y932">
        <v>2017</v>
      </c>
      <c r="Z932">
        <v>2017</v>
      </c>
      <c r="AA932">
        <v>0.39</v>
      </c>
    </row>
    <row r="933" spans="1:27" x14ac:dyDescent="0.25">
      <c r="A933" t="s">
        <v>1069</v>
      </c>
      <c r="B933" t="s">
        <v>1078</v>
      </c>
      <c r="C933" t="s">
        <v>1134</v>
      </c>
      <c r="D933" t="s">
        <v>38</v>
      </c>
      <c r="E933" s="1">
        <v>42851</v>
      </c>
      <c r="F933">
        <v>2925.489</v>
      </c>
      <c r="G933">
        <v>0</v>
      </c>
      <c r="H933">
        <v>0</v>
      </c>
      <c r="I933">
        <v>0</v>
      </c>
      <c r="J933">
        <v>119000</v>
      </c>
      <c r="K933" s="1">
        <v>42851</v>
      </c>
      <c r="L933">
        <v>3000.7489999999998</v>
      </c>
      <c r="M933">
        <v>0</v>
      </c>
      <c r="N933">
        <v>0</v>
      </c>
      <c r="O933">
        <v>0</v>
      </c>
      <c r="P933" s="1">
        <v>42794</v>
      </c>
      <c r="Q933">
        <v>0</v>
      </c>
      <c r="R933" t="s">
        <v>43</v>
      </c>
      <c r="S933">
        <v>2.7333333333333298</v>
      </c>
      <c r="T933" t="s">
        <v>112</v>
      </c>
      <c r="U933" t="s">
        <v>40</v>
      </c>
      <c r="V933" t="s">
        <v>34</v>
      </c>
      <c r="W933" t="s">
        <v>34</v>
      </c>
      <c r="X933" t="s">
        <v>1071</v>
      </c>
      <c r="Y933">
        <v>2017</v>
      </c>
      <c r="Z933">
        <v>2017</v>
      </c>
      <c r="AA933">
        <v>0.39</v>
      </c>
    </row>
    <row r="934" spans="1:27" x14ac:dyDescent="0.25">
      <c r="A934" t="s">
        <v>1069</v>
      </c>
      <c r="B934" t="s">
        <v>1086</v>
      </c>
      <c r="C934" t="s">
        <v>1135</v>
      </c>
      <c r="D934" t="s">
        <v>38</v>
      </c>
      <c r="E934" s="1">
        <v>43257</v>
      </c>
      <c r="F934">
        <v>7132.5770000000002</v>
      </c>
      <c r="G934">
        <v>7.64</v>
      </c>
      <c r="H934">
        <v>10.25</v>
      </c>
      <c r="I934">
        <v>53</v>
      </c>
      <c r="J934">
        <v>104967.405</v>
      </c>
      <c r="K934" s="1">
        <v>43257</v>
      </c>
      <c r="L934">
        <v>4600</v>
      </c>
      <c r="M934">
        <v>0</v>
      </c>
      <c r="N934">
        <v>9.8000000000000007</v>
      </c>
      <c r="O934">
        <v>0</v>
      </c>
      <c r="P934" s="1">
        <v>42916</v>
      </c>
      <c r="Q934">
        <v>97824.513000000006</v>
      </c>
      <c r="R934" t="s">
        <v>51</v>
      </c>
      <c r="S934">
        <v>8.3333333333333304</v>
      </c>
      <c r="T934" t="s">
        <v>39</v>
      </c>
      <c r="U934" t="s">
        <v>40</v>
      </c>
      <c r="V934" t="s">
        <v>34</v>
      </c>
      <c r="W934" t="s">
        <v>34</v>
      </c>
      <c r="X934" t="s">
        <v>1071</v>
      </c>
      <c r="Y934">
        <v>2018</v>
      </c>
      <c r="Z934">
        <v>2018</v>
      </c>
      <c r="AA934">
        <v>0.25</v>
      </c>
    </row>
    <row r="935" spans="1:27" x14ac:dyDescent="0.25">
      <c r="A935" t="s">
        <v>1069</v>
      </c>
      <c r="B935" t="s">
        <v>650</v>
      </c>
      <c r="C935" t="s">
        <v>1136</v>
      </c>
      <c r="D935" t="s">
        <v>30</v>
      </c>
      <c r="E935" s="1">
        <v>43404</v>
      </c>
      <c r="F935">
        <v>16363.358</v>
      </c>
      <c r="G935">
        <v>7.45</v>
      </c>
      <c r="H935">
        <v>9.85</v>
      </c>
      <c r="I935">
        <v>50.03</v>
      </c>
      <c r="J935">
        <v>2626773.1069999998</v>
      </c>
      <c r="K935" s="1">
        <v>43404</v>
      </c>
      <c r="L935">
        <v>-21100</v>
      </c>
      <c r="M935">
        <v>0</v>
      </c>
      <c r="N935">
        <v>0</v>
      </c>
      <c r="O935">
        <v>0</v>
      </c>
      <c r="P935" s="1">
        <v>42916</v>
      </c>
      <c r="Q935">
        <v>0</v>
      </c>
      <c r="R935" t="s">
        <v>43</v>
      </c>
      <c r="S935">
        <v>9.1333333333333293</v>
      </c>
      <c r="T935" t="s">
        <v>32</v>
      </c>
      <c r="U935" t="s">
        <v>40</v>
      </c>
      <c r="V935" t="s">
        <v>34</v>
      </c>
      <c r="W935" t="s">
        <v>34</v>
      </c>
      <c r="X935" t="s">
        <v>1071</v>
      </c>
      <c r="Y935">
        <v>2018</v>
      </c>
      <c r="Z935">
        <v>2018</v>
      </c>
      <c r="AA935">
        <v>0.25</v>
      </c>
    </row>
    <row r="936" spans="1:27" x14ac:dyDescent="0.25">
      <c r="A936" t="s">
        <v>1069</v>
      </c>
      <c r="B936" t="s">
        <v>1075</v>
      </c>
      <c r="C936" t="s">
        <v>1137</v>
      </c>
      <c r="D936" t="s">
        <v>30</v>
      </c>
      <c r="E936" s="1">
        <v>43404</v>
      </c>
      <c r="F936">
        <v>19307.002</v>
      </c>
      <c r="G936">
        <v>7.66</v>
      </c>
      <c r="H936">
        <v>9.85</v>
      </c>
      <c r="I936">
        <v>54.4</v>
      </c>
      <c r="J936">
        <v>1907881.169</v>
      </c>
      <c r="K936" s="1">
        <v>43404</v>
      </c>
      <c r="L936">
        <v>-24000</v>
      </c>
      <c r="M936">
        <v>0</v>
      </c>
      <c r="N936">
        <v>0</v>
      </c>
      <c r="O936">
        <v>0</v>
      </c>
      <c r="P936" s="1">
        <v>42916</v>
      </c>
      <c r="Q936">
        <v>0</v>
      </c>
      <c r="R936" t="s">
        <v>43</v>
      </c>
      <c r="S936">
        <v>9.1333333333333293</v>
      </c>
      <c r="T936" t="s">
        <v>32</v>
      </c>
      <c r="U936" t="s">
        <v>40</v>
      </c>
      <c r="V936" t="s">
        <v>34</v>
      </c>
      <c r="W936" t="s">
        <v>34</v>
      </c>
      <c r="X936" t="s">
        <v>1071</v>
      </c>
      <c r="Y936">
        <v>2018</v>
      </c>
      <c r="Z936">
        <v>2018</v>
      </c>
      <c r="AA936">
        <v>0.25</v>
      </c>
    </row>
    <row r="937" spans="1:27" x14ac:dyDescent="0.25">
      <c r="A937" t="s">
        <v>1069</v>
      </c>
      <c r="B937" t="s">
        <v>1084</v>
      </c>
      <c r="C937" t="s">
        <v>1138</v>
      </c>
      <c r="D937" t="s">
        <v>38</v>
      </c>
      <c r="E937" s="1">
        <v>43363</v>
      </c>
      <c r="F937">
        <v>4807.5069999999996</v>
      </c>
      <c r="G937">
        <v>0</v>
      </c>
      <c r="H937">
        <v>0</v>
      </c>
      <c r="I937">
        <v>0</v>
      </c>
      <c r="J937">
        <v>67176.349000000002</v>
      </c>
      <c r="K937" s="1">
        <v>43363</v>
      </c>
      <c r="L937">
        <v>2607.61</v>
      </c>
      <c r="M937">
        <v>0</v>
      </c>
      <c r="N937">
        <v>0</v>
      </c>
      <c r="O937">
        <v>0</v>
      </c>
      <c r="P937" s="1">
        <v>43220</v>
      </c>
      <c r="Q937">
        <v>0</v>
      </c>
      <c r="R937" t="s">
        <v>43</v>
      </c>
      <c r="S937">
        <v>3.5</v>
      </c>
      <c r="T937" t="s">
        <v>112</v>
      </c>
      <c r="U937" t="s">
        <v>33</v>
      </c>
      <c r="V937" t="s">
        <v>34</v>
      </c>
      <c r="W937" t="s">
        <v>34</v>
      </c>
      <c r="X937" t="s">
        <v>1071</v>
      </c>
      <c r="Y937">
        <v>2018</v>
      </c>
      <c r="Z937">
        <v>2018</v>
      </c>
      <c r="AA937">
        <v>0.25</v>
      </c>
    </row>
    <row r="938" spans="1:27" x14ac:dyDescent="0.25">
      <c r="A938" t="s">
        <v>1069</v>
      </c>
      <c r="B938" t="s">
        <v>1078</v>
      </c>
      <c r="C938" t="s">
        <v>1139</v>
      </c>
      <c r="D938" t="s">
        <v>38</v>
      </c>
      <c r="E938" s="1">
        <v>43363</v>
      </c>
      <c r="F938">
        <v>7085.7619999999997</v>
      </c>
      <c r="G938">
        <v>0</v>
      </c>
      <c r="H938">
        <v>0</v>
      </c>
      <c r="I938">
        <v>0</v>
      </c>
      <c r="J938">
        <v>80094.337</v>
      </c>
      <c r="K938" s="1">
        <v>43363</v>
      </c>
      <c r="L938">
        <v>5411.7929999999997</v>
      </c>
      <c r="M938">
        <v>0</v>
      </c>
      <c r="N938">
        <v>0</v>
      </c>
      <c r="O938">
        <v>0</v>
      </c>
      <c r="P938" s="1">
        <v>43220</v>
      </c>
      <c r="Q938">
        <v>0</v>
      </c>
      <c r="R938" t="s">
        <v>43</v>
      </c>
      <c r="S938">
        <v>3.5</v>
      </c>
      <c r="T938" t="s">
        <v>112</v>
      </c>
      <c r="U938" t="s">
        <v>33</v>
      </c>
      <c r="V938" t="s">
        <v>34</v>
      </c>
      <c r="W938" t="s">
        <v>34</v>
      </c>
      <c r="X938" t="s">
        <v>1071</v>
      </c>
      <c r="Y938">
        <v>2018</v>
      </c>
      <c r="Z938">
        <v>2018</v>
      </c>
      <c r="AA938">
        <v>0.25</v>
      </c>
    </row>
    <row r="939" spans="1:27" x14ac:dyDescent="0.25">
      <c r="A939" t="s">
        <v>1069</v>
      </c>
      <c r="B939" t="s">
        <v>1072</v>
      </c>
      <c r="C939" t="s">
        <v>1140</v>
      </c>
      <c r="D939" t="s">
        <v>38</v>
      </c>
      <c r="E939" s="1">
        <v>43698</v>
      </c>
      <c r="F939">
        <v>4266</v>
      </c>
      <c r="G939">
        <v>7.58</v>
      </c>
      <c r="H939">
        <v>10.3</v>
      </c>
      <c r="I939">
        <v>51.84</v>
      </c>
      <c r="J939">
        <v>259306</v>
      </c>
      <c r="K939" s="1">
        <v>43698</v>
      </c>
      <c r="L939">
        <v>-1000</v>
      </c>
      <c r="M939">
        <v>0</v>
      </c>
      <c r="N939">
        <v>0</v>
      </c>
      <c r="O939">
        <v>0</v>
      </c>
      <c r="P939" s="1">
        <v>43281</v>
      </c>
      <c r="Q939">
        <v>0</v>
      </c>
      <c r="R939" t="s">
        <v>43</v>
      </c>
      <c r="S939">
        <v>8.6999999999999993</v>
      </c>
      <c r="T939" t="s">
        <v>39</v>
      </c>
      <c r="U939" t="s">
        <v>40</v>
      </c>
      <c r="V939" t="s">
        <v>34</v>
      </c>
      <c r="W939" t="s">
        <v>41</v>
      </c>
      <c r="X939" t="s">
        <v>1071</v>
      </c>
      <c r="Y939">
        <v>2019</v>
      </c>
      <c r="Z939">
        <v>2019</v>
      </c>
      <c r="AA939">
        <v>0.25</v>
      </c>
    </row>
    <row r="940" spans="1:27" x14ac:dyDescent="0.25">
      <c r="A940" t="s">
        <v>1069</v>
      </c>
      <c r="B940" t="s">
        <v>1084</v>
      </c>
      <c r="C940" t="s">
        <v>1141</v>
      </c>
      <c r="D940" t="s">
        <v>38</v>
      </c>
      <c r="E940" s="1">
        <v>43588</v>
      </c>
      <c r="F940">
        <v>9203.991</v>
      </c>
      <c r="G940">
        <v>0</v>
      </c>
      <c r="H940">
        <v>0</v>
      </c>
      <c r="I940">
        <v>0</v>
      </c>
      <c r="J940">
        <v>54195.584999999999</v>
      </c>
      <c r="K940" s="1">
        <v>43588</v>
      </c>
      <c r="L940">
        <v>5943.49</v>
      </c>
      <c r="M940">
        <v>0</v>
      </c>
      <c r="N940">
        <v>0</v>
      </c>
      <c r="O940">
        <v>0</v>
      </c>
      <c r="P940" s="1">
        <v>43434</v>
      </c>
      <c r="Q940">
        <v>0</v>
      </c>
      <c r="R940" t="s">
        <v>43</v>
      </c>
      <c r="S940">
        <v>3.6333333333333302</v>
      </c>
      <c r="T940" t="s">
        <v>112</v>
      </c>
      <c r="U940" t="s">
        <v>33</v>
      </c>
      <c r="V940" t="s">
        <v>34</v>
      </c>
      <c r="W940" t="s">
        <v>34</v>
      </c>
      <c r="X940" t="s">
        <v>1071</v>
      </c>
      <c r="Y940">
        <v>2019</v>
      </c>
      <c r="Z940">
        <v>2019</v>
      </c>
      <c r="AA940">
        <v>0.25</v>
      </c>
    </row>
    <row r="941" spans="1:27" x14ac:dyDescent="0.25">
      <c r="A941" t="s">
        <v>1069</v>
      </c>
      <c r="B941" t="s">
        <v>1078</v>
      </c>
      <c r="C941" t="s">
        <v>1142</v>
      </c>
      <c r="D941" t="s">
        <v>38</v>
      </c>
      <c r="E941" s="1">
        <v>43588</v>
      </c>
      <c r="F941">
        <v>9769.6059999999998</v>
      </c>
      <c r="G941">
        <v>0</v>
      </c>
      <c r="H941">
        <v>0</v>
      </c>
      <c r="I941">
        <v>0</v>
      </c>
      <c r="J941">
        <v>51478.898000000001</v>
      </c>
      <c r="K941" s="1">
        <v>43588</v>
      </c>
      <c r="L941">
        <v>6501.4549999999999</v>
      </c>
      <c r="M941">
        <v>0</v>
      </c>
      <c r="N941">
        <v>0</v>
      </c>
      <c r="O941">
        <v>0</v>
      </c>
      <c r="P941" s="1">
        <v>43434</v>
      </c>
      <c r="Q941">
        <v>0</v>
      </c>
      <c r="R941" t="s">
        <v>43</v>
      </c>
      <c r="S941">
        <v>3.6333333333333302</v>
      </c>
      <c r="T941" t="s">
        <v>112</v>
      </c>
      <c r="U941" t="s">
        <v>33</v>
      </c>
      <c r="V941" t="s">
        <v>34</v>
      </c>
      <c r="W941" t="s">
        <v>34</v>
      </c>
      <c r="X941" t="s">
        <v>1071</v>
      </c>
      <c r="Y941">
        <v>2019</v>
      </c>
      <c r="Z941">
        <v>2019</v>
      </c>
      <c r="AA941">
        <v>0.25</v>
      </c>
    </row>
    <row r="942" spans="1:27" x14ac:dyDescent="0.25">
      <c r="A942" t="s">
        <v>1069</v>
      </c>
      <c r="B942" t="s">
        <v>1072</v>
      </c>
      <c r="C942" t="s">
        <v>1143</v>
      </c>
      <c r="D942" t="s">
        <v>30</v>
      </c>
      <c r="E942" s="1">
        <v>43908</v>
      </c>
      <c r="F942">
        <v>-811.01599999999996</v>
      </c>
      <c r="G942">
        <v>7.36</v>
      </c>
      <c r="H942">
        <v>9.9499999999999993</v>
      </c>
      <c r="I942">
        <v>51.91</v>
      </c>
      <c r="J942">
        <v>7977972</v>
      </c>
      <c r="K942" s="1">
        <v>43908</v>
      </c>
      <c r="L942">
        <v>-32000</v>
      </c>
      <c r="M942">
        <v>0</v>
      </c>
      <c r="N942">
        <v>0</v>
      </c>
      <c r="O942">
        <v>0</v>
      </c>
      <c r="P942" s="1">
        <v>43465</v>
      </c>
      <c r="Q942">
        <v>0</v>
      </c>
      <c r="R942" t="s">
        <v>43</v>
      </c>
      <c r="S942">
        <v>8.6333333333333293</v>
      </c>
      <c r="T942" t="s">
        <v>32</v>
      </c>
      <c r="U942" t="s">
        <v>40</v>
      </c>
      <c r="V942" t="s">
        <v>34</v>
      </c>
      <c r="W942" t="s">
        <v>34</v>
      </c>
      <c r="X942" t="s">
        <v>1071</v>
      </c>
      <c r="Y942">
        <v>2020</v>
      </c>
      <c r="Z942">
        <v>2020</v>
      </c>
      <c r="AA942">
        <v>0.25</v>
      </c>
    </row>
    <row r="943" spans="1:27" x14ac:dyDescent="0.25">
      <c r="A943" t="s">
        <v>1069</v>
      </c>
      <c r="B943" t="s">
        <v>89</v>
      </c>
      <c r="C943" t="s">
        <v>1144</v>
      </c>
      <c r="D943" t="s">
        <v>30</v>
      </c>
      <c r="E943" s="1">
        <v>44013</v>
      </c>
      <c r="F943">
        <v>26516.637999999999</v>
      </c>
      <c r="G943">
        <v>7.5</v>
      </c>
      <c r="H943">
        <v>9.9499999999999993</v>
      </c>
      <c r="I943">
        <v>51.91</v>
      </c>
      <c r="J943">
        <v>1457360.469</v>
      </c>
      <c r="K943" s="1">
        <v>44013</v>
      </c>
      <c r="L943">
        <v>992.4</v>
      </c>
      <c r="M943">
        <v>6.77</v>
      </c>
      <c r="N943">
        <v>9.25</v>
      </c>
      <c r="O943">
        <v>46</v>
      </c>
      <c r="P943" s="1">
        <v>43555</v>
      </c>
      <c r="Q943">
        <v>0</v>
      </c>
      <c r="R943" t="s">
        <v>43</v>
      </c>
      <c r="S943">
        <v>10.733333333333301</v>
      </c>
      <c r="T943" t="s">
        <v>32</v>
      </c>
      <c r="U943" t="s">
        <v>40</v>
      </c>
      <c r="V943" t="s">
        <v>34</v>
      </c>
      <c r="W943" t="s">
        <v>34</v>
      </c>
      <c r="X943" t="s">
        <v>1071</v>
      </c>
      <c r="Y943">
        <v>2020</v>
      </c>
      <c r="Z943">
        <v>2020</v>
      </c>
      <c r="AA943">
        <v>0.25</v>
      </c>
    </row>
    <row r="944" spans="1:27" x14ac:dyDescent="0.25">
      <c r="A944" t="s">
        <v>1069</v>
      </c>
      <c r="B944" t="s">
        <v>1084</v>
      </c>
      <c r="C944" t="s">
        <v>1145</v>
      </c>
      <c r="D944" t="s">
        <v>38</v>
      </c>
      <c r="E944" s="1">
        <v>43768</v>
      </c>
      <c r="F944">
        <v>8104.616</v>
      </c>
      <c r="G944">
        <v>0</v>
      </c>
      <c r="H944">
        <v>0</v>
      </c>
      <c r="I944">
        <v>0</v>
      </c>
      <c r="J944">
        <v>53465.608999999997</v>
      </c>
      <c r="K944" s="1">
        <v>43768</v>
      </c>
      <c r="L944">
        <v>4763.18</v>
      </c>
      <c r="M944">
        <v>0</v>
      </c>
      <c r="N944">
        <v>0</v>
      </c>
      <c r="O944">
        <v>0</v>
      </c>
      <c r="P944" s="1">
        <v>43616</v>
      </c>
      <c r="Q944">
        <v>45508.271000000001</v>
      </c>
      <c r="R944" t="s">
        <v>51</v>
      </c>
      <c r="S944">
        <v>3.5666666666666602</v>
      </c>
      <c r="T944" t="s">
        <v>112</v>
      </c>
      <c r="U944" t="s">
        <v>40</v>
      </c>
      <c r="V944" t="s">
        <v>34</v>
      </c>
      <c r="W944" t="s">
        <v>34</v>
      </c>
      <c r="X944" t="s">
        <v>1071</v>
      </c>
      <c r="Y944">
        <v>2019</v>
      </c>
      <c r="Z944">
        <v>2019</v>
      </c>
      <c r="AA944">
        <v>0.25</v>
      </c>
    </row>
    <row r="945" spans="1:27" x14ac:dyDescent="0.25">
      <c r="A945" t="s">
        <v>1069</v>
      </c>
      <c r="B945" t="s">
        <v>1078</v>
      </c>
      <c r="C945" t="s">
        <v>1146</v>
      </c>
      <c r="D945" t="s">
        <v>38</v>
      </c>
      <c r="E945" s="1">
        <v>43768</v>
      </c>
      <c r="F945">
        <v>6294.5739999999996</v>
      </c>
      <c r="G945">
        <v>0</v>
      </c>
      <c r="H945">
        <v>0</v>
      </c>
      <c r="I945">
        <v>0</v>
      </c>
      <c r="J945">
        <v>41500.368000000002</v>
      </c>
      <c r="K945" s="1">
        <v>43768</v>
      </c>
      <c r="L945">
        <v>3996.5430000000001</v>
      </c>
      <c r="M945">
        <v>0</v>
      </c>
      <c r="N945">
        <v>0</v>
      </c>
      <c r="O945">
        <v>0</v>
      </c>
      <c r="P945" s="1">
        <v>43616</v>
      </c>
      <c r="Q945">
        <v>38669.697999999997</v>
      </c>
      <c r="R945" t="s">
        <v>51</v>
      </c>
      <c r="S945">
        <v>3.5666666666666602</v>
      </c>
      <c r="T945" t="s">
        <v>112</v>
      </c>
      <c r="U945" t="s">
        <v>40</v>
      </c>
      <c r="V945" t="s">
        <v>34</v>
      </c>
      <c r="W945" t="s">
        <v>34</v>
      </c>
      <c r="X945" t="s">
        <v>1071</v>
      </c>
      <c r="Y945">
        <v>2019</v>
      </c>
      <c r="Z945">
        <v>2019</v>
      </c>
      <c r="AA945">
        <v>0.25</v>
      </c>
    </row>
    <row r="946" spans="1:27" x14ac:dyDescent="0.25">
      <c r="A946" t="s">
        <v>1069</v>
      </c>
      <c r="B946" t="s">
        <v>1084</v>
      </c>
      <c r="C946" t="s">
        <v>1147</v>
      </c>
      <c r="D946" t="s">
        <v>38</v>
      </c>
      <c r="E946" s="1">
        <v>43964</v>
      </c>
      <c r="F946">
        <v>10670.832</v>
      </c>
      <c r="G946">
        <v>0</v>
      </c>
      <c r="H946">
        <v>0</v>
      </c>
      <c r="I946">
        <v>0</v>
      </c>
      <c r="J946">
        <v>53547.207999999999</v>
      </c>
      <c r="K946" s="1">
        <v>43964</v>
      </c>
      <c r="L946">
        <v>5519.1880000000001</v>
      </c>
      <c r="M946">
        <v>0</v>
      </c>
      <c r="N946">
        <v>0</v>
      </c>
      <c r="O946">
        <v>0</v>
      </c>
      <c r="P946" s="1">
        <v>43890</v>
      </c>
      <c r="Q946">
        <v>0</v>
      </c>
      <c r="R946" t="s">
        <v>43</v>
      </c>
      <c r="S946">
        <v>3.3333333333333299</v>
      </c>
      <c r="T946" t="s">
        <v>112</v>
      </c>
      <c r="U946" t="s">
        <v>40</v>
      </c>
      <c r="V946" t="s">
        <v>34</v>
      </c>
      <c r="W946" t="s">
        <v>34</v>
      </c>
      <c r="X946" t="s">
        <v>1071</v>
      </c>
      <c r="Y946">
        <v>2020</v>
      </c>
      <c r="Z946">
        <v>2020</v>
      </c>
      <c r="AA946">
        <v>0.25</v>
      </c>
    </row>
    <row r="947" spans="1:27" x14ac:dyDescent="0.25">
      <c r="A947" t="s">
        <v>1069</v>
      </c>
      <c r="B947" t="s">
        <v>1078</v>
      </c>
      <c r="C947" t="s">
        <v>1148</v>
      </c>
      <c r="D947" t="s">
        <v>38</v>
      </c>
      <c r="E947" s="1">
        <v>43964</v>
      </c>
      <c r="F947">
        <v>5590.2089999999998</v>
      </c>
      <c r="G947">
        <v>0</v>
      </c>
      <c r="H947">
        <v>0</v>
      </c>
      <c r="I947">
        <v>0</v>
      </c>
      <c r="J947">
        <v>56594.53</v>
      </c>
      <c r="K947" s="1">
        <v>43964</v>
      </c>
      <c r="L947">
        <v>5599.04</v>
      </c>
      <c r="M947">
        <v>0</v>
      </c>
      <c r="N947">
        <v>0</v>
      </c>
      <c r="O947">
        <v>0</v>
      </c>
      <c r="P947" s="1">
        <v>43890</v>
      </c>
      <c r="Q947">
        <v>0</v>
      </c>
      <c r="R947" t="s">
        <v>43</v>
      </c>
      <c r="S947">
        <v>3.3333333333333299</v>
      </c>
      <c r="T947" t="s">
        <v>112</v>
      </c>
      <c r="U947" t="s">
        <v>40</v>
      </c>
      <c r="V947" t="s">
        <v>34</v>
      </c>
      <c r="W947" t="s">
        <v>34</v>
      </c>
      <c r="X947" t="s">
        <v>1071</v>
      </c>
      <c r="Y947">
        <v>2020</v>
      </c>
      <c r="Z947">
        <v>2020</v>
      </c>
      <c r="AA947">
        <v>0.25</v>
      </c>
    </row>
    <row r="948" spans="1:27" x14ac:dyDescent="0.25">
      <c r="A948" t="s">
        <v>1069</v>
      </c>
      <c r="B948" t="s">
        <v>1104</v>
      </c>
      <c r="C948" t="s">
        <v>1149</v>
      </c>
      <c r="D948" t="s">
        <v>38</v>
      </c>
      <c r="E948" s="1">
        <v>44057</v>
      </c>
      <c r="F948">
        <v>0</v>
      </c>
      <c r="G948">
        <v>0</v>
      </c>
      <c r="H948">
        <v>0</v>
      </c>
      <c r="I948">
        <v>0</v>
      </c>
      <c r="J948">
        <v>0</v>
      </c>
      <c r="K948" s="1">
        <v>44057</v>
      </c>
      <c r="L948">
        <v>0</v>
      </c>
      <c r="M948">
        <v>0</v>
      </c>
      <c r="N948">
        <v>0</v>
      </c>
      <c r="O948">
        <v>0</v>
      </c>
      <c r="P948" t="s">
        <v>43</v>
      </c>
      <c r="Q948">
        <v>0</v>
      </c>
      <c r="R948" t="s">
        <v>43</v>
      </c>
      <c r="S948" t="s">
        <v>43</v>
      </c>
      <c r="T948" t="s">
        <v>39</v>
      </c>
      <c r="U948" t="s">
        <v>43</v>
      </c>
      <c r="V948" t="s">
        <v>34</v>
      </c>
      <c r="W948" t="s">
        <v>34</v>
      </c>
      <c r="X948" t="s">
        <v>1071</v>
      </c>
      <c r="Y948">
        <v>2020</v>
      </c>
      <c r="Z948">
        <v>2020</v>
      </c>
      <c r="AA948">
        <v>0.25</v>
      </c>
    </row>
    <row r="949" spans="1:27" x14ac:dyDescent="0.25">
      <c r="A949" t="s">
        <v>1069</v>
      </c>
      <c r="B949" t="s">
        <v>89</v>
      </c>
      <c r="C949" t="s">
        <v>1150</v>
      </c>
      <c r="D949" t="s">
        <v>30</v>
      </c>
      <c r="E949" s="1">
        <v>44125</v>
      </c>
      <c r="F949">
        <v>0</v>
      </c>
      <c r="G949">
        <v>0</v>
      </c>
      <c r="H949">
        <v>0</v>
      </c>
      <c r="I949">
        <v>0</v>
      </c>
      <c r="J949">
        <v>0</v>
      </c>
      <c r="K949" s="1">
        <v>44125</v>
      </c>
      <c r="L949">
        <v>0</v>
      </c>
      <c r="M949">
        <v>0</v>
      </c>
      <c r="N949">
        <v>0</v>
      </c>
      <c r="O949">
        <v>0</v>
      </c>
      <c r="P949" t="s">
        <v>43</v>
      </c>
      <c r="Q949">
        <v>0</v>
      </c>
      <c r="R949" t="s">
        <v>43</v>
      </c>
      <c r="S949" t="s">
        <v>43</v>
      </c>
      <c r="T949" t="s">
        <v>32</v>
      </c>
      <c r="U949" t="s">
        <v>43</v>
      </c>
      <c r="V949" t="s">
        <v>34</v>
      </c>
      <c r="W949" t="s">
        <v>34</v>
      </c>
      <c r="X949" t="s">
        <v>1071</v>
      </c>
      <c r="Y949">
        <v>2020</v>
      </c>
      <c r="Z949">
        <v>2020</v>
      </c>
      <c r="AA949">
        <v>0.25</v>
      </c>
    </row>
    <row r="950" spans="1:27" x14ac:dyDescent="0.25">
      <c r="A950" t="s">
        <v>1069</v>
      </c>
      <c r="B950" t="s">
        <v>1084</v>
      </c>
      <c r="C950" t="s">
        <v>1151</v>
      </c>
      <c r="D950" t="s">
        <v>38</v>
      </c>
      <c r="E950" s="1">
        <v>44147</v>
      </c>
      <c r="F950">
        <v>7383.2719999999999</v>
      </c>
      <c r="G950">
        <v>0</v>
      </c>
      <c r="H950">
        <v>0</v>
      </c>
      <c r="I950">
        <v>0</v>
      </c>
      <c r="J950">
        <v>43858.696000000004</v>
      </c>
      <c r="K950" s="1">
        <v>44147</v>
      </c>
      <c r="L950">
        <v>5162.3999999999996</v>
      </c>
      <c r="M950">
        <v>0</v>
      </c>
      <c r="N950">
        <v>0</v>
      </c>
      <c r="O950">
        <v>0</v>
      </c>
      <c r="P950" s="1">
        <v>44074</v>
      </c>
      <c r="Q950">
        <v>0</v>
      </c>
      <c r="R950" t="s">
        <v>43</v>
      </c>
      <c r="S950">
        <v>3.3333333333333299</v>
      </c>
      <c r="T950" t="s">
        <v>112</v>
      </c>
      <c r="U950" t="s">
        <v>40</v>
      </c>
      <c r="V950" t="s">
        <v>34</v>
      </c>
      <c r="W950" t="s">
        <v>34</v>
      </c>
      <c r="X950" t="s">
        <v>1071</v>
      </c>
      <c r="Y950">
        <v>2020</v>
      </c>
      <c r="Z950">
        <v>2020</v>
      </c>
      <c r="AA950">
        <v>0.25</v>
      </c>
    </row>
    <row r="951" spans="1:27" x14ac:dyDescent="0.25">
      <c r="A951" t="s">
        <v>1069</v>
      </c>
      <c r="B951" t="s">
        <v>1078</v>
      </c>
      <c r="C951" t="s">
        <v>1152</v>
      </c>
      <c r="D951" t="s">
        <v>38</v>
      </c>
      <c r="E951" s="1">
        <v>44147</v>
      </c>
      <c r="F951">
        <v>1294.481</v>
      </c>
      <c r="G951">
        <v>0</v>
      </c>
      <c r="H951">
        <v>0</v>
      </c>
      <c r="I951">
        <v>0</v>
      </c>
      <c r="J951">
        <v>0</v>
      </c>
      <c r="K951" s="1">
        <v>44147</v>
      </c>
      <c r="L951">
        <v>1788.2739999999999</v>
      </c>
      <c r="M951">
        <v>0</v>
      </c>
      <c r="N951">
        <v>0</v>
      </c>
      <c r="O951">
        <v>0</v>
      </c>
      <c r="P951" t="s">
        <v>43</v>
      </c>
      <c r="Q951">
        <v>0</v>
      </c>
      <c r="R951" t="s">
        <v>43</v>
      </c>
      <c r="S951">
        <v>3.3333333333333299</v>
      </c>
      <c r="T951" t="s">
        <v>112</v>
      </c>
      <c r="U951" t="s">
        <v>40</v>
      </c>
      <c r="V951" t="s">
        <v>34</v>
      </c>
      <c r="W951" t="s">
        <v>34</v>
      </c>
      <c r="X951" t="s">
        <v>1071</v>
      </c>
      <c r="Y951">
        <v>2020</v>
      </c>
      <c r="Z951">
        <v>2020</v>
      </c>
      <c r="AA951">
        <v>0.25</v>
      </c>
    </row>
    <row r="952" spans="1:27" x14ac:dyDescent="0.25">
      <c r="A952" t="s">
        <v>1069</v>
      </c>
      <c r="B952" t="s">
        <v>1084</v>
      </c>
      <c r="C952" t="s">
        <v>1153</v>
      </c>
      <c r="D952" t="s">
        <v>38</v>
      </c>
      <c r="E952" s="1">
        <v>44496</v>
      </c>
      <c r="F952">
        <v>111475.389</v>
      </c>
      <c r="G952">
        <v>7.23</v>
      </c>
      <c r="H952">
        <v>9.9499999999999993</v>
      </c>
      <c r="I952">
        <v>54.25</v>
      </c>
      <c r="J952">
        <v>2777221.1949999998</v>
      </c>
      <c r="K952" s="1">
        <v>44496</v>
      </c>
      <c r="L952">
        <v>72228.129000000001</v>
      </c>
      <c r="M952">
        <v>6.37</v>
      </c>
      <c r="N952">
        <v>9.3699999999999992</v>
      </c>
      <c r="O952">
        <v>49.86</v>
      </c>
      <c r="P952" s="1">
        <v>44104</v>
      </c>
      <c r="Q952">
        <v>2899325.4840000002</v>
      </c>
      <c r="R952" t="s">
        <v>51</v>
      </c>
      <c r="S952">
        <v>10.6666666666666</v>
      </c>
      <c r="T952" t="s">
        <v>39</v>
      </c>
      <c r="U952" t="s">
        <v>33</v>
      </c>
      <c r="V952" t="s">
        <v>34</v>
      </c>
      <c r="W952" t="s">
        <v>34</v>
      </c>
      <c r="X952" t="s">
        <v>1071</v>
      </c>
      <c r="Y952">
        <v>2021</v>
      </c>
      <c r="Z952">
        <v>2021</v>
      </c>
      <c r="AA952">
        <v>0.25</v>
      </c>
    </row>
    <row r="953" spans="1:27" x14ac:dyDescent="0.25">
      <c r="A953" t="s">
        <v>1069</v>
      </c>
      <c r="B953" t="s">
        <v>1072</v>
      </c>
      <c r="C953" t="s">
        <v>1154</v>
      </c>
      <c r="D953" t="s">
        <v>30</v>
      </c>
      <c r="E953" s="1">
        <v>44552</v>
      </c>
      <c r="F953">
        <v>299468</v>
      </c>
      <c r="G953">
        <v>7</v>
      </c>
      <c r="H953">
        <v>9.9</v>
      </c>
      <c r="I953">
        <v>51.93</v>
      </c>
      <c r="J953">
        <v>10053174</v>
      </c>
      <c r="K953" s="1">
        <v>44552</v>
      </c>
      <c r="L953">
        <v>220000</v>
      </c>
      <c r="M953">
        <v>0</v>
      </c>
      <c r="N953">
        <v>0</v>
      </c>
      <c r="O953">
        <v>0</v>
      </c>
      <c r="P953" s="1">
        <v>44196</v>
      </c>
      <c r="Q953">
        <v>10182447</v>
      </c>
      <c r="R953" t="s">
        <v>51</v>
      </c>
      <c r="S953">
        <v>8.86666666666666</v>
      </c>
      <c r="T953" t="s">
        <v>32</v>
      </c>
      <c r="U953" t="s">
        <v>40</v>
      </c>
      <c r="V953" t="s">
        <v>34</v>
      </c>
      <c r="W953" t="s">
        <v>34</v>
      </c>
      <c r="X953" t="s">
        <v>1071</v>
      </c>
      <c r="Y953">
        <v>2021</v>
      </c>
      <c r="Z953">
        <v>2021</v>
      </c>
      <c r="AA953">
        <v>0.25</v>
      </c>
    </row>
    <row r="954" spans="1:27" x14ac:dyDescent="0.25">
      <c r="A954" t="s">
        <v>1069</v>
      </c>
      <c r="B954" t="s">
        <v>1072</v>
      </c>
      <c r="C954" t="s">
        <v>1155</v>
      </c>
      <c r="D954" t="s">
        <v>38</v>
      </c>
      <c r="E954" s="1">
        <v>44552</v>
      </c>
      <c r="F954">
        <v>9403</v>
      </c>
      <c r="G954">
        <v>6.94</v>
      </c>
      <c r="H954">
        <v>9.8000000000000007</v>
      </c>
      <c r="I954">
        <v>51.93</v>
      </c>
      <c r="J954">
        <v>310461</v>
      </c>
      <c r="K954" s="1">
        <v>44552</v>
      </c>
      <c r="L954">
        <v>5000</v>
      </c>
      <c r="M954">
        <v>0</v>
      </c>
      <c r="N954">
        <v>0</v>
      </c>
      <c r="O954">
        <v>0</v>
      </c>
      <c r="P954" s="1">
        <v>44196</v>
      </c>
      <c r="Q954">
        <v>313000</v>
      </c>
      <c r="R954" t="s">
        <v>51</v>
      </c>
      <c r="S954">
        <v>8.86666666666666</v>
      </c>
      <c r="T954" t="s">
        <v>39</v>
      </c>
      <c r="U954" t="s">
        <v>40</v>
      </c>
      <c r="V954" t="s">
        <v>34</v>
      </c>
      <c r="W954" t="s">
        <v>34</v>
      </c>
      <c r="X954" t="s">
        <v>1071</v>
      </c>
      <c r="Y954">
        <v>2021</v>
      </c>
      <c r="Z954">
        <v>2021</v>
      </c>
      <c r="AA954">
        <v>0.25</v>
      </c>
    </row>
    <row r="955" spans="1:27" x14ac:dyDescent="0.25">
      <c r="A955" t="s">
        <v>1069</v>
      </c>
      <c r="B955" t="s">
        <v>89</v>
      </c>
      <c r="C955" t="s">
        <v>1156</v>
      </c>
      <c r="D955" t="s">
        <v>30</v>
      </c>
      <c r="E955" s="1">
        <v>44629</v>
      </c>
      <c r="F955">
        <v>50062.216999999997</v>
      </c>
      <c r="G955">
        <v>7.03</v>
      </c>
      <c r="H955">
        <v>10</v>
      </c>
      <c r="I955">
        <v>52.44</v>
      </c>
      <c r="J955">
        <v>2169324.4509999999</v>
      </c>
      <c r="K955" s="1">
        <v>44629</v>
      </c>
      <c r="L955">
        <v>35515.913</v>
      </c>
      <c r="M955">
        <v>0</v>
      </c>
      <c r="N955">
        <v>0</v>
      </c>
      <c r="O955">
        <v>0</v>
      </c>
      <c r="P955" s="1">
        <v>44104</v>
      </c>
      <c r="Q955">
        <v>2029632.5989999999</v>
      </c>
      <c r="R955" t="s">
        <v>51</v>
      </c>
      <c r="S955">
        <v>9.5</v>
      </c>
      <c r="T955" t="s">
        <v>32</v>
      </c>
      <c r="U955" t="s">
        <v>40</v>
      </c>
      <c r="V955" t="s">
        <v>34</v>
      </c>
      <c r="W955" t="s">
        <v>34</v>
      </c>
      <c r="X955" t="s">
        <v>1071</v>
      </c>
      <c r="Y955">
        <v>2022</v>
      </c>
      <c r="Z955">
        <v>2022</v>
      </c>
      <c r="AA955">
        <v>0.25</v>
      </c>
    </row>
    <row r="956" spans="1:27" x14ac:dyDescent="0.25">
      <c r="A956" t="s">
        <v>1069</v>
      </c>
      <c r="B956" t="s">
        <v>1080</v>
      </c>
      <c r="C956" t="s">
        <v>1157</v>
      </c>
      <c r="D956" t="s">
        <v>38</v>
      </c>
      <c r="E956" s="1">
        <v>44735</v>
      </c>
      <c r="F956">
        <v>1362.35</v>
      </c>
      <c r="G956">
        <v>8.51</v>
      </c>
      <c r="H956">
        <v>10</v>
      </c>
      <c r="I956">
        <v>52.44</v>
      </c>
      <c r="J956">
        <v>62967.565999999999</v>
      </c>
      <c r="K956" s="1">
        <v>44735</v>
      </c>
      <c r="L956">
        <v>1000</v>
      </c>
      <c r="M956">
        <v>0</v>
      </c>
      <c r="N956">
        <v>0</v>
      </c>
      <c r="O956">
        <v>0</v>
      </c>
      <c r="P956" s="1">
        <v>44196</v>
      </c>
      <c r="Q956">
        <v>65703.891000000003</v>
      </c>
      <c r="R956" t="s">
        <v>51</v>
      </c>
      <c r="S956">
        <v>10.3666666666666</v>
      </c>
      <c r="T956" t="s">
        <v>39</v>
      </c>
      <c r="U956" t="s">
        <v>40</v>
      </c>
      <c r="V956" t="s">
        <v>34</v>
      </c>
      <c r="W956" t="s">
        <v>34</v>
      </c>
      <c r="X956" t="s">
        <v>1071</v>
      </c>
      <c r="Y956">
        <v>2022</v>
      </c>
      <c r="Z956">
        <v>2022</v>
      </c>
      <c r="AA956">
        <v>0.25</v>
      </c>
    </row>
    <row r="957" spans="1:27" x14ac:dyDescent="0.25">
      <c r="A957" t="s">
        <v>1069</v>
      </c>
      <c r="B957" t="s">
        <v>1086</v>
      </c>
      <c r="C957" t="s">
        <v>1158</v>
      </c>
      <c r="D957" t="s">
        <v>38</v>
      </c>
      <c r="E957" s="1">
        <v>44328</v>
      </c>
      <c r="F957">
        <v>1080.42</v>
      </c>
      <c r="G957">
        <v>0</v>
      </c>
      <c r="H957">
        <v>0</v>
      </c>
      <c r="I957">
        <v>0</v>
      </c>
      <c r="J957">
        <v>7596.0460000000003</v>
      </c>
      <c r="K957" s="1">
        <v>44328</v>
      </c>
      <c r="L957">
        <v>516.30700000000002</v>
      </c>
      <c r="M957">
        <v>0</v>
      </c>
      <c r="N957">
        <v>0</v>
      </c>
      <c r="O957">
        <v>0</v>
      </c>
      <c r="P957" s="1">
        <v>44135</v>
      </c>
      <c r="Q957">
        <v>3450.127</v>
      </c>
      <c r="R957" t="s">
        <v>51</v>
      </c>
      <c r="S957">
        <v>4.4000000000000004</v>
      </c>
      <c r="T957" t="s">
        <v>112</v>
      </c>
      <c r="U957" t="s">
        <v>33</v>
      </c>
      <c r="V957" t="s">
        <v>34</v>
      </c>
      <c r="W957" t="s">
        <v>34</v>
      </c>
      <c r="X957" t="s">
        <v>1071</v>
      </c>
      <c r="Y957">
        <v>2021</v>
      </c>
      <c r="Z957">
        <v>2021</v>
      </c>
      <c r="AA957">
        <v>0.25</v>
      </c>
    </row>
    <row r="958" spans="1:27" x14ac:dyDescent="0.25">
      <c r="A958" t="s">
        <v>1069</v>
      </c>
      <c r="B958" t="s">
        <v>650</v>
      </c>
      <c r="C958" t="s">
        <v>1159</v>
      </c>
      <c r="D958" t="s">
        <v>30</v>
      </c>
      <c r="E958" s="1">
        <v>44886</v>
      </c>
      <c r="F958">
        <v>47630.510999999999</v>
      </c>
      <c r="G958">
        <v>7.03</v>
      </c>
      <c r="H958">
        <v>10</v>
      </c>
      <c r="I958">
        <v>51.19</v>
      </c>
      <c r="J958">
        <v>3153481.36</v>
      </c>
      <c r="K958" s="1">
        <v>44886</v>
      </c>
      <c r="L958">
        <v>25000</v>
      </c>
      <c r="M958">
        <v>0</v>
      </c>
      <c r="N958">
        <v>0</v>
      </c>
      <c r="O958">
        <v>0</v>
      </c>
      <c r="P958" s="1">
        <v>44377</v>
      </c>
      <c r="Q958">
        <v>0</v>
      </c>
      <c r="R958" t="s">
        <v>43</v>
      </c>
      <c r="S958">
        <v>10.6</v>
      </c>
      <c r="T958" t="s">
        <v>32</v>
      </c>
      <c r="U958" t="s">
        <v>40</v>
      </c>
      <c r="V958" t="s">
        <v>34</v>
      </c>
      <c r="W958" t="s">
        <v>34</v>
      </c>
      <c r="X958" t="s">
        <v>1071</v>
      </c>
      <c r="Y958">
        <v>2022</v>
      </c>
      <c r="Z958">
        <v>2022</v>
      </c>
      <c r="AA958">
        <v>0.25</v>
      </c>
    </row>
    <row r="959" spans="1:27" x14ac:dyDescent="0.25">
      <c r="A959" t="s">
        <v>1069</v>
      </c>
      <c r="B959" t="s">
        <v>1075</v>
      </c>
      <c r="C959" t="s">
        <v>1160</v>
      </c>
      <c r="D959" t="s">
        <v>30</v>
      </c>
      <c r="E959" s="1">
        <v>44886</v>
      </c>
      <c r="F959">
        <v>59766.677000000003</v>
      </c>
      <c r="G959">
        <v>7.01</v>
      </c>
      <c r="H959">
        <v>10</v>
      </c>
      <c r="I959">
        <v>51.81</v>
      </c>
      <c r="J959">
        <v>2484954.4670000002</v>
      </c>
      <c r="K959" s="1">
        <v>44886</v>
      </c>
      <c r="L959">
        <v>30096.109</v>
      </c>
      <c r="M959">
        <v>0</v>
      </c>
      <c r="N959">
        <v>0</v>
      </c>
      <c r="O959">
        <v>0</v>
      </c>
      <c r="P959" s="1">
        <v>44377</v>
      </c>
      <c r="Q959">
        <v>0</v>
      </c>
      <c r="R959" t="s">
        <v>43</v>
      </c>
      <c r="S959">
        <v>10.6</v>
      </c>
      <c r="T959" t="s">
        <v>32</v>
      </c>
      <c r="U959" t="s">
        <v>40</v>
      </c>
      <c r="V959" t="s">
        <v>34</v>
      </c>
      <c r="W959" t="s">
        <v>34</v>
      </c>
      <c r="X959" t="s">
        <v>1071</v>
      </c>
      <c r="Y959">
        <v>2022</v>
      </c>
      <c r="Z959">
        <v>2022</v>
      </c>
      <c r="AA959">
        <v>0.25</v>
      </c>
    </row>
    <row r="960" spans="1:27" x14ac:dyDescent="0.25">
      <c r="A960" t="s">
        <v>1069</v>
      </c>
      <c r="B960" t="s">
        <v>1084</v>
      </c>
      <c r="C960" t="s">
        <v>1161</v>
      </c>
      <c r="D960" t="s">
        <v>38</v>
      </c>
      <c r="E960" s="1">
        <v>44895</v>
      </c>
      <c r="F960">
        <v>151880.277</v>
      </c>
      <c r="G960">
        <v>7.57</v>
      </c>
      <c r="H960">
        <v>10.5</v>
      </c>
      <c r="I960">
        <v>55</v>
      </c>
      <c r="J960">
        <v>3408477.7080000001</v>
      </c>
      <c r="K960" s="1">
        <v>44895</v>
      </c>
      <c r="L960">
        <v>78000</v>
      </c>
      <c r="M960">
        <v>0</v>
      </c>
      <c r="N960">
        <v>0</v>
      </c>
      <c r="O960">
        <v>0</v>
      </c>
      <c r="P960" s="1">
        <v>44347</v>
      </c>
      <c r="Q960">
        <v>0</v>
      </c>
      <c r="R960" t="s">
        <v>43</v>
      </c>
      <c r="S960">
        <v>8.1</v>
      </c>
      <c r="T960" t="s">
        <v>39</v>
      </c>
      <c r="U960" t="s">
        <v>40</v>
      </c>
      <c r="V960" t="s">
        <v>34</v>
      </c>
      <c r="W960" t="s">
        <v>34</v>
      </c>
      <c r="X960" t="s">
        <v>1071</v>
      </c>
      <c r="Y960">
        <v>2022</v>
      </c>
      <c r="Z960">
        <v>2022</v>
      </c>
      <c r="AA960">
        <v>0.25</v>
      </c>
    </row>
    <row r="961" spans="1:27" x14ac:dyDescent="0.25">
      <c r="A961" t="s">
        <v>1069</v>
      </c>
      <c r="B961" t="s">
        <v>1084</v>
      </c>
      <c r="C961" t="s">
        <v>1162</v>
      </c>
      <c r="D961" t="s">
        <v>38</v>
      </c>
      <c r="E961" s="1">
        <v>44672</v>
      </c>
      <c r="F961">
        <v>11317.268</v>
      </c>
      <c r="G961">
        <v>0</v>
      </c>
      <c r="H961">
        <v>0</v>
      </c>
      <c r="I961">
        <v>0</v>
      </c>
      <c r="J961">
        <v>108703.98699999999</v>
      </c>
      <c r="K961" s="1">
        <v>44672</v>
      </c>
      <c r="L961">
        <v>8504.1769999999997</v>
      </c>
      <c r="M961">
        <v>0</v>
      </c>
      <c r="N961">
        <v>0</v>
      </c>
      <c r="O961">
        <v>0</v>
      </c>
      <c r="P961" s="1">
        <v>44561</v>
      </c>
      <c r="Q961">
        <v>0</v>
      </c>
      <c r="R961" t="s">
        <v>43</v>
      </c>
      <c r="S961">
        <v>3.9666666666666601</v>
      </c>
      <c r="T961" t="s">
        <v>112</v>
      </c>
      <c r="U961" t="s">
        <v>40</v>
      </c>
      <c r="V961" t="s">
        <v>34</v>
      </c>
      <c r="W961" t="s">
        <v>34</v>
      </c>
      <c r="X961" t="s">
        <v>1071</v>
      </c>
      <c r="Y961">
        <v>2022</v>
      </c>
      <c r="Z961">
        <v>2022</v>
      </c>
      <c r="AA961">
        <v>0.25</v>
      </c>
    </row>
    <row r="962" spans="1:27" x14ac:dyDescent="0.25">
      <c r="A962" t="s">
        <v>1069</v>
      </c>
      <c r="B962" t="s">
        <v>1072</v>
      </c>
      <c r="C962" t="s">
        <v>1163</v>
      </c>
      <c r="D962" t="s">
        <v>30</v>
      </c>
      <c r="E962" s="1">
        <v>45091</v>
      </c>
      <c r="F962">
        <v>238974</v>
      </c>
      <c r="G962">
        <v>7.19</v>
      </c>
      <c r="H962">
        <v>10.199999999999999</v>
      </c>
      <c r="I962">
        <v>51.91</v>
      </c>
      <c r="J962">
        <v>11592697</v>
      </c>
      <c r="K962" s="1">
        <v>45091</v>
      </c>
      <c r="L962">
        <v>140000</v>
      </c>
      <c r="M962">
        <v>0</v>
      </c>
      <c r="N962">
        <v>0</v>
      </c>
      <c r="O962">
        <v>0</v>
      </c>
      <c r="P962" s="1">
        <v>44651</v>
      </c>
      <c r="Q962">
        <v>0</v>
      </c>
      <c r="R962" t="s">
        <v>43</v>
      </c>
      <c r="S962">
        <v>10.566666666666601</v>
      </c>
      <c r="T962" t="s">
        <v>32</v>
      </c>
      <c r="U962" t="s">
        <v>40</v>
      </c>
      <c r="V962" t="s">
        <v>34</v>
      </c>
      <c r="W962" t="s">
        <v>34</v>
      </c>
      <c r="X962" t="s">
        <v>1071</v>
      </c>
      <c r="Y962">
        <v>2023</v>
      </c>
      <c r="Z962">
        <v>2023</v>
      </c>
      <c r="AA962">
        <v>0.25</v>
      </c>
    </row>
    <row r="963" spans="1:27" x14ac:dyDescent="0.25">
      <c r="A963" t="s">
        <v>1069</v>
      </c>
      <c r="B963" t="s">
        <v>1084</v>
      </c>
      <c r="C963" t="s">
        <v>1164</v>
      </c>
      <c r="D963" t="s">
        <v>38</v>
      </c>
      <c r="E963" s="1">
        <v>44839</v>
      </c>
      <c r="F963">
        <v>11907.079</v>
      </c>
      <c r="G963">
        <v>0</v>
      </c>
      <c r="H963">
        <v>0</v>
      </c>
      <c r="I963">
        <v>0</v>
      </c>
      <c r="J963">
        <v>32103.227999999999</v>
      </c>
      <c r="K963" s="1">
        <v>44839</v>
      </c>
      <c r="L963">
        <v>10481.088</v>
      </c>
      <c r="M963">
        <v>0</v>
      </c>
      <c r="N963">
        <v>0</v>
      </c>
      <c r="O963">
        <v>0</v>
      </c>
      <c r="P963" s="1">
        <v>44742</v>
      </c>
      <c r="Q963">
        <v>0</v>
      </c>
      <c r="R963" t="s">
        <v>43</v>
      </c>
      <c r="S963">
        <v>4.1333333333333302</v>
      </c>
      <c r="T963" t="s">
        <v>112</v>
      </c>
      <c r="U963" t="s">
        <v>40</v>
      </c>
      <c r="V963" t="s">
        <v>34</v>
      </c>
      <c r="W963" t="s">
        <v>34</v>
      </c>
      <c r="X963" t="s">
        <v>1071</v>
      </c>
      <c r="Y963">
        <v>2022</v>
      </c>
      <c r="Z963">
        <v>2022</v>
      </c>
      <c r="AA963">
        <v>0.25</v>
      </c>
    </row>
    <row r="964" spans="1:27" x14ac:dyDescent="0.25">
      <c r="A964" t="s">
        <v>1069</v>
      </c>
      <c r="B964" t="s">
        <v>1084</v>
      </c>
      <c r="C964" t="s">
        <v>1165</v>
      </c>
      <c r="D964" t="s">
        <v>38</v>
      </c>
      <c r="E964" s="1">
        <v>45036</v>
      </c>
      <c r="F964">
        <v>7720.3519999999999</v>
      </c>
      <c r="G964">
        <v>0</v>
      </c>
      <c r="H964">
        <v>0</v>
      </c>
      <c r="I964">
        <v>0</v>
      </c>
      <c r="J964">
        <v>70456.104000000007</v>
      </c>
      <c r="K964" s="1">
        <v>45036</v>
      </c>
      <c r="L964">
        <v>7720.3519999999999</v>
      </c>
      <c r="M964">
        <v>0</v>
      </c>
      <c r="N964">
        <v>0</v>
      </c>
      <c r="O964">
        <v>0</v>
      </c>
      <c r="P964" s="1">
        <v>44985</v>
      </c>
      <c r="Q964">
        <v>70456.104000000007</v>
      </c>
      <c r="R964" t="s">
        <v>51</v>
      </c>
      <c r="S964">
        <v>3.8</v>
      </c>
      <c r="T964" t="s">
        <v>112</v>
      </c>
      <c r="U964" t="s">
        <v>33</v>
      </c>
      <c r="V964" t="s">
        <v>34</v>
      </c>
      <c r="W964" t="s">
        <v>34</v>
      </c>
      <c r="X964" t="s">
        <v>1071</v>
      </c>
      <c r="Y964">
        <v>2023</v>
      </c>
      <c r="Z964">
        <v>2023</v>
      </c>
      <c r="AA964">
        <v>0.25</v>
      </c>
    </row>
    <row r="965" spans="1:27" x14ac:dyDescent="0.25">
      <c r="A965" t="s">
        <v>1069</v>
      </c>
      <c r="B965" t="s">
        <v>1084</v>
      </c>
      <c r="C965" t="s">
        <v>1166</v>
      </c>
      <c r="D965" t="s">
        <v>38</v>
      </c>
      <c r="E965" s="1">
        <v>45203</v>
      </c>
      <c r="F965">
        <v>14243.605</v>
      </c>
      <c r="G965">
        <v>0</v>
      </c>
      <c r="H965">
        <v>0</v>
      </c>
      <c r="I965">
        <v>0</v>
      </c>
      <c r="J965">
        <v>105578.48699999999</v>
      </c>
      <c r="K965" s="1">
        <v>45203</v>
      </c>
      <c r="L965">
        <v>12392.206</v>
      </c>
      <c r="M965">
        <v>0</v>
      </c>
      <c r="N965">
        <v>0</v>
      </c>
      <c r="O965">
        <v>0</v>
      </c>
      <c r="P965" s="1">
        <v>45169</v>
      </c>
      <c r="Q965">
        <v>105486.19100000001</v>
      </c>
      <c r="R965" t="s">
        <v>51</v>
      </c>
      <c r="S965">
        <v>3.5333333333333301</v>
      </c>
      <c r="T965" t="s">
        <v>112</v>
      </c>
      <c r="U965" t="s">
        <v>33</v>
      </c>
      <c r="V965" t="s">
        <v>34</v>
      </c>
      <c r="W965" t="s">
        <v>34</v>
      </c>
      <c r="X965" t="s">
        <v>1071</v>
      </c>
      <c r="Y965">
        <v>2023</v>
      </c>
      <c r="Z965">
        <v>2023</v>
      </c>
      <c r="AA965">
        <v>0.25</v>
      </c>
    </row>
    <row r="966" spans="1:27" x14ac:dyDescent="0.25">
      <c r="A966" t="s">
        <v>1167</v>
      </c>
      <c r="B966" t="s">
        <v>1168</v>
      </c>
      <c r="C966" t="s">
        <v>1169</v>
      </c>
      <c r="D966" t="s">
        <v>30</v>
      </c>
      <c r="E966" s="1">
        <v>41082</v>
      </c>
      <c r="F966">
        <v>58617.195</v>
      </c>
      <c r="G966">
        <v>7.45</v>
      </c>
      <c r="H966">
        <v>10.43</v>
      </c>
      <c r="I966">
        <v>47.51</v>
      </c>
      <c r="J966">
        <v>863512.73600000003</v>
      </c>
      <c r="K966" s="1">
        <v>41082</v>
      </c>
      <c r="L966">
        <v>0</v>
      </c>
      <c r="M966">
        <v>0</v>
      </c>
      <c r="N966">
        <v>0</v>
      </c>
      <c r="O966">
        <v>0</v>
      </c>
      <c r="P966" t="s">
        <v>43</v>
      </c>
      <c r="Q966">
        <v>0</v>
      </c>
      <c r="R966" t="s">
        <v>43</v>
      </c>
      <c r="S966">
        <v>7.3333333333333304</v>
      </c>
      <c r="T966" t="s">
        <v>112</v>
      </c>
      <c r="U966" t="s">
        <v>33</v>
      </c>
      <c r="V966" t="s">
        <v>34</v>
      </c>
      <c r="W966" t="s">
        <v>34</v>
      </c>
      <c r="X966" t="s">
        <v>1170</v>
      </c>
      <c r="Y966">
        <v>2012</v>
      </c>
      <c r="Z966">
        <v>2012</v>
      </c>
      <c r="AA966">
        <v>0.39</v>
      </c>
    </row>
    <row r="967" spans="1:27" x14ac:dyDescent="0.25">
      <c r="A967" t="s">
        <v>1167</v>
      </c>
      <c r="B967" t="s">
        <v>1168</v>
      </c>
      <c r="C967" t="s">
        <v>1171</v>
      </c>
      <c r="D967" t="s">
        <v>30</v>
      </c>
      <c r="E967" s="1">
        <v>42192</v>
      </c>
      <c r="F967">
        <v>170479.31299999999</v>
      </c>
      <c r="G967">
        <v>6.95</v>
      </c>
      <c r="H967">
        <v>9.6999999999999993</v>
      </c>
      <c r="I967">
        <v>49.95</v>
      </c>
      <c r="J967">
        <v>1757409.149</v>
      </c>
      <c r="K967" s="1">
        <v>42192</v>
      </c>
      <c r="L967">
        <v>0</v>
      </c>
      <c r="M967">
        <v>0</v>
      </c>
      <c r="N967">
        <v>0</v>
      </c>
      <c r="O967">
        <v>0</v>
      </c>
      <c r="P967" t="s">
        <v>43</v>
      </c>
      <c r="Q967">
        <v>0</v>
      </c>
      <c r="R967" t="s">
        <v>43</v>
      </c>
      <c r="S967">
        <v>29.766666666666602</v>
      </c>
      <c r="T967" t="s">
        <v>112</v>
      </c>
      <c r="U967" t="s">
        <v>33</v>
      </c>
      <c r="V967" t="s">
        <v>34</v>
      </c>
      <c r="W967" t="s">
        <v>34</v>
      </c>
      <c r="X967" t="s">
        <v>1170</v>
      </c>
      <c r="Y967">
        <v>2015</v>
      </c>
      <c r="Z967">
        <v>2015</v>
      </c>
      <c r="AA967">
        <v>0.39</v>
      </c>
    </row>
    <row r="968" spans="1:27" x14ac:dyDescent="0.25">
      <c r="A968" t="s">
        <v>1167</v>
      </c>
      <c r="B968" t="s">
        <v>1172</v>
      </c>
      <c r="C968" t="s">
        <v>1173</v>
      </c>
      <c r="D968" t="s">
        <v>30</v>
      </c>
      <c r="E968" s="1">
        <v>41984</v>
      </c>
      <c r="F968">
        <v>204541.807</v>
      </c>
      <c r="G968">
        <v>7.81</v>
      </c>
      <c r="H968">
        <v>10.59</v>
      </c>
      <c r="I968">
        <v>0</v>
      </c>
      <c r="J968">
        <v>2022490.0160000001</v>
      </c>
      <c r="K968" s="1">
        <v>41984</v>
      </c>
      <c r="L968">
        <v>177658</v>
      </c>
      <c r="M968">
        <v>7.51</v>
      </c>
      <c r="N968">
        <v>10.07</v>
      </c>
      <c r="O968">
        <v>0</v>
      </c>
      <c r="P968" s="1">
        <v>42369</v>
      </c>
      <c r="Q968">
        <v>2014330.5390000001</v>
      </c>
      <c r="R968" t="s">
        <v>31</v>
      </c>
      <c r="S968">
        <v>6.1333333333333302</v>
      </c>
      <c r="T968" t="s">
        <v>32</v>
      </c>
      <c r="U968" t="s">
        <v>40</v>
      </c>
      <c r="V968" t="s">
        <v>34</v>
      </c>
      <c r="W968" t="s">
        <v>34</v>
      </c>
      <c r="X968" t="s">
        <v>1170</v>
      </c>
      <c r="Y968">
        <v>2014</v>
      </c>
      <c r="Z968">
        <v>2014</v>
      </c>
      <c r="AA968">
        <v>0.39</v>
      </c>
    </row>
    <row r="969" spans="1:27" x14ac:dyDescent="0.25">
      <c r="A969" t="s">
        <v>1167</v>
      </c>
      <c r="B969" t="s">
        <v>1168</v>
      </c>
      <c r="C969" t="s">
        <v>1174</v>
      </c>
      <c r="D969" t="s">
        <v>30</v>
      </c>
      <c r="E969" s="1">
        <v>42341</v>
      </c>
      <c r="F969">
        <v>272949.32500000001</v>
      </c>
      <c r="G969">
        <v>7.25</v>
      </c>
      <c r="H969">
        <v>10.199999999999999</v>
      </c>
      <c r="I969">
        <v>49.42</v>
      </c>
      <c r="J969">
        <v>2355671.878</v>
      </c>
      <c r="K969" s="1">
        <v>42341</v>
      </c>
      <c r="L969">
        <v>126071.501</v>
      </c>
      <c r="M969">
        <v>6.68</v>
      </c>
      <c r="N969">
        <v>9.23</v>
      </c>
      <c r="O969">
        <v>49.73</v>
      </c>
      <c r="P969" s="1">
        <v>42521</v>
      </c>
      <c r="Q969">
        <v>476452.37599999999</v>
      </c>
      <c r="R969" t="s">
        <v>31</v>
      </c>
      <c r="S969">
        <v>6.7333333333333298</v>
      </c>
      <c r="T969" t="s">
        <v>112</v>
      </c>
      <c r="U969" t="s">
        <v>40</v>
      </c>
      <c r="V969" t="s">
        <v>34</v>
      </c>
      <c r="W969" t="s">
        <v>41</v>
      </c>
      <c r="X969" t="s">
        <v>1170</v>
      </c>
      <c r="Y969">
        <v>2015</v>
      </c>
      <c r="Z969">
        <v>2015</v>
      </c>
      <c r="AA969">
        <v>0.39</v>
      </c>
    </row>
    <row r="970" spans="1:27" x14ac:dyDescent="0.25">
      <c r="A970" t="s">
        <v>1167</v>
      </c>
      <c r="B970" t="s">
        <v>1168</v>
      </c>
      <c r="C970" t="s">
        <v>1175</v>
      </c>
      <c r="D970" t="s">
        <v>30</v>
      </c>
      <c r="E970" s="1">
        <v>43137</v>
      </c>
      <c r="F970">
        <v>0</v>
      </c>
      <c r="G970">
        <v>0</v>
      </c>
      <c r="H970">
        <v>0</v>
      </c>
      <c r="I970">
        <v>0</v>
      </c>
      <c r="J970">
        <v>0</v>
      </c>
      <c r="K970" s="1">
        <v>43137</v>
      </c>
      <c r="L970">
        <v>0</v>
      </c>
      <c r="M970">
        <v>6.62</v>
      </c>
      <c r="N970">
        <v>8.58</v>
      </c>
      <c r="O970">
        <v>50.45</v>
      </c>
      <c r="P970" s="1">
        <v>43465</v>
      </c>
      <c r="Q970">
        <v>612996.71900000004</v>
      </c>
      <c r="R970" t="s">
        <v>31</v>
      </c>
      <c r="S970">
        <v>7.1666666666666599</v>
      </c>
      <c r="T970" t="s">
        <v>112</v>
      </c>
      <c r="U970" t="s">
        <v>40</v>
      </c>
      <c r="V970" t="s">
        <v>34</v>
      </c>
      <c r="W970" t="s">
        <v>34</v>
      </c>
      <c r="X970" t="s">
        <v>1170</v>
      </c>
      <c r="Y970">
        <v>2018</v>
      </c>
      <c r="Z970">
        <v>2018</v>
      </c>
      <c r="AA970">
        <v>0.25</v>
      </c>
    </row>
    <row r="971" spans="1:27" x14ac:dyDescent="0.25">
      <c r="A971" t="s">
        <v>1167</v>
      </c>
      <c r="B971" t="s">
        <v>1168</v>
      </c>
      <c r="C971" t="s">
        <v>1176</v>
      </c>
      <c r="D971" t="s">
        <v>30</v>
      </c>
      <c r="E971" s="1">
        <v>43907</v>
      </c>
      <c r="F971">
        <v>-5807.2020000000002</v>
      </c>
      <c r="G971">
        <v>7.73</v>
      </c>
      <c r="H971">
        <v>10.3</v>
      </c>
      <c r="I971">
        <v>53.1</v>
      </c>
      <c r="J971">
        <v>2362140.2220000001</v>
      </c>
      <c r="K971" s="1">
        <v>43907</v>
      </c>
      <c r="L971">
        <v>-16680.558000000001</v>
      </c>
      <c r="M971">
        <v>7.57</v>
      </c>
      <c r="N971">
        <v>0</v>
      </c>
      <c r="O971">
        <v>53</v>
      </c>
      <c r="P971" s="1">
        <v>44196</v>
      </c>
      <c r="Q971">
        <v>2363898.9849999999</v>
      </c>
      <c r="R971" t="s">
        <v>51</v>
      </c>
      <c r="S971">
        <v>3.7333333333333298</v>
      </c>
      <c r="T971" t="s">
        <v>32</v>
      </c>
      <c r="U971" t="s">
        <v>40</v>
      </c>
      <c r="V971" t="s">
        <v>34</v>
      </c>
      <c r="W971" t="s">
        <v>34</v>
      </c>
      <c r="X971" t="s">
        <v>1170</v>
      </c>
      <c r="Y971">
        <v>2020</v>
      </c>
      <c r="Z971">
        <v>2020</v>
      </c>
      <c r="AA971">
        <v>0.25</v>
      </c>
    </row>
    <row r="972" spans="1:27" x14ac:dyDescent="0.25">
      <c r="A972" t="s">
        <v>1177</v>
      </c>
      <c r="B972" t="s">
        <v>1178</v>
      </c>
      <c r="C972" t="s">
        <v>1179</v>
      </c>
      <c r="D972" t="s">
        <v>30</v>
      </c>
      <c r="E972" s="1">
        <v>39560</v>
      </c>
      <c r="F972">
        <v>7771.8379999999997</v>
      </c>
      <c r="G972">
        <v>8.9600000000000009</v>
      </c>
      <c r="H972">
        <v>11</v>
      </c>
      <c r="I972">
        <v>50.67</v>
      </c>
      <c r="J972">
        <v>62106.175000000003</v>
      </c>
      <c r="K972" s="1">
        <v>39560</v>
      </c>
      <c r="L972">
        <v>4100</v>
      </c>
      <c r="M972">
        <v>8.58</v>
      </c>
      <c r="N972">
        <v>10.25</v>
      </c>
      <c r="O972">
        <v>50.67</v>
      </c>
      <c r="P972" s="1">
        <v>39082</v>
      </c>
      <c r="Q972">
        <v>0</v>
      </c>
      <c r="R972" t="s">
        <v>43</v>
      </c>
      <c r="S972">
        <v>9.5</v>
      </c>
      <c r="T972" t="s">
        <v>32</v>
      </c>
      <c r="U972" t="s">
        <v>40</v>
      </c>
      <c r="V972" t="s">
        <v>41</v>
      </c>
      <c r="W972" t="s">
        <v>41</v>
      </c>
      <c r="X972" t="s">
        <v>1180</v>
      </c>
      <c r="Y972">
        <v>2008</v>
      </c>
      <c r="Z972">
        <v>2008</v>
      </c>
      <c r="AA972">
        <v>0.39</v>
      </c>
    </row>
    <row r="973" spans="1:27" x14ac:dyDescent="0.25">
      <c r="A973" t="s">
        <v>1177</v>
      </c>
      <c r="B973" t="s">
        <v>1181</v>
      </c>
      <c r="C973" t="s">
        <v>1182</v>
      </c>
      <c r="D973" t="s">
        <v>30</v>
      </c>
      <c r="E973" s="1">
        <v>39630</v>
      </c>
      <c r="F973">
        <v>31374.885999999999</v>
      </c>
      <c r="G973">
        <v>8.98</v>
      </c>
      <c r="H973">
        <v>12</v>
      </c>
      <c r="I973">
        <v>51.46</v>
      </c>
      <c r="J973">
        <v>667442.45299999998</v>
      </c>
      <c r="K973" s="1">
        <v>39630</v>
      </c>
      <c r="L973">
        <v>10000</v>
      </c>
      <c r="M973">
        <v>0</v>
      </c>
      <c r="N973">
        <v>0</v>
      </c>
      <c r="O973">
        <v>0</v>
      </c>
      <c r="P973" t="s">
        <v>43</v>
      </c>
      <c r="Q973">
        <v>0</v>
      </c>
      <c r="R973" t="s">
        <v>43</v>
      </c>
      <c r="S973">
        <v>11.2</v>
      </c>
      <c r="T973" t="s">
        <v>39</v>
      </c>
      <c r="U973" t="s">
        <v>40</v>
      </c>
      <c r="V973" t="s">
        <v>34</v>
      </c>
      <c r="W973" t="s">
        <v>41</v>
      </c>
      <c r="X973" t="s">
        <v>1180</v>
      </c>
      <c r="Y973">
        <v>2008</v>
      </c>
      <c r="Z973">
        <v>2008</v>
      </c>
      <c r="AA973">
        <v>0.39</v>
      </c>
    </row>
    <row r="974" spans="1:27" x14ac:dyDescent="0.25">
      <c r="A974" t="s">
        <v>1177</v>
      </c>
      <c r="B974" t="s">
        <v>1181</v>
      </c>
      <c r="C974" t="s">
        <v>1183</v>
      </c>
      <c r="D974" t="s">
        <v>38</v>
      </c>
      <c r="E974" s="1">
        <v>39630</v>
      </c>
      <c r="F974">
        <v>10522.593999999999</v>
      </c>
      <c r="G974">
        <v>8.85</v>
      </c>
      <c r="H974">
        <v>11.75</v>
      </c>
      <c r="I974">
        <v>51.46</v>
      </c>
      <c r="J974">
        <v>264504.92300000001</v>
      </c>
      <c r="K974" s="1">
        <v>39630</v>
      </c>
      <c r="L974">
        <v>5000</v>
      </c>
      <c r="M974">
        <v>0</v>
      </c>
      <c r="N974">
        <v>0</v>
      </c>
      <c r="O974">
        <v>0</v>
      </c>
      <c r="P974" t="s">
        <v>43</v>
      </c>
      <c r="Q974">
        <v>0</v>
      </c>
      <c r="R974" t="s">
        <v>43</v>
      </c>
      <c r="S974">
        <v>11.2</v>
      </c>
      <c r="T974" t="s">
        <v>39</v>
      </c>
      <c r="U974" t="s">
        <v>40</v>
      </c>
      <c r="V974" t="s">
        <v>34</v>
      </c>
      <c r="W974" t="s">
        <v>41</v>
      </c>
      <c r="X974" t="s">
        <v>1180</v>
      </c>
      <c r="Y974">
        <v>2008</v>
      </c>
      <c r="Z974">
        <v>2008</v>
      </c>
      <c r="AA974">
        <v>0.39</v>
      </c>
    </row>
    <row r="975" spans="1:27" x14ac:dyDescent="0.25">
      <c r="A975" t="s">
        <v>1177</v>
      </c>
      <c r="B975" t="s">
        <v>1181</v>
      </c>
      <c r="C975" t="s">
        <v>1184</v>
      </c>
      <c r="D975" t="s">
        <v>30</v>
      </c>
      <c r="E975" s="1">
        <v>40521</v>
      </c>
      <c r="F975">
        <v>13624.23</v>
      </c>
      <c r="G975">
        <v>8.3000000000000007</v>
      </c>
      <c r="H975">
        <v>10.9</v>
      </c>
      <c r="I975">
        <v>49.45</v>
      </c>
      <c r="J975">
        <v>632385.49699999997</v>
      </c>
      <c r="K975" s="1">
        <v>40521</v>
      </c>
      <c r="L975">
        <v>7010.7659999999996</v>
      </c>
      <c r="M975">
        <v>7.92</v>
      </c>
      <c r="N975">
        <v>10.25</v>
      </c>
      <c r="O975">
        <v>48</v>
      </c>
      <c r="P975" s="1">
        <v>39813</v>
      </c>
      <c r="Q975">
        <v>632385.49699999997</v>
      </c>
      <c r="R975" t="s">
        <v>31</v>
      </c>
      <c r="S975">
        <v>13.966666666666599</v>
      </c>
      <c r="T975" t="s">
        <v>39</v>
      </c>
      <c r="U975" t="s">
        <v>40</v>
      </c>
      <c r="V975" t="s">
        <v>34</v>
      </c>
      <c r="W975" t="s">
        <v>41</v>
      </c>
      <c r="X975" t="s">
        <v>1180</v>
      </c>
      <c r="Y975">
        <v>2010</v>
      </c>
      <c r="Z975">
        <v>2010</v>
      </c>
      <c r="AA975">
        <v>0.39</v>
      </c>
    </row>
    <row r="976" spans="1:27" x14ac:dyDescent="0.25">
      <c r="A976" t="s">
        <v>1177</v>
      </c>
      <c r="B976" t="s">
        <v>1181</v>
      </c>
      <c r="C976" t="s">
        <v>1185</v>
      </c>
      <c r="D976" t="s">
        <v>38</v>
      </c>
      <c r="E976" s="1">
        <v>40521</v>
      </c>
      <c r="F976">
        <v>1499.069</v>
      </c>
      <c r="G976">
        <v>8.3000000000000007</v>
      </c>
      <c r="H976">
        <v>10.9</v>
      </c>
      <c r="I976">
        <v>49.45</v>
      </c>
      <c r="J976">
        <v>256705.734</v>
      </c>
      <c r="K976" s="1">
        <v>40521</v>
      </c>
      <c r="L976">
        <v>-988.96299999999997</v>
      </c>
      <c r="M976">
        <v>7.92</v>
      </c>
      <c r="N976">
        <v>10.25</v>
      </c>
      <c r="O976">
        <v>48</v>
      </c>
      <c r="P976" s="1">
        <v>39813</v>
      </c>
      <c r="Q976">
        <v>256705.734</v>
      </c>
      <c r="R976" t="s">
        <v>31</v>
      </c>
      <c r="S976">
        <v>13.966666666666599</v>
      </c>
      <c r="T976" t="s">
        <v>39</v>
      </c>
      <c r="U976" t="s">
        <v>40</v>
      </c>
      <c r="V976" t="s">
        <v>34</v>
      </c>
      <c r="W976" t="s">
        <v>41</v>
      </c>
      <c r="X976" t="s">
        <v>1180</v>
      </c>
      <c r="Y976">
        <v>2010</v>
      </c>
      <c r="Z976">
        <v>2010</v>
      </c>
      <c r="AA976">
        <v>0.39</v>
      </c>
    </row>
    <row r="977" spans="1:27" x14ac:dyDescent="0.25">
      <c r="A977" t="s">
        <v>1177</v>
      </c>
      <c r="B977" t="s">
        <v>1178</v>
      </c>
      <c r="C977" t="s">
        <v>1186</v>
      </c>
      <c r="D977" t="s">
        <v>30</v>
      </c>
      <c r="E977" s="1">
        <v>40757</v>
      </c>
      <c r="F977">
        <v>4939.83</v>
      </c>
      <c r="G977">
        <v>8.7799999999999994</v>
      </c>
      <c r="H977">
        <v>11</v>
      </c>
      <c r="I977">
        <v>51.15</v>
      </c>
      <c r="J977">
        <v>87251.385999999999</v>
      </c>
      <c r="K977" s="1">
        <v>40757</v>
      </c>
      <c r="L977">
        <v>2627.7710000000002</v>
      </c>
      <c r="M977">
        <v>0</v>
      </c>
      <c r="N977">
        <v>0</v>
      </c>
      <c r="O977">
        <v>0</v>
      </c>
      <c r="P977" t="s">
        <v>43</v>
      </c>
      <c r="Q977">
        <v>0</v>
      </c>
      <c r="R977" t="s">
        <v>43</v>
      </c>
      <c r="S977">
        <v>11.8666666666666</v>
      </c>
      <c r="T977" t="s">
        <v>32</v>
      </c>
      <c r="U977" t="s">
        <v>40</v>
      </c>
      <c r="V977" t="s">
        <v>34</v>
      </c>
      <c r="W977" t="s">
        <v>41</v>
      </c>
      <c r="X977" t="s">
        <v>1180</v>
      </c>
      <c r="Y977">
        <v>2011</v>
      </c>
      <c r="Z977">
        <v>2011</v>
      </c>
      <c r="AA977">
        <v>0.39</v>
      </c>
    </row>
    <row r="978" spans="1:27" x14ac:dyDescent="0.25">
      <c r="A978" t="s">
        <v>1177</v>
      </c>
      <c r="B978" t="s">
        <v>1181</v>
      </c>
      <c r="C978" t="s">
        <v>1187</v>
      </c>
      <c r="D978" t="s">
        <v>30</v>
      </c>
      <c r="E978" s="1">
        <v>40989</v>
      </c>
      <c r="F978">
        <v>39089.269999999997</v>
      </c>
      <c r="G978">
        <v>0</v>
      </c>
      <c r="H978">
        <v>0</v>
      </c>
      <c r="I978">
        <v>0</v>
      </c>
      <c r="J978">
        <v>172680.641</v>
      </c>
      <c r="K978" s="1">
        <v>40989</v>
      </c>
      <c r="L978">
        <v>39089.269999999997</v>
      </c>
      <c r="M978">
        <v>0</v>
      </c>
      <c r="N978">
        <v>0</v>
      </c>
      <c r="O978">
        <v>0</v>
      </c>
      <c r="P978" s="1">
        <v>40908</v>
      </c>
      <c r="Q978">
        <v>172680.641</v>
      </c>
      <c r="R978" t="s">
        <v>31</v>
      </c>
      <c r="S978">
        <v>43.466666666666598</v>
      </c>
      <c r="T978" t="s">
        <v>112</v>
      </c>
      <c r="U978" t="s">
        <v>33</v>
      </c>
      <c r="V978" t="s">
        <v>41</v>
      </c>
      <c r="W978" t="s">
        <v>41</v>
      </c>
      <c r="X978" t="s">
        <v>1180</v>
      </c>
      <c r="Y978">
        <v>2012</v>
      </c>
      <c r="Z978">
        <v>2012</v>
      </c>
      <c r="AA978">
        <v>0.39</v>
      </c>
    </row>
    <row r="979" spans="1:27" x14ac:dyDescent="0.25">
      <c r="A979" t="s">
        <v>1177</v>
      </c>
      <c r="B979" t="s">
        <v>1181</v>
      </c>
      <c r="C979" t="s">
        <v>1188</v>
      </c>
      <c r="D979" t="s">
        <v>38</v>
      </c>
      <c r="E979" s="1">
        <v>41387</v>
      </c>
      <c r="F979">
        <v>15508.198</v>
      </c>
      <c r="G979">
        <v>7.81</v>
      </c>
      <c r="H979">
        <v>10.5</v>
      </c>
      <c r="I979">
        <v>47.65</v>
      </c>
      <c r="J979">
        <v>309474.58399999997</v>
      </c>
      <c r="K979" s="1">
        <v>41387</v>
      </c>
      <c r="L979">
        <v>11500</v>
      </c>
      <c r="M979">
        <v>0</v>
      </c>
      <c r="N979">
        <v>9.8000000000000007</v>
      </c>
      <c r="O979">
        <v>0</v>
      </c>
      <c r="P979" t="s">
        <v>43</v>
      </c>
      <c r="Q979">
        <v>0</v>
      </c>
      <c r="R979" t="s">
        <v>43</v>
      </c>
      <c r="S979">
        <v>6.9</v>
      </c>
      <c r="T979" t="s">
        <v>39</v>
      </c>
      <c r="U979" t="s">
        <v>40</v>
      </c>
      <c r="V979" t="s">
        <v>34</v>
      </c>
      <c r="W979" t="s">
        <v>41</v>
      </c>
      <c r="X979" t="s">
        <v>1180</v>
      </c>
      <c r="Y979">
        <v>2013</v>
      </c>
      <c r="Z979">
        <v>2013</v>
      </c>
      <c r="AA979">
        <v>0.39</v>
      </c>
    </row>
    <row r="980" spans="1:27" x14ac:dyDescent="0.25">
      <c r="A980" t="s">
        <v>1177</v>
      </c>
      <c r="B980" t="s">
        <v>1181</v>
      </c>
      <c r="C980" t="s">
        <v>1189</v>
      </c>
      <c r="D980" t="s">
        <v>30</v>
      </c>
      <c r="E980" s="1">
        <v>41907</v>
      </c>
      <c r="F980">
        <v>120963.69</v>
      </c>
      <c r="G980">
        <v>7.14</v>
      </c>
      <c r="H980">
        <v>10</v>
      </c>
      <c r="I980">
        <v>48</v>
      </c>
      <c r="J980">
        <v>838804.76199999999</v>
      </c>
      <c r="K980" s="1">
        <v>41907</v>
      </c>
      <c r="L980">
        <v>116865.355</v>
      </c>
      <c r="M980">
        <v>6.91</v>
      </c>
      <c r="N980">
        <v>9.8000000000000007</v>
      </c>
      <c r="O980">
        <v>48</v>
      </c>
      <c r="P980" s="1">
        <v>42004</v>
      </c>
      <c r="Q980">
        <v>839421.59299999999</v>
      </c>
      <c r="R980" t="s">
        <v>31</v>
      </c>
      <c r="S980">
        <v>9.3000000000000007</v>
      </c>
      <c r="T980" t="s">
        <v>112</v>
      </c>
      <c r="U980" t="s">
        <v>33</v>
      </c>
      <c r="V980" t="s">
        <v>34</v>
      </c>
      <c r="W980" t="s">
        <v>34</v>
      </c>
      <c r="X980" t="s">
        <v>1180</v>
      </c>
      <c r="Y980">
        <v>2014</v>
      </c>
      <c r="Z980">
        <v>2014</v>
      </c>
      <c r="AA980">
        <v>0.39</v>
      </c>
    </row>
    <row r="981" spans="1:27" x14ac:dyDescent="0.25">
      <c r="A981" t="s">
        <v>1177</v>
      </c>
      <c r="B981" t="s">
        <v>1178</v>
      </c>
      <c r="C981" t="s">
        <v>1190</v>
      </c>
      <c r="D981" t="s">
        <v>30</v>
      </c>
      <c r="E981" s="1">
        <v>42454</v>
      </c>
      <c r="F981">
        <v>11755.752</v>
      </c>
      <c r="G981">
        <v>7.59</v>
      </c>
      <c r="H981">
        <v>10</v>
      </c>
      <c r="I981">
        <v>49.52</v>
      </c>
      <c r="J981">
        <v>174957.348</v>
      </c>
      <c r="K981" s="1">
        <v>42454</v>
      </c>
      <c r="L981">
        <v>7400</v>
      </c>
      <c r="M981">
        <v>0</v>
      </c>
      <c r="N981">
        <v>0</v>
      </c>
      <c r="O981">
        <v>0</v>
      </c>
      <c r="P981" s="1">
        <v>42004</v>
      </c>
      <c r="Q981">
        <v>0</v>
      </c>
      <c r="R981" t="s">
        <v>43</v>
      </c>
      <c r="S981">
        <v>9.1333333333333293</v>
      </c>
      <c r="T981" t="s">
        <v>32</v>
      </c>
      <c r="U981" t="s">
        <v>40</v>
      </c>
      <c r="V981" t="s">
        <v>41</v>
      </c>
      <c r="W981" t="s">
        <v>34</v>
      </c>
      <c r="X981" t="s">
        <v>1180</v>
      </c>
      <c r="Y981">
        <v>2016</v>
      </c>
      <c r="Z981">
        <v>2016</v>
      </c>
      <c r="AA981">
        <v>0.39</v>
      </c>
    </row>
    <row r="982" spans="1:27" x14ac:dyDescent="0.25">
      <c r="A982" t="s">
        <v>1177</v>
      </c>
      <c r="B982" t="s">
        <v>1181</v>
      </c>
      <c r="C982" t="s">
        <v>1191</v>
      </c>
      <c r="D982" t="s">
        <v>38</v>
      </c>
      <c r="E982" s="1">
        <v>42936</v>
      </c>
      <c r="F982">
        <v>9406.1579999999994</v>
      </c>
      <c r="G982">
        <v>7.33</v>
      </c>
      <c r="H982">
        <v>10.35</v>
      </c>
      <c r="I982">
        <v>46.79</v>
      </c>
      <c r="J982">
        <v>431938.01699999999</v>
      </c>
      <c r="K982" s="1">
        <v>42936</v>
      </c>
      <c r="L982">
        <v>5154.2740000000003</v>
      </c>
      <c r="M982">
        <v>6.96</v>
      </c>
      <c r="N982">
        <v>9.5500000000000007</v>
      </c>
      <c r="O982">
        <v>46.79</v>
      </c>
      <c r="P982" s="1">
        <v>42369</v>
      </c>
      <c r="Q982">
        <v>0</v>
      </c>
      <c r="R982" t="s">
        <v>31</v>
      </c>
      <c r="S982">
        <v>9.7666666666666604</v>
      </c>
      <c r="T982" t="s">
        <v>39</v>
      </c>
      <c r="U982" t="s">
        <v>40</v>
      </c>
      <c r="V982" t="s">
        <v>34</v>
      </c>
      <c r="W982" t="s">
        <v>34</v>
      </c>
      <c r="X982" t="s">
        <v>1180</v>
      </c>
      <c r="Y982">
        <v>2017</v>
      </c>
      <c r="Z982">
        <v>2017</v>
      </c>
      <c r="AA982">
        <v>0.39</v>
      </c>
    </row>
    <row r="983" spans="1:27" x14ac:dyDescent="0.25">
      <c r="A983" t="s">
        <v>1177</v>
      </c>
      <c r="B983" t="s">
        <v>1178</v>
      </c>
      <c r="C983" t="s">
        <v>1192</v>
      </c>
      <c r="D983" t="s">
        <v>38</v>
      </c>
      <c r="E983" s="1">
        <v>43249</v>
      </c>
      <c r="F983">
        <v>1619.2860000000001</v>
      </c>
      <c r="G983">
        <v>7.47</v>
      </c>
      <c r="H983">
        <v>9.9</v>
      </c>
      <c r="I983">
        <v>51.62</v>
      </c>
      <c r="J983">
        <v>53742.212</v>
      </c>
      <c r="K983" s="1">
        <v>43249</v>
      </c>
      <c r="L983">
        <v>975</v>
      </c>
      <c r="M983">
        <v>7.21</v>
      </c>
      <c r="N983">
        <v>9.4</v>
      </c>
      <c r="O983">
        <v>51.62</v>
      </c>
      <c r="P983" t="s">
        <v>43</v>
      </c>
      <c r="Q983">
        <v>0</v>
      </c>
      <c r="R983" t="s">
        <v>43</v>
      </c>
      <c r="S983">
        <v>8.1999999999999993</v>
      </c>
      <c r="T983" t="s">
        <v>39</v>
      </c>
      <c r="U983" t="s">
        <v>40</v>
      </c>
      <c r="V983" t="s">
        <v>34</v>
      </c>
      <c r="W983" t="s">
        <v>34</v>
      </c>
      <c r="X983" t="s">
        <v>1180</v>
      </c>
      <c r="Y983">
        <v>2018</v>
      </c>
      <c r="Z983">
        <v>2018</v>
      </c>
      <c r="AA983">
        <v>0.25</v>
      </c>
    </row>
    <row r="984" spans="1:27" x14ac:dyDescent="0.25">
      <c r="A984" t="s">
        <v>1177</v>
      </c>
      <c r="B984" t="s">
        <v>1178</v>
      </c>
      <c r="C984" t="s">
        <v>1193</v>
      </c>
      <c r="D984" t="s">
        <v>30</v>
      </c>
      <c r="E984" s="1">
        <v>43634</v>
      </c>
      <c r="F984">
        <v>11882.128000000001</v>
      </c>
      <c r="G984">
        <v>7.54</v>
      </c>
      <c r="H984">
        <v>10.3</v>
      </c>
      <c r="I984">
        <v>50.45</v>
      </c>
      <c r="J984">
        <v>211268.09599999999</v>
      </c>
      <c r="K984" s="1">
        <v>43634</v>
      </c>
      <c r="L984">
        <v>9300</v>
      </c>
      <c r="M984">
        <v>0</v>
      </c>
      <c r="N984">
        <v>0</v>
      </c>
      <c r="O984">
        <v>0</v>
      </c>
      <c r="P984" s="1">
        <v>43100</v>
      </c>
      <c r="Q984">
        <v>0</v>
      </c>
      <c r="R984" t="s">
        <v>43</v>
      </c>
      <c r="S984">
        <v>8.7666666666666604</v>
      </c>
      <c r="T984" t="s">
        <v>32</v>
      </c>
      <c r="U984" t="s">
        <v>40</v>
      </c>
      <c r="V984" t="s">
        <v>41</v>
      </c>
      <c r="W984" t="s">
        <v>41</v>
      </c>
      <c r="X984" t="s">
        <v>1180</v>
      </c>
      <c r="Y984">
        <v>2019</v>
      </c>
      <c r="Z984">
        <v>2019</v>
      </c>
      <c r="AA984">
        <v>0.25</v>
      </c>
    </row>
    <row r="985" spans="1:27" x14ac:dyDescent="0.25">
      <c r="A985" t="s">
        <v>1177</v>
      </c>
      <c r="B985" t="s">
        <v>1181</v>
      </c>
      <c r="C985" t="s">
        <v>1194</v>
      </c>
      <c r="D985" t="s">
        <v>30</v>
      </c>
      <c r="E985" s="1">
        <v>43819</v>
      </c>
      <c r="F985">
        <v>30701.661</v>
      </c>
      <c r="G985">
        <v>7.42</v>
      </c>
      <c r="H985">
        <v>10.65</v>
      </c>
      <c r="I985">
        <v>49.38</v>
      </c>
      <c r="J985">
        <v>2334103.8289999999</v>
      </c>
      <c r="K985" s="1">
        <v>43819</v>
      </c>
      <c r="L985">
        <v>6500</v>
      </c>
      <c r="M985">
        <v>6.92</v>
      </c>
      <c r="N985">
        <v>9.65</v>
      </c>
      <c r="O985">
        <v>49.38</v>
      </c>
      <c r="P985" t="s">
        <v>43</v>
      </c>
      <c r="Q985">
        <v>0</v>
      </c>
      <c r="R985" t="s">
        <v>43</v>
      </c>
      <c r="S985">
        <v>14.9333333333333</v>
      </c>
      <c r="T985" t="s">
        <v>32</v>
      </c>
      <c r="U985" t="s">
        <v>40</v>
      </c>
      <c r="V985" t="s">
        <v>34</v>
      </c>
      <c r="W985" t="s">
        <v>41</v>
      </c>
      <c r="X985" t="s">
        <v>1180</v>
      </c>
      <c r="Y985">
        <v>2019</v>
      </c>
      <c r="Z985">
        <v>2019</v>
      </c>
      <c r="AA985">
        <v>0.25</v>
      </c>
    </row>
    <row r="986" spans="1:27" x14ac:dyDescent="0.25">
      <c r="A986" t="s">
        <v>1177</v>
      </c>
      <c r="B986" t="s">
        <v>1178</v>
      </c>
      <c r="C986" t="s">
        <v>1195</v>
      </c>
      <c r="D986" t="s">
        <v>38</v>
      </c>
      <c r="E986" s="1">
        <v>44243</v>
      </c>
      <c r="F986">
        <v>8647.5740000000005</v>
      </c>
      <c r="G986">
        <v>7.16</v>
      </c>
      <c r="H986">
        <v>9.8000000000000007</v>
      </c>
      <c r="I986">
        <v>50.21</v>
      </c>
      <c r="J986">
        <v>79903.362999999998</v>
      </c>
      <c r="K986" s="1">
        <v>44243</v>
      </c>
      <c r="L986">
        <v>7250</v>
      </c>
      <c r="M986">
        <v>0</v>
      </c>
      <c r="N986">
        <v>0</v>
      </c>
      <c r="O986">
        <v>0</v>
      </c>
      <c r="P986" t="s">
        <v>43</v>
      </c>
      <c r="Q986">
        <v>0</v>
      </c>
      <c r="R986" t="s">
        <v>43</v>
      </c>
      <c r="S986">
        <v>7.9666666666666597</v>
      </c>
      <c r="T986" t="s">
        <v>39</v>
      </c>
      <c r="U986" t="s">
        <v>40</v>
      </c>
      <c r="V986" t="s">
        <v>34</v>
      </c>
      <c r="W986" t="s">
        <v>41</v>
      </c>
      <c r="X986" t="s">
        <v>1180</v>
      </c>
      <c r="Y986">
        <v>2021</v>
      </c>
      <c r="Z986">
        <v>2021</v>
      </c>
      <c r="AA986">
        <v>0.25</v>
      </c>
    </row>
    <row r="987" spans="1:27" x14ac:dyDescent="0.25">
      <c r="A987" t="s">
        <v>1177</v>
      </c>
      <c r="B987" t="s">
        <v>1181</v>
      </c>
      <c r="C987" t="s">
        <v>1196</v>
      </c>
      <c r="D987" t="s">
        <v>30</v>
      </c>
      <c r="E987" s="1">
        <v>45224</v>
      </c>
      <c r="F987">
        <v>90600</v>
      </c>
      <c r="G987">
        <v>7.28</v>
      </c>
      <c r="H987">
        <v>10.54</v>
      </c>
      <c r="I987">
        <v>48.02</v>
      </c>
      <c r="J987">
        <v>2842470.37</v>
      </c>
      <c r="K987" s="1">
        <v>45224</v>
      </c>
      <c r="L987">
        <v>67377.467000000004</v>
      </c>
      <c r="M987">
        <v>6.72</v>
      </c>
      <c r="N987">
        <v>9.65</v>
      </c>
      <c r="O987">
        <v>48.02</v>
      </c>
      <c r="P987" s="1">
        <v>44561</v>
      </c>
      <c r="Q987">
        <v>2842470.37</v>
      </c>
      <c r="R987" t="s">
        <v>31</v>
      </c>
      <c r="S987">
        <v>14.7666666666666</v>
      </c>
      <c r="T987" t="s">
        <v>32</v>
      </c>
      <c r="U987" t="s">
        <v>40</v>
      </c>
      <c r="V987" t="s">
        <v>34</v>
      </c>
      <c r="W987" t="s">
        <v>41</v>
      </c>
      <c r="X987" t="s">
        <v>1180</v>
      </c>
      <c r="Y987">
        <v>2023</v>
      </c>
      <c r="Z987">
        <v>2023</v>
      </c>
      <c r="AA987">
        <v>0.25</v>
      </c>
    </row>
    <row r="988" spans="1:27" x14ac:dyDescent="0.25">
      <c r="A988" t="s">
        <v>1177</v>
      </c>
      <c r="B988" t="s">
        <v>1181</v>
      </c>
      <c r="C988" t="s">
        <v>1197</v>
      </c>
      <c r="D988" t="s">
        <v>38</v>
      </c>
      <c r="E988" s="1">
        <v>45224</v>
      </c>
      <c r="F988">
        <v>22400</v>
      </c>
      <c r="G988">
        <v>7.17</v>
      </c>
      <c r="H988">
        <v>10.6</v>
      </c>
      <c r="I988">
        <v>48.02</v>
      </c>
      <c r="J988">
        <v>582818.82799999998</v>
      </c>
      <c r="K988" s="1">
        <v>45224</v>
      </c>
      <c r="L988">
        <v>14060.424999999999</v>
      </c>
      <c r="M988">
        <v>6.67</v>
      </c>
      <c r="N988">
        <v>9.5500000000000007</v>
      </c>
      <c r="O988">
        <v>48.02</v>
      </c>
      <c r="P988" s="1">
        <v>44561</v>
      </c>
      <c r="Q988">
        <v>582818.82799999998</v>
      </c>
      <c r="R988" t="s">
        <v>31</v>
      </c>
      <c r="S988">
        <v>14.7666666666666</v>
      </c>
      <c r="T988" t="s">
        <v>39</v>
      </c>
      <c r="U988" t="s">
        <v>40</v>
      </c>
      <c r="V988" t="s">
        <v>34</v>
      </c>
      <c r="W988" t="s">
        <v>41</v>
      </c>
      <c r="X988" t="s">
        <v>1180</v>
      </c>
      <c r="Y988">
        <v>2023</v>
      </c>
      <c r="Z988">
        <v>2023</v>
      </c>
      <c r="AA988">
        <v>0.25</v>
      </c>
    </row>
    <row r="989" spans="1:27" x14ac:dyDescent="0.25">
      <c r="A989" t="s">
        <v>1177</v>
      </c>
      <c r="B989" t="s">
        <v>1178</v>
      </c>
      <c r="C989" t="s">
        <v>1198</v>
      </c>
      <c r="D989" t="s">
        <v>30</v>
      </c>
      <c r="E989" s="1">
        <v>45190</v>
      </c>
      <c r="F989">
        <v>11533.67</v>
      </c>
      <c r="G989">
        <v>7.53</v>
      </c>
      <c r="H989">
        <v>10.5</v>
      </c>
      <c r="I989">
        <v>50.3</v>
      </c>
      <c r="J989">
        <v>246995.97500000001</v>
      </c>
      <c r="K989" s="1">
        <v>45190</v>
      </c>
      <c r="L989">
        <v>6100.4219999999996</v>
      </c>
      <c r="M989">
        <v>7.53</v>
      </c>
      <c r="N989">
        <v>9.65</v>
      </c>
      <c r="O989">
        <v>50.3</v>
      </c>
      <c r="P989" s="1">
        <v>44742</v>
      </c>
      <c r="Q989">
        <v>0</v>
      </c>
      <c r="R989" t="s">
        <v>43</v>
      </c>
      <c r="S989">
        <v>10.7666666666666</v>
      </c>
      <c r="T989" t="s">
        <v>32</v>
      </c>
      <c r="U989" t="s">
        <v>40</v>
      </c>
      <c r="V989" t="s">
        <v>34</v>
      </c>
      <c r="W989" t="s">
        <v>41</v>
      </c>
      <c r="X989" t="s">
        <v>1180</v>
      </c>
      <c r="Y989">
        <v>2023</v>
      </c>
      <c r="Z989">
        <v>2023</v>
      </c>
      <c r="AA989">
        <v>0.25</v>
      </c>
    </row>
    <row r="990" spans="1:27" x14ac:dyDescent="0.25">
      <c r="A990" t="s">
        <v>1199</v>
      </c>
      <c r="B990" t="s">
        <v>1200</v>
      </c>
      <c r="C990" t="s">
        <v>1201</v>
      </c>
      <c r="D990" t="s">
        <v>38</v>
      </c>
      <c r="E990" s="1">
        <v>39745</v>
      </c>
      <c r="F990">
        <v>20400</v>
      </c>
      <c r="G990">
        <v>9.36</v>
      </c>
      <c r="H990">
        <v>12</v>
      </c>
      <c r="I990">
        <v>53.75</v>
      </c>
      <c r="J990">
        <v>720100</v>
      </c>
      <c r="K990" s="1">
        <v>39745</v>
      </c>
      <c r="L990">
        <v>9100</v>
      </c>
      <c r="M990">
        <v>8.5399999999999991</v>
      </c>
      <c r="N990">
        <v>10.6</v>
      </c>
      <c r="O990">
        <v>54</v>
      </c>
      <c r="P990" s="1">
        <v>39447</v>
      </c>
      <c r="Q990">
        <v>709700</v>
      </c>
      <c r="R990" t="s">
        <v>51</v>
      </c>
      <c r="S990">
        <v>6.9</v>
      </c>
      <c r="T990" t="s">
        <v>39</v>
      </c>
      <c r="U990" t="s">
        <v>40</v>
      </c>
      <c r="V990" t="s">
        <v>34</v>
      </c>
      <c r="W990" t="s">
        <v>34</v>
      </c>
      <c r="X990" t="s">
        <v>1202</v>
      </c>
      <c r="Y990">
        <v>2008</v>
      </c>
      <c r="Z990">
        <v>2008</v>
      </c>
      <c r="AA990">
        <v>0.39</v>
      </c>
    </row>
    <row r="991" spans="1:27" x14ac:dyDescent="0.25">
      <c r="A991" t="s">
        <v>1199</v>
      </c>
      <c r="B991" t="s">
        <v>1203</v>
      </c>
      <c r="C991" t="s">
        <v>1204</v>
      </c>
      <c r="D991" t="s">
        <v>38</v>
      </c>
      <c r="E991" s="1">
        <v>39745</v>
      </c>
      <c r="F991">
        <v>40516.127999999997</v>
      </c>
      <c r="G991">
        <v>9.17</v>
      </c>
      <c r="H991">
        <v>12</v>
      </c>
      <c r="I991">
        <v>49.59</v>
      </c>
      <c r="J991">
        <v>1232937.683</v>
      </c>
      <c r="K991" s="1">
        <v>39745</v>
      </c>
      <c r="L991">
        <v>15680.742</v>
      </c>
      <c r="M991">
        <v>8.5500000000000007</v>
      </c>
      <c r="N991">
        <v>10.6</v>
      </c>
      <c r="O991">
        <v>51</v>
      </c>
      <c r="P991" s="1">
        <v>39447</v>
      </c>
      <c r="Q991">
        <v>1255671.912</v>
      </c>
      <c r="R991" t="s">
        <v>51</v>
      </c>
      <c r="S991">
        <v>6.9</v>
      </c>
      <c r="T991" t="s">
        <v>39</v>
      </c>
      <c r="U991" t="s">
        <v>40</v>
      </c>
      <c r="V991" t="s">
        <v>34</v>
      </c>
      <c r="W991" t="s">
        <v>34</v>
      </c>
      <c r="X991" t="s">
        <v>1202</v>
      </c>
      <c r="Y991">
        <v>2008</v>
      </c>
      <c r="Z991">
        <v>2008</v>
      </c>
      <c r="AA991">
        <v>0.39</v>
      </c>
    </row>
    <row r="992" spans="1:27" x14ac:dyDescent="0.25">
      <c r="A992" t="s">
        <v>1199</v>
      </c>
      <c r="B992" t="s">
        <v>1205</v>
      </c>
      <c r="C992" t="s">
        <v>1206</v>
      </c>
      <c r="D992" t="s">
        <v>30</v>
      </c>
      <c r="E992" s="1">
        <v>40154</v>
      </c>
      <c r="F992">
        <v>481742</v>
      </c>
      <c r="G992">
        <v>8.84</v>
      </c>
      <c r="H992">
        <v>11.5</v>
      </c>
      <c r="I992">
        <v>53</v>
      </c>
      <c r="J992">
        <v>9673097</v>
      </c>
      <c r="K992" s="1">
        <v>40154</v>
      </c>
      <c r="L992">
        <v>315200</v>
      </c>
      <c r="M992">
        <v>8.3800000000000008</v>
      </c>
      <c r="N992">
        <v>10.7</v>
      </c>
      <c r="O992">
        <v>52.5</v>
      </c>
      <c r="P992" s="1">
        <v>39813</v>
      </c>
      <c r="Q992">
        <v>9533300</v>
      </c>
      <c r="R992" t="s">
        <v>51</v>
      </c>
      <c r="S992">
        <v>6.2666666666666604</v>
      </c>
      <c r="T992" t="s">
        <v>32</v>
      </c>
      <c r="U992" t="s">
        <v>40</v>
      </c>
      <c r="V992" t="s">
        <v>34</v>
      </c>
      <c r="W992" t="s">
        <v>34</v>
      </c>
      <c r="X992" t="s">
        <v>1202</v>
      </c>
      <c r="Y992">
        <v>2009</v>
      </c>
      <c r="Z992">
        <v>2009</v>
      </c>
      <c r="AA992">
        <v>0.39</v>
      </c>
    </row>
    <row r="993" spans="1:27" x14ac:dyDescent="0.25">
      <c r="A993" t="s">
        <v>1199</v>
      </c>
      <c r="B993" t="s">
        <v>1207</v>
      </c>
      <c r="C993" t="s">
        <v>1208</v>
      </c>
      <c r="D993" t="s">
        <v>30</v>
      </c>
      <c r="E993" s="1">
        <v>40525</v>
      </c>
      <c r="F993">
        <v>29130</v>
      </c>
      <c r="G993">
        <v>8.98</v>
      </c>
      <c r="H993">
        <v>11.9</v>
      </c>
      <c r="I993">
        <v>53.09</v>
      </c>
      <c r="J993">
        <v>679337</v>
      </c>
      <c r="K993" s="1">
        <v>40525</v>
      </c>
      <c r="L993">
        <v>3059</v>
      </c>
      <c r="M993">
        <v>8.2200000000000006</v>
      </c>
      <c r="N993">
        <v>10.7</v>
      </c>
      <c r="O993">
        <v>51</v>
      </c>
      <c r="P993" s="1">
        <v>39813</v>
      </c>
      <c r="Q993">
        <v>591679</v>
      </c>
      <c r="R993" t="s">
        <v>51</v>
      </c>
      <c r="S993">
        <v>10.033333333333299</v>
      </c>
      <c r="T993" t="s">
        <v>32</v>
      </c>
      <c r="U993" t="s">
        <v>40</v>
      </c>
      <c r="V993" t="s">
        <v>34</v>
      </c>
      <c r="W993" t="s">
        <v>34</v>
      </c>
      <c r="X993" t="s">
        <v>1202</v>
      </c>
      <c r="Y993">
        <v>2010</v>
      </c>
      <c r="Z993">
        <v>2010</v>
      </c>
      <c r="AA993">
        <v>0.39</v>
      </c>
    </row>
    <row r="994" spans="1:27" x14ac:dyDescent="0.25">
      <c r="A994" t="s">
        <v>1199</v>
      </c>
      <c r="B994" t="s">
        <v>1205</v>
      </c>
      <c r="C994" t="s">
        <v>1209</v>
      </c>
      <c r="D994" t="s">
        <v>30</v>
      </c>
      <c r="E994" s="1">
        <v>40935</v>
      </c>
      <c r="F994">
        <v>525003</v>
      </c>
      <c r="G994">
        <v>8.51</v>
      </c>
      <c r="H994">
        <v>11.25</v>
      </c>
      <c r="I994">
        <v>53</v>
      </c>
      <c r="J994">
        <v>11125008</v>
      </c>
      <c r="K994" s="1">
        <v>40935</v>
      </c>
      <c r="L994">
        <v>368000</v>
      </c>
      <c r="M994">
        <v>8.11</v>
      </c>
      <c r="N994">
        <v>10.5</v>
      </c>
      <c r="O994">
        <v>53</v>
      </c>
      <c r="P994" s="1">
        <v>40543</v>
      </c>
      <c r="Q994">
        <v>11097000</v>
      </c>
      <c r="R994" t="s">
        <v>51</v>
      </c>
      <c r="S994">
        <v>7</v>
      </c>
      <c r="T994" t="s">
        <v>32</v>
      </c>
      <c r="U994" t="s">
        <v>40</v>
      </c>
      <c r="V994" t="s">
        <v>34</v>
      </c>
      <c r="W994" t="s">
        <v>34</v>
      </c>
      <c r="X994" t="s">
        <v>1202</v>
      </c>
      <c r="Y994">
        <v>2012</v>
      </c>
      <c r="Z994">
        <v>2012</v>
      </c>
      <c r="AA994">
        <v>0.39</v>
      </c>
    </row>
    <row r="995" spans="1:27" x14ac:dyDescent="0.25">
      <c r="A995" t="s">
        <v>1199</v>
      </c>
      <c r="B995" t="s">
        <v>1207</v>
      </c>
      <c r="C995" t="s">
        <v>1210</v>
      </c>
      <c r="D995" t="s">
        <v>30</v>
      </c>
      <c r="E995" s="1">
        <v>41264</v>
      </c>
      <c r="F995">
        <v>53402</v>
      </c>
      <c r="G995">
        <v>8.5299999999999994</v>
      </c>
      <c r="H995">
        <v>11.25</v>
      </c>
      <c r="I995">
        <v>54.23</v>
      </c>
      <c r="J995">
        <v>777916</v>
      </c>
      <c r="K995" s="1">
        <v>41264</v>
      </c>
      <c r="L995">
        <v>36438</v>
      </c>
      <c r="M995">
        <v>7.8</v>
      </c>
      <c r="N995">
        <v>10.199999999999999</v>
      </c>
      <c r="O995">
        <v>51</v>
      </c>
      <c r="P995" s="1">
        <v>40908</v>
      </c>
      <c r="Q995">
        <v>770102</v>
      </c>
      <c r="R995" t="s">
        <v>51</v>
      </c>
      <c r="S995">
        <v>8.86666666666666</v>
      </c>
      <c r="T995" t="s">
        <v>32</v>
      </c>
      <c r="U995" t="s">
        <v>33</v>
      </c>
      <c r="V995" t="s">
        <v>34</v>
      </c>
      <c r="W995" t="s">
        <v>41</v>
      </c>
      <c r="X995" t="s">
        <v>1202</v>
      </c>
      <c r="Y995">
        <v>2012</v>
      </c>
      <c r="Z995">
        <v>2012</v>
      </c>
      <c r="AA995">
        <v>0.39</v>
      </c>
    </row>
    <row r="996" spans="1:27" x14ac:dyDescent="0.25">
      <c r="A996" t="s">
        <v>1199</v>
      </c>
      <c r="B996" t="s">
        <v>1211</v>
      </c>
      <c r="C996" t="s">
        <v>1212</v>
      </c>
      <c r="D996" t="s">
        <v>30</v>
      </c>
      <c r="E996" s="1">
        <v>41424</v>
      </c>
      <c r="F996">
        <v>386777</v>
      </c>
      <c r="G996">
        <v>8.27</v>
      </c>
      <c r="H996">
        <v>11.25</v>
      </c>
      <c r="I996">
        <v>55.39</v>
      </c>
      <c r="J996">
        <v>6928062</v>
      </c>
      <c r="K996" s="1">
        <v>41424</v>
      </c>
      <c r="L996">
        <v>178712</v>
      </c>
      <c r="M996">
        <v>7.55</v>
      </c>
      <c r="N996">
        <v>10.199999999999999</v>
      </c>
      <c r="O996">
        <v>53</v>
      </c>
      <c r="P996" s="1">
        <v>40999</v>
      </c>
      <c r="Q996">
        <v>6701450</v>
      </c>
      <c r="R996" t="s">
        <v>51</v>
      </c>
      <c r="S996">
        <v>7.6666666666666599</v>
      </c>
      <c r="T996" t="s">
        <v>32</v>
      </c>
      <c r="U996" t="s">
        <v>40</v>
      </c>
      <c r="V996" t="s">
        <v>41</v>
      </c>
      <c r="W996" t="s">
        <v>34</v>
      </c>
      <c r="X996" t="s">
        <v>1202</v>
      </c>
      <c r="Y996">
        <v>2013</v>
      </c>
      <c r="Z996">
        <v>2013</v>
      </c>
      <c r="AA996">
        <v>0.39</v>
      </c>
    </row>
    <row r="997" spans="1:27" x14ac:dyDescent="0.25">
      <c r="A997" t="s">
        <v>1199</v>
      </c>
      <c r="B997" t="s">
        <v>1205</v>
      </c>
      <c r="C997" t="s">
        <v>1213</v>
      </c>
      <c r="D997" t="s">
        <v>30</v>
      </c>
      <c r="E997" s="1">
        <v>41541</v>
      </c>
      <c r="F997">
        <v>446101</v>
      </c>
      <c r="G997">
        <v>8.4499999999999993</v>
      </c>
      <c r="H997">
        <v>11.25</v>
      </c>
      <c r="I997">
        <v>53</v>
      </c>
      <c r="J997">
        <v>11951325</v>
      </c>
      <c r="K997" s="1">
        <v>41541</v>
      </c>
      <c r="L997">
        <v>234480</v>
      </c>
      <c r="M997">
        <v>7.88</v>
      </c>
      <c r="N997">
        <v>10.199999999999999</v>
      </c>
      <c r="O997">
        <v>53</v>
      </c>
      <c r="P997" s="1">
        <v>41090</v>
      </c>
      <c r="Q997">
        <v>11512631</v>
      </c>
      <c r="R997" t="s">
        <v>51</v>
      </c>
      <c r="S997">
        <v>7.7333333333333298</v>
      </c>
      <c r="T997" t="s">
        <v>32</v>
      </c>
      <c r="U997" t="s">
        <v>40</v>
      </c>
      <c r="V997" t="s">
        <v>41</v>
      </c>
      <c r="W997" t="s">
        <v>34</v>
      </c>
      <c r="X997" t="s">
        <v>1202</v>
      </c>
      <c r="Y997">
        <v>2013</v>
      </c>
      <c r="Z997">
        <v>2013</v>
      </c>
      <c r="AA997">
        <v>0.39</v>
      </c>
    </row>
    <row r="998" spans="1:27" x14ac:dyDescent="0.25">
      <c r="A998" t="s">
        <v>1199</v>
      </c>
      <c r="B998" t="s">
        <v>1203</v>
      </c>
      <c r="C998" t="s">
        <v>1214</v>
      </c>
      <c r="D998" t="s">
        <v>38</v>
      </c>
      <c r="E998" s="1">
        <v>41625</v>
      </c>
      <c r="F998">
        <v>79826.195999999996</v>
      </c>
      <c r="G998">
        <v>8.15</v>
      </c>
      <c r="H998">
        <v>11.3</v>
      </c>
      <c r="I998">
        <v>50.66</v>
      </c>
      <c r="J998">
        <v>1911971.5249999999</v>
      </c>
      <c r="K998" s="1">
        <v>41625</v>
      </c>
      <c r="L998">
        <v>30658.313999999998</v>
      </c>
      <c r="M998">
        <v>7.51</v>
      </c>
      <c r="N998">
        <v>10</v>
      </c>
      <c r="O998">
        <v>50.66</v>
      </c>
      <c r="P998" s="1">
        <v>41333</v>
      </c>
      <c r="Q998">
        <v>1822433.625</v>
      </c>
      <c r="R998" t="s">
        <v>51</v>
      </c>
      <c r="S998">
        <v>6.6666666666666599</v>
      </c>
      <c r="T998" t="s">
        <v>39</v>
      </c>
      <c r="U998" t="s">
        <v>40</v>
      </c>
      <c r="V998" t="s">
        <v>34</v>
      </c>
      <c r="W998" t="s">
        <v>34</v>
      </c>
      <c r="X998" t="s">
        <v>1202</v>
      </c>
      <c r="Y998">
        <v>2013</v>
      </c>
      <c r="Z998">
        <v>2013</v>
      </c>
      <c r="AA998">
        <v>0.39</v>
      </c>
    </row>
    <row r="999" spans="1:27" x14ac:dyDescent="0.25">
      <c r="A999" t="s">
        <v>1199</v>
      </c>
      <c r="B999" t="s">
        <v>1203</v>
      </c>
      <c r="C999" t="s">
        <v>1215</v>
      </c>
      <c r="D999" t="s">
        <v>38</v>
      </c>
      <c r="E999" s="1">
        <v>42030</v>
      </c>
      <c r="F999">
        <v>26600</v>
      </c>
      <c r="G999">
        <v>0</v>
      </c>
      <c r="H999">
        <v>0</v>
      </c>
      <c r="I999">
        <v>0</v>
      </c>
      <c r="J999">
        <v>0</v>
      </c>
      <c r="K999" s="1">
        <v>42030</v>
      </c>
      <c r="L999">
        <v>26600</v>
      </c>
      <c r="M999">
        <v>0</v>
      </c>
      <c r="N999">
        <v>0</v>
      </c>
      <c r="O999">
        <v>0</v>
      </c>
      <c r="P999" s="1">
        <v>41943</v>
      </c>
      <c r="Q999">
        <v>0</v>
      </c>
      <c r="R999" t="s">
        <v>43</v>
      </c>
      <c r="S999">
        <v>1.86666666666666</v>
      </c>
      <c r="T999" t="s">
        <v>112</v>
      </c>
      <c r="U999" t="s">
        <v>33</v>
      </c>
      <c r="V999" t="s">
        <v>34</v>
      </c>
      <c r="W999" t="s">
        <v>34</v>
      </c>
      <c r="X999" t="s">
        <v>1202</v>
      </c>
      <c r="Y999">
        <v>2015</v>
      </c>
      <c r="Z999">
        <v>2015</v>
      </c>
      <c r="AA999">
        <v>0.39</v>
      </c>
    </row>
    <row r="1000" spans="1:27" x14ac:dyDescent="0.25">
      <c r="A1000" t="s">
        <v>1199</v>
      </c>
      <c r="B1000" t="s">
        <v>1203</v>
      </c>
      <c r="C1000" t="s">
        <v>1216</v>
      </c>
      <c r="D1000" t="s">
        <v>38</v>
      </c>
      <c r="E1000" s="1">
        <v>42339</v>
      </c>
      <c r="F1000">
        <v>16500</v>
      </c>
      <c r="G1000">
        <v>0</v>
      </c>
      <c r="H1000">
        <v>0</v>
      </c>
      <c r="I1000">
        <v>0</v>
      </c>
      <c r="J1000">
        <v>0</v>
      </c>
      <c r="K1000" s="1">
        <v>42339</v>
      </c>
      <c r="L1000">
        <v>16500</v>
      </c>
      <c r="M1000">
        <v>0</v>
      </c>
      <c r="N1000">
        <v>0</v>
      </c>
      <c r="O1000">
        <v>0</v>
      </c>
      <c r="P1000" s="1">
        <v>42277</v>
      </c>
      <c r="Q1000">
        <v>0</v>
      </c>
      <c r="R1000" t="s">
        <v>43</v>
      </c>
      <c r="S1000">
        <v>0.5</v>
      </c>
      <c r="T1000" t="s">
        <v>112</v>
      </c>
      <c r="U1000" t="s">
        <v>33</v>
      </c>
      <c r="V1000" t="s">
        <v>34</v>
      </c>
      <c r="W1000" t="s">
        <v>34</v>
      </c>
      <c r="X1000" t="s">
        <v>1202</v>
      </c>
      <c r="Y1000">
        <v>2015</v>
      </c>
      <c r="Z1000">
        <v>2015</v>
      </c>
      <c r="AA1000">
        <v>0.39</v>
      </c>
    </row>
    <row r="1001" spans="1:27" x14ac:dyDescent="0.25">
      <c r="A1001" t="s">
        <v>1199</v>
      </c>
      <c r="B1001" t="s">
        <v>1200</v>
      </c>
      <c r="C1001" t="s">
        <v>1217</v>
      </c>
      <c r="D1001" t="s">
        <v>38</v>
      </c>
      <c r="E1001" s="1">
        <v>42671</v>
      </c>
      <c r="F1001">
        <v>41583.019999999997</v>
      </c>
      <c r="G1001">
        <v>8.14</v>
      </c>
      <c r="H1001">
        <v>10.6</v>
      </c>
      <c r="I1001">
        <v>53.5</v>
      </c>
      <c r="J1001">
        <v>949341.46</v>
      </c>
      <c r="K1001" s="1">
        <v>42671</v>
      </c>
      <c r="L1001">
        <v>19054.16</v>
      </c>
      <c r="M1001">
        <v>7.53</v>
      </c>
      <c r="N1001">
        <v>9.6999999999999993</v>
      </c>
      <c r="O1001">
        <v>52</v>
      </c>
      <c r="P1001" s="1">
        <v>42369</v>
      </c>
      <c r="Q1001">
        <v>946722.23499999999</v>
      </c>
      <c r="R1001" t="s">
        <v>51</v>
      </c>
      <c r="S1001">
        <v>7.0333333333333297</v>
      </c>
      <c r="T1001" t="s">
        <v>39</v>
      </c>
      <c r="U1001" t="s">
        <v>40</v>
      </c>
      <c r="V1001" t="s">
        <v>34</v>
      </c>
      <c r="W1001" t="s">
        <v>34</v>
      </c>
      <c r="X1001" t="s">
        <v>1202</v>
      </c>
      <c r="Y1001">
        <v>2016</v>
      </c>
      <c r="Z1001">
        <v>2016</v>
      </c>
      <c r="AA1001">
        <v>0.39</v>
      </c>
    </row>
    <row r="1002" spans="1:27" x14ac:dyDescent="0.25">
      <c r="A1002" t="s">
        <v>1199</v>
      </c>
      <c r="B1002" t="s">
        <v>1207</v>
      </c>
      <c r="C1002" t="s">
        <v>1218</v>
      </c>
      <c r="D1002" t="s">
        <v>30</v>
      </c>
      <c r="E1002" s="1">
        <v>42726</v>
      </c>
      <c r="F1002">
        <v>46752</v>
      </c>
      <c r="G1002">
        <v>7.8</v>
      </c>
      <c r="H1002">
        <v>10.5</v>
      </c>
      <c r="I1002">
        <v>53.92</v>
      </c>
      <c r="J1002">
        <v>1047151</v>
      </c>
      <c r="K1002" s="1">
        <v>42726</v>
      </c>
      <c r="L1002">
        <v>34732</v>
      </c>
      <c r="M1002">
        <v>7.37</v>
      </c>
      <c r="N1002">
        <v>9.9</v>
      </c>
      <c r="O1002">
        <v>51.75</v>
      </c>
      <c r="P1002" s="1">
        <v>42369</v>
      </c>
      <c r="Q1002">
        <v>1040035</v>
      </c>
      <c r="R1002" t="s">
        <v>51</v>
      </c>
      <c r="S1002">
        <v>8.86666666666666</v>
      </c>
      <c r="T1002" t="s">
        <v>32</v>
      </c>
      <c r="U1002" t="s">
        <v>40</v>
      </c>
      <c r="V1002" t="s">
        <v>34</v>
      </c>
      <c r="W1002" t="s">
        <v>41</v>
      </c>
      <c r="X1002" t="s">
        <v>1202</v>
      </c>
      <c r="Y1002">
        <v>2016</v>
      </c>
      <c r="Z1002">
        <v>2016</v>
      </c>
      <c r="AA1002">
        <v>0.39</v>
      </c>
    </row>
    <row r="1003" spans="1:27" x14ac:dyDescent="0.25">
      <c r="A1003" t="s">
        <v>1199</v>
      </c>
      <c r="B1003" t="s">
        <v>1211</v>
      </c>
      <c r="C1003" t="s">
        <v>1219</v>
      </c>
      <c r="D1003" t="s">
        <v>30</v>
      </c>
      <c r="E1003" s="1">
        <v>43154</v>
      </c>
      <c r="F1003">
        <v>348532</v>
      </c>
      <c r="G1003">
        <v>7.09</v>
      </c>
      <c r="H1003">
        <v>9.9</v>
      </c>
      <c r="I1003">
        <v>52</v>
      </c>
      <c r="J1003">
        <v>8171039</v>
      </c>
      <c r="K1003" s="1">
        <v>43154</v>
      </c>
      <c r="L1003">
        <v>193978</v>
      </c>
      <c r="M1003">
        <v>7.09</v>
      </c>
      <c r="N1003">
        <v>9.9</v>
      </c>
      <c r="O1003">
        <v>52</v>
      </c>
      <c r="P1003" s="1">
        <v>42735</v>
      </c>
      <c r="Q1003">
        <v>8153333</v>
      </c>
      <c r="R1003" t="s">
        <v>51</v>
      </c>
      <c r="S1003">
        <v>8.9</v>
      </c>
      <c r="T1003" t="s">
        <v>32</v>
      </c>
      <c r="U1003" t="s">
        <v>40</v>
      </c>
      <c r="V1003" t="s">
        <v>34</v>
      </c>
      <c r="W1003" t="s">
        <v>34</v>
      </c>
      <c r="X1003" t="s">
        <v>1202</v>
      </c>
      <c r="Y1003">
        <v>2018</v>
      </c>
      <c r="Z1003">
        <v>2018</v>
      </c>
      <c r="AA1003">
        <v>0.25</v>
      </c>
    </row>
    <row r="1004" spans="1:27" x14ac:dyDescent="0.25">
      <c r="A1004" t="s">
        <v>1199</v>
      </c>
      <c r="B1004" t="s">
        <v>1205</v>
      </c>
      <c r="C1004" t="s">
        <v>1220</v>
      </c>
      <c r="D1004" t="s">
        <v>30</v>
      </c>
      <c r="E1004" s="1">
        <v>43273</v>
      </c>
      <c r="F1004">
        <v>472249</v>
      </c>
      <c r="G1004">
        <v>7.35</v>
      </c>
      <c r="H1004">
        <v>9.9</v>
      </c>
      <c r="I1004">
        <v>52</v>
      </c>
      <c r="J1004">
        <v>0</v>
      </c>
      <c r="K1004" s="1">
        <v>43273</v>
      </c>
      <c r="L1004">
        <v>-13000</v>
      </c>
      <c r="M1004">
        <v>7.35</v>
      </c>
      <c r="N1004">
        <v>9.9</v>
      </c>
      <c r="O1004">
        <v>52</v>
      </c>
      <c r="P1004" s="1">
        <v>42735</v>
      </c>
      <c r="Q1004">
        <v>13500000</v>
      </c>
      <c r="R1004" t="s">
        <v>51</v>
      </c>
      <c r="S1004">
        <v>10.033333333333299</v>
      </c>
      <c r="T1004" t="s">
        <v>32</v>
      </c>
      <c r="U1004" t="s">
        <v>40</v>
      </c>
      <c r="V1004" t="s">
        <v>34</v>
      </c>
      <c r="W1004" t="s">
        <v>34</v>
      </c>
      <c r="X1004" t="s">
        <v>1202</v>
      </c>
      <c r="Y1004">
        <v>2018</v>
      </c>
      <c r="Z1004">
        <v>2018</v>
      </c>
      <c r="AA1004">
        <v>0.25</v>
      </c>
    </row>
    <row r="1005" spans="1:27" x14ac:dyDescent="0.25">
      <c r="A1005" t="s">
        <v>1199</v>
      </c>
      <c r="B1005" t="s">
        <v>1203</v>
      </c>
      <c r="C1005" t="s">
        <v>1221</v>
      </c>
      <c r="D1005" t="s">
        <v>38</v>
      </c>
      <c r="E1005" s="1">
        <v>43769</v>
      </c>
      <c r="F1005">
        <v>143635.886</v>
      </c>
      <c r="G1005">
        <v>7.61</v>
      </c>
      <c r="H1005">
        <v>10.6</v>
      </c>
      <c r="I1005">
        <v>52</v>
      </c>
      <c r="J1005">
        <v>3364074.1639999999</v>
      </c>
      <c r="K1005" s="1">
        <v>43769</v>
      </c>
      <c r="L1005">
        <v>82820.089000000007</v>
      </c>
      <c r="M1005">
        <v>7.14</v>
      </c>
      <c r="N1005">
        <v>9.6999999999999993</v>
      </c>
      <c r="O1005">
        <v>52</v>
      </c>
      <c r="P1005" s="1">
        <v>43465</v>
      </c>
      <c r="Q1005">
        <v>3450610.95</v>
      </c>
      <c r="R1005" t="s">
        <v>51</v>
      </c>
      <c r="S1005">
        <v>7.1</v>
      </c>
      <c r="T1005" t="s">
        <v>39</v>
      </c>
      <c r="U1005" t="s">
        <v>40</v>
      </c>
      <c r="V1005" t="s">
        <v>34</v>
      </c>
      <c r="W1005" t="s">
        <v>34</v>
      </c>
      <c r="X1005" t="s">
        <v>1202</v>
      </c>
      <c r="Y1005">
        <v>2019</v>
      </c>
      <c r="Z1005">
        <v>2019</v>
      </c>
      <c r="AA1005">
        <v>0.25</v>
      </c>
    </row>
    <row r="1006" spans="1:27" x14ac:dyDescent="0.25">
      <c r="A1006" t="s">
        <v>1199</v>
      </c>
      <c r="B1006" t="s">
        <v>1207</v>
      </c>
      <c r="C1006" t="s">
        <v>1222</v>
      </c>
      <c r="D1006" t="s">
        <v>30</v>
      </c>
      <c r="E1006" s="1">
        <v>43885</v>
      </c>
      <c r="F1006">
        <v>24195</v>
      </c>
      <c r="G1006">
        <v>7.83</v>
      </c>
      <c r="H1006">
        <v>10.75</v>
      </c>
      <c r="I1006">
        <v>53.65</v>
      </c>
      <c r="J1006">
        <v>1152247</v>
      </c>
      <c r="K1006" s="1">
        <v>43885</v>
      </c>
      <c r="L1006">
        <v>5039</v>
      </c>
      <c r="M1006">
        <v>7.2</v>
      </c>
      <c r="N1006">
        <v>9.75</v>
      </c>
      <c r="O1006">
        <v>52</v>
      </c>
      <c r="P1006" s="1">
        <v>43465</v>
      </c>
      <c r="Q1006">
        <v>1131415</v>
      </c>
      <c r="R1006" t="s">
        <v>51</v>
      </c>
      <c r="S1006">
        <v>11.066666666666601</v>
      </c>
      <c r="T1006" t="s">
        <v>32</v>
      </c>
      <c r="U1006" t="s">
        <v>40</v>
      </c>
      <c r="V1006" t="s">
        <v>34</v>
      </c>
      <c r="W1006" t="s">
        <v>41</v>
      </c>
      <c r="X1006" t="s">
        <v>1202</v>
      </c>
      <c r="Y1006">
        <v>2020</v>
      </c>
      <c r="Z1006">
        <v>2020</v>
      </c>
      <c r="AA1006">
        <v>0.25</v>
      </c>
    </row>
    <row r="1007" spans="1:27" x14ac:dyDescent="0.25">
      <c r="A1007" t="s">
        <v>1199</v>
      </c>
      <c r="B1007" t="s">
        <v>1205</v>
      </c>
      <c r="C1007" t="s">
        <v>1223</v>
      </c>
      <c r="D1007" t="s">
        <v>30</v>
      </c>
      <c r="E1007" s="1">
        <v>44286</v>
      </c>
      <c r="F1007">
        <v>357246</v>
      </c>
      <c r="G1007">
        <v>7.04</v>
      </c>
      <c r="H1007">
        <v>9.6</v>
      </c>
      <c r="I1007">
        <v>52</v>
      </c>
      <c r="J1007">
        <v>17017576</v>
      </c>
      <c r="K1007" s="1">
        <v>44286</v>
      </c>
      <c r="L1007">
        <v>328327</v>
      </c>
      <c r="M1007">
        <v>7.04</v>
      </c>
      <c r="N1007">
        <v>9.6</v>
      </c>
      <c r="O1007">
        <v>52</v>
      </c>
      <c r="P1007" s="1">
        <v>43465</v>
      </c>
      <c r="Q1007">
        <v>17042988</v>
      </c>
      <c r="R1007" t="s">
        <v>51</v>
      </c>
      <c r="S1007">
        <v>18.266666666666602</v>
      </c>
      <c r="T1007" t="s">
        <v>32</v>
      </c>
      <c r="U1007" t="s">
        <v>40</v>
      </c>
      <c r="V1007" t="s">
        <v>34</v>
      </c>
      <c r="W1007" t="s">
        <v>41</v>
      </c>
      <c r="X1007" t="s">
        <v>1202</v>
      </c>
      <c r="Y1007">
        <v>2021</v>
      </c>
      <c r="Z1007">
        <v>2021</v>
      </c>
      <c r="AA1007">
        <v>0.25</v>
      </c>
    </row>
    <row r="1008" spans="1:27" x14ac:dyDescent="0.25">
      <c r="A1008" t="s">
        <v>1199</v>
      </c>
      <c r="B1008" t="s">
        <v>1211</v>
      </c>
      <c r="C1008" t="s">
        <v>1224</v>
      </c>
      <c r="D1008" t="s">
        <v>30</v>
      </c>
      <c r="E1008" s="1">
        <v>44302</v>
      </c>
      <c r="F1008">
        <v>343687</v>
      </c>
      <c r="G1008">
        <v>6.92</v>
      </c>
      <c r="H1008">
        <v>9.6</v>
      </c>
      <c r="I1008">
        <v>52</v>
      </c>
      <c r="J1008">
        <v>10683928</v>
      </c>
      <c r="K1008" s="1">
        <v>44302</v>
      </c>
      <c r="L1008">
        <v>308197</v>
      </c>
      <c r="M1008">
        <v>6.92</v>
      </c>
      <c r="N1008">
        <v>9.6</v>
      </c>
      <c r="O1008">
        <v>52</v>
      </c>
      <c r="P1008" s="1">
        <v>43465</v>
      </c>
      <c r="Q1008">
        <v>10720982</v>
      </c>
      <c r="R1008" t="s">
        <v>51</v>
      </c>
      <c r="S1008">
        <v>17.8</v>
      </c>
      <c r="T1008" t="s">
        <v>32</v>
      </c>
      <c r="U1008" t="s">
        <v>40</v>
      </c>
      <c r="V1008" t="s">
        <v>34</v>
      </c>
      <c r="W1008" t="s">
        <v>41</v>
      </c>
      <c r="X1008" t="s">
        <v>1202</v>
      </c>
      <c r="Y1008">
        <v>2021</v>
      </c>
      <c r="Z1008">
        <v>2021</v>
      </c>
      <c r="AA1008">
        <v>0.25</v>
      </c>
    </row>
    <row r="1009" spans="1:27" x14ac:dyDescent="0.25">
      <c r="A1009" t="s">
        <v>1199</v>
      </c>
      <c r="B1009" t="s">
        <v>1203</v>
      </c>
      <c r="C1009" t="s">
        <v>1225</v>
      </c>
      <c r="D1009" t="s">
        <v>38</v>
      </c>
      <c r="E1009" s="1">
        <v>44567</v>
      </c>
      <c r="F1009">
        <v>96872.104999999996</v>
      </c>
      <c r="G1009">
        <v>7.27</v>
      </c>
      <c r="H1009">
        <v>10.25</v>
      </c>
      <c r="I1009">
        <v>52</v>
      </c>
      <c r="J1009">
        <v>4736323.9000000004</v>
      </c>
      <c r="K1009" s="1">
        <v>44567</v>
      </c>
      <c r="L1009">
        <v>67314.873999999996</v>
      </c>
      <c r="M1009">
        <v>6.9</v>
      </c>
      <c r="N1009">
        <v>9.6</v>
      </c>
      <c r="O1009">
        <v>51.6</v>
      </c>
      <c r="P1009" s="1">
        <v>44196</v>
      </c>
      <c r="Q1009">
        <v>4731144.3250000002</v>
      </c>
      <c r="R1009" t="s">
        <v>51</v>
      </c>
      <c r="S1009">
        <v>9.6666666666666607</v>
      </c>
      <c r="T1009" t="s">
        <v>39</v>
      </c>
      <c r="U1009" t="s">
        <v>40</v>
      </c>
      <c r="V1009" t="s">
        <v>34</v>
      </c>
      <c r="W1009" t="s">
        <v>41</v>
      </c>
      <c r="X1009" t="s">
        <v>1202</v>
      </c>
      <c r="Y1009">
        <v>2022</v>
      </c>
      <c r="Z1009">
        <v>2022</v>
      </c>
      <c r="AA1009">
        <v>0.25</v>
      </c>
    </row>
    <row r="1010" spans="1:27" x14ac:dyDescent="0.25">
      <c r="A1010" t="s">
        <v>1199</v>
      </c>
      <c r="B1010" t="s">
        <v>1200</v>
      </c>
      <c r="C1010" t="s">
        <v>1226</v>
      </c>
      <c r="D1010" t="s">
        <v>38</v>
      </c>
      <c r="E1010" s="1">
        <v>44582</v>
      </c>
      <c r="F1010">
        <v>49664.72</v>
      </c>
      <c r="G1010">
        <v>7.59</v>
      </c>
      <c r="H1010">
        <v>10.25</v>
      </c>
      <c r="I1010">
        <v>54.86</v>
      </c>
      <c r="J1010">
        <v>1707190.3970000001</v>
      </c>
      <c r="K1010" s="1">
        <v>44582</v>
      </c>
      <c r="L1010">
        <v>29464.352999999999</v>
      </c>
      <c r="M1010">
        <v>7.07</v>
      </c>
      <c r="N1010">
        <v>9.6</v>
      </c>
      <c r="O1010">
        <v>51.6</v>
      </c>
      <c r="P1010" s="1">
        <v>44196</v>
      </c>
      <c r="Q1010">
        <v>1702058.612</v>
      </c>
      <c r="R1010" t="s">
        <v>51</v>
      </c>
      <c r="S1010">
        <v>9.8333333333333304</v>
      </c>
      <c r="T1010" t="s">
        <v>39</v>
      </c>
      <c r="U1010" t="s">
        <v>40</v>
      </c>
      <c r="V1010" t="s">
        <v>34</v>
      </c>
      <c r="W1010" t="s">
        <v>41</v>
      </c>
      <c r="X1010" t="s">
        <v>1202</v>
      </c>
      <c r="Y1010">
        <v>2022</v>
      </c>
      <c r="Z1010">
        <v>2022</v>
      </c>
      <c r="AA1010">
        <v>0.25</v>
      </c>
    </row>
    <row r="1011" spans="1:27" x14ac:dyDescent="0.25">
      <c r="A1011" t="s">
        <v>1199</v>
      </c>
      <c r="B1011" t="s">
        <v>1211</v>
      </c>
      <c r="C1011" t="s">
        <v>1227</v>
      </c>
      <c r="D1011" t="s">
        <v>30</v>
      </c>
      <c r="E1011" s="1">
        <v>45156</v>
      </c>
      <c r="F1011">
        <v>227400</v>
      </c>
      <c r="G1011">
        <v>7.39</v>
      </c>
      <c r="H1011">
        <v>10.4</v>
      </c>
      <c r="I1011">
        <v>53</v>
      </c>
      <c r="J1011">
        <v>12258721</v>
      </c>
      <c r="K1011" s="1">
        <v>45156</v>
      </c>
      <c r="L1011">
        <v>148171</v>
      </c>
      <c r="M1011">
        <v>7.07</v>
      </c>
      <c r="N1011">
        <v>9.8000000000000007</v>
      </c>
      <c r="O1011">
        <v>53</v>
      </c>
      <c r="P1011" s="1">
        <v>44561</v>
      </c>
      <c r="Q1011">
        <v>12187580</v>
      </c>
      <c r="R1011" t="s">
        <v>51</v>
      </c>
      <c r="S1011">
        <v>10.533333333333299</v>
      </c>
      <c r="T1011" t="s">
        <v>32</v>
      </c>
      <c r="U1011" t="s">
        <v>33</v>
      </c>
      <c r="V1011" t="s">
        <v>41</v>
      </c>
      <c r="W1011" t="s">
        <v>41</v>
      </c>
      <c r="X1011" t="s">
        <v>1202</v>
      </c>
      <c r="Y1011">
        <v>2023</v>
      </c>
      <c r="Z1011">
        <v>2023</v>
      </c>
      <c r="AA1011">
        <v>0.25</v>
      </c>
    </row>
    <row r="1012" spans="1:27" x14ac:dyDescent="0.25">
      <c r="A1012" t="s">
        <v>1199</v>
      </c>
      <c r="B1012" t="s">
        <v>1205</v>
      </c>
      <c r="C1012" t="s">
        <v>1228</v>
      </c>
      <c r="D1012" t="s">
        <v>30</v>
      </c>
      <c r="E1012" s="1">
        <v>45275</v>
      </c>
      <c r="F1012">
        <v>369363</v>
      </c>
      <c r="G1012">
        <v>7.65</v>
      </c>
      <c r="H1012">
        <v>10.4</v>
      </c>
      <c r="I1012">
        <v>53</v>
      </c>
      <c r="J1012">
        <v>19515054</v>
      </c>
      <c r="K1012" s="1">
        <v>45275</v>
      </c>
      <c r="L1012">
        <v>436000</v>
      </c>
      <c r="M1012">
        <v>7.5</v>
      </c>
      <c r="N1012">
        <v>10.1</v>
      </c>
      <c r="O1012">
        <v>53</v>
      </c>
      <c r="P1012" s="1">
        <v>44561</v>
      </c>
      <c r="Q1012">
        <v>19500000</v>
      </c>
      <c r="R1012" t="s">
        <v>51</v>
      </c>
      <c r="S1012">
        <v>11</v>
      </c>
      <c r="T1012" t="s">
        <v>32</v>
      </c>
      <c r="U1012" t="s">
        <v>33</v>
      </c>
      <c r="V1012" t="s">
        <v>41</v>
      </c>
      <c r="W1012" t="s">
        <v>41</v>
      </c>
      <c r="X1012" t="s">
        <v>1202</v>
      </c>
      <c r="Y1012">
        <v>2023</v>
      </c>
      <c r="Z1012">
        <v>2023</v>
      </c>
      <c r="AA1012">
        <v>0.25</v>
      </c>
    </row>
    <row r="1013" spans="1:27" x14ac:dyDescent="0.25">
      <c r="A1013" t="s">
        <v>1229</v>
      </c>
      <c r="B1013" t="s">
        <v>1038</v>
      </c>
      <c r="C1013" t="s">
        <v>1230</v>
      </c>
      <c r="D1013" t="s">
        <v>30</v>
      </c>
      <c r="E1013" s="1">
        <v>39813</v>
      </c>
      <c r="F1013">
        <v>17946</v>
      </c>
      <c r="G1013">
        <v>8.8000000000000007</v>
      </c>
      <c r="H1013">
        <v>10.75</v>
      </c>
      <c r="I1013">
        <v>51.77</v>
      </c>
      <c r="J1013">
        <v>242108</v>
      </c>
      <c r="K1013" s="1">
        <v>39813</v>
      </c>
      <c r="L1013">
        <v>12785</v>
      </c>
      <c r="M1013">
        <v>8.8000000000000007</v>
      </c>
      <c r="N1013">
        <v>10.75</v>
      </c>
      <c r="O1013">
        <v>51.77</v>
      </c>
      <c r="P1013" s="1">
        <v>39813</v>
      </c>
      <c r="Q1013">
        <v>244000</v>
      </c>
      <c r="R1013" t="s">
        <v>31</v>
      </c>
      <c r="S1013">
        <v>13</v>
      </c>
      <c r="T1013" t="s">
        <v>32</v>
      </c>
      <c r="U1013" t="s">
        <v>40</v>
      </c>
      <c r="V1013" t="s">
        <v>34</v>
      </c>
      <c r="W1013" t="s">
        <v>41</v>
      </c>
      <c r="X1013" t="s">
        <v>1231</v>
      </c>
      <c r="Y1013">
        <v>2008</v>
      </c>
      <c r="Z1013">
        <v>2008</v>
      </c>
      <c r="AA1013">
        <v>0.39</v>
      </c>
    </row>
    <row r="1014" spans="1:27" x14ac:dyDescent="0.25">
      <c r="A1014" t="s">
        <v>1229</v>
      </c>
      <c r="B1014" t="s">
        <v>1031</v>
      </c>
      <c r="C1014" t="s">
        <v>1232</v>
      </c>
      <c r="D1014" t="s">
        <v>30</v>
      </c>
      <c r="E1014" s="1">
        <v>40142</v>
      </c>
      <c r="F1014">
        <v>6084.0029999999997</v>
      </c>
      <c r="G1014">
        <v>8.89</v>
      </c>
      <c r="H1014">
        <v>11.25</v>
      </c>
      <c r="I1014">
        <v>53.3</v>
      </c>
      <c r="J1014">
        <v>187173.20300000001</v>
      </c>
      <c r="K1014" s="1">
        <v>40142</v>
      </c>
      <c r="L1014">
        <v>3147.8870000000002</v>
      </c>
      <c r="M1014">
        <v>8.6199999999999992</v>
      </c>
      <c r="N1014">
        <v>10.75</v>
      </c>
      <c r="O1014">
        <v>53.3</v>
      </c>
      <c r="P1014" s="1">
        <v>39447</v>
      </c>
      <c r="Q1014">
        <v>187360.15</v>
      </c>
      <c r="R1014" t="s">
        <v>31</v>
      </c>
      <c r="S1014">
        <v>12.9</v>
      </c>
      <c r="T1014" t="s">
        <v>32</v>
      </c>
      <c r="U1014" t="s">
        <v>40</v>
      </c>
      <c r="V1014" t="s">
        <v>41</v>
      </c>
      <c r="W1014" t="s">
        <v>41</v>
      </c>
      <c r="X1014" t="s">
        <v>1231</v>
      </c>
      <c r="Y1014">
        <v>2009</v>
      </c>
      <c r="Z1014">
        <v>2009</v>
      </c>
      <c r="AA1014">
        <v>0.39</v>
      </c>
    </row>
    <row r="1015" spans="1:27" x14ac:dyDescent="0.25">
      <c r="A1015" t="s">
        <v>1229</v>
      </c>
      <c r="B1015" t="s">
        <v>1178</v>
      </c>
      <c r="C1015" t="s">
        <v>1233</v>
      </c>
      <c r="D1015" t="s">
        <v>30</v>
      </c>
      <c r="E1015" s="1">
        <v>40702</v>
      </c>
      <c r="F1015">
        <v>8825</v>
      </c>
      <c r="G1015">
        <v>8.74</v>
      </c>
      <c r="H1015">
        <v>10.75</v>
      </c>
      <c r="I1015">
        <v>53.34</v>
      </c>
      <c r="J1015">
        <v>265880</v>
      </c>
      <c r="K1015" s="1">
        <v>40702</v>
      </c>
      <c r="L1015">
        <v>7614</v>
      </c>
      <c r="M1015">
        <v>8.74</v>
      </c>
      <c r="N1015">
        <v>10.75</v>
      </c>
      <c r="O1015">
        <v>53.34</v>
      </c>
      <c r="P1015" s="1">
        <v>40543</v>
      </c>
      <c r="Q1015">
        <v>0</v>
      </c>
      <c r="R1015" t="s">
        <v>43</v>
      </c>
      <c r="S1015">
        <v>13.8333333333333</v>
      </c>
      <c r="T1015" t="s">
        <v>32</v>
      </c>
      <c r="U1015" t="s">
        <v>40</v>
      </c>
      <c r="V1015" t="s">
        <v>34</v>
      </c>
      <c r="W1015" t="s">
        <v>41</v>
      </c>
      <c r="X1015" t="s">
        <v>1231</v>
      </c>
      <c r="Y1015">
        <v>2011</v>
      </c>
      <c r="Z1015">
        <v>2011</v>
      </c>
      <c r="AA1015">
        <v>0.39</v>
      </c>
    </row>
    <row r="1016" spans="1:27" x14ac:dyDescent="0.25">
      <c r="A1016" t="s">
        <v>1229</v>
      </c>
      <c r="B1016" t="s">
        <v>1038</v>
      </c>
      <c r="C1016" t="s">
        <v>1234</v>
      </c>
      <c r="D1016" t="s">
        <v>30</v>
      </c>
      <c r="E1016" s="1">
        <v>40968</v>
      </c>
      <c r="F1016">
        <v>20365</v>
      </c>
      <c r="G1016">
        <v>8.74</v>
      </c>
      <c r="H1016">
        <v>11.25</v>
      </c>
      <c r="I1016">
        <v>52.56</v>
      </c>
      <c r="J1016">
        <v>327429</v>
      </c>
      <c r="K1016" s="1">
        <v>40968</v>
      </c>
      <c r="L1016">
        <v>15722</v>
      </c>
      <c r="M1016">
        <v>0</v>
      </c>
      <c r="N1016">
        <v>10.4</v>
      </c>
      <c r="O1016">
        <v>0</v>
      </c>
      <c r="P1016" s="1">
        <v>40908</v>
      </c>
      <c r="Q1016">
        <v>0</v>
      </c>
      <c r="R1016" t="s">
        <v>43</v>
      </c>
      <c r="S1016">
        <v>14.533333333333299</v>
      </c>
      <c r="T1016" t="s">
        <v>32</v>
      </c>
      <c r="U1016" t="s">
        <v>40</v>
      </c>
      <c r="V1016" t="s">
        <v>41</v>
      </c>
      <c r="W1016" t="s">
        <v>41</v>
      </c>
      <c r="X1016" t="s">
        <v>1231</v>
      </c>
      <c r="Y1016">
        <v>2012</v>
      </c>
      <c r="Z1016">
        <v>2012</v>
      </c>
      <c r="AA1016">
        <v>0.39</v>
      </c>
    </row>
    <row r="1017" spans="1:27" x14ac:dyDescent="0.25">
      <c r="A1017" t="s">
        <v>1229</v>
      </c>
      <c r="B1017" t="s">
        <v>1038</v>
      </c>
      <c r="C1017" t="s">
        <v>1235</v>
      </c>
      <c r="D1017" t="s">
        <v>30</v>
      </c>
      <c r="E1017" s="1">
        <v>41696</v>
      </c>
      <c r="F1017">
        <v>14884</v>
      </c>
      <c r="G1017">
        <v>7.72</v>
      </c>
      <c r="H1017">
        <v>10.25</v>
      </c>
      <c r="I1017">
        <v>52.56</v>
      </c>
      <c r="J1017">
        <v>375810</v>
      </c>
      <c r="K1017" s="1">
        <v>41696</v>
      </c>
      <c r="L1017">
        <v>8953</v>
      </c>
      <c r="M1017">
        <v>7.45</v>
      </c>
      <c r="N1017">
        <v>9.75</v>
      </c>
      <c r="O1017">
        <v>52.56</v>
      </c>
      <c r="P1017" t="s">
        <v>43</v>
      </c>
      <c r="Q1017">
        <v>0</v>
      </c>
      <c r="R1017" t="s">
        <v>43</v>
      </c>
      <c r="S1017">
        <v>14.5</v>
      </c>
      <c r="T1017" t="s">
        <v>32</v>
      </c>
      <c r="U1017" t="s">
        <v>40</v>
      </c>
      <c r="V1017" t="s">
        <v>41</v>
      </c>
      <c r="W1017" t="s">
        <v>41</v>
      </c>
      <c r="X1017" t="s">
        <v>1231</v>
      </c>
      <c r="Y1017">
        <v>2014</v>
      </c>
      <c r="Z1017">
        <v>2014</v>
      </c>
      <c r="AA1017">
        <v>0.39</v>
      </c>
    </row>
    <row r="1018" spans="1:27" x14ac:dyDescent="0.25">
      <c r="A1018" t="s">
        <v>1229</v>
      </c>
      <c r="B1018" t="s">
        <v>1178</v>
      </c>
      <c r="C1018" t="s">
        <v>1236</v>
      </c>
      <c r="D1018" t="s">
        <v>38</v>
      </c>
      <c r="E1018" s="1">
        <v>41638</v>
      </c>
      <c r="F1018">
        <v>6842.8710000000001</v>
      </c>
      <c r="G1018">
        <v>7.88</v>
      </c>
      <c r="H1018">
        <v>10</v>
      </c>
      <c r="I1018">
        <v>50.27</v>
      </c>
      <c r="J1018">
        <v>79244</v>
      </c>
      <c r="K1018" s="1">
        <v>41638</v>
      </c>
      <c r="L1018">
        <v>4250</v>
      </c>
      <c r="M1018">
        <v>7.88</v>
      </c>
      <c r="N1018">
        <v>10</v>
      </c>
      <c r="O1018">
        <v>50.27</v>
      </c>
      <c r="P1018" s="1">
        <v>42004</v>
      </c>
      <c r="Q1018">
        <v>0</v>
      </c>
      <c r="R1018" t="s">
        <v>31</v>
      </c>
      <c r="S1018">
        <v>3.43333333333333</v>
      </c>
      <c r="T1018" t="s">
        <v>39</v>
      </c>
      <c r="U1018" t="s">
        <v>40</v>
      </c>
      <c r="V1018" t="s">
        <v>34</v>
      </c>
      <c r="W1018" t="s">
        <v>41</v>
      </c>
      <c r="X1018" t="s">
        <v>1231</v>
      </c>
      <c r="Y1018">
        <v>2013</v>
      </c>
      <c r="Z1018">
        <v>2013</v>
      </c>
      <c r="AA1018">
        <v>0.39</v>
      </c>
    </row>
    <row r="1019" spans="1:27" x14ac:dyDescent="0.25">
      <c r="A1019" t="s">
        <v>1229</v>
      </c>
      <c r="B1019" t="s">
        <v>1178</v>
      </c>
      <c r="C1019" t="s">
        <v>1237</v>
      </c>
      <c r="D1019" t="s">
        <v>30</v>
      </c>
      <c r="E1019" s="1">
        <v>42374</v>
      </c>
      <c r="F1019">
        <v>15411.361000000001</v>
      </c>
      <c r="G1019">
        <v>8.74</v>
      </c>
      <c r="H1019">
        <v>10.75</v>
      </c>
      <c r="I1019">
        <v>50.27</v>
      </c>
      <c r="J1019">
        <v>135862.82399999999</v>
      </c>
      <c r="K1019" s="1">
        <v>42374</v>
      </c>
      <c r="L1019">
        <v>15108.466</v>
      </c>
      <c r="M1019">
        <v>7.95</v>
      </c>
      <c r="N1019">
        <v>10.5</v>
      </c>
      <c r="O1019">
        <v>50.27</v>
      </c>
      <c r="P1019" s="1">
        <v>42735</v>
      </c>
      <c r="Q1019">
        <v>0</v>
      </c>
      <c r="R1019" t="s">
        <v>43</v>
      </c>
      <c r="S1019">
        <v>2.36666666666666</v>
      </c>
      <c r="T1019" t="s">
        <v>112</v>
      </c>
      <c r="U1019" t="s">
        <v>40</v>
      </c>
      <c r="V1019" t="s">
        <v>34</v>
      </c>
      <c r="W1019" t="s">
        <v>34</v>
      </c>
      <c r="X1019" t="s">
        <v>1231</v>
      </c>
      <c r="Y1019">
        <v>2016</v>
      </c>
      <c r="Z1019">
        <v>2016</v>
      </c>
      <c r="AA1019">
        <v>0.39</v>
      </c>
    </row>
    <row r="1020" spans="1:27" x14ac:dyDescent="0.25">
      <c r="A1020" t="s">
        <v>1229</v>
      </c>
      <c r="B1020" t="s">
        <v>1178</v>
      </c>
      <c r="C1020" t="s">
        <v>1238</v>
      </c>
      <c r="D1020" t="s">
        <v>30</v>
      </c>
      <c r="E1020" s="1">
        <v>42902</v>
      </c>
      <c r="F1020">
        <v>14111.438</v>
      </c>
      <c r="G1020">
        <v>7.46</v>
      </c>
      <c r="H1020">
        <v>10</v>
      </c>
      <c r="I1020">
        <v>50.23</v>
      </c>
      <c r="J1020">
        <v>541765.97600000002</v>
      </c>
      <c r="K1020" s="1">
        <v>42902</v>
      </c>
      <c r="L1020">
        <v>7500.1120000000001</v>
      </c>
      <c r="M1020">
        <v>7.36</v>
      </c>
      <c r="N1020">
        <v>9.65</v>
      </c>
      <c r="O1020">
        <v>51.4</v>
      </c>
      <c r="P1020" s="1">
        <v>43100</v>
      </c>
      <c r="Q1020">
        <v>0</v>
      </c>
      <c r="R1020" t="s">
        <v>31</v>
      </c>
      <c r="S1020">
        <v>8.1666666666666607</v>
      </c>
      <c r="T1020" t="s">
        <v>32</v>
      </c>
      <c r="U1020" t="s">
        <v>40</v>
      </c>
      <c r="V1020" t="s">
        <v>34</v>
      </c>
      <c r="W1020" t="s">
        <v>41</v>
      </c>
      <c r="X1020" t="s">
        <v>1231</v>
      </c>
      <c r="Y1020">
        <v>2017</v>
      </c>
      <c r="Z1020">
        <v>2017</v>
      </c>
      <c r="AA1020">
        <v>0.39</v>
      </c>
    </row>
    <row r="1021" spans="1:27" x14ac:dyDescent="0.25">
      <c r="A1021" t="s">
        <v>1229</v>
      </c>
      <c r="B1021" t="s">
        <v>1178</v>
      </c>
      <c r="C1021" t="s">
        <v>1239</v>
      </c>
      <c r="D1021" t="s">
        <v>38</v>
      </c>
      <c r="E1021" s="1">
        <v>43369</v>
      </c>
      <c r="F1021">
        <v>3575.3879999999999</v>
      </c>
      <c r="G1021">
        <v>7.54</v>
      </c>
      <c r="H1021">
        <v>10</v>
      </c>
      <c r="I1021">
        <v>51</v>
      </c>
      <c r="J1021">
        <v>136861.85800000001</v>
      </c>
      <c r="K1021" s="1">
        <v>43369</v>
      </c>
      <c r="L1021">
        <v>2500</v>
      </c>
      <c r="M1021">
        <v>7.24</v>
      </c>
      <c r="N1021">
        <v>9.4</v>
      </c>
      <c r="O1021">
        <v>51</v>
      </c>
      <c r="P1021" s="1">
        <v>43465</v>
      </c>
      <c r="Q1021">
        <v>0</v>
      </c>
      <c r="R1021" t="s">
        <v>31</v>
      </c>
      <c r="S1021">
        <v>14.4</v>
      </c>
      <c r="T1021" t="s">
        <v>39</v>
      </c>
      <c r="U1021" t="s">
        <v>40</v>
      </c>
      <c r="V1021" t="s">
        <v>34</v>
      </c>
      <c r="W1021" t="s">
        <v>41</v>
      </c>
      <c r="X1021" t="s">
        <v>1231</v>
      </c>
      <c r="Y1021">
        <v>2018</v>
      </c>
      <c r="Z1021">
        <v>2018</v>
      </c>
      <c r="AA1021">
        <v>0.25</v>
      </c>
    </row>
    <row r="1022" spans="1:27" x14ac:dyDescent="0.25">
      <c r="A1022" t="s">
        <v>1229</v>
      </c>
      <c r="B1022" t="s">
        <v>1031</v>
      </c>
      <c r="C1022" t="s">
        <v>1240</v>
      </c>
      <c r="D1022" t="s">
        <v>30</v>
      </c>
      <c r="E1022" s="1">
        <v>43369</v>
      </c>
      <c r="F1022">
        <v>10105.973</v>
      </c>
      <c r="G1022">
        <v>7.92</v>
      </c>
      <c r="H1022">
        <v>10.3</v>
      </c>
      <c r="I1022">
        <v>52.5</v>
      </c>
      <c r="J1022">
        <v>364772.20199999999</v>
      </c>
      <c r="K1022" s="1">
        <v>43369</v>
      </c>
      <c r="L1022">
        <v>7364.3360000000002</v>
      </c>
      <c r="M1022">
        <v>7.64</v>
      </c>
      <c r="N1022">
        <v>9.77</v>
      </c>
      <c r="O1022">
        <v>52.5</v>
      </c>
      <c r="P1022" s="1">
        <v>43465</v>
      </c>
      <c r="Q1022">
        <v>364759.81800000003</v>
      </c>
      <c r="R1022" t="s">
        <v>31</v>
      </c>
      <c r="S1022">
        <v>10.9333333333333</v>
      </c>
      <c r="T1022" t="s">
        <v>32</v>
      </c>
      <c r="U1022" t="s">
        <v>40</v>
      </c>
      <c r="V1022" t="s">
        <v>34</v>
      </c>
      <c r="W1022" t="s">
        <v>41</v>
      </c>
      <c r="X1022" t="s">
        <v>1231</v>
      </c>
      <c r="Y1022">
        <v>2018</v>
      </c>
      <c r="Z1022">
        <v>2018</v>
      </c>
      <c r="AA1022">
        <v>0.25</v>
      </c>
    </row>
    <row r="1023" spans="1:27" x14ac:dyDescent="0.25">
      <c r="A1023" t="s">
        <v>1229</v>
      </c>
      <c r="B1023" t="s">
        <v>1178</v>
      </c>
      <c r="C1023" t="s">
        <v>1241</v>
      </c>
      <c r="D1023" t="s">
        <v>38</v>
      </c>
      <c r="E1023" s="1">
        <v>44321</v>
      </c>
      <c r="F1023">
        <v>7709.9309999999996</v>
      </c>
      <c r="G1023">
        <v>7.1</v>
      </c>
      <c r="H1023">
        <v>9.8000000000000007</v>
      </c>
      <c r="I1023">
        <v>50.31</v>
      </c>
      <c r="J1023">
        <v>181679.63399999999</v>
      </c>
      <c r="K1023" s="1">
        <v>44321</v>
      </c>
      <c r="L1023">
        <v>6886.0910000000003</v>
      </c>
      <c r="M1023">
        <v>6.85</v>
      </c>
      <c r="N1023">
        <v>9.3000000000000007</v>
      </c>
      <c r="O1023">
        <v>50.31</v>
      </c>
      <c r="P1023" s="1">
        <v>44561</v>
      </c>
      <c r="Q1023">
        <v>0</v>
      </c>
      <c r="R1023" t="s">
        <v>43</v>
      </c>
      <c r="S1023">
        <v>8.4</v>
      </c>
      <c r="T1023" t="s">
        <v>39</v>
      </c>
      <c r="U1023" t="s">
        <v>40</v>
      </c>
      <c r="V1023" t="s">
        <v>34</v>
      </c>
      <c r="W1023" t="s">
        <v>41</v>
      </c>
      <c r="X1023" t="s">
        <v>1231</v>
      </c>
      <c r="Y1023">
        <v>2021</v>
      </c>
      <c r="Z1023">
        <v>2021</v>
      </c>
      <c r="AA1023">
        <v>0.25</v>
      </c>
    </row>
    <row r="1024" spans="1:27" x14ac:dyDescent="0.25">
      <c r="A1024" t="s">
        <v>1229</v>
      </c>
      <c r="B1024" t="s">
        <v>1038</v>
      </c>
      <c r="C1024" t="s">
        <v>1242</v>
      </c>
      <c r="D1024" t="s">
        <v>30</v>
      </c>
      <c r="E1024" s="1">
        <v>44426</v>
      </c>
      <c r="F1024">
        <v>38080.28</v>
      </c>
      <c r="G1024">
        <v>7.34</v>
      </c>
      <c r="H1024">
        <v>10.199999999999999</v>
      </c>
      <c r="I1024">
        <v>52.5</v>
      </c>
      <c r="J1024">
        <v>672235.76599999995</v>
      </c>
      <c r="K1024" s="1">
        <v>44426</v>
      </c>
      <c r="L1024">
        <v>27174</v>
      </c>
      <c r="M1024">
        <v>6.97</v>
      </c>
      <c r="N1024">
        <v>9.5</v>
      </c>
      <c r="O1024">
        <v>52.5</v>
      </c>
      <c r="P1024" s="1">
        <v>44561</v>
      </c>
      <c r="Q1024">
        <v>664269</v>
      </c>
      <c r="R1024" t="s">
        <v>31</v>
      </c>
      <c r="S1024">
        <v>9.5</v>
      </c>
      <c r="T1024" t="s">
        <v>32</v>
      </c>
      <c r="U1024" t="s">
        <v>40</v>
      </c>
      <c r="V1024" t="s">
        <v>34</v>
      </c>
      <c r="W1024" t="s">
        <v>41</v>
      </c>
      <c r="X1024" t="s">
        <v>1231</v>
      </c>
      <c r="Y1024">
        <v>2021</v>
      </c>
      <c r="Z1024">
        <v>2021</v>
      </c>
      <c r="AA1024">
        <v>0.25</v>
      </c>
    </row>
    <row r="1025" spans="1:27" x14ac:dyDescent="0.25">
      <c r="A1025" t="s">
        <v>1229</v>
      </c>
      <c r="B1025" t="s">
        <v>1038</v>
      </c>
      <c r="C1025" t="s">
        <v>1243</v>
      </c>
      <c r="D1025" t="s">
        <v>38</v>
      </c>
      <c r="E1025" s="1">
        <v>44861</v>
      </c>
      <c r="F1025">
        <v>7243</v>
      </c>
      <c r="G1025">
        <v>7.45</v>
      </c>
      <c r="H1025">
        <v>10.5</v>
      </c>
      <c r="I1025">
        <v>52.54</v>
      </c>
      <c r="J1025">
        <v>115259</v>
      </c>
      <c r="K1025" s="1">
        <v>44861</v>
      </c>
      <c r="L1025">
        <v>6324</v>
      </c>
      <c r="M1025">
        <v>0</v>
      </c>
      <c r="N1025">
        <v>9.8000000000000007</v>
      </c>
      <c r="O1025">
        <v>52.54</v>
      </c>
      <c r="P1025" s="1">
        <v>44926</v>
      </c>
      <c r="Q1025">
        <v>0</v>
      </c>
      <c r="R1025" t="s">
        <v>43</v>
      </c>
      <c r="S1025">
        <v>14</v>
      </c>
      <c r="T1025" t="s">
        <v>39</v>
      </c>
      <c r="U1025" t="s">
        <v>40</v>
      </c>
      <c r="V1025" t="s">
        <v>34</v>
      </c>
      <c r="W1025" t="s">
        <v>41</v>
      </c>
      <c r="X1025" t="s">
        <v>1231</v>
      </c>
      <c r="Y1025">
        <v>2022</v>
      </c>
      <c r="Z1025">
        <v>2022</v>
      </c>
      <c r="AA1025">
        <v>0.25</v>
      </c>
    </row>
    <row r="1026" spans="1:27" x14ac:dyDescent="0.25">
      <c r="A1026" t="s">
        <v>1229</v>
      </c>
      <c r="B1026" t="s">
        <v>1178</v>
      </c>
      <c r="C1026" t="s">
        <v>1244</v>
      </c>
      <c r="D1026" t="s">
        <v>30</v>
      </c>
      <c r="E1026" s="1">
        <v>45083</v>
      </c>
      <c r="F1026">
        <v>20990.26</v>
      </c>
      <c r="G1026">
        <v>7.51</v>
      </c>
      <c r="H1026">
        <v>10.5</v>
      </c>
      <c r="I1026">
        <v>50.81</v>
      </c>
      <c r="J1026">
        <v>612177.98100000003</v>
      </c>
      <c r="K1026" s="1">
        <v>45083</v>
      </c>
      <c r="L1026">
        <v>10898.289000000001</v>
      </c>
      <c r="M1026">
        <v>7.13</v>
      </c>
      <c r="N1026">
        <v>9.75</v>
      </c>
      <c r="O1026">
        <v>50.81</v>
      </c>
      <c r="P1026" s="1">
        <v>45291</v>
      </c>
      <c r="Q1026">
        <v>617900</v>
      </c>
      <c r="R1026" t="s">
        <v>31</v>
      </c>
      <c r="S1026">
        <v>12.8666666666666</v>
      </c>
      <c r="T1026" t="s">
        <v>32</v>
      </c>
      <c r="U1026" t="s">
        <v>40</v>
      </c>
      <c r="V1026" t="s">
        <v>34</v>
      </c>
      <c r="W1026" t="s">
        <v>41</v>
      </c>
      <c r="X1026" t="s">
        <v>1231</v>
      </c>
      <c r="Y1026">
        <v>2023</v>
      </c>
      <c r="Z1026">
        <v>2023</v>
      </c>
      <c r="AA1026">
        <v>0.25</v>
      </c>
    </row>
    <row r="1027" spans="1:27" x14ac:dyDescent="0.25">
      <c r="A1027" t="s">
        <v>1245</v>
      </c>
      <c r="B1027" t="s">
        <v>214</v>
      </c>
      <c r="C1027" t="s">
        <v>1246</v>
      </c>
      <c r="D1027" t="s">
        <v>38</v>
      </c>
      <c r="E1027" s="1">
        <v>40246</v>
      </c>
      <c r="F1027">
        <v>9009.7579999999998</v>
      </c>
      <c r="G1027">
        <v>9.0500000000000007</v>
      </c>
      <c r="H1027">
        <v>12.1</v>
      </c>
      <c r="I1027">
        <v>49.96</v>
      </c>
      <c r="J1027">
        <v>91124.551000000007</v>
      </c>
      <c r="K1027" s="1">
        <v>40246</v>
      </c>
      <c r="L1027">
        <v>1632.2159999999999</v>
      </c>
      <c r="M1027">
        <v>7.8</v>
      </c>
      <c r="N1027">
        <v>9.6</v>
      </c>
      <c r="O1027">
        <v>49.96</v>
      </c>
      <c r="P1027" s="1">
        <v>39813</v>
      </c>
      <c r="Q1027">
        <v>86147.304000000004</v>
      </c>
      <c r="R1027" t="s">
        <v>51</v>
      </c>
      <c r="S1027">
        <v>8.3333333333333304</v>
      </c>
      <c r="T1027" t="s">
        <v>39</v>
      </c>
      <c r="U1027" t="s">
        <v>33</v>
      </c>
      <c r="V1027" t="s">
        <v>34</v>
      </c>
      <c r="W1027" t="s">
        <v>41</v>
      </c>
      <c r="X1027" t="s">
        <v>1247</v>
      </c>
      <c r="Y1027">
        <v>2010</v>
      </c>
      <c r="Z1027">
        <v>2010</v>
      </c>
      <c r="AA1027">
        <v>0.39</v>
      </c>
    </row>
    <row r="1028" spans="1:27" x14ac:dyDescent="0.25">
      <c r="A1028" t="s">
        <v>1245</v>
      </c>
      <c r="B1028" t="s">
        <v>1248</v>
      </c>
      <c r="C1028" t="s">
        <v>1249</v>
      </c>
      <c r="D1028" t="s">
        <v>38</v>
      </c>
      <c r="E1028" s="1">
        <v>40407</v>
      </c>
      <c r="F1028">
        <v>12100</v>
      </c>
      <c r="G1028">
        <v>9.84</v>
      </c>
      <c r="H1028">
        <v>11.5</v>
      </c>
      <c r="I1028">
        <v>52</v>
      </c>
      <c r="J1028">
        <v>163800.85699999999</v>
      </c>
      <c r="K1028" s="1">
        <v>40407</v>
      </c>
      <c r="L1028">
        <v>8300</v>
      </c>
      <c r="M1028">
        <v>9.11</v>
      </c>
      <c r="N1028">
        <v>10.1</v>
      </c>
      <c r="O1028">
        <v>52</v>
      </c>
      <c r="P1028" s="1">
        <v>40025</v>
      </c>
      <c r="Q1028">
        <v>161288.894</v>
      </c>
      <c r="R1028" t="s">
        <v>51</v>
      </c>
      <c r="S1028">
        <v>8.6333333333333293</v>
      </c>
      <c r="T1028" t="s">
        <v>39</v>
      </c>
      <c r="U1028" t="s">
        <v>33</v>
      </c>
      <c r="V1028" t="s">
        <v>34</v>
      </c>
      <c r="W1028" t="s">
        <v>41</v>
      </c>
      <c r="X1028" t="s">
        <v>1247</v>
      </c>
      <c r="Y1028">
        <v>2010</v>
      </c>
      <c r="Z1028">
        <v>2010</v>
      </c>
      <c r="AA1028">
        <v>0.39</v>
      </c>
    </row>
    <row r="1029" spans="1:27" x14ac:dyDescent="0.25">
      <c r="A1029" t="s">
        <v>1245</v>
      </c>
      <c r="B1029" t="s">
        <v>214</v>
      </c>
      <c r="C1029" t="s">
        <v>1250</v>
      </c>
      <c r="D1029" t="s">
        <v>38</v>
      </c>
      <c r="E1029" s="1">
        <v>41051</v>
      </c>
      <c r="F1029">
        <v>6086.1080000000002</v>
      </c>
      <c r="G1029">
        <v>8.19</v>
      </c>
      <c r="H1029">
        <v>10.62</v>
      </c>
      <c r="I1029">
        <v>51.16</v>
      </c>
      <c r="J1029">
        <v>70351.373000000007</v>
      </c>
      <c r="K1029" s="1">
        <v>41051</v>
      </c>
      <c r="L1029">
        <v>4960</v>
      </c>
      <c r="M1029">
        <v>7.67</v>
      </c>
      <c r="N1029">
        <v>9.6</v>
      </c>
      <c r="O1029">
        <v>51.16</v>
      </c>
      <c r="P1029" s="1">
        <v>40633</v>
      </c>
      <c r="Q1029">
        <v>69760</v>
      </c>
      <c r="R1029" t="s">
        <v>51</v>
      </c>
      <c r="S1029">
        <v>7.8333333333333304</v>
      </c>
      <c r="T1029" t="s">
        <v>39</v>
      </c>
      <c r="U1029" t="s">
        <v>33</v>
      </c>
      <c r="V1029" t="s">
        <v>34</v>
      </c>
      <c r="W1029" t="s">
        <v>41</v>
      </c>
      <c r="X1029" t="s">
        <v>1247</v>
      </c>
      <c r="Y1029">
        <v>2012</v>
      </c>
      <c r="Z1029">
        <v>2012</v>
      </c>
      <c r="AA1029">
        <v>0.39</v>
      </c>
    </row>
    <row r="1030" spans="1:27" x14ac:dyDescent="0.25">
      <c r="A1030" t="s">
        <v>1245</v>
      </c>
      <c r="B1030" t="s">
        <v>1248</v>
      </c>
      <c r="C1030" t="s">
        <v>1251</v>
      </c>
      <c r="D1030" t="s">
        <v>38</v>
      </c>
      <c r="E1030" s="1">
        <v>44222</v>
      </c>
      <c r="F1030">
        <v>15654.89</v>
      </c>
      <c r="G1030">
        <v>6.96</v>
      </c>
      <c r="H1030">
        <v>10</v>
      </c>
      <c r="I1030">
        <v>50</v>
      </c>
      <c r="J1030">
        <v>503792.11200000002</v>
      </c>
      <c r="K1030" s="1">
        <v>44222</v>
      </c>
      <c r="L1030">
        <v>10688.337</v>
      </c>
      <c r="M1030">
        <v>6.71</v>
      </c>
      <c r="N1030">
        <v>9.5</v>
      </c>
      <c r="O1030">
        <v>50</v>
      </c>
      <c r="P1030" s="1">
        <v>43830</v>
      </c>
      <c r="Q1030">
        <v>502652.42200000002</v>
      </c>
      <c r="R1030" t="s">
        <v>51</v>
      </c>
      <c r="S1030">
        <v>7.9666666666666597</v>
      </c>
      <c r="T1030" t="s">
        <v>39</v>
      </c>
      <c r="U1030" t="s">
        <v>40</v>
      </c>
      <c r="V1030" t="s">
        <v>34</v>
      </c>
      <c r="W1030" t="s">
        <v>41</v>
      </c>
      <c r="X1030" t="s">
        <v>1247</v>
      </c>
      <c r="Y1030">
        <v>2021</v>
      </c>
      <c r="Z1030">
        <v>2021</v>
      </c>
      <c r="AA1030">
        <v>0.25</v>
      </c>
    </row>
    <row r="1031" spans="1:27" x14ac:dyDescent="0.25">
      <c r="A1031" t="s">
        <v>1252</v>
      </c>
      <c r="B1031" t="s">
        <v>1253</v>
      </c>
      <c r="C1031" t="s">
        <v>1254</v>
      </c>
      <c r="D1031" t="s">
        <v>38</v>
      </c>
      <c r="E1031" s="1">
        <v>39962</v>
      </c>
      <c r="F1031">
        <v>8800</v>
      </c>
      <c r="G1031">
        <v>9.64</v>
      </c>
      <c r="H1031">
        <v>12.25</v>
      </c>
      <c r="I1031">
        <v>50</v>
      </c>
      <c r="J1031">
        <v>145909.321</v>
      </c>
      <c r="K1031" s="1">
        <v>39962</v>
      </c>
      <c r="L1031">
        <v>5500</v>
      </c>
      <c r="M1031">
        <v>8.2799999999999994</v>
      </c>
      <c r="N1031">
        <v>9.5399999999999991</v>
      </c>
      <c r="O1031">
        <v>50</v>
      </c>
      <c r="P1031" s="1">
        <v>39263</v>
      </c>
      <c r="Q1031">
        <v>145909.321</v>
      </c>
      <c r="R1031" t="s">
        <v>31</v>
      </c>
      <c r="S1031">
        <v>15.3</v>
      </c>
      <c r="T1031" t="s">
        <v>39</v>
      </c>
      <c r="U1031" t="s">
        <v>33</v>
      </c>
      <c r="V1031" t="s">
        <v>34</v>
      </c>
      <c r="W1031" t="s">
        <v>41</v>
      </c>
      <c r="X1031" t="s">
        <v>1255</v>
      </c>
      <c r="Y1031">
        <v>2009</v>
      </c>
      <c r="Z1031">
        <v>2009</v>
      </c>
      <c r="AA1031">
        <v>0.39</v>
      </c>
    </row>
    <row r="1032" spans="1:27" x14ac:dyDescent="0.25">
      <c r="A1032" t="s">
        <v>1252</v>
      </c>
      <c r="B1032" t="s">
        <v>1256</v>
      </c>
      <c r="C1032" t="s">
        <v>1257</v>
      </c>
      <c r="D1032" t="s">
        <v>30</v>
      </c>
      <c r="E1032" s="1">
        <v>40357</v>
      </c>
      <c r="F1032">
        <v>67644</v>
      </c>
      <c r="G1032">
        <v>7.92</v>
      </c>
      <c r="H1032">
        <v>10.5</v>
      </c>
      <c r="I1032">
        <v>51.08</v>
      </c>
      <c r="J1032">
        <v>777571</v>
      </c>
      <c r="K1032" s="1">
        <v>40357</v>
      </c>
      <c r="L1032">
        <v>57400</v>
      </c>
      <c r="M1032">
        <v>7.51</v>
      </c>
      <c r="N1032">
        <v>9.67</v>
      </c>
      <c r="O1032">
        <v>52.4</v>
      </c>
      <c r="P1032" t="s">
        <v>43</v>
      </c>
      <c r="Q1032">
        <v>0</v>
      </c>
      <c r="R1032" t="s">
        <v>43</v>
      </c>
      <c r="S1032">
        <v>12.1</v>
      </c>
      <c r="T1032" t="s">
        <v>39</v>
      </c>
      <c r="U1032" t="s">
        <v>40</v>
      </c>
      <c r="V1032" t="s">
        <v>41</v>
      </c>
      <c r="W1032" t="s">
        <v>41</v>
      </c>
      <c r="X1032" t="s">
        <v>1255</v>
      </c>
      <c r="Y1032">
        <v>2010</v>
      </c>
      <c r="Z1032">
        <v>2010</v>
      </c>
      <c r="AA1032">
        <v>0.39</v>
      </c>
    </row>
    <row r="1033" spans="1:27" x14ac:dyDescent="0.25">
      <c r="A1033" t="s">
        <v>1252</v>
      </c>
      <c r="B1033" t="s">
        <v>1253</v>
      </c>
      <c r="C1033" t="s">
        <v>1258</v>
      </c>
      <c r="D1033" t="s">
        <v>38</v>
      </c>
      <c r="E1033" s="1">
        <v>40612</v>
      </c>
      <c r="F1033">
        <v>11422.718000000001</v>
      </c>
      <c r="G1033">
        <v>9.1</v>
      </c>
      <c r="H1033">
        <v>11.2</v>
      </c>
      <c r="I1033">
        <v>50</v>
      </c>
      <c r="J1033">
        <v>169006.09899999999</v>
      </c>
      <c r="K1033" s="1">
        <v>40612</v>
      </c>
      <c r="L1033">
        <v>6809.37</v>
      </c>
      <c r="M1033">
        <v>8.33</v>
      </c>
      <c r="N1033">
        <v>0</v>
      </c>
      <c r="O1033">
        <v>0</v>
      </c>
      <c r="P1033" s="1">
        <v>39994</v>
      </c>
      <c r="Q1033">
        <v>164302.83799999999</v>
      </c>
      <c r="R1033" t="s">
        <v>43</v>
      </c>
      <c r="S1033">
        <v>12.566666666666601</v>
      </c>
      <c r="T1033" t="s">
        <v>39</v>
      </c>
      <c r="U1033" t="s">
        <v>40</v>
      </c>
      <c r="V1033" t="s">
        <v>34</v>
      </c>
      <c r="W1033" t="s">
        <v>41</v>
      </c>
      <c r="X1033" t="s">
        <v>1255</v>
      </c>
      <c r="Y1033">
        <v>2011</v>
      </c>
      <c r="Z1033">
        <v>2011</v>
      </c>
      <c r="AA1033">
        <v>0.39</v>
      </c>
    </row>
    <row r="1034" spans="1:27" x14ac:dyDescent="0.25">
      <c r="A1034" t="s">
        <v>1252</v>
      </c>
      <c r="B1034" t="s">
        <v>1259</v>
      </c>
      <c r="C1034" t="s">
        <v>1260</v>
      </c>
      <c r="D1034" t="s">
        <v>30</v>
      </c>
      <c r="E1034" s="1">
        <v>40659</v>
      </c>
      <c r="F1034">
        <v>10115.716</v>
      </c>
      <c r="G1034">
        <v>8.83</v>
      </c>
      <c r="H1034">
        <v>10.7</v>
      </c>
      <c r="I1034">
        <v>44.18</v>
      </c>
      <c r="J1034">
        <v>130364.1</v>
      </c>
      <c r="K1034" s="1">
        <v>40659</v>
      </c>
      <c r="L1034">
        <v>6611.4369999999999</v>
      </c>
      <c r="M1034">
        <v>8.39</v>
      </c>
      <c r="N1034">
        <v>9.67</v>
      </c>
      <c r="O1034">
        <v>45.45</v>
      </c>
      <c r="P1034" t="s">
        <v>43</v>
      </c>
      <c r="Q1034">
        <v>0</v>
      </c>
      <c r="R1034" t="s">
        <v>43</v>
      </c>
      <c r="S1034">
        <v>12.533333333333299</v>
      </c>
      <c r="T1034" t="s">
        <v>39</v>
      </c>
      <c r="U1034" t="s">
        <v>40</v>
      </c>
      <c r="V1034" t="s">
        <v>41</v>
      </c>
      <c r="W1034" t="s">
        <v>41</v>
      </c>
      <c r="X1034" t="s">
        <v>1255</v>
      </c>
      <c r="Y1034">
        <v>2011</v>
      </c>
      <c r="Z1034">
        <v>2011</v>
      </c>
      <c r="AA1034">
        <v>0.39</v>
      </c>
    </row>
    <row r="1035" spans="1:27" x14ac:dyDescent="0.25">
      <c r="A1035" t="s">
        <v>1252</v>
      </c>
      <c r="B1035" t="s">
        <v>935</v>
      </c>
      <c r="C1035" t="s">
        <v>1261</v>
      </c>
      <c r="D1035" t="s">
        <v>38</v>
      </c>
      <c r="E1035" s="1">
        <v>41023</v>
      </c>
      <c r="F1035">
        <v>3744.5230000000001</v>
      </c>
      <c r="G1035">
        <v>7.65</v>
      </c>
      <c r="H1035">
        <v>10.5</v>
      </c>
      <c r="I1035">
        <v>40.25</v>
      </c>
      <c r="J1035">
        <v>71374.482000000004</v>
      </c>
      <c r="K1035" s="1">
        <v>41023</v>
      </c>
      <c r="L1035">
        <v>2742.5250000000001</v>
      </c>
      <c r="M1035">
        <v>7.24</v>
      </c>
      <c r="N1035">
        <v>9.5</v>
      </c>
      <c r="O1035">
        <v>40.25</v>
      </c>
      <c r="P1035" s="1">
        <v>40543</v>
      </c>
      <c r="Q1035">
        <v>69562.392999999996</v>
      </c>
      <c r="R1035" t="s">
        <v>51</v>
      </c>
      <c r="S1035">
        <v>11.8666666666666</v>
      </c>
      <c r="T1035" t="s">
        <v>39</v>
      </c>
      <c r="U1035" t="s">
        <v>40</v>
      </c>
      <c r="V1035" t="s">
        <v>41</v>
      </c>
      <c r="W1035" t="s">
        <v>41</v>
      </c>
      <c r="X1035" t="s">
        <v>1255</v>
      </c>
      <c r="Y1035">
        <v>2012</v>
      </c>
      <c r="Z1035">
        <v>2012</v>
      </c>
      <c r="AA1035">
        <v>0.39</v>
      </c>
    </row>
    <row r="1036" spans="1:27" x14ac:dyDescent="0.25">
      <c r="A1036" t="s">
        <v>1252</v>
      </c>
      <c r="B1036" t="s">
        <v>1262</v>
      </c>
      <c r="C1036" t="s">
        <v>1263</v>
      </c>
      <c r="D1036" t="s">
        <v>30</v>
      </c>
      <c r="E1036" s="1">
        <v>41715</v>
      </c>
      <c r="F1036">
        <v>12978.141</v>
      </c>
      <c r="G1036">
        <v>8.4600000000000009</v>
      </c>
      <c r="H1036">
        <v>10.5</v>
      </c>
      <c r="I1036">
        <v>55</v>
      </c>
      <c r="J1036">
        <v>68290.604000000007</v>
      </c>
      <c r="K1036" s="1">
        <v>41715</v>
      </c>
      <c r="L1036">
        <v>9760.3359999999993</v>
      </c>
      <c r="M1036">
        <v>7.92</v>
      </c>
      <c r="N1036">
        <v>9.5500000000000007</v>
      </c>
      <c r="O1036">
        <v>55</v>
      </c>
      <c r="P1036" s="1">
        <v>41274</v>
      </c>
      <c r="Q1036">
        <v>68061.577999999994</v>
      </c>
      <c r="R1036" t="s">
        <v>51</v>
      </c>
      <c r="S1036">
        <v>11.7666666666666</v>
      </c>
      <c r="T1036" t="s">
        <v>39</v>
      </c>
      <c r="U1036" t="s">
        <v>40</v>
      </c>
      <c r="V1036" t="s">
        <v>41</v>
      </c>
      <c r="W1036" t="s">
        <v>41</v>
      </c>
      <c r="X1036" t="s">
        <v>1255</v>
      </c>
      <c r="Y1036">
        <v>2014</v>
      </c>
      <c r="Z1036">
        <v>2014</v>
      </c>
      <c r="AA1036">
        <v>0.39</v>
      </c>
    </row>
    <row r="1037" spans="1:27" x14ac:dyDescent="0.25">
      <c r="A1037" t="s">
        <v>1252</v>
      </c>
      <c r="B1037" t="s">
        <v>935</v>
      </c>
      <c r="C1037" t="s">
        <v>1264</v>
      </c>
      <c r="D1037" t="s">
        <v>38</v>
      </c>
      <c r="E1037" s="1">
        <v>41750</v>
      </c>
      <c r="F1037">
        <v>5171.3019999999997</v>
      </c>
      <c r="G1037">
        <v>8.5399999999999991</v>
      </c>
      <c r="H1037">
        <v>10</v>
      </c>
      <c r="I1037">
        <v>51.76</v>
      </c>
      <c r="J1037">
        <v>84587.012000000002</v>
      </c>
      <c r="K1037" s="1">
        <v>41750</v>
      </c>
      <c r="L1037">
        <v>4573.098</v>
      </c>
      <c r="M1037">
        <v>8.2799999999999994</v>
      </c>
      <c r="N1037">
        <v>9.5</v>
      </c>
      <c r="O1037">
        <v>51.76</v>
      </c>
      <c r="P1037" s="1">
        <v>41274</v>
      </c>
      <c r="Q1037">
        <v>84534.728000000003</v>
      </c>
      <c r="R1037" t="s">
        <v>51</v>
      </c>
      <c r="S1037">
        <v>12.3666666666666</v>
      </c>
      <c r="T1037" t="s">
        <v>39</v>
      </c>
      <c r="U1037" t="s">
        <v>40</v>
      </c>
      <c r="V1037" t="s">
        <v>41</v>
      </c>
      <c r="W1037" t="s">
        <v>41</v>
      </c>
      <c r="X1037" t="s">
        <v>1255</v>
      </c>
      <c r="Y1037">
        <v>2014</v>
      </c>
      <c r="Z1037">
        <v>2014</v>
      </c>
      <c r="AA1037">
        <v>0.39</v>
      </c>
    </row>
    <row r="1038" spans="1:27" x14ac:dyDescent="0.25">
      <c r="A1038" t="s">
        <v>1252</v>
      </c>
      <c r="B1038" t="s">
        <v>1253</v>
      </c>
      <c r="C1038" t="s">
        <v>1265</v>
      </c>
      <c r="D1038" t="s">
        <v>38</v>
      </c>
      <c r="E1038" s="1">
        <v>42181</v>
      </c>
      <c r="F1038">
        <v>13442.972</v>
      </c>
      <c r="G1038">
        <v>7.63</v>
      </c>
      <c r="H1038">
        <v>10.25</v>
      </c>
      <c r="I1038">
        <v>55</v>
      </c>
      <c r="J1038">
        <v>172908.291</v>
      </c>
      <c r="K1038" s="1">
        <v>42181</v>
      </c>
      <c r="L1038">
        <v>10500</v>
      </c>
      <c r="M1038">
        <v>0</v>
      </c>
      <c r="N1038">
        <v>0</v>
      </c>
      <c r="O1038">
        <v>0</v>
      </c>
      <c r="P1038" s="1">
        <v>41729</v>
      </c>
      <c r="Q1038">
        <v>0</v>
      </c>
      <c r="R1038" t="s">
        <v>43</v>
      </c>
      <c r="S1038">
        <v>10.966666666666599</v>
      </c>
      <c r="T1038" t="s">
        <v>39</v>
      </c>
      <c r="U1038" t="s">
        <v>40</v>
      </c>
      <c r="V1038" t="s">
        <v>41</v>
      </c>
      <c r="W1038" t="s">
        <v>41</v>
      </c>
      <c r="X1038" t="s">
        <v>1255</v>
      </c>
      <c r="Y1038">
        <v>2015</v>
      </c>
      <c r="Z1038">
        <v>2015</v>
      </c>
      <c r="AA1038">
        <v>0.39</v>
      </c>
    </row>
    <row r="1039" spans="1:27" x14ac:dyDescent="0.25">
      <c r="A1039" t="s">
        <v>1252</v>
      </c>
      <c r="B1039" t="s">
        <v>1262</v>
      </c>
      <c r="C1039" t="s">
        <v>1266</v>
      </c>
      <c r="D1039" t="s">
        <v>30</v>
      </c>
      <c r="E1039" s="1">
        <v>42837</v>
      </c>
      <c r="F1039">
        <v>5685.3059999999996</v>
      </c>
      <c r="G1039">
        <v>8.31</v>
      </c>
      <c r="H1039">
        <v>10.3</v>
      </c>
      <c r="I1039">
        <v>55</v>
      </c>
      <c r="J1039">
        <v>96585.33</v>
      </c>
      <c r="K1039" s="1">
        <v>42837</v>
      </c>
      <c r="L1039">
        <v>3750</v>
      </c>
      <c r="M1039">
        <v>7.64</v>
      </c>
      <c r="N1039">
        <v>9.4</v>
      </c>
      <c r="O1039">
        <v>50</v>
      </c>
      <c r="P1039" s="1">
        <v>42369</v>
      </c>
      <c r="Q1039">
        <v>0</v>
      </c>
      <c r="R1039" t="s">
        <v>43</v>
      </c>
      <c r="S1039">
        <v>11.6</v>
      </c>
      <c r="T1039" t="s">
        <v>39</v>
      </c>
      <c r="U1039" t="s">
        <v>40</v>
      </c>
      <c r="V1039" t="s">
        <v>41</v>
      </c>
      <c r="W1039" t="s">
        <v>41</v>
      </c>
      <c r="X1039" t="s">
        <v>1255</v>
      </c>
      <c r="Y1039">
        <v>2017</v>
      </c>
      <c r="Z1039">
        <v>2017</v>
      </c>
      <c r="AA1039">
        <v>0.39</v>
      </c>
    </row>
    <row r="1040" spans="1:27" x14ac:dyDescent="0.25">
      <c r="A1040" t="s">
        <v>1252</v>
      </c>
      <c r="B1040" t="s">
        <v>1259</v>
      </c>
      <c r="C1040" t="s">
        <v>1267</v>
      </c>
      <c r="D1040" t="s">
        <v>30</v>
      </c>
      <c r="E1040" s="1">
        <v>42845</v>
      </c>
      <c r="F1040">
        <v>6561.8310000000001</v>
      </c>
      <c r="G1040">
        <v>8.75</v>
      </c>
      <c r="H1040">
        <v>10.3</v>
      </c>
      <c r="I1040">
        <v>50.97</v>
      </c>
      <c r="J1040">
        <v>152234.533</v>
      </c>
      <c r="K1040" s="1">
        <v>42845</v>
      </c>
      <c r="L1040">
        <v>4109.0219999999999</v>
      </c>
      <c r="M1040">
        <v>8.34</v>
      </c>
      <c r="N1040">
        <v>9.5</v>
      </c>
      <c r="O1040">
        <v>50.97</v>
      </c>
      <c r="P1040" s="1">
        <v>42369</v>
      </c>
      <c r="Q1040">
        <v>0</v>
      </c>
      <c r="R1040" t="s">
        <v>43</v>
      </c>
      <c r="S1040">
        <v>11.8666666666666</v>
      </c>
      <c r="T1040" t="s">
        <v>39</v>
      </c>
      <c r="U1040" t="s">
        <v>40</v>
      </c>
      <c r="V1040" t="s">
        <v>41</v>
      </c>
      <c r="W1040" t="s">
        <v>41</v>
      </c>
      <c r="X1040" t="s">
        <v>1255</v>
      </c>
      <c r="Y1040">
        <v>2017</v>
      </c>
      <c r="Z1040">
        <v>2017</v>
      </c>
      <c r="AA1040">
        <v>0.39</v>
      </c>
    </row>
    <row r="1041" spans="1:27" x14ac:dyDescent="0.25">
      <c r="A1041" t="s">
        <v>1252</v>
      </c>
      <c r="B1041" t="s">
        <v>935</v>
      </c>
      <c r="C1041" t="s">
        <v>1268</v>
      </c>
      <c r="D1041" t="s">
        <v>38</v>
      </c>
      <c r="E1041" s="1">
        <v>43222</v>
      </c>
      <c r="F1041">
        <v>4728.4449999999997</v>
      </c>
      <c r="G1041">
        <v>8.3000000000000007</v>
      </c>
      <c r="H1041">
        <v>10.3</v>
      </c>
      <c r="I1041">
        <v>51.7</v>
      </c>
      <c r="J1041">
        <v>131491.80100000001</v>
      </c>
      <c r="K1041" s="1">
        <v>43222</v>
      </c>
      <c r="L1041">
        <v>938.73</v>
      </c>
      <c r="M1041">
        <v>7.59</v>
      </c>
      <c r="N1041">
        <v>9.5</v>
      </c>
      <c r="O1041">
        <v>51.7</v>
      </c>
      <c r="P1041" s="1">
        <v>42735</v>
      </c>
      <c r="Q1041">
        <v>131660.35699999999</v>
      </c>
      <c r="R1041" t="s">
        <v>51</v>
      </c>
      <c r="S1041">
        <v>11.033333333333299</v>
      </c>
      <c r="T1041" t="s">
        <v>39</v>
      </c>
      <c r="U1041" t="s">
        <v>40</v>
      </c>
      <c r="V1041" t="s">
        <v>41</v>
      </c>
      <c r="W1041" t="s">
        <v>41</v>
      </c>
      <c r="X1041" t="s">
        <v>1255</v>
      </c>
      <c r="Y1041">
        <v>2018</v>
      </c>
      <c r="Z1041">
        <v>2018</v>
      </c>
      <c r="AA1041">
        <v>0.25</v>
      </c>
    </row>
    <row r="1042" spans="1:27" x14ac:dyDescent="0.25">
      <c r="A1042" t="s">
        <v>1252</v>
      </c>
      <c r="B1042" t="s">
        <v>1253</v>
      </c>
      <c r="C1042" t="s">
        <v>1269</v>
      </c>
      <c r="D1042" t="s">
        <v>38</v>
      </c>
      <c r="E1042" s="1">
        <v>43217</v>
      </c>
      <c r="F1042">
        <v>14500</v>
      </c>
      <c r="G1042">
        <v>7.36</v>
      </c>
      <c r="H1042">
        <v>9.4</v>
      </c>
      <c r="I1042">
        <v>50</v>
      </c>
      <c r="J1042">
        <v>252000</v>
      </c>
      <c r="K1042" s="1">
        <v>43217</v>
      </c>
      <c r="L1042">
        <v>8060.1170000000002</v>
      </c>
      <c r="M1042">
        <v>6.8</v>
      </c>
      <c r="N1042">
        <v>9.3000000000000007</v>
      </c>
      <c r="O1042">
        <v>49.21</v>
      </c>
      <c r="P1042" s="1">
        <v>42735</v>
      </c>
      <c r="Q1042">
        <v>244389.42800000001</v>
      </c>
      <c r="R1042" t="s">
        <v>51</v>
      </c>
      <c r="S1042">
        <v>12.133333333333301</v>
      </c>
      <c r="T1042" t="s">
        <v>39</v>
      </c>
      <c r="U1042" t="s">
        <v>33</v>
      </c>
      <c r="V1042" t="s">
        <v>41</v>
      </c>
      <c r="W1042" t="s">
        <v>41</v>
      </c>
      <c r="X1042" t="s">
        <v>1255</v>
      </c>
      <c r="Y1042">
        <v>2018</v>
      </c>
      <c r="Z1042">
        <v>2018</v>
      </c>
      <c r="AA1042">
        <v>0.25</v>
      </c>
    </row>
    <row r="1043" spans="1:27" x14ac:dyDescent="0.25">
      <c r="A1043" t="s">
        <v>1252</v>
      </c>
      <c r="B1043" t="s">
        <v>1256</v>
      </c>
      <c r="C1043" t="s">
        <v>1270</v>
      </c>
      <c r="D1043" t="s">
        <v>30</v>
      </c>
      <c r="E1043" s="1">
        <v>44180</v>
      </c>
      <c r="F1043">
        <v>69254.451000000001</v>
      </c>
      <c r="G1043">
        <v>7.62</v>
      </c>
      <c r="H1043">
        <v>10.4</v>
      </c>
      <c r="I1043">
        <v>54.85</v>
      </c>
      <c r="J1043">
        <v>1215689.67</v>
      </c>
      <c r="K1043" s="1">
        <v>44180</v>
      </c>
      <c r="L1043">
        <v>44987</v>
      </c>
      <c r="M1043">
        <v>6.87</v>
      </c>
      <c r="N1043">
        <v>9.3000000000000007</v>
      </c>
      <c r="O1043">
        <v>54.4</v>
      </c>
      <c r="P1043" s="1">
        <v>43465</v>
      </c>
      <c r="Q1043">
        <v>0</v>
      </c>
      <c r="R1043" t="s">
        <v>51</v>
      </c>
      <c r="S1043">
        <v>18.899999999999999</v>
      </c>
      <c r="T1043" t="s">
        <v>39</v>
      </c>
      <c r="U1043" t="s">
        <v>40</v>
      </c>
      <c r="V1043" t="s">
        <v>41</v>
      </c>
      <c r="W1043" t="s">
        <v>41</v>
      </c>
      <c r="X1043" t="s">
        <v>1255</v>
      </c>
      <c r="Y1043">
        <v>2020</v>
      </c>
      <c r="Z1043">
        <v>2020</v>
      </c>
      <c r="AA1043">
        <v>0.25</v>
      </c>
    </row>
    <row r="1044" spans="1:27" x14ac:dyDescent="0.25">
      <c r="A1044" t="s">
        <v>1252</v>
      </c>
      <c r="B1044" t="s">
        <v>1262</v>
      </c>
      <c r="C1044" t="s">
        <v>1271</v>
      </c>
      <c r="D1044" t="s">
        <v>30</v>
      </c>
      <c r="E1044" s="1">
        <v>44012</v>
      </c>
      <c r="F1044">
        <v>6673.4930000000004</v>
      </c>
      <c r="G1044">
        <v>8.19</v>
      </c>
      <c r="H1044">
        <v>10</v>
      </c>
      <c r="I1044">
        <v>55</v>
      </c>
      <c r="J1044">
        <v>103024.219</v>
      </c>
      <c r="K1044" s="1">
        <v>44012</v>
      </c>
      <c r="L1044">
        <v>4150</v>
      </c>
      <c r="M1044">
        <v>7.6</v>
      </c>
      <c r="N1044">
        <v>9.1</v>
      </c>
      <c r="O1044">
        <v>52</v>
      </c>
      <c r="P1044" s="1">
        <v>43465</v>
      </c>
      <c r="Q1044">
        <v>0</v>
      </c>
      <c r="R1044" t="s">
        <v>51</v>
      </c>
      <c r="S1044">
        <v>14.233333333333301</v>
      </c>
      <c r="T1044" t="s">
        <v>39</v>
      </c>
      <c r="U1044" t="s">
        <v>40</v>
      </c>
      <c r="V1044" t="s">
        <v>41</v>
      </c>
      <c r="W1044" t="s">
        <v>41</v>
      </c>
      <c r="X1044" t="s">
        <v>1255</v>
      </c>
      <c r="Y1044">
        <v>2020</v>
      </c>
      <c r="Z1044">
        <v>2020</v>
      </c>
      <c r="AA1044">
        <v>0.25</v>
      </c>
    </row>
    <row r="1045" spans="1:27" x14ac:dyDescent="0.25">
      <c r="A1045" t="s">
        <v>1252</v>
      </c>
      <c r="B1045" t="s">
        <v>1253</v>
      </c>
      <c r="C1045" t="s">
        <v>1272</v>
      </c>
      <c r="D1045" t="s">
        <v>38</v>
      </c>
      <c r="E1045" s="1">
        <v>43889</v>
      </c>
      <c r="F1045">
        <v>10780.66</v>
      </c>
      <c r="G1045">
        <v>7.21</v>
      </c>
      <c r="H1045">
        <v>10</v>
      </c>
      <c r="I1045">
        <v>50</v>
      </c>
      <c r="J1045">
        <v>334577.902</v>
      </c>
      <c r="K1045" s="1">
        <v>43889</v>
      </c>
      <c r="L1045">
        <v>0</v>
      </c>
      <c r="M1045">
        <v>0</v>
      </c>
      <c r="N1045">
        <v>0</v>
      </c>
      <c r="O1045">
        <v>0</v>
      </c>
      <c r="P1045" t="s">
        <v>43</v>
      </c>
      <c r="Q1045">
        <v>0</v>
      </c>
      <c r="R1045" t="s">
        <v>43</v>
      </c>
      <c r="S1045">
        <v>3.1</v>
      </c>
      <c r="T1045" t="s">
        <v>39</v>
      </c>
      <c r="U1045" t="s">
        <v>43</v>
      </c>
      <c r="V1045" t="s">
        <v>34</v>
      </c>
      <c r="W1045" t="s">
        <v>34</v>
      </c>
      <c r="X1045" t="s">
        <v>1255</v>
      </c>
      <c r="Y1045">
        <v>2020</v>
      </c>
      <c r="Z1045">
        <v>2020</v>
      </c>
      <c r="AA1045">
        <v>0.25</v>
      </c>
    </row>
    <row r="1046" spans="1:27" x14ac:dyDescent="0.25">
      <c r="A1046" t="s">
        <v>1252</v>
      </c>
      <c r="B1046" t="s">
        <v>1253</v>
      </c>
      <c r="C1046" t="s">
        <v>1273</v>
      </c>
      <c r="D1046" t="s">
        <v>38</v>
      </c>
      <c r="E1046" s="1">
        <v>44407</v>
      </c>
      <c r="F1046">
        <v>4575.308</v>
      </c>
      <c r="G1046">
        <v>7.47</v>
      </c>
      <c r="H1046">
        <v>10.51</v>
      </c>
      <c r="I1046">
        <v>50.15</v>
      </c>
      <c r="J1046">
        <v>346131.31099999999</v>
      </c>
      <c r="K1046" s="1">
        <v>44407</v>
      </c>
      <c r="L1046">
        <v>6294.29</v>
      </c>
      <c r="M1046">
        <v>6.96</v>
      </c>
      <c r="N1046">
        <v>9.3000000000000007</v>
      </c>
      <c r="O1046">
        <v>52</v>
      </c>
      <c r="P1046" s="1">
        <v>43830</v>
      </c>
      <c r="Q1046">
        <v>0</v>
      </c>
      <c r="R1046" t="s">
        <v>51</v>
      </c>
      <c r="S1046">
        <v>12.133333333333301</v>
      </c>
      <c r="T1046" t="s">
        <v>39</v>
      </c>
      <c r="U1046" t="s">
        <v>40</v>
      </c>
      <c r="V1046" t="s">
        <v>41</v>
      </c>
      <c r="W1046" t="s">
        <v>41</v>
      </c>
      <c r="X1046" t="s">
        <v>1255</v>
      </c>
      <c r="Y1046">
        <v>2021</v>
      </c>
      <c r="Z1046">
        <v>2021</v>
      </c>
      <c r="AA1046">
        <v>0.25</v>
      </c>
    </row>
    <row r="1047" spans="1:27" x14ac:dyDescent="0.25">
      <c r="A1047" t="s">
        <v>1252</v>
      </c>
      <c r="B1047" t="s">
        <v>1259</v>
      </c>
      <c r="C1047" t="s">
        <v>1274</v>
      </c>
      <c r="D1047" t="s">
        <v>30</v>
      </c>
      <c r="E1047" s="1">
        <v>44693</v>
      </c>
      <c r="F1047">
        <v>11992.392</v>
      </c>
      <c r="G1047">
        <v>7.88</v>
      </c>
      <c r="H1047">
        <v>10</v>
      </c>
      <c r="I1047">
        <v>52.91</v>
      </c>
      <c r="J1047">
        <v>226030.08199999999</v>
      </c>
      <c r="K1047" s="1">
        <v>44693</v>
      </c>
      <c r="L1047">
        <v>5883.3950000000004</v>
      </c>
      <c r="M1047">
        <v>7.42</v>
      </c>
      <c r="N1047">
        <v>9.1999999999999993</v>
      </c>
      <c r="O1047">
        <v>52</v>
      </c>
      <c r="P1047" s="1">
        <v>44196</v>
      </c>
      <c r="Q1047">
        <v>223632.99900000001</v>
      </c>
      <c r="R1047" t="s">
        <v>43</v>
      </c>
      <c r="S1047">
        <v>13.5</v>
      </c>
      <c r="T1047" t="s">
        <v>39</v>
      </c>
      <c r="U1047" t="s">
        <v>40</v>
      </c>
      <c r="V1047" t="s">
        <v>41</v>
      </c>
      <c r="W1047" t="s">
        <v>41</v>
      </c>
      <c r="X1047" t="s">
        <v>1255</v>
      </c>
      <c r="Y1047">
        <v>2022</v>
      </c>
      <c r="Z1047">
        <v>2022</v>
      </c>
      <c r="AA1047">
        <v>0.25</v>
      </c>
    </row>
    <row r="1048" spans="1:27" x14ac:dyDescent="0.25">
      <c r="A1048" t="s">
        <v>1252</v>
      </c>
      <c r="B1048" t="s">
        <v>935</v>
      </c>
      <c r="C1048" t="s">
        <v>1275</v>
      </c>
      <c r="D1048" t="s">
        <v>38</v>
      </c>
      <c r="E1048" s="1">
        <v>44762</v>
      </c>
      <c r="F1048">
        <v>7965.2020000000002</v>
      </c>
      <c r="G1048">
        <v>7.75</v>
      </c>
      <c r="H1048">
        <v>10.3</v>
      </c>
      <c r="I1048">
        <v>52.47</v>
      </c>
      <c r="J1048">
        <v>188738.11799999999</v>
      </c>
      <c r="K1048" s="1">
        <v>44762</v>
      </c>
      <c r="L1048">
        <v>6091.4769999999999</v>
      </c>
      <c r="M1048">
        <v>7.2</v>
      </c>
      <c r="N1048">
        <v>9.3000000000000007</v>
      </c>
      <c r="O1048">
        <v>52</v>
      </c>
      <c r="P1048" s="1">
        <v>44196</v>
      </c>
      <c r="Q1048">
        <v>188235.07699999999</v>
      </c>
      <c r="R1048" t="s">
        <v>51</v>
      </c>
      <c r="S1048">
        <v>11.733333333333301</v>
      </c>
      <c r="T1048" t="s">
        <v>39</v>
      </c>
      <c r="U1048" t="s">
        <v>40</v>
      </c>
      <c r="V1048" t="s">
        <v>41</v>
      </c>
      <c r="W1048" t="s">
        <v>41</v>
      </c>
      <c r="X1048" t="s">
        <v>1255</v>
      </c>
      <c r="Y1048">
        <v>2022</v>
      </c>
      <c r="Z1048">
        <v>2022</v>
      </c>
      <c r="AA1048">
        <v>0.25</v>
      </c>
    </row>
    <row r="1049" spans="1:27" x14ac:dyDescent="0.25">
      <c r="A1049" t="s">
        <v>1276</v>
      </c>
      <c r="B1049" t="s">
        <v>1277</v>
      </c>
      <c r="C1049" t="s">
        <v>1278</v>
      </c>
      <c r="D1049" t="s">
        <v>38</v>
      </c>
      <c r="E1049" s="1">
        <v>39724</v>
      </c>
      <c r="F1049">
        <v>58400</v>
      </c>
      <c r="G1049">
        <v>8.4499999999999993</v>
      </c>
      <c r="H1049">
        <v>11.38</v>
      </c>
      <c r="I1049">
        <v>52.47</v>
      </c>
      <c r="J1049">
        <v>946700</v>
      </c>
      <c r="K1049" s="1">
        <v>39724</v>
      </c>
      <c r="L1049">
        <v>32500</v>
      </c>
      <c r="M1049">
        <v>7.76</v>
      </c>
      <c r="N1049">
        <v>10.3</v>
      </c>
      <c r="O1049">
        <v>51.2</v>
      </c>
      <c r="P1049" s="1">
        <v>39568</v>
      </c>
      <c r="Q1049">
        <v>943346</v>
      </c>
      <c r="R1049" t="s">
        <v>51</v>
      </c>
      <c r="S1049">
        <v>10.6</v>
      </c>
      <c r="T1049" t="s">
        <v>39</v>
      </c>
      <c r="U1049" t="s">
        <v>40</v>
      </c>
      <c r="V1049" t="s">
        <v>34</v>
      </c>
      <c r="W1049" t="s">
        <v>34</v>
      </c>
      <c r="X1049" t="s">
        <v>1279</v>
      </c>
      <c r="Y1049">
        <v>2008</v>
      </c>
      <c r="Z1049">
        <v>2008</v>
      </c>
      <c r="AA1049">
        <v>0.39</v>
      </c>
    </row>
    <row r="1050" spans="1:27" x14ac:dyDescent="0.25">
      <c r="A1050" t="s">
        <v>1276</v>
      </c>
      <c r="B1050" t="s">
        <v>1280</v>
      </c>
      <c r="C1050" t="s">
        <v>1281</v>
      </c>
      <c r="D1050" t="s">
        <v>38</v>
      </c>
      <c r="E1050" s="1">
        <v>40164</v>
      </c>
      <c r="F1050">
        <v>17362.668000000001</v>
      </c>
      <c r="G1050">
        <v>8.41</v>
      </c>
      <c r="H1050">
        <v>11.25</v>
      </c>
      <c r="I1050">
        <v>49.7</v>
      </c>
      <c r="J1050">
        <v>444088.625</v>
      </c>
      <c r="K1050" s="1">
        <v>40164</v>
      </c>
      <c r="L1050">
        <v>2900</v>
      </c>
      <c r="M1050">
        <v>7.64</v>
      </c>
      <c r="N1050">
        <v>10.3</v>
      </c>
      <c r="O1050">
        <v>47.89</v>
      </c>
      <c r="P1050" s="1">
        <v>40086</v>
      </c>
      <c r="Q1050">
        <v>420000</v>
      </c>
      <c r="R1050" t="s">
        <v>51</v>
      </c>
      <c r="S1050">
        <v>9.4</v>
      </c>
      <c r="T1050" t="s">
        <v>39</v>
      </c>
      <c r="U1050" t="s">
        <v>40</v>
      </c>
      <c r="V1050" t="s">
        <v>34</v>
      </c>
      <c r="W1050" t="s">
        <v>34</v>
      </c>
      <c r="X1050" t="s">
        <v>1279</v>
      </c>
      <c r="Y1050">
        <v>2009</v>
      </c>
      <c r="Z1050">
        <v>2009</v>
      </c>
      <c r="AA1050">
        <v>0.39</v>
      </c>
    </row>
    <row r="1051" spans="1:27" x14ac:dyDescent="0.25">
      <c r="A1051" t="s">
        <v>1276</v>
      </c>
      <c r="B1051" t="s">
        <v>1282</v>
      </c>
      <c r="C1051" t="s">
        <v>1283</v>
      </c>
      <c r="D1051" t="s">
        <v>30</v>
      </c>
      <c r="E1051" s="1">
        <v>40336</v>
      </c>
      <c r="F1051">
        <v>139800</v>
      </c>
      <c r="G1051">
        <v>8.7899999999999991</v>
      </c>
      <c r="H1051">
        <v>11.25</v>
      </c>
      <c r="I1051">
        <v>51.2</v>
      </c>
      <c r="J1051">
        <v>3800000</v>
      </c>
      <c r="K1051" s="1">
        <v>40336</v>
      </c>
      <c r="L1051">
        <v>73500</v>
      </c>
      <c r="M1051">
        <v>8.2100000000000009</v>
      </c>
      <c r="N1051">
        <v>10.3</v>
      </c>
      <c r="O1051">
        <v>51.2</v>
      </c>
      <c r="P1051" s="1">
        <v>40178</v>
      </c>
      <c r="Q1051">
        <v>3750000</v>
      </c>
      <c r="R1051" t="s">
        <v>51</v>
      </c>
      <c r="S1051">
        <v>12.466666666666599</v>
      </c>
      <c r="T1051" t="s">
        <v>39</v>
      </c>
      <c r="U1051" t="s">
        <v>40</v>
      </c>
      <c r="V1051" t="s">
        <v>34</v>
      </c>
      <c r="W1051" t="s">
        <v>34</v>
      </c>
      <c r="X1051" t="s">
        <v>1279</v>
      </c>
      <c r="Y1051">
        <v>2010</v>
      </c>
      <c r="Z1051">
        <v>2010</v>
      </c>
      <c r="AA1051">
        <v>0.39</v>
      </c>
    </row>
    <row r="1052" spans="1:27" x14ac:dyDescent="0.25">
      <c r="A1052" t="s">
        <v>1276</v>
      </c>
      <c r="B1052" t="s">
        <v>1282</v>
      </c>
      <c r="C1052" t="s">
        <v>1284</v>
      </c>
      <c r="D1052" t="s">
        <v>38</v>
      </c>
      <c r="E1052" s="1">
        <v>40347</v>
      </c>
      <c r="F1052">
        <v>64400</v>
      </c>
      <c r="G1052">
        <v>8.7899999999999991</v>
      </c>
      <c r="H1052">
        <v>11.25</v>
      </c>
      <c r="I1052">
        <v>51.2</v>
      </c>
      <c r="J1052">
        <v>2300000</v>
      </c>
      <c r="K1052" s="1">
        <v>40347</v>
      </c>
      <c r="L1052">
        <v>26500</v>
      </c>
      <c r="M1052">
        <v>8.2100000000000009</v>
      </c>
      <c r="N1052">
        <v>10.3</v>
      </c>
      <c r="O1052">
        <v>51.2</v>
      </c>
      <c r="P1052" s="1">
        <v>40178</v>
      </c>
      <c r="Q1052">
        <v>2270000</v>
      </c>
      <c r="R1052" t="s">
        <v>51</v>
      </c>
      <c r="S1052">
        <v>12.8333333333333</v>
      </c>
      <c r="T1052" t="s">
        <v>39</v>
      </c>
      <c r="U1052" t="s">
        <v>40</v>
      </c>
      <c r="V1052" t="s">
        <v>34</v>
      </c>
      <c r="W1052" t="s">
        <v>34</v>
      </c>
      <c r="X1052" t="s">
        <v>1279</v>
      </c>
      <c r="Y1052">
        <v>2010</v>
      </c>
      <c r="Z1052">
        <v>2010</v>
      </c>
      <c r="AA1052">
        <v>0.39</v>
      </c>
    </row>
    <row r="1053" spans="1:27" x14ac:dyDescent="0.25">
      <c r="A1053" t="s">
        <v>1276</v>
      </c>
      <c r="B1053" t="s">
        <v>1285</v>
      </c>
      <c r="C1053" t="s">
        <v>1286</v>
      </c>
      <c r="D1053" t="s">
        <v>30</v>
      </c>
      <c r="E1053" s="1">
        <v>40310</v>
      </c>
      <c r="F1053">
        <v>45800</v>
      </c>
      <c r="G1053">
        <v>9.1300000000000008</v>
      </c>
      <c r="H1053">
        <v>11.5</v>
      </c>
      <c r="I1053">
        <v>47.62</v>
      </c>
      <c r="J1053">
        <v>808800</v>
      </c>
      <c r="K1053" s="1">
        <v>40310</v>
      </c>
      <c r="L1053">
        <v>20000</v>
      </c>
      <c r="M1053">
        <v>8.69</v>
      </c>
      <c r="N1053">
        <v>10.3</v>
      </c>
      <c r="O1053">
        <v>49.1</v>
      </c>
      <c r="P1053" s="1">
        <v>40178</v>
      </c>
      <c r="Q1053">
        <v>761630</v>
      </c>
      <c r="R1053" t="s">
        <v>51</v>
      </c>
      <c r="S1053">
        <v>9.0333333333333297</v>
      </c>
      <c r="T1053" t="s">
        <v>39</v>
      </c>
      <c r="U1053" t="s">
        <v>40</v>
      </c>
      <c r="V1053" t="s">
        <v>34</v>
      </c>
      <c r="W1053" t="s">
        <v>34</v>
      </c>
      <c r="X1053" t="s">
        <v>1279</v>
      </c>
      <c r="Y1053">
        <v>2010</v>
      </c>
      <c r="Z1053">
        <v>2010</v>
      </c>
      <c r="AA1053">
        <v>0.39</v>
      </c>
    </row>
    <row r="1054" spans="1:27" x14ac:dyDescent="0.25">
      <c r="A1054" t="s">
        <v>1276</v>
      </c>
      <c r="B1054" t="s">
        <v>1287</v>
      </c>
      <c r="C1054" t="s">
        <v>1288</v>
      </c>
      <c r="D1054" t="s">
        <v>30</v>
      </c>
      <c r="E1054" s="1">
        <v>40310</v>
      </c>
      <c r="F1054">
        <v>13687</v>
      </c>
      <c r="G1054">
        <v>8.57</v>
      </c>
      <c r="H1054">
        <v>11</v>
      </c>
      <c r="I1054">
        <v>49.85</v>
      </c>
      <c r="J1054">
        <v>149529</v>
      </c>
      <c r="K1054" s="1">
        <v>40310</v>
      </c>
      <c r="L1054">
        <v>9800</v>
      </c>
      <c r="M1054">
        <v>8.2100000000000009</v>
      </c>
      <c r="N1054">
        <v>10.3</v>
      </c>
      <c r="O1054">
        <v>49.85</v>
      </c>
      <c r="P1054" s="1">
        <v>40178</v>
      </c>
      <c r="Q1054">
        <v>148642</v>
      </c>
      <c r="R1054" t="s">
        <v>51</v>
      </c>
      <c r="S1054">
        <v>8.93333333333333</v>
      </c>
      <c r="T1054" t="s">
        <v>39</v>
      </c>
      <c r="U1054" t="s">
        <v>40</v>
      </c>
      <c r="V1054" t="s">
        <v>34</v>
      </c>
      <c r="W1054" t="s">
        <v>34</v>
      </c>
      <c r="X1054" t="s">
        <v>1279</v>
      </c>
      <c r="Y1054">
        <v>2010</v>
      </c>
      <c r="Z1054">
        <v>2010</v>
      </c>
      <c r="AA1054">
        <v>0.39</v>
      </c>
    </row>
    <row r="1055" spans="1:27" x14ac:dyDescent="0.25">
      <c r="A1055" t="s">
        <v>1276</v>
      </c>
      <c r="B1055" t="s">
        <v>1289</v>
      </c>
      <c r="C1055" t="s">
        <v>1290</v>
      </c>
      <c r="D1055" t="s">
        <v>38</v>
      </c>
      <c r="E1055" s="1">
        <v>40437</v>
      </c>
      <c r="F1055">
        <v>70008.883000000002</v>
      </c>
      <c r="G1055">
        <v>8.91</v>
      </c>
      <c r="H1055">
        <v>11.5</v>
      </c>
      <c r="I1055">
        <v>54.27</v>
      </c>
      <c r="J1055">
        <v>868565.34499999997</v>
      </c>
      <c r="K1055" s="1">
        <v>40437</v>
      </c>
      <c r="L1055">
        <v>45000</v>
      </c>
      <c r="M1055">
        <v>8.2100000000000009</v>
      </c>
      <c r="N1055">
        <v>10.3</v>
      </c>
      <c r="O1055">
        <v>51.2</v>
      </c>
      <c r="P1055" s="1">
        <v>40359</v>
      </c>
      <c r="Q1055">
        <v>821889.94799999997</v>
      </c>
      <c r="R1055" t="s">
        <v>51</v>
      </c>
      <c r="S1055">
        <v>8.1333333333333293</v>
      </c>
      <c r="T1055" t="s">
        <v>39</v>
      </c>
      <c r="U1055" t="s">
        <v>40</v>
      </c>
      <c r="V1055" t="s">
        <v>34</v>
      </c>
      <c r="W1055" t="s">
        <v>34</v>
      </c>
      <c r="X1055" t="s">
        <v>1279</v>
      </c>
      <c r="Y1055">
        <v>2010</v>
      </c>
      <c r="Z1055">
        <v>2010</v>
      </c>
      <c r="AA1055">
        <v>0.39</v>
      </c>
    </row>
    <row r="1056" spans="1:27" x14ac:dyDescent="0.25">
      <c r="A1056" t="s">
        <v>1276</v>
      </c>
      <c r="B1056" t="s">
        <v>1285</v>
      </c>
      <c r="C1056" t="s">
        <v>1291</v>
      </c>
      <c r="D1056" t="s">
        <v>30</v>
      </c>
      <c r="E1056" s="1">
        <v>41205</v>
      </c>
      <c r="F1056">
        <v>90268</v>
      </c>
      <c r="G1056">
        <v>8.56</v>
      </c>
      <c r="H1056">
        <v>10.75</v>
      </c>
      <c r="I1056">
        <v>48.86</v>
      </c>
      <c r="J1056">
        <v>987112</v>
      </c>
      <c r="K1056" s="1">
        <v>41205</v>
      </c>
      <c r="L1056">
        <v>44000</v>
      </c>
      <c r="M1056">
        <v>8.0500000000000007</v>
      </c>
      <c r="N1056">
        <v>9.75</v>
      </c>
      <c r="O1056">
        <v>48.33</v>
      </c>
      <c r="P1056" s="1">
        <v>40908</v>
      </c>
      <c r="Q1056">
        <v>921847</v>
      </c>
      <c r="R1056" t="s">
        <v>51</v>
      </c>
      <c r="S1056">
        <v>14.8333333333333</v>
      </c>
      <c r="T1056" t="s">
        <v>39</v>
      </c>
      <c r="U1056" t="s">
        <v>40</v>
      </c>
      <c r="V1056" t="s">
        <v>34</v>
      </c>
      <c r="W1056" t="s">
        <v>34</v>
      </c>
      <c r="X1056" t="s">
        <v>1279</v>
      </c>
      <c r="Y1056">
        <v>2012</v>
      </c>
      <c r="Z1056">
        <v>2012</v>
      </c>
      <c r="AA1056">
        <v>0.39</v>
      </c>
    </row>
    <row r="1057" spans="1:27" x14ac:dyDescent="0.25">
      <c r="A1057" t="s">
        <v>1276</v>
      </c>
      <c r="B1057" t="s">
        <v>1292</v>
      </c>
      <c r="C1057" t="s">
        <v>1293</v>
      </c>
      <c r="D1057" t="s">
        <v>30</v>
      </c>
      <c r="E1057" s="1">
        <v>42081</v>
      </c>
      <c r="F1057">
        <v>10956.886</v>
      </c>
      <c r="G1057">
        <v>8.66</v>
      </c>
      <c r="H1057">
        <v>11</v>
      </c>
      <c r="I1057">
        <v>53.8</v>
      </c>
      <c r="J1057">
        <v>2024166.1880000001</v>
      </c>
      <c r="K1057" s="1">
        <v>42081</v>
      </c>
      <c r="L1057">
        <v>-114993</v>
      </c>
      <c r="M1057">
        <v>8.01</v>
      </c>
      <c r="N1057">
        <v>9.75</v>
      </c>
      <c r="O1057">
        <v>50</v>
      </c>
      <c r="P1057" s="1">
        <v>40908</v>
      </c>
      <c r="Q1057">
        <v>1830023</v>
      </c>
      <c r="R1057" t="s">
        <v>51</v>
      </c>
      <c r="S1057">
        <v>27.933333333333302</v>
      </c>
      <c r="T1057" t="s">
        <v>39</v>
      </c>
      <c r="U1057" t="s">
        <v>33</v>
      </c>
      <c r="V1057" t="s">
        <v>34</v>
      </c>
      <c r="W1057" t="s">
        <v>34</v>
      </c>
      <c r="X1057" t="s">
        <v>1279</v>
      </c>
      <c r="Y1057">
        <v>2015</v>
      </c>
      <c r="Z1057">
        <v>2015</v>
      </c>
      <c r="AA1057">
        <v>0.39</v>
      </c>
    </row>
    <row r="1058" spans="1:27" x14ac:dyDescent="0.25">
      <c r="A1058" t="s">
        <v>1276</v>
      </c>
      <c r="B1058" t="s">
        <v>1285</v>
      </c>
      <c r="C1058" t="s">
        <v>1294</v>
      </c>
      <c r="D1058" t="s">
        <v>30</v>
      </c>
      <c r="E1058" s="1">
        <v>41446</v>
      </c>
      <c r="F1058">
        <v>70398</v>
      </c>
      <c r="G1058">
        <v>8.2899999999999991</v>
      </c>
      <c r="H1058">
        <v>10.25</v>
      </c>
      <c r="I1058">
        <v>48.7</v>
      </c>
      <c r="J1058">
        <v>1198860.899</v>
      </c>
      <c r="K1058" s="1">
        <v>41446</v>
      </c>
      <c r="L1058">
        <v>25500</v>
      </c>
      <c r="M1058">
        <v>8.0399999999999991</v>
      </c>
      <c r="N1058">
        <v>9.75</v>
      </c>
      <c r="O1058">
        <v>48.7</v>
      </c>
      <c r="P1058" s="1">
        <v>41182</v>
      </c>
      <c r="Q1058">
        <v>1008969</v>
      </c>
      <c r="R1058" t="s">
        <v>51</v>
      </c>
      <c r="S1058">
        <v>6.4</v>
      </c>
      <c r="T1058" t="s">
        <v>39</v>
      </c>
      <c r="U1058" t="s">
        <v>40</v>
      </c>
      <c r="V1058" t="s">
        <v>34</v>
      </c>
      <c r="W1058" t="s">
        <v>34</v>
      </c>
      <c r="X1058" t="s">
        <v>1279</v>
      </c>
      <c r="Y1058">
        <v>2013</v>
      </c>
      <c r="Z1058">
        <v>2013</v>
      </c>
      <c r="AA1058">
        <v>0.39</v>
      </c>
    </row>
    <row r="1059" spans="1:27" x14ac:dyDescent="0.25">
      <c r="A1059" t="s">
        <v>1276</v>
      </c>
      <c r="B1059" t="s">
        <v>1287</v>
      </c>
      <c r="C1059" t="s">
        <v>1295</v>
      </c>
      <c r="D1059" t="s">
        <v>30</v>
      </c>
      <c r="E1059" s="1">
        <v>41843</v>
      </c>
      <c r="F1059">
        <v>23296</v>
      </c>
      <c r="G1059">
        <v>8.23</v>
      </c>
      <c r="H1059">
        <v>10.25</v>
      </c>
      <c r="I1059">
        <v>52.2</v>
      </c>
      <c r="J1059">
        <v>194695</v>
      </c>
      <c r="K1059" s="1">
        <v>41843</v>
      </c>
      <c r="L1059">
        <v>13000</v>
      </c>
      <c r="M1059">
        <v>7.83</v>
      </c>
      <c r="N1059">
        <v>9.75</v>
      </c>
      <c r="O1059">
        <v>50.35</v>
      </c>
      <c r="P1059" s="1">
        <v>41729</v>
      </c>
      <c r="Q1059">
        <v>172186</v>
      </c>
      <c r="R1059" t="s">
        <v>51</v>
      </c>
      <c r="S1059">
        <v>7.93333333333333</v>
      </c>
      <c r="T1059" t="s">
        <v>39</v>
      </c>
      <c r="U1059" t="s">
        <v>40</v>
      </c>
      <c r="V1059" t="s">
        <v>34</v>
      </c>
      <c r="W1059" t="s">
        <v>34</v>
      </c>
      <c r="X1059" t="s">
        <v>1279</v>
      </c>
      <c r="Y1059">
        <v>2014</v>
      </c>
      <c r="Z1059">
        <v>2014</v>
      </c>
      <c r="AA1059">
        <v>0.39</v>
      </c>
    </row>
    <row r="1060" spans="1:27" x14ac:dyDescent="0.25">
      <c r="A1060" t="s">
        <v>1276</v>
      </c>
      <c r="B1060" t="s">
        <v>1289</v>
      </c>
      <c r="C1060" t="s">
        <v>1296</v>
      </c>
      <c r="D1060" t="s">
        <v>38</v>
      </c>
      <c r="E1060" s="1">
        <v>41912</v>
      </c>
      <c r="F1060">
        <v>62581.334999999999</v>
      </c>
      <c r="G1060">
        <v>7.97</v>
      </c>
      <c r="H1060">
        <v>11</v>
      </c>
      <c r="I1060">
        <v>54.57</v>
      </c>
      <c r="J1060">
        <v>1333641.345</v>
      </c>
      <c r="K1060" s="1">
        <v>41912</v>
      </c>
      <c r="L1060">
        <v>20000</v>
      </c>
      <c r="M1060">
        <v>7.1</v>
      </c>
      <c r="N1060">
        <v>9.75</v>
      </c>
      <c r="O1060">
        <v>51.9</v>
      </c>
      <c r="P1060" s="1">
        <v>41820</v>
      </c>
      <c r="Q1060">
        <v>1182344.9820000001</v>
      </c>
      <c r="R1060" t="s">
        <v>51</v>
      </c>
      <c r="S1060">
        <v>10.1666666666666</v>
      </c>
      <c r="T1060" t="s">
        <v>39</v>
      </c>
      <c r="U1060" t="s">
        <v>40</v>
      </c>
      <c r="V1060" t="s">
        <v>34</v>
      </c>
      <c r="W1060" t="s">
        <v>34</v>
      </c>
      <c r="X1060" t="s">
        <v>1279</v>
      </c>
      <c r="Y1060">
        <v>2014</v>
      </c>
      <c r="Z1060">
        <v>2014</v>
      </c>
      <c r="AA1060">
        <v>0.39</v>
      </c>
    </row>
    <row r="1061" spans="1:27" x14ac:dyDescent="0.25">
      <c r="A1061" t="s">
        <v>1276</v>
      </c>
      <c r="B1061" t="s">
        <v>1285</v>
      </c>
      <c r="C1061" t="s">
        <v>1297</v>
      </c>
      <c r="D1061" t="s">
        <v>30</v>
      </c>
      <c r="E1061" s="1">
        <v>41871</v>
      </c>
      <c r="F1061">
        <v>61650.095000000001</v>
      </c>
      <c r="G1061">
        <v>8.01</v>
      </c>
      <c r="H1061">
        <v>10.25</v>
      </c>
      <c r="I1061">
        <v>50.04</v>
      </c>
      <c r="J1061">
        <v>1353024.37</v>
      </c>
      <c r="K1061" s="1">
        <v>41871</v>
      </c>
      <c r="L1061">
        <v>19000</v>
      </c>
      <c r="M1061">
        <v>7.75</v>
      </c>
      <c r="N1061">
        <v>9.75</v>
      </c>
      <c r="O1061">
        <v>49.83</v>
      </c>
      <c r="P1061" s="1">
        <v>41639</v>
      </c>
      <c r="Q1061">
        <v>1162000</v>
      </c>
      <c r="R1061" t="s">
        <v>51</v>
      </c>
      <c r="S1061">
        <v>5.3</v>
      </c>
      <c r="T1061" t="s">
        <v>39</v>
      </c>
      <c r="U1061" t="s">
        <v>40</v>
      </c>
      <c r="V1061" t="s">
        <v>34</v>
      </c>
      <c r="W1061" t="s">
        <v>34</v>
      </c>
      <c r="X1061" t="s">
        <v>1279</v>
      </c>
      <c r="Y1061">
        <v>2014</v>
      </c>
      <c r="Z1061">
        <v>2014</v>
      </c>
      <c r="AA1061">
        <v>0.39</v>
      </c>
    </row>
    <row r="1062" spans="1:27" x14ac:dyDescent="0.25">
      <c r="A1062" t="s">
        <v>1276</v>
      </c>
      <c r="B1062" t="s">
        <v>1277</v>
      </c>
      <c r="C1062" t="s">
        <v>1298</v>
      </c>
      <c r="D1062" t="s">
        <v>38</v>
      </c>
      <c r="E1062" s="1">
        <v>42636</v>
      </c>
      <c r="F1062">
        <v>112853</v>
      </c>
      <c r="G1062">
        <v>7.65</v>
      </c>
      <c r="H1062">
        <v>11</v>
      </c>
      <c r="I1062">
        <v>53.66</v>
      </c>
      <c r="J1062">
        <v>1400000</v>
      </c>
      <c r="K1062" s="1">
        <v>42636</v>
      </c>
      <c r="L1062">
        <v>45000</v>
      </c>
      <c r="M1062">
        <v>6.9</v>
      </c>
      <c r="N1062">
        <v>9.75</v>
      </c>
      <c r="O1062">
        <v>52.5</v>
      </c>
      <c r="P1062" s="1">
        <v>42551</v>
      </c>
      <c r="Q1062">
        <v>1374000</v>
      </c>
      <c r="R1062" t="s">
        <v>51</v>
      </c>
      <c r="S1062">
        <v>10.5</v>
      </c>
      <c r="T1062" t="s">
        <v>39</v>
      </c>
      <c r="U1062" t="s">
        <v>40</v>
      </c>
      <c r="V1062">
        <v>0</v>
      </c>
      <c r="W1062">
        <v>0</v>
      </c>
      <c r="X1062" t="s">
        <v>1279</v>
      </c>
      <c r="Y1062">
        <v>2016</v>
      </c>
      <c r="Z1062">
        <v>2016</v>
      </c>
      <c r="AA1062">
        <v>0.39</v>
      </c>
    </row>
    <row r="1063" spans="1:27" x14ac:dyDescent="0.25">
      <c r="A1063" t="s">
        <v>1276</v>
      </c>
      <c r="B1063" t="s">
        <v>1285</v>
      </c>
      <c r="C1063" t="s">
        <v>1299</v>
      </c>
      <c r="D1063" t="s">
        <v>30</v>
      </c>
      <c r="E1063" s="1">
        <v>42606</v>
      </c>
      <c r="F1063">
        <v>79400</v>
      </c>
      <c r="G1063">
        <v>8.06</v>
      </c>
      <c r="H1063">
        <v>10.6</v>
      </c>
      <c r="I1063">
        <v>49.48</v>
      </c>
      <c r="J1063">
        <v>1300000</v>
      </c>
      <c r="K1063" s="1">
        <v>42606</v>
      </c>
      <c r="L1063">
        <v>45000</v>
      </c>
      <c r="M1063">
        <v>7.64</v>
      </c>
      <c r="N1063">
        <v>9.75</v>
      </c>
      <c r="O1063">
        <v>49.48</v>
      </c>
      <c r="P1063" s="1">
        <v>42369</v>
      </c>
      <c r="Q1063">
        <v>1205955.6410000001</v>
      </c>
      <c r="R1063" t="s">
        <v>51</v>
      </c>
      <c r="S1063">
        <v>5.1666666666666599</v>
      </c>
      <c r="T1063" t="s">
        <v>39</v>
      </c>
      <c r="U1063" t="s">
        <v>40</v>
      </c>
      <c r="V1063" t="s">
        <v>34</v>
      </c>
      <c r="W1063" t="s">
        <v>34</v>
      </c>
      <c r="X1063" t="s">
        <v>1279</v>
      </c>
      <c r="Y1063">
        <v>2016</v>
      </c>
      <c r="Z1063">
        <v>2016</v>
      </c>
      <c r="AA1063">
        <v>0.39</v>
      </c>
    </row>
    <row r="1064" spans="1:27" x14ac:dyDescent="0.25">
      <c r="A1064" t="s">
        <v>1276</v>
      </c>
      <c r="B1064" t="s">
        <v>1292</v>
      </c>
      <c r="C1064" t="s">
        <v>1300</v>
      </c>
      <c r="D1064" t="s">
        <v>30</v>
      </c>
      <c r="E1064" s="1">
        <v>42716</v>
      </c>
      <c r="F1064">
        <v>142109.22200000001</v>
      </c>
      <c r="G1064">
        <v>8.69</v>
      </c>
      <c r="H1064">
        <v>11.2</v>
      </c>
      <c r="I1064">
        <v>54</v>
      </c>
      <c r="J1064">
        <v>2229134.4040000001</v>
      </c>
      <c r="K1064" s="1">
        <v>42716</v>
      </c>
      <c r="L1064">
        <v>80000</v>
      </c>
      <c r="M1064">
        <v>7.47</v>
      </c>
      <c r="N1064">
        <v>9.6</v>
      </c>
      <c r="O1064">
        <v>45</v>
      </c>
      <c r="P1064" s="1">
        <v>42551</v>
      </c>
      <c r="Q1064">
        <v>2217124.8309999998</v>
      </c>
      <c r="R1064" t="s">
        <v>51</v>
      </c>
      <c r="S1064">
        <v>7.6</v>
      </c>
      <c r="T1064" t="s">
        <v>39</v>
      </c>
      <c r="U1064" t="s">
        <v>40</v>
      </c>
      <c r="V1064" t="s">
        <v>34</v>
      </c>
      <c r="W1064" t="s">
        <v>34</v>
      </c>
      <c r="X1064" t="s">
        <v>1279</v>
      </c>
      <c r="Y1064">
        <v>2016</v>
      </c>
      <c r="Z1064">
        <v>2016</v>
      </c>
      <c r="AA1064">
        <v>0.39</v>
      </c>
    </row>
    <row r="1065" spans="1:27" x14ac:dyDescent="0.25">
      <c r="A1065" t="s">
        <v>1276</v>
      </c>
      <c r="B1065" t="s">
        <v>1287</v>
      </c>
      <c r="C1065" t="s">
        <v>1301</v>
      </c>
      <c r="D1065" t="s">
        <v>30</v>
      </c>
      <c r="E1065" s="1">
        <v>42788</v>
      </c>
      <c r="F1065">
        <v>8760</v>
      </c>
      <c r="G1065">
        <v>7.79</v>
      </c>
      <c r="H1065">
        <v>10.199999999999999</v>
      </c>
      <c r="I1065">
        <v>49.81</v>
      </c>
      <c r="J1065">
        <v>190117</v>
      </c>
      <c r="K1065" s="1">
        <v>42788</v>
      </c>
      <c r="L1065">
        <v>1700</v>
      </c>
      <c r="M1065">
        <v>7.47</v>
      </c>
      <c r="N1065">
        <v>9.6</v>
      </c>
      <c r="O1065">
        <v>49.7</v>
      </c>
      <c r="P1065" s="1">
        <v>42735</v>
      </c>
      <c r="Q1065">
        <v>178727</v>
      </c>
      <c r="R1065" t="s">
        <v>51</v>
      </c>
      <c r="S1065">
        <v>9.5</v>
      </c>
      <c r="T1065" t="s">
        <v>39</v>
      </c>
      <c r="U1065" t="s">
        <v>40</v>
      </c>
      <c r="V1065" t="s">
        <v>34</v>
      </c>
      <c r="W1065" t="s">
        <v>34</v>
      </c>
      <c r="X1065" t="s">
        <v>1279</v>
      </c>
      <c r="Y1065">
        <v>2017</v>
      </c>
      <c r="Z1065">
        <v>2017</v>
      </c>
      <c r="AA1065">
        <v>0.39</v>
      </c>
    </row>
    <row r="1066" spans="1:27" x14ac:dyDescent="0.25">
      <c r="A1066" t="s">
        <v>1276</v>
      </c>
      <c r="B1066" t="s">
        <v>1280</v>
      </c>
      <c r="C1066" t="s">
        <v>1302</v>
      </c>
      <c r="D1066" t="s">
        <v>38</v>
      </c>
      <c r="E1066" s="1">
        <v>42916</v>
      </c>
      <c r="F1066">
        <v>20124.288</v>
      </c>
      <c r="G1066">
        <v>7.17</v>
      </c>
      <c r="H1066">
        <v>10.25</v>
      </c>
      <c r="I1066">
        <v>49.15</v>
      </c>
      <c r="J1066">
        <v>728894.3</v>
      </c>
      <c r="K1066" s="1">
        <v>42916</v>
      </c>
      <c r="L1066">
        <v>13300</v>
      </c>
      <c r="M1066">
        <v>6.71</v>
      </c>
      <c r="N1066">
        <v>9.6</v>
      </c>
      <c r="O1066">
        <v>46</v>
      </c>
      <c r="P1066" s="1">
        <v>42825</v>
      </c>
      <c r="Q1066">
        <v>720000</v>
      </c>
      <c r="R1066" t="s">
        <v>51</v>
      </c>
      <c r="S1066">
        <v>10.1</v>
      </c>
      <c r="T1066" t="s">
        <v>39</v>
      </c>
      <c r="U1066" t="s">
        <v>40</v>
      </c>
      <c r="V1066" t="s">
        <v>34</v>
      </c>
      <c r="W1066" t="s">
        <v>34</v>
      </c>
      <c r="X1066" t="s">
        <v>1279</v>
      </c>
      <c r="Y1066">
        <v>2017</v>
      </c>
      <c r="Z1066">
        <v>2017</v>
      </c>
      <c r="AA1066">
        <v>0.39</v>
      </c>
    </row>
    <row r="1067" spans="1:27" x14ac:dyDescent="0.25">
      <c r="A1067" t="s">
        <v>1276</v>
      </c>
      <c r="B1067" t="s">
        <v>1289</v>
      </c>
      <c r="C1067" t="s">
        <v>1303</v>
      </c>
      <c r="D1067" t="s">
        <v>38</v>
      </c>
      <c r="E1067" s="1">
        <v>43028</v>
      </c>
      <c r="F1067">
        <v>87682.717999999993</v>
      </c>
      <c r="G1067">
        <v>7.66</v>
      </c>
      <c r="H1067">
        <v>11</v>
      </c>
      <c r="I1067">
        <v>54.24</v>
      </c>
      <c r="J1067">
        <v>1635111.33</v>
      </c>
      <c r="K1067" s="1">
        <v>43028</v>
      </c>
      <c r="L1067">
        <v>39500</v>
      </c>
      <c r="M1067">
        <v>6.8</v>
      </c>
      <c r="N1067">
        <v>9.6</v>
      </c>
      <c r="O1067">
        <v>52.5</v>
      </c>
      <c r="P1067" s="1">
        <v>42978</v>
      </c>
      <c r="Q1067">
        <v>1612091.07</v>
      </c>
      <c r="R1067" t="s">
        <v>51</v>
      </c>
      <c r="S1067">
        <v>8.86666666666666</v>
      </c>
      <c r="T1067" t="s">
        <v>39</v>
      </c>
      <c r="U1067" t="s">
        <v>40</v>
      </c>
      <c r="V1067" t="s">
        <v>34</v>
      </c>
      <c r="W1067" t="s">
        <v>34</v>
      </c>
      <c r="X1067" t="s">
        <v>1279</v>
      </c>
      <c r="Y1067">
        <v>2017</v>
      </c>
      <c r="Z1067">
        <v>2017</v>
      </c>
      <c r="AA1067">
        <v>0.39</v>
      </c>
    </row>
    <row r="1068" spans="1:27" x14ac:dyDescent="0.25">
      <c r="A1068" t="s">
        <v>1276</v>
      </c>
      <c r="B1068" t="s">
        <v>1285</v>
      </c>
      <c r="C1068" t="s">
        <v>1304</v>
      </c>
      <c r="D1068" t="s">
        <v>30</v>
      </c>
      <c r="E1068" s="1">
        <v>43000</v>
      </c>
      <c r="F1068">
        <v>84600</v>
      </c>
      <c r="G1068">
        <v>7.85</v>
      </c>
      <c r="H1068">
        <v>10.1</v>
      </c>
      <c r="I1068">
        <v>50.47</v>
      </c>
      <c r="J1068">
        <v>1405437.865</v>
      </c>
      <c r="K1068" s="1">
        <v>43000</v>
      </c>
      <c r="L1068">
        <v>43000</v>
      </c>
      <c r="M1068">
        <v>7.6</v>
      </c>
      <c r="N1068">
        <v>9.6</v>
      </c>
      <c r="O1068">
        <v>50.47</v>
      </c>
      <c r="P1068" s="1">
        <v>42947</v>
      </c>
      <c r="Q1068">
        <v>1316150.936</v>
      </c>
      <c r="R1068" t="s">
        <v>51</v>
      </c>
      <c r="S1068">
        <v>5.86666666666666</v>
      </c>
      <c r="T1068" t="s">
        <v>39</v>
      </c>
      <c r="U1068" t="s">
        <v>40</v>
      </c>
      <c r="V1068" t="s">
        <v>34</v>
      </c>
      <c r="W1068" t="s">
        <v>34</v>
      </c>
      <c r="X1068" t="s">
        <v>1279</v>
      </c>
      <c r="Y1068">
        <v>2017</v>
      </c>
      <c r="Z1068">
        <v>2017</v>
      </c>
      <c r="AA1068">
        <v>0.39</v>
      </c>
    </row>
    <row r="1069" spans="1:27" x14ac:dyDescent="0.25">
      <c r="A1069" t="s">
        <v>1276</v>
      </c>
      <c r="B1069" t="s">
        <v>1282</v>
      </c>
      <c r="C1069" t="s">
        <v>1305</v>
      </c>
      <c r="D1069" t="s">
        <v>30</v>
      </c>
      <c r="E1069" s="1">
        <v>43402</v>
      </c>
      <c r="F1069">
        <v>172712</v>
      </c>
      <c r="G1069">
        <v>7.36</v>
      </c>
      <c r="H1069">
        <v>10.3</v>
      </c>
      <c r="I1069">
        <v>54</v>
      </c>
      <c r="J1069">
        <v>5664074</v>
      </c>
      <c r="K1069" s="1">
        <v>43402</v>
      </c>
      <c r="L1069">
        <v>88900</v>
      </c>
      <c r="M1069">
        <v>6.99</v>
      </c>
      <c r="N1069">
        <v>9.6</v>
      </c>
      <c r="O1069">
        <v>54</v>
      </c>
      <c r="P1069" s="1">
        <v>43281</v>
      </c>
      <c r="Q1069">
        <v>5476000</v>
      </c>
      <c r="R1069" t="s">
        <v>51</v>
      </c>
      <c r="S1069">
        <v>9.6666666666666607</v>
      </c>
      <c r="T1069" t="s">
        <v>39</v>
      </c>
      <c r="U1069" t="s">
        <v>40</v>
      </c>
      <c r="V1069" t="s">
        <v>34</v>
      </c>
      <c r="W1069" t="s">
        <v>41</v>
      </c>
      <c r="X1069" t="s">
        <v>1279</v>
      </c>
      <c r="Y1069">
        <v>2018</v>
      </c>
      <c r="Z1069">
        <v>2018</v>
      </c>
      <c r="AA1069">
        <v>0.25</v>
      </c>
    </row>
    <row r="1070" spans="1:27" x14ac:dyDescent="0.25">
      <c r="A1070" t="s">
        <v>1276</v>
      </c>
      <c r="B1070" t="s">
        <v>1282</v>
      </c>
      <c r="C1070" t="s">
        <v>1306</v>
      </c>
      <c r="D1070" t="s">
        <v>38</v>
      </c>
      <c r="E1070" s="1">
        <v>43402</v>
      </c>
      <c r="F1070">
        <v>246766</v>
      </c>
      <c r="G1070">
        <v>7.36</v>
      </c>
      <c r="H1070">
        <v>10.3</v>
      </c>
      <c r="I1070">
        <v>54</v>
      </c>
      <c r="J1070">
        <v>4242984</v>
      </c>
      <c r="K1070" s="1">
        <v>43402</v>
      </c>
      <c r="L1070">
        <v>123100</v>
      </c>
      <c r="M1070">
        <v>6.99</v>
      </c>
      <c r="N1070">
        <v>9.6</v>
      </c>
      <c r="O1070">
        <v>54</v>
      </c>
      <c r="P1070" s="1">
        <v>43281</v>
      </c>
      <c r="Q1070">
        <v>4035000</v>
      </c>
      <c r="R1070" t="s">
        <v>51</v>
      </c>
      <c r="S1070">
        <v>9.6666666666666607</v>
      </c>
      <c r="T1070" t="s">
        <v>39</v>
      </c>
      <c r="U1070" t="s">
        <v>40</v>
      </c>
      <c r="V1070" t="s">
        <v>34</v>
      </c>
      <c r="W1070" t="s">
        <v>34</v>
      </c>
      <c r="X1070" t="s">
        <v>1279</v>
      </c>
      <c r="Y1070">
        <v>2018</v>
      </c>
      <c r="Z1070">
        <v>2018</v>
      </c>
      <c r="AA1070">
        <v>0.25</v>
      </c>
    </row>
    <row r="1071" spans="1:27" x14ac:dyDescent="0.25">
      <c r="A1071" t="s">
        <v>1276</v>
      </c>
      <c r="B1071" t="s">
        <v>1285</v>
      </c>
      <c r="C1071" t="s">
        <v>1307</v>
      </c>
      <c r="D1071" t="s">
        <v>30</v>
      </c>
      <c r="E1071" s="1">
        <v>43306</v>
      </c>
      <c r="F1071">
        <v>99690.019</v>
      </c>
      <c r="G1071">
        <v>7.46</v>
      </c>
      <c r="H1071">
        <v>10.1</v>
      </c>
      <c r="I1071">
        <v>50.26</v>
      </c>
      <c r="J1071">
        <v>1536395.4029999999</v>
      </c>
      <c r="K1071" s="1">
        <v>43306</v>
      </c>
      <c r="L1071">
        <v>0</v>
      </c>
      <c r="M1071">
        <v>0</v>
      </c>
      <c r="N1071">
        <v>0</v>
      </c>
      <c r="O1071">
        <v>0</v>
      </c>
      <c r="P1071" s="1">
        <v>43465</v>
      </c>
      <c r="Q1071">
        <v>0</v>
      </c>
      <c r="R1071" t="s">
        <v>43</v>
      </c>
      <c r="S1071">
        <v>1.3333333333333299</v>
      </c>
      <c r="T1071" t="s">
        <v>39</v>
      </c>
      <c r="U1071" t="s">
        <v>43</v>
      </c>
      <c r="V1071" t="s">
        <v>34</v>
      </c>
      <c r="W1071" t="s">
        <v>34</v>
      </c>
      <c r="X1071" t="s">
        <v>1279</v>
      </c>
      <c r="Y1071">
        <v>2018</v>
      </c>
      <c r="Z1071">
        <v>2018</v>
      </c>
      <c r="AA1071">
        <v>0.25</v>
      </c>
    </row>
    <row r="1072" spans="1:27" x14ac:dyDescent="0.25">
      <c r="A1072" t="s">
        <v>1276</v>
      </c>
      <c r="B1072" t="s">
        <v>1285</v>
      </c>
      <c r="C1072" t="s">
        <v>1308</v>
      </c>
      <c r="D1072" t="s">
        <v>30</v>
      </c>
      <c r="E1072" s="1">
        <v>43537</v>
      </c>
      <c r="F1072">
        <v>130233.45</v>
      </c>
      <c r="G1072">
        <v>7.33</v>
      </c>
      <c r="H1072">
        <v>10.1</v>
      </c>
      <c r="I1072">
        <v>49.94</v>
      </c>
      <c r="J1072">
        <v>1592612.307</v>
      </c>
      <c r="K1072" s="1">
        <v>43537</v>
      </c>
      <c r="L1072">
        <v>70000</v>
      </c>
      <c r="M1072">
        <v>7.08</v>
      </c>
      <c r="N1072">
        <v>9.6</v>
      </c>
      <c r="O1072">
        <v>49.94</v>
      </c>
      <c r="P1072" s="1">
        <v>43465</v>
      </c>
      <c r="Q1072">
        <v>1494595.608</v>
      </c>
      <c r="R1072" t="s">
        <v>51</v>
      </c>
      <c r="S1072">
        <v>6.8</v>
      </c>
      <c r="T1072" t="s">
        <v>39</v>
      </c>
      <c r="U1072" t="s">
        <v>40</v>
      </c>
      <c r="V1072" t="s">
        <v>34</v>
      </c>
      <c r="W1072" t="s">
        <v>34</v>
      </c>
      <c r="X1072" t="s">
        <v>1279</v>
      </c>
      <c r="Y1072">
        <v>2019</v>
      </c>
      <c r="Z1072">
        <v>2019</v>
      </c>
      <c r="AA1072">
        <v>0.25</v>
      </c>
    </row>
    <row r="1073" spans="1:27" x14ac:dyDescent="0.25">
      <c r="A1073" t="s">
        <v>1276</v>
      </c>
      <c r="B1073" t="s">
        <v>1277</v>
      </c>
      <c r="C1073" t="s">
        <v>1309</v>
      </c>
      <c r="D1073" t="s">
        <v>38</v>
      </c>
      <c r="E1073" s="1">
        <v>43782</v>
      </c>
      <c r="F1073">
        <v>134313</v>
      </c>
      <c r="G1073">
        <v>7.75</v>
      </c>
      <c r="H1073">
        <v>10.88</v>
      </c>
      <c r="I1073">
        <v>56.46</v>
      </c>
      <c r="J1073">
        <v>1815898</v>
      </c>
      <c r="K1073" s="1">
        <v>43782</v>
      </c>
      <c r="L1073">
        <v>62200</v>
      </c>
      <c r="M1073">
        <v>6.95</v>
      </c>
      <c r="N1073">
        <v>9.6</v>
      </c>
      <c r="O1073">
        <v>54</v>
      </c>
      <c r="P1073" s="1">
        <v>43708</v>
      </c>
      <c r="Q1073">
        <v>1765000</v>
      </c>
      <c r="R1073" t="s">
        <v>51</v>
      </c>
      <c r="S1073">
        <v>7.6666666666666599</v>
      </c>
      <c r="T1073" t="s">
        <v>39</v>
      </c>
      <c r="U1073" t="s">
        <v>40</v>
      </c>
      <c r="V1073" t="s">
        <v>34</v>
      </c>
      <c r="W1073" t="s">
        <v>34</v>
      </c>
      <c r="X1073" t="s">
        <v>1279</v>
      </c>
      <c r="Y1073">
        <v>2019</v>
      </c>
      <c r="Z1073">
        <v>2019</v>
      </c>
      <c r="AA1073">
        <v>0.25</v>
      </c>
    </row>
    <row r="1074" spans="1:27" x14ac:dyDescent="0.25">
      <c r="A1074" t="s">
        <v>1276</v>
      </c>
      <c r="B1074" t="s">
        <v>1280</v>
      </c>
      <c r="C1074" t="s">
        <v>1310</v>
      </c>
      <c r="D1074" t="s">
        <v>38</v>
      </c>
      <c r="E1074" s="1">
        <v>43782</v>
      </c>
      <c r="F1074">
        <v>65499.184999999998</v>
      </c>
      <c r="G1074">
        <v>7.6</v>
      </c>
      <c r="H1074">
        <v>10.4</v>
      </c>
      <c r="I1074">
        <v>52.5</v>
      </c>
      <c r="J1074">
        <v>1113393.327</v>
      </c>
      <c r="K1074" s="1">
        <v>43782</v>
      </c>
      <c r="L1074">
        <v>34000</v>
      </c>
      <c r="M1074">
        <v>7.13</v>
      </c>
      <c r="N1074">
        <v>9.6</v>
      </c>
      <c r="O1074">
        <v>51.5</v>
      </c>
      <c r="P1074" s="1">
        <v>43708</v>
      </c>
      <c r="Q1074">
        <v>988309.91299999994</v>
      </c>
      <c r="R1074" t="s">
        <v>51</v>
      </c>
      <c r="S1074">
        <v>6.9666666666666597</v>
      </c>
      <c r="T1074" t="s">
        <v>39</v>
      </c>
      <c r="U1074" t="s">
        <v>40</v>
      </c>
      <c r="V1074" t="s">
        <v>34</v>
      </c>
      <c r="W1074" t="s">
        <v>34</v>
      </c>
      <c r="X1074" t="s">
        <v>1279</v>
      </c>
      <c r="Y1074">
        <v>2019</v>
      </c>
      <c r="Z1074">
        <v>2019</v>
      </c>
      <c r="AA1074">
        <v>0.25</v>
      </c>
    </row>
    <row r="1075" spans="1:27" x14ac:dyDescent="0.25">
      <c r="A1075" t="s">
        <v>1276</v>
      </c>
      <c r="B1075" t="s">
        <v>1287</v>
      </c>
      <c r="C1075" t="s">
        <v>1311</v>
      </c>
      <c r="D1075" t="s">
        <v>30</v>
      </c>
      <c r="E1075" s="1">
        <v>43852</v>
      </c>
      <c r="F1075">
        <v>20309</v>
      </c>
      <c r="G1075">
        <v>7.37</v>
      </c>
      <c r="H1075">
        <v>9.6</v>
      </c>
      <c r="I1075">
        <v>50.16</v>
      </c>
      <c r="J1075">
        <v>253275</v>
      </c>
      <c r="K1075" s="1">
        <v>43852</v>
      </c>
      <c r="L1075">
        <v>12000</v>
      </c>
      <c r="M1075">
        <v>7.11</v>
      </c>
      <c r="N1075">
        <v>9.5</v>
      </c>
      <c r="O1075">
        <v>48.32</v>
      </c>
      <c r="P1075" s="1">
        <v>43738</v>
      </c>
      <c r="Q1075">
        <v>229875</v>
      </c>
      <c r="R1075" t="s">
        <v>51</v>
      </c>
      <c r="S1075">
        <v>8.8000000000000007</v>
      </c>
      <c r="T1075" t="s">
        <v>39</v>
      </c>
      <c r="U1075" t="s">
        <v>40</v>
      </c>
      <c r="V1075" t="s">
        <v>34</v>
      </c>
      <c r="W1075" t="s">
        <v>34</v>
      </c>
      <c r="X1075" t="s">
        <v>1279</v>
      </c>
      <c r="Y1075">
        <v>2020</v>
      </c>
      <c r="Z1075">
        <v>2020</v>
      </c>
      <c r="AA1075">
        <v>0.25</v>
      </c>
    </row>
    <row r="1076" spans="1:27" x14ac:dyDescent="0.25">
      <c r="A1076" t="s">
        <v>1276</v>
      </c>
      <c r="B1076" t="s">
        <v>1292</v>
      </c>
      <c r="C1076" t="s">
        <v>1312</v>
      </c>
      <c r="D1076" t="s">
        <v>30</v>
      </c>
      <c r="E1076" s="1">
        <v>44132</v>
      </c>
      <c r="F1076">
        <v>185338.18400000001</v>
      </c>
      <c r="G1076">
        <v>7.76</v>
      </c>
      <c r="H1076">
        <v>10.15</v>
      </c>
      <c r="I1076">
        <v>52.8</v>
      </c>
      <c r="J1076">
        <v>2623043.8960000002</v>
      </c>
      <c r="K1076" s="1">
        <v>44132</v>
      </c>
      <c r="L1076">
        <v>93999.539000000004</v>
      </c>
      <c r="M1076">
        <v>7.4</v>
      </c>
      <c r="N1076">
        <v>9.6</v>
      </c>
      <c r="O1076">
        <v>51.44</v>
      </c>
      <c r="P1076" s="1">
        <v>44012</v>
      </c>
      <c r="Q1076">
        <v>2623043.8960000002</v>
      </c>
      <c r="R1076" t="s">
        <v>51</v>
      </c>
      <c r="S1076">
        <v>8.43333333333333</v>
      </c>
      <c r="T1076" t="s">
        <v>39</v>
      </c>
      <c r="U1076" t="s">
        <v>40</v>
      </c>
      <c r="V1076" t="s">
        <v>34</v>
      </c>
      <c r="W1076" t="s">
        <v>34</v>
      </c>
      <c r="X1076" t="s">
        <v>1279</v>
      </c>
      <c r="Y1076">
        <v>2020</v>
      </c>
      <c r="Z1076">
        <v>2020</v>
      </c>
      <c r="AA1076">
        <v>0.25</v>
      </c>
    </row>
    <row r="1077" spans="1:27" x14ac:dyDescent="0.25">
      <c r="A1077" t="s">
        <v>1276</v>
      </c>
      <c r="B1077" t="s">
        <v>1289</v>
      </c>
      <c r="C1077" t="s">
        <v>1313</v>
      </c>
      <c r="D1077" t="s">
        <v>38</v>
      </c>
      <c r="E1077" s="1">
        <v>44097</v>
      </c>
      <c r="F1077">
        <v>73331.532999999996</v>
      </c>
      <c r="G1077">
        <v>7.38</v>
      </c>
      <c r="H1077">
        <v>10.4</v>
      </c>
      <c r="I1077">
        <v>54.18</v>
      </c>
      <c r="J1077">
        <v>2220731.7880000002</v>
      </c>
      <c r="K1077" s="1">
        <v>44097</v>
      </c>
      <c r="L1077">
        <v>39500</v>
      </c>
      <c r="M1077">
        <v>6.9</v>
      </c>
      <c r="N1077">
        <v>9.6</v>
      </c>
      <c r="O1077">
        <v>54</v>
      </c>
      <c r="P1077" s="1">
        <v>44012</v>
      </c>
      <c r="Q1077">
        <v>2133630.6809999999</v>
      </c>
      <c r="R1077" t="s">
        <v>51</v>
      </c>
      <c r="S1077">
        <v>6.4666666666666597</v>
      </c>
      <c r="T1077" t="s">
        <v>39</v>
      </c>
      <c r="U1077" t="s">
        <v>40</v>
      </c>
      <c r="V1077" t="s">
        <v>34</v>
      </c>
      <c r="W1077" t="s">
        <v>34</v>
      </c>
      <c r="X1077" t="s">
        <v>1279</v>
      </c>
      <c r="Y1077">
        <v>2020</v>
      </c>
      <c r="Z1077">
        <v>2020</v>
      </c>
      <c r="AA1077">
        <v>0.25</v>
      </c>
    </row>
    <row r="1078" spans="1:27" x14ac:dyDescent="0.25">
      <c r="A1078" t="s">
        <v>1276</v>
      </c>
      <c r="B1078" t="s">
        <v>1285</v>
      </c>
      <c r="C1078" t="s">
        <v>1314</v>
      </c>
      <c r="D1078" t="s">
        <v>30</v>
      </c>
      <c r="E1078" s="1">
        <v>44391</v>
      </c>
      <c r="F1078">
        <v>66840.645000000004</v>
      </c>
      <c r="G1078">
        <v>7.34</v>
      </c>
      <c r="H1078">
        <v>10.3</v>
      </c>
      <c r="I1078">
        <v>50.18</v>
      </c>
      <c r="J1078">
        <v>1822193.2220000001</v>
      </c>
      <c r="K1078" s="1">
        <v>44391</v>
      </c>
      <c r="L1078">
        <v>41000</v>
      </c>
      <c r="M1078">
        <v>6.99</v>
      </c>
      <c r="N1078">
        <v>9.6</v>
      </c>
      <c r="O1078">
        <v>50.21</v>
      </c>
      <c r="P1078" s="1">
        <v>44196</v>
      </c>
      <c r="Q1078">
        <v>1770614.22</v>
      </c>
      <c r="R1078" t="s">
        <v>51</v>
      </c>
      <c r="S1078">
        <v>7.2333333333333298</v>
      </c>
      <c r="T1078" t="s">
        <v>39</v>
      </c>
      <c r="U1078" t="s">
        <v>40</v>
      </c>
      <c r="V1078" t="s">
        <v>34</v>
      </c>
      <c r="W1078" t="s">
        <v>34</v>
      </c>
      <c r="X1078" t="s">
        <v>1279</v>
      </c>
      <c r="Y1078">
        <v>2021</v>
      </c>
      <c r="Z1078">
        <v>2021</v>
      </c>
      <c r="AA1078">
        <v>0.25</v>
      </c>
    </row>
    <row r="1079" spans="1:27" x14ac:dyDescent="0.25">
      <c r="A1079" t="s">
        <v>1276</v>
      </c>
      <c r="B1079" t="s">
        <v>1277</v>
      </c>
      <c r="C1079" t="s">
        <v>1315</v>
      </c>
      <c r="D1079" t="s">
        <v>38</v>
      </c>
      <c r="E1079" s="1">
        <v>44517</v>
      </c>
      <c r="F1079">
        <v>164641</v>
      </c>
      <c r="G1079">
        <v>7.46</v>
      </c>
      <c r="H1079">
        <v>10.5</v>
      </c>
      <c r="I1079">
        <v>56.21</v>
      </c>
      <c r="J1079">
        <v>2547636</v>
      </c>
      <c r="K1079" s="1">
        <v>44517</v>
      </c>
      <c r="L1079">
        <v>79269</v>
      </c>
      <c r="M1079">
        <v>6.84</v>
      </c>
      <c r="N1079">
        <v>9.6</v>
      </c>
      <c r="O1079">
        <v>54</v>
      </c>
      <c r="P1079" s="1">
        <v>44439</v>
      </c>
      <c r="Q1079">
        <v>2523000</v>
      </c>
      <c r="R1079" t="s">
        <v>51</v>
      </c>
      <c r="S1079">
        <v>7.7333333333333298</v>
      </c>
      <c r="T1079" t="s">
        <v>39</v>
      </c>
      <c r="U1079" t="s">
        <v>40</v>
      </c>
      <c r="V1079" t="s">
        <v>34</v>
      </c>
      <c r="W1079" t="s">
        <v>34</v>
      </c>
      <c r="X1079" t="s">
        <v>1279</v>
      </c>
      <c r="Y1079">
        <v>2021</v>
      </c>
      <c r="Z1079">
        <v>2021</v>
      </c>
      <c r="AA1079">
        <v>0.25</v>
      </c>
    </row>
    <row r="1080" spans="1:27" x14ac:dyDescent="0.25">
      <c r="A1080" t="s">
        <v>1276</v>
      </c>
      <c r="B1080" t="s">
        <v>1287</v>
      </c>
      <c r="C1080" t="s">
        <v>1316</v>
      </c>
      <c r="D1080" t="s">
        <v>30</v>
      </c>
      <c r="E1080" s="1">
        <v>44545</v>
      </c>
      <c r="F1080">
        <v>19505</v>
      </c>
      <c r="G1080">
        <v>7.28</v>
      </c>
      <c r="H1080">
        <v>10</v>
      </c>
      <c r="I1080">
        <v>48.84</v>
      </c>
      <c r="J1080">
        <v>285235</v>
      </c>
      <c r="K1080" s="1">
        <v>44545</v>
      </c>
      <c r="L1080">
        <v>9650</v>
      </c>
      <c r="M1080">
        <v>7.08</v>
      </c>
      <c r="N1080">
        <v>9.6</v>
      </c>
      <c r="O1080">
        <v>48.51</v>
      </c>
      <c r="P1080" s="1">
        <v>44469</v>
      </c>
      <c r="Q1080">
        <v>262826</v>
      </c>
      <c r="R1080" t="s">
        <v>51</v>
      </c>
      <c r="S1080">
        <v>6.93333333333333</v>
      </c>
      <c r="T1080" t="s">
        <v>39</v>
      </c>
      <c r="U1080" t="s">
        <v>40</v>
      </c>
      <c r="V1080" t="s">
        <v>34</v>
      </c>
      <c r="W1080" t="s">
        <v>34</v>
      </c>
      <c r="X1080" t="s">
        <v>1279</v>
      </c>
      <c r="Y1080">
        <v>2021</v>
      </c>
      <c r="Z1080">
        <v>2021</v>
      </c>
      <c r="AA1080">
        <v>0.25</v>
      </c>
    </row>
    <row r="1081" spans="1:27" x14ac:dyDescent="0.25">
      <c r="A1081" t="s">
        <v>1276</v>
      </c>
      <c r="B1081" t="s">
        <v>1280</v>
      </c>
      <c r="C1081" t="s">
        <v>1317</v>
      </c>
      <c r="D1081" t="s">
        <v>38</v>
      </c>
      <c r="E1081" s="1">
        <v>44790</v>
      </c>
      <c r="F1081">
        <v>77310.335999999996</v>
      </c>
      <c r="G1081">
        <v>7.63</v>
      </c>
      <c r="H1081">
        <v>10.75</v>
      </c>
      <c r="I1081">
        <v>54.89</v>
      </c>
      <c r="J1081">
        <v>1394434.443</v>
      </c>
      <c r="K1081" s="1">
        <v>44790</v>
      </c>
      <c r="L1081">
        <v>37514.654000000002</v>
      </c>
      <c r="M1081">
        <v>6.83</v>
      </c>
      <c r="N1081">
        <v>9.6</v>
      </c>
      <c r="O1081">
        <v>52</v>
      </c>
      <c r="P1081" s="1">
        <v>44804</v>
      </c>
      <c r="Q1081">
        <v>1282792.8289999999</v>
      </c>
      <c r="R1081" t="s">
        <v>51</v>
      </c>
      <c r="S1081">
        <v>7.7333333333333298</v>
      </c>
      <c r="T1081" t="s">
        <v>39</v>
      </c>
      <c r="U1081" t="s">
        <v>40</v>
      </c>
      <c r="V1081" t="s">
        <v>34</v>
      </c>
      <c r="W1081" t="s">
        <v>34</v>
      </c>
      <c r="X1081" t="s">
        <v>1279</v>
      </c>
      <c r="Y1081">
        <v>2022</v>
      </c>
      <c r="Z1081">
        <v>2022</v>
      </c>
      <c r="AA1081">
        <v>0.25</v>
      </c>
    </row>
    <row r="1082" spans="1:27" x14ac:dyDescent="0.25">
      <c r="A1082" t="s">
        <v>1276</v>
      </c>
      <c r="B1082" t="s">
        <v>1289</v>
      </c>
      <c r="C1082" t="s">
        <v>1318</v>
      </c>
      <c r="D1082" t="s">
        <v>38</v>
      </c>
      <c r="E1082" s="1">
        <v>44916</v>
      </c>
      <c r="F1082">
        <v>82330.523000000001</v>
      </c>
      <c r="G1082">
        <v>7.77</v>
      </c>
      <c r="H1082">
        <v>10.75</v>
      </c>
      <c r="I1082">
        <v>57</v>
      </c>
      <c r="J1082">
        <v>2551296.67</v>
      </c>
      <c r="K1082" s="1">
        <v>44916</v>
      </c>
      <c r="L1082">
        <v>25000</v>
      </c>
      <c r="M1082">
        <v>6.93</v>
      </c>
      <c r="N1082">
        <v>9.6</v>
      </c>
      <c r="O1082">
        <v>54</v>
      </c>
      <c r="P1082" s="1">
        <v>44804</v>
      </c>
      <c r="Q1082">
        <v>2394117</v>
      </c>
      <c r="R1082" t="s">
        <v>51</v>
      </c>
      <c r="S1082">
        <v>8.3333333333333304</v>
      </c>
      <c r="T1082" t="s">
        <v>39</v>
      </c>
      <c r="U1082" t="s">
        <v>40</v>
      </c>
      <c r="V1082" t="s">
        <v>34</v>
      </c>
      <c r="W1082" t="s">
        <v>34</v>
      </c>
      <c r="X1082" t="s">
        <v>1279</v>
      </c>
      <c r="Y1082">
        <v>2022</v>
      </c>
      <c r="Z1082">
        <v>2022</v>
      </c>
      <c r="AA1082">
        <v>0.25</v>
      </c>
    </row>
    <row r="1083" spans="1:27" x14ac:dyDescent="0.25">
      <c r="A1083" t="s">
        <v>1276</v>
      </c>
      <c r="B1083" t="s">
        <v>1285</v>
      </c>
      <c r="C1083" t="s">
        <v>1319</v>
      </c>
      <c r="D1083" t="s">
        <v>30</v>
      </c>
      <c r="E1083" s="1">
        <v>45247</v>
      </c>
      <c r="F1083">
        <v>91989.736000000004</v>
      </c>
      <c r="G1083">
        <v>7.13</v>
      </c>
      <c r="H1083">
        <v>10.5</v>
      </c>
      <c r="I1083">
        <v>50.2</v>
      </c>
      <c r="J1083">
        <v>2243893.3849999998</v>
      </c>
      <c r="K1083" s="1">
        <v>45247</v>
      </c>
      <c r="L1083">
        <v>45000</v>
      </c>
      <c r="M1083">
        <v>6.58</v>
      </c>
      <c r="N1083">
        <v>9.6</v>
      </c>
      <c r="O1083">
        <v>50.2</v>
      </c>
      <c r="P1083" s="1">
        <v>45107</v>
      </c>
      <c r="Q1083">
        <v>2118727.3930000002</v>
      </c>
      <c r="R1083" t="s">
        <v>51</v>
      </c>
      <c r="S1083">
        <v>9.1666666666666607</v>
      </c>
      <c r="T1083" t="s">
        <v>39</v>
      </c>
      <c r="U1083" t="s">
        <v>40</v>
      </c>
      <c r="V1083" t="s">
        <v>41</v>
      </c>
      <c r="W1083" t="s">
        <v>34</v>
      </c>
      <c r="X1083" t="s">
        <v>1279</v>
      </c>
      <c r="Y1083">
        <v>2023</v>
      </c>
      <c r="Z1083">
        <v>2023</v>
      </c>
      <c r="AA1083">
        <v>0.25</v>
      </c>
    </row>
    <row r="1084" spans="1:27" x14ac:dyDescent="0.25">
      <c r="A1084" t="s">
        <v>1276</v>
      </c>
      <c r="B1084" t="s">
        <v>1292</v>
      </c>
      <c r="C1084" t="s">
        <v>1320</v>
      </c>
      <c r="D1084" t="s">
        <v>30</v>
      </c>
      <c r="E1084" s="1">
        <v>45336</v>
      </c>
      <c r="F1084">
        <v>192249.70800000001</v>
      </c>
      <c r="G1084">
        <v>7.6</v>
      </c>
      <c r="H1084">
        <v>10.4</v>
      </c>
      <c r="I1084">
        <v>51.9</v>
      </c>
      <c r="J1084">
        <v>3049777.21</v>
      </c>
      <c r="K1084" s="1">
        <v>45336</v>
      </c>
      <c r="L1084">
        <v>85000</v>
      </c>
      <c r="M1084">
        <v>7.18</v>
      </c>
      <c r="N1084">
        <v>9.6</v>
      </c>
      <c r="O1084">
        <v>51.9</v>
      </c>
      <c r="P1084" s="1">
        <v>45107</v>
      </c>
      <c r="Q1084">
        <v>2960586.8119999999</v>
      </c>
      <c r="R1084" t="s">
        <v>51</v>
      </c>
      <c r="S1084">
        <v>11.1666666666666</v>
      </c>
      <c r="T1084" t="s">
        <v>39</v>
      </c>
      <c r="U1084" t="s">
        <v>40</v>
      </c>
      <c r="V1084" t="s">
        <v>34</v>
      </c>
      <c r="W1084" t="s">
        <v>34</v>
      </c>
      <c r="X1084" t="s">
        <v>1279</v>
      </c>
      <c r="Y1084">
        <v>2024</v>
      </c>
      <c r="Z1084">
        <v>2024</v>
      </c>
      <c r="AA1084">
        <v>0.25</v>
      </c>
    </row>
    <row r="1085" spans="1:27" x14ac:dyDescent="0.25">
      <c r="A1085" t="s">
        <v>1321</v>
      </c>
      <c r="B1085" t="s">
        <v>1322</v>
      </c>
      <c r="C1085" t="s">
        <v>1323</v>
      </c>
      <c r="D1085" t="s">
        <v>30</v>
      </c>
      <c r="E1085" s="1">
        <v>39562</v>
      </c>
      <c r="F1085">
        <v>76800</v>
      </c>
      <c r="G1085">
        <v>8.57</v>
      </c>
      <c r="H1085">
        <v>10.75</v>
      </c>
      <c r="I1085">
        <v>51.37</v>
      </c>
      <c r="J1085">
        <v>1230322</v>
      </c>
      <c r="K1085" s="1">
        <v>39562</v>
      </c>
      <c r="L1085">
        <v>34400</v>
      </c>
      <c r="M1085">
        <v>8.24</v>
      </c>
      <c r="N1085">
        <v>10.1</v>
      </c>
      <c r="O1085">
        <v>51.37</v>
      </c>
      <c r="P1085" s="1">
        <v>38990</v>
      </c>
      <c r="Q1085">
        <v>1191636.767</v>
      </c>
      <c r="R1085" t="s">
        <v>51</v>
      </c>
      <c r="S1085">
        <v>14.2666666666666</v>
      </c>
      <c r="T1085" t="s">
        <v>32</v>
      </c>
      <c r="U1085" t="s">
        <v>33</v>
      </c>
      <c r="V1085" t="s">
        <v>34</v>
      </c>
      <c r="W1085" t="s">
        <v>34</v>
      </c>
      <c r="X1085" t="s">
        <v>1324</v>
      </c>
      <c r="Y1085">
        <v>2008</v>
      </c>
      <c r="Z1085">
        <v>2008</v>
      </c>
      <c r="AA1085">
        <v>0.39</v>
      </c>
    </row>
    <row r="1086" spans="1:27" x14ac:dyDescent="0.25">
      <c r="A1086" t="s">
        <v>1321</v>
      </c>
      <c r="B1086" t="s">
        <v>1325</v>
      </c>
      <c r="C1086" t="s">
        <v>1326</v>
      </c>
      <c r="D1086" t="s">
        <v>30</v>
      </c>
      <c r="E1086" s="1">
        <v>39686</v>
      </c>
      <c r="F1086">
        <v>18913.399000000001</v>
      </c>
      <c r="G1086">
        <v>8.56</v>
      </c>
      <c r="H1086">
        <v>10.75</v>
      </c>
      <c r="I1086">
        <v>51.23</v>
      </c>
      <c r="J1086">
        <v>310005.28200000001</v>
      </c>
      <c r="K1086" s="1">
        <v>39686</v>
      </c>
      <c r="L1086">
        <v>13100</v>
      </c>
      <c r="M1086">
        <v>8.27</v>
      </c>
      <c r="N1086">
        <v>10.18</v>
      </c>
      <c r="O1086">
        <v>51.23</v>
      </c>
      <c r="P1086" s="1">
        <v>39082</v>
      </c>
      <c r="Q1086">
        <v>284332.25599999999</v>
      </c>
      <c r="R1086" t="s">
        <v>51</v>
      </c>
      <c r="S1086">
        <v>13.1</v>
      </c>
      <c r="T1086" t="s">
        <v>32</v>
      </c>
      <c r="U1086" t="s">
        <v>33</v>
      </c>
      <c r="V1086" t="s">
        <v>34</v>
      </c>
      <c r="W1086" t="s">
        <v>34</v>
      </c>
      <c r="X1086" t="s">
        <v>1324</v>
      </c>
      <c r="Y1086">
        <v>2008</v>
      </c>
      <c r="Z1086">
        <v>2008</v>
      </c>
      <c r="AA1086">
        <v>0.39</v>
      </c>
    </row>
    <row r="1087" spans="1:27" x14ac:dyDescent="0.25">
      <c r="A1087" t="s">
        <v>1321</v>
      </c>
      <c r="B1087" t="s">
        <v>1322</v>
      </c>
      <c r="C1087" t="s">
        <v>1327</v>
      </c>
      <c r="D1087" t="s">
        <v>30</v>
      </c>
      <c r="E1087" s="1">
        <v>39961</v>
      </c>
      <c r="F1087">
        <v>123300</v>
      </c>
      <c r="G1087">
        <v>9.4</v>
      </c>
      <c r="H1087">
        <v>11.75</v>
      </c>
      <c r="I1087">
        <v>50.47</v>
      </c>
      <c r="J1087">
        <v>1599192.007</v>
      </c>
      <c r="K1087" s="1">
        <v>39961</v>
      </c>
      <c r="L1087">
        <v>77100</v>
      </c>
      <c r="M1087">
        <v>8.77</v>
      </c>
      <c r="N1087">
        <v>10.5</v>
      </c>
      <c r="O1087">
        <v>50.47</v>
      </c>
      <c r="P1087" s="1">
        <v>39538</v>
      </c>
      <c r="Q1087">
        <v>1489000</v>
      </c>
      <c r="R1087" t="s">
        <v>51</v>
      </c>
      <c r="S1087">
        <v>8.2666666666666604</v>
      </c>
      <c r="T1087" t="s">
        <v>32</v>
      </c>
      <c r="U1087" t="s">
        <v>40</v>
      </c>
      <c r="V1087" t="s">
        <v>34</v>
      </c>
      <c r="W1087" t="s">
        <v>34</v>
      </c>
      <c r="X1087" t="s">
        <v>1324</v>
      </c>
      <c r="Y1087">
        <v>2009</v>
      </c>
      <c r="Z1087">
        <v>2009</v>
      </c>
      <c r="AA1087">
        <v>0.39</v>
      </c>
    </row>
    <row r="1088" spans="1:27" x14ac:dyDescent="0.25">
      <c r="A1088" t="s">
        <v>1321</v>
      </c>
      <c r="B1088" t="s">
        <v>1325</v>
      </c>
      <c r="C1088" t="s">
        <v>1328</v>
      </c>
      <c r="D1088" t="s">
        <v>30</v>
      </c>
      <c r="E1088" s="1">
        <v>40008</v>
      </c>
      <c r="F1088">
        <v>24600</v>
      </c>
      <c r="G1088">
        <v>9.5</v>
      </c>
      <c r="H1088">
        <v>12</v>
      </c>
      <c r="I1088">
        <v>50</v>
      </c>
      <c r="J1088">
        <v>321000</v>
      </c>
      <c r="K1088" s="1">
        <v>40008</v>
      </c>
      <c r="L1088">
        <v>14200</v>
      </c>
      <c r="M1088">
        <v>0</v>
      </c>
      <c r="N1088">
        <v>0</v>
      </c>
      <c r="O1088">
        <v>0</v>
      </c>
      <c r="P1088" t="s">
        <v>43</v>
      </c>
      <c r="Q1088">
        <v>0</v>
      </c>
      <c r="R1088" t="s">
        <v>43</v>
      </c>
      <c r="S1088">
        <v>6.93333333333333</v>
      </c>
      <c r="T1088" t="s">
        <v>32</v>
      </c>
      <c r="U1088" t="s">
        <v>40</v>
      </c>
      <c r="V1088" t="s">
        <v>34</v>
      </c>
      <c r="W1088" t="s">
        <v>41</v>
      </c>
      <c r="X1088" t="s">
        <v>1324</v>
      </c>
      <c r="Y1088">
        <v>2009</v>
      </c>
      <c r="Z1088">
        <v>2009</v>
      </c>
      <c r="AA1088">
        <v>0.39</v>
      </c>
    </row>
    <row r="1089" spans="1:27" x14ac:dyDescent="0.25">
      <c r="A1089" t="s">
        <v>1321</v>
      </c>
      <c r="B1089" t="s">
        <v>1329</v>
      </c>
      <c r="C1089" t="s">
        <v>1330</v>
      </c>
      <c r="D1089" t="s">
        <v>30</v>
      </c>
      <c r="E1089" s="1">
        <v>40157</v>
      </c>
      <c r="F1089">
        <v>12700</v>
      </c>
      <c r="G1089">
        <v>9.06</v>
      </c>
      <c r="H1089">
        <v>11.5</v>
      </c>
      <c r="I1089">
        <v>49.35</v>
      </c>
      <c r="J1089">
        <v>339266</v>
      </c>
      <c r="K1089" s="1">
        <v>40157</v>
      </c>
      <c r="L1089">
        <v>5500</v>
      </c>
      <c r="M1089">
        <v>0</v>
      </c>
      <c r="N1089">
        <v>0</v>
      </c>
      <c r="O1089">
        <v>0</v>
      </c>
      <c r="P1089" t="s">
        <v>43</v>
      </c>
      <c r="Q1089">
        <v>339266</v>
      </c>
      <c r="R1089" t="s">
        <v>51</v>
      </c>
      <c r="S1089">
        <v>6.5</v>
      </c>
      <c r="T1089" t="s">
        <v>32</v>
      </c>
      <c r="U1089" t="s">
        <v>40</v>
      </c>
      <c r="V1089" t="s">
        <v>34</v>
      </c>
      <c r="W1089" t="s">
        <v>34</v>
      </c>
      <c r="X1089" t="s">
        <v>1324</v>
      </c>
      <c r="Y1089">
        <v>2009</v>
      </c>
      <c r="Z1089">
        <v>2009</v>
      </c>
      <c r="AA1089">
        <v>0.39</v>
      </c>
    </row>
    <row r="1090" spans="1:27" x14ac:dyDescent="0.25">
      <c r="A1090" t="s">
        <v>1321</v>
      </c>
      <c r="B1090" t="s">
        <v>1322</v>
      </c>
      <c r="C1090" t="s">
        <v>1331</v>
      </c>
      <c r="D1090" t="s">
        <v>30</v>
      </c>
      <c r="E1090" s="1">
        <v>40763</v>
      </c>
      <c r="F1090">
        <v>165200</v>
      </c>
      <c r="G1090">
        <v>9.43</v>
      </c>
      <c r="H1090">
        <v>11.75</v>
      </c>
      <c r="I1090">
        <v>49.62</v>
      </c>
      <c r="J1090">
        <v>1858507.9380000001</v>
      </c>
      <c r="K1090" s="1">
        <v>40763</v>
      </c>
      <c r="L1090">
        <v>72061.005000000005</v>
      </c>
      <c r="M1090">
        <v>8.41</v>
      </c>
      <c r="N1090">
        <v>10</v>
      </c>
      <c r="O1090">
        <v>51.28</v>
      </c>
      <c r="P1090" s="1">
        <v>40359</v>
      </c>
      <c r="Q1090">
        <v>1802311.6240000001</v>
      </c>
      <c r="R1090" t="s">
        <v>51</v>
      </c>
      <c r="S1090">
        <v>14.4333333333333</v>
      </c>
      <c r="T1090" t="s">
        <v>32</v>
      </c>
      <c r="U1090" t="s">
        <v>40</v>
      </c>
      <c r="V1090" t="s">
        <v>34</v>
      </c>
      <c r="W1090" t="s">
        <v>34</v>
      </c>
      <c r="X1090" t="s">
        <v>1324</v>
      </c>
      <c r="Y1090">
        <v>2011</v>
      </c>
      <c r="Z1090">
        <v>2011</v>
      </c>
      <c r="AA1090">
        <v>0.39</v>
      </c>
    </row>
    <row r="1091" spans="1:27" x14ac:dyDescent="0.25">
      <c r="A1091" t="s">
        <v>1321</v>
      </c>
      <c r="B1091" t="s">
        <v>1325</v>
      </c>
      <c r="C1091" t="s">
        <v>1332</v>
      </c>
      <c r="D1091" t="s">
        <v>30</v>
      </c>
      <c r="E1091" s="1">
        <v>40905</v>
      </c>
      <c r="F1091">
        <v>19926.062999999998</v>
      </c>
      <c r="G1091">
        <v>9.0399999999999991</v>
      </c>
      <c r="H1091">
        <v>11.25</v>
      </c>
      <c r="I1091">
        <v>51.11</v>
      </c>
      <c r="J1091">
        <v>390276.527</v>
      </c>
      <c r="K1091" s="1">
        <v>40905</v>
      </c>
      <c r="L1091">
        <v>13500</v>
      </c>
      <c r="M1091">
        <v>0</v>
      </c>
      <c r="N1091">
        <v>0</v>
      </c>
      <c r="O1091">
        <v>0</v>
      </c>
      <c r="P1091" t="s">
        <v>43</v>
      </c>
      <c r="Q1091">
        <v>0</v>
      </c>
      <c r="R1091" t="s">
        <v>43</v>
      </c>
      <c r="S1091">
        <v>10.1</v>
      </c>
      <c r="T1091" t="s">
        <v>32</v>
      </c>
      <c r="U1091" t="s">
        <v>40</v>
      </c>
      <c r="V1091" t="s">
        <v>34</v>
      </c>
      <c r="W1091" t="s">
        <v>34</v>
      </c>
      <c r="X1091" t="s">
        <v>1324</v>
      </c>
      <c r="Y1091">
        <v>2011</v>
      </c>
      <c r="Z1091">
        <v>2011</v>
      </c>
      <c r="AA1091">
        <v>0.39</v>
      </c>
    </row>
    <row r="1092" spans="1:27" x14ac:dyDescent="0.25">
      <c r="A1092" t="s">
        <v>1321</v>
      </c>
      <c r="B1092" t="s">
        <v>1333</v>
      </c>
      <c r="C1092" t="s">
        <v>1334</v>
      </c>
      <c r="D1092" t="s">
        <v>38</v>
      </c>
      <c r="E1092" s="1">
        <v>40939</v>
      </c>
      <c r="F1092">
        <v>34500</v>
      </c>
      <c r="G1092">
        <v>8.3699999999999992</v>
      </c>
      <c r="H1092">
        <v>11.25</v>
      </c>
      <c r="I1092">
        <v>52</v>
      </c>
      <c r="J1092">
        <v>527682.23699999996</v>
      </c>
      <c r="K1092" s="1">
        <v>40939</v>
      </c>
      <c r="L1092">
        <v>21500</v>
      </c>
      <c r="M1092">
        <v>7.48</v>
      </c>
      <c r="N1092">
        <v>10</v>
      </c>
      <c r="O1092">
        <v>52</v>
      </c>
      <c r="P1092" s="1">
        <v>40451</v>
      </c>
      <c r="Q1092">
        <v>511682.23800000001</v>
      </c>
      <c r="R1092" t="s">
        <v>51</v>
      </c>
      <c r="S1092">
        <v>10.4</v>
      </c>
      <c r="T1092" t="s">
        <v>39</v>
      </c>
      <c r="U1092" t="s">
        <v>40</v>
      </c>
      <c r="V1092" t="s">
        <v>34</v>
      </c>
      <c r="W1092" t="s">
        <v>34</v>
      </c>
      <c r="X1092" t="s">
        <v>1324</v>
      </c>
      <c r="Y1092">
        <v>2012</v>
      </c>
      <c r="Z1092">
        <v>2012</v>
      </c>
      <c r="AA1092">
        <v>0.39</v>
      </c>
    </row>
    <row r="1093" spans="1:27" x14ac:dyDescent="0.25">
      <c r="A1093" t="s">
        <v>1321</v>
      </c>
      <c r="B1093" t="s">
        <v>1325</v>
      </c>
      <c r="C1093" t="s">
        <v>1335</v>
      </c>
      <c r="D1093" t="s">
        <v>30</v>
      </c>
      <c r="E1093" s="1">
        <v>41724</v>
      </c>
      <c r="F1093">
        <v>20973.66</v>
      </c>
      <c r="G1093">
        <v>8.41</v>
      </c>
      <c r="H1093">
        <v>10.25</v>
      </c>
      <c r="I1093">
        <v>53.89</v>
      </c>
      <c r="J1093">
        <v>469410.78600000002</v>
      </c>
      <c r="K1093" s="1">
        <v>41724</v>
      </c>
      <c r="L1093">
        <v>12700</v>
      </c>
      <c r="M1093">
        <v>8.26</v>
      </c>
      <c r="N1093">
        <v>9.9600000000000009</v>
      </c>
      <c r="O1093">
        <v>53.89</v>
      </c>
      <c r="P1093" s="1">
        <v>42004</v>
      </c>
      <c r="Q1093">
        <v>0</v>
      </c>
      <c r="R1093" t="s">
        <v>31</v>
      </c>
      <c r="S1093">
        <v>15.633333333333301</v>
      </c>
      <c r="T1093" t="s">
        <v>32</v>
      </c>
      <c r="U1093" t="s">
        <v>33</v>
      </c>
      <c r="V1093" t="s">
        <v>34</v>
      </c>
      <c r="W1093" t="s">
        <v>34</v>
      </c>
      <c r="X1093" t="s">
        <v>1324</v>
      </c>
      <c r="Y1093">
        <v>2014</v>
      </c>
      <c r="Z1093">
        <v>2014</v>
      </c>
      <c r="AA1093">
        <v>0.39</v>
      </c>
    </row>
    <row r="1094" spans="1:27" x14ac:dyDescent="0.25">
      <c r="A1094" t="s">
        <v>1321</v>
      </c>
      <c r="B1094" t="s">
        <v>1322</v>
      </c>
      <c r="C1094" t="s">
        <v>1336</v>
      </c>
      <c r="D1094" t="s">
        <v>30</v>
      </c>
      <c r="E1094" s="1">
        <v>42137</v>
      </c>
      <c r="F1094">
        <v>107441.397</v>
      </c>
      <c r="G1094">
        <v>8.2899999999999991</v>
      </c>
      <c r="H1094">
        <v>10.5</v>
      </c>
      <c r="I1094">
        <v>49.6</v>
      </c>
      <c r="J1094">
        <v>2387760.4270000001</v>
      </c>
      <c r="K1094" s="1">
        <v>42137</v>
      </c>
      <c r="L1094">
        <v>0</v>
      </c>
      <c r="M1094">
        <v>0</v>
      </c>
      <c r="N1094">
        <v>0</v>
      </c>
      <c r="O1094">
        <v>0</v>
      </c>
      <c r="P1094" t="s">
        <v>43</v>
      </c>
      <c r="Q1094">
        <v>0</v>
      </c>
      <c r="R1094" t="s">
        <v>43</v>
      </c>
      <c r="S1094">
        <v>5.0999999999999996</v>
      </c>
      <c r="T1094" t="s">
        <v>32</v>
      </c>
      <c r="U1094" t="s">
        <v>33</v>
      </c>
      <c r="V1094" t="s">
        <v>34</v>
      </c>
      <c r="W1094" t="s">
        <v>34</v>
      </c>
      <c r="X1094" t="s">
        <v>1324</v>
      </c>
      <c r="Y1094">
        <v>2015</v>
      </c>
      <c r="Z1094">
        <v>2015</v>
      </c>
      <c r="AA1094">
        <v>0.39</v>
      </c>
    </row>
    <row r="1095" spans="1:27" x14ac:dyDescent="0.25">
      <c r="A1095" t="s">
        <v>1321</v>
      </c>
      <c r="B1095" t="s">
        <v>1329</v>
      </c>
      <c r="C1095" t="s">
        <v>1337</v>
      </c>
      <c r="D1095" t="s">
        <v>30</v>
      </c>
      <c r="E1095" s="1">
        <v>42529</v>
      </c>
      <c r="F1095">
        <v>6427.27</v>
      </c>
      <c r="G1095">
        <v>7.9</v>
      </c>
      <c r="H1095">
        <v>9.9499999999999993</v>
      </c>
      <c r="I1095">
        <v>49.29</v>
      </c>
      <c r="J1095">
        <v>435957.83600000001</v>
      </c>
      <c r="K1095" s="1">
        <v>42529</v>
      </c>
      <c r="L1095">
        <v>1096.144</v>
      </c>
      <c r="M1095">
        <v>7.67</v>
      </c>
      <c r="N1095">
        <v>9.48</v>
      </c>
      <c r="O1095">
        <v>49.29</v>
      </c>
      <c r="P1095" s="1">
        <v>42004</v>
      </c>
      <c r="Q1095">
        <v>414463.00900000002</v>
      </c>
      <c r="R1095" t="s">
        <v>51</v>
      </c>
      <c r="S1095">
        <v>13.133333333333301</v>
      </c>
      <c r="T1095" t="s">
        <v>32</v>
      </c>
      <c r="U1095" t="s">
        <v>33</v>
      </c>
      <c r="V1095">
        <v>0</v>
      </c>
      <c r="W1095">
        <v>0</v>
      </c>
      <c r="X1095" t="s">
        <v>1324</v>
      </c>
      <c r="Y1095">
        <v>2016</v>
      </c>
      <c r="Z1095">
        <v>2016</v>
      </c>
      <c r="AA1095">
        <v>0.39</v>
      </c>
    </row>
    <row r="1096" spans="1:27" x14ac:dyDescent="0.25">
      <c r="A1096" t="s">
        <v>1321</v>
      </c>
      <c r="B1096" t="s">
        <v>1325</v>
      </c>
      <c r="C1096" t="s">
        <v>1338</v>
      </c>
      <c r="D1096" t="s">
        <v>30</v>
      </c>
      <c r="E1096" s="1">
        <v>42179</v>
      </c>
      <c r="F1096">
        <v>31510.994999999999</v>
      </c>
      <c r="G1096">
        <v>8.1</v>
      </c>
      <c r="H1096">
        <v>10.25</v>
      </c>
      <c r="I1096">
        <v>53.97</v>
      </c>
      <c r="J1096">
        <v>777855.37899999996</v>
      </c>
      <c r="K1096" s="1">
        <v>42179</v>
      </c>
      <c r="L1096">
        <v>0</v>
      </c>
      <c r="M1096">
        <v>0</v>
      </c>
      <c r="N1096">
        <v>0</v>
      </c>
      <c r="O1096">
        <v>0</v>
      </c>
      <c r="P1096" t="s">
        <v>43</v>
      </c>
      <c r="Q1096">
        <v>0</v>
      </c>
      <c r="R1096" t="s">
        <v>43</v>
      </c>
      <c r="S1096">
        <v>0.53333333333333299</v>
      </c>
      <c r="T1096" t="s">
        <v>32</v>
      </c>
      <c r="U1096" t="s">
        <v>33</v>
      </c>
      <c r="V1096" t="s">
        <v>34</v>
      </c>
      <c r="W1096" t="s">
        <v>34</v>
      </c>
      <c r="X1096" t="s">
        <v>1324</v>
      </c>
      <c r="Y1096">
        <v>2015</v>
      </c>
      <c r="Z1096">
        <v>2015</v>
      </c>
      <c r="AA1096">
        <v>0.39</v>
      </c>
    </row>
    <row r="1097" spans="1:27" x14ac:dyDescent="0.25">
      <c r="A1097" t="s">
        <v>1321</v>
      </c>
      <c r="B1097" t="s">
        <v>1322</v>
      </c>
      <c r="C1097" t="s">
        <v>1339</v>
      </c>
      <c r="D1097" t="s">
        <v>30</v>
      </c>
      <c r="E1097" s="1">
        <v>42641</v>
      </c>
      <c r="F1097">
        <v>123498.61199999999</v>
      </c>
      <c r="G1097">
        <v>8.17</v>
      </c>
      <c r="H1097">
        <v>10.5</v>
      </c>
      <c r="I1097">
        <v>49.61</v>
      </c>
      <c r="J1097">
        <v>2458087.0819999999</v>
      </c>
      <c r="K1097" s="1">
        <v>42641</v>
      </c>
      <c r="L1097">
        <v>61200</v>
      </c>
      <c r="M1097">
        <v>7.71</v>
      </c>
      <c r="N1097">
        <v>9.58</v>
      </c>
      <c r="O1097">
        <v>49.61</v>
      </c>
      <c r="P1097" s="1">
        <v>42643</v>
      </c>
      <c r="Q1097">
        <v>2263000</v>
      </c>
      <c r="R1097" t="s">
        <v>31</v>
      </c>
      <c r="S1097">
        <v>13.2666666666666</v>
      </c>
      <c r="T1097" t="s">
        <v>32</v>
      </c>
      <c r="U1097" t="s">
        <v>33</v>
      </c>
      <c r="V1097" t="s">
        <v>34</v>
      </c>
      <c r="W1097" t="s">
        <v>34</v>
      </c>
      <c r="X1097" t="s">
        <v>1324</v>
      </c>
      <c r="Y1097">
        <v>2016</v>
      </c>
      <c r="Z1097">
        <v>2016</v>
      </c>
      <c r="AA1097">
        <v>0.39</v>
      </c>
    </row>
    <row r="1098" spans="1:27" x14ac:dyDescent="0.25">
      <c r="A1098" t="s">
        <v>1321</v>
      </c>
      <c r="B1098" t="s">
        <v>1325</v>
      </c>
      <c r="C1098" t="s">
        <v>1340</v>
      </c>
      <c r="D1098" t="s">
        <v>30</v>
      </c>
      <c r="E1098" s="1">
        <v>42592</v>
      </c>
      <c r="F1098">
        <v>45354.788</v>
      </c>
      <c r="G1098">
        <v>8.17</v>
      </c>
      <c r="H1098">
        <v>10.25</v>
      </c>
      <c r="I1098">
        <v>53.97</v>
      </c>
      <c r="J1098">
        <v>734141.11800000002</v>
      </c>
      <c r="K1098" s="1">
        <v>42592</v>
      </c>
      <c r="L1098">
        <v>23498.942999999999</v>
      </c>
      <c r="M1098">
        <v>0</v>
      </c>
      <c r="N1098">
        <v>0</v>
      </c>
      <c r="O1098">
        <v>0</v>
      </c>
      <c r="P1098" t="s">
        <v>43</v>
      </c>
      <c r="Q1098">
        <v>0</v>
      </c>
      <c r="R1098" t="s">
        <v>43</v>
      </c>
      <c r="S1098">
        <v>9.9666666666666597</v>
      </c>
      <c r="T1098" t="s">
        <v>32</v>
      </c>
      <c r="U1098" t="s">
        <v>40</v>
      </c>
      <c r="V1098" t="s">
        <v>34</v>
      </c>
      <c r="W1098" t="s">
        <v>34</v>
      </c>
      <c r="X1098" t="s">
        <v>1324</v>
      </c>
      <c r="Y1098">
        <v>2016</v>
      </c>
      <c r="Z1098">
        <v>2016</v>
      </c>
      <c r="AA1098">
        <v>0.39</v>
      </c>
    </row>
    <row r="1099" spans="1:27" x14ac:dyDescent="0.25">
      <c r="A1099" t="s">
        <v>1321</v>
      </c>
      <c r="B1099" t="s">
        <v>1322</v>
      </c>
      <c r="C1099" t="s">
        <v>1341</v>
      </c>
      <c r="D1099" t="s">
        <v>30</v>
      </c>
      <c r="E1099" s="1">
        <v>43089</v>
      </c>
      <c r="F1099">
        <v>99249.873999999996</v>
      </c>
      <c r="G1099">
        <v>7.51</v>
      </c>
      <c r="H1099">
        <v>10.130000000000001</v>
      </c>
      <c r="I1099">
        <v>49.61</v>
      </c>
      <c r="J1099">
        <v>2381200.287</v>
      </c>
      <c r="K1099" s="1">
        <v>43089</v>
      </c>
      <c r="L1099">
        <v>10271.699000000001</v>
      </c>
      <c r="M1099">
        <v>7.23</v>
      </c>
      <c r="N1099">
        <v>9.58</v>
      </c>
      <c r="O1099">
        <v>49.61</v>
      </c>
      <c r="P1099" s="1">
        <v>43465</v>
      </c>
      <c r="Q1099">
        <v>2363888.108</v>
      </c>
      <c r="R1099" t="s">
        <v>31</v>
      </c>
      <c r="S1099">
        <v>12.6</v>
      </c>
      <c r="T1099" t="s">
        <v>32</v>
      </c>
      <c r="U1099" t="s">
        <v>40</v>
      </c>
      <c r="V1099" t="s">
        <v>41</v>
      </c>
      <c r="W1099" t="s">
        <v>34</v>
      </c>
      <c r="X1099" t="s">
        <v>1324</v>
      </c>
      <c r="Y1099">
        <v>2017</v>
      </c>
      <c r="Z1099">
        <v>2017</v>
      </c>
      <c r="AA1099">
        <v>0.39</v>
      </c>
    </row>
    <row r="1100" spans="1:27" x14ac:dyDescent="0.25">
      <c r="A1100" t="s">
        <v>1321</v>
      </c>
      <c r="B1100" t="s">
        <v>1325</v>
      </c>
      <c r="C1100" t="s">
        <v>1342</v>
      </c>
      <c r="D1100" t="s">
        <v>30</v>
      </c>
      <c r="E1100" s="1">
        <v>42844</v>
      </c>
      <c r="F1100">
        <v>41402.506999999998</v>
      </c>
      <c r="G1100">
        <v>7.83</v>
      </c>
      <c r="H1100">
        <v>10.1</v>
      </c>
      <c r="I1100">
        <v>53.97</v>
      </c>
      <c r="J1100">
        <v>832169.47499999998</v>
      </c>
      <c r="K1100" s="1">
        <v>42844</v>
      </c>
      <c r="L1100">
        <v>0</v>
      </c>
      <c r="M1100">
        <v>0</v>
      </c>
      <c r="N1100">
        <v>0</v>
      </c>
      <c r="O1100">
        <v>0</v>
      </c>
      <c r="P1100" t="s">
        <v>43</v>
      </c>
      <c r="Q1100">
        <v>0</v>
      </c>
      <c r="R1100" t="s">
        <v>43</v>
      </c>
      <c r="S1100">
        <v>5.6333333333333302</v>
      </c>
      <c r="T1100" t="s">
        <v>32</v>
      </c>
      <c r="U1100" t="s">
        <v>33</v>
      </c>
      <c r="V1100" t="s">
        <v>34</v>
      </c>
      <c r="W1100" t="s">
        <v>34</v>
      </c>
      <c r="X1100" t="s">
        <v>1324</v>
      </c>
      <c r="Y1100">
        <v>2017</v>
      </c>
      <c r="Z1100">
        <v>2017</v>
      </c>
      <c r="AA1100">
        <v>0.39</v>
      </c>
    </row>
    <row r="1101" spans="1:27" x14ac:dyDescent="0.25">
      <c r="A1101" t="s">
        <v>1321</v>
      </c>
      <c r="B1101" t="s">
        <v>1325</v>
      </c>
      <c r="C1101" t="s">
        <v>1343</v>
      </c>
      <c r="D1101" t="s">
        <v>30</v>
      </c>
      <c r="E1101" s="1">
        <v>43348</v>
      </c>
      <c r="F1101">
        <v>27331.829000000002</v>
      </c>
      <c r="G1101">
        <v>7.84</v>
      </c>
      <c r="H1101">
        <v>10.25</v>
      </c>
      <c r="I1101">
        <v>58</v>
      </c>
      <c r="J1101">
        <v>877456.33600000001</v>
      </c>
      <c r="K1101" s="1">
        <v>43348</v>
      </c>
      <c r="L1101">
        <v>12500</v>
      </c>
      <c r="M1101">
        <v>7.24</v>
      </c>
      <c r="N1101">
        <v>9.56</v>
      </c>
      <c r="O1101">
        <v>53.97</v>
      </c>
      <c r="P1101" s="1">
        <v>42916</v>
      </c>
      <c r="Q1101">
        <v>870334.04299999995</v>
      </c>
      <c r="R1101" t="s">
        <v>51</v>
      </c>
      <c r="S1101">
        <v>10.4333333333333</v>
      </c>
      <c r="T1101" t="s">
        <v>32</v>
      </c>
      <c r="U1101" t="s">
        <v>33</v>
      </c>
      <c r="V1101" t="s">
        <v>34</v>
      </c>
      <c r="W1101" t="s">
        <v>34</v>
      </c>
      <c r="X1101" t="s">
        <v>1324</v>
      </c>
      <c r="Y1101">
        <v>2018</v>
      </c>
      <c r="Z1101">
        <v>2018</v>
      </c>
      <c r="AA1101">
        <v>0.25</v>
      </c>
    </row>
    <row r="1102" spans="1:27" x14ac:dyDescent="0.25">
      <c r="A1102" t="s">
        <v>1321</v>
      </c>
      <c r="B1102" t="s">
        <v>1333</v>
      </c>
      <c r="C1102" t="s">
        <v>1344</v>
      </c>
      <c r="D1102" t="s">
        <v>38</v>
      </c>
      <c r="E1102" s="1">
        <v>43663</v>
      </c>
      <c r="F1102">
        <v>7981.2520000000004</v>
      </c>
      <c r="G1102">
        <v>7.65</v>
      </c>
      <c r="H1102">
        <v>10.199999999999999</v>
      </c>
      <c r="I1102">
        <v>54</v>
      </c>
      <c r="J1102">
        <v>578353.44400000002</v>
      </c>
      <c r="K1102" s="1">
        <v>43663</v>
      </c>
      <c r="L1102">
        <v>2500</v>
      </c>
      <c r="M1102">
        <v>0</v>
      </c>
      <c r="N1102">
        <v>0</v>
      </c>
      <c r="O1102">
        <v>0</v>
      </c>
      <c r="P1102" s="1">
        <v>43008</v>
      </c>
      <c r="Q1102">
        <v>0</v>
      </c>
      <c r="R1102" t="s">
        <v>43</v>
      </c>
      <c r="S1102">
        <v>16.8666666666666</v>
      </c>
      <c r="T1102" t="s">
        <v>39</v>
      </c>
      <c r="U1102" t="s">
        <v>40</v>
      </c>
      <c r="V1102" t="s">
        <v>41</v>
      </c>
      <c r="W1102" t="s">
        <v>34</v>
      </c>
      <c r="X1102" t="s">
        <v>1324</v>
      </c>
      <c r="Y1102">
        <v>2019</v>
      </c>
      <c r="Z1102">
        <v>2019</v>
      </c>
      <c r="AA1102">
        <v>0.25</v>
      </c>
    </row>
    <row r="1103" spans="1:27" x14ac:dyDescent="0.25">
      <c r="A1103" t="s">
        <v>1321</v>
      </c>
      <c r="B1103" t="s">
        <v>1325</v>
      </c>
      <c r="C1103" t="s">
        <v>1345</v>
      </c>
      <c r="D1103" t="s">
        <v>30</v>
      </c>
      <c r="E1103" s="1">
        <v>43971</v>
      </c>
      <c r="F1103">
        <v>46561.957000000002</v>
      </c>
      <c r="G1103">
        <v>7.54</v>
      </c>
      <c r="H1103">
        <v>10.1</v>
      </c>
      <c r="I1103">
        <v>54.77</v>
      </c>
      <c r="J1103">
        <v>1269650.1129999999</v>
      </c>
      <c r="K1103" s="1">
        <v>43971</v>
      </c>
      <c r="L1103">
        <v>31000</v>
      </c>
      <c r="M1103">
        <v>7.19</v>
      </c>
      <c r="N1103">
        <v>9.4499999999999993</v>
      </c>
      <c r="O1103">
        <v>54.77</v>
      </c>
      <c r="P1103" s="1">
        <v>43555</v>
      </c>
      <c r="Q1103">
        <v>1270951.362</v>
      </c>
      <c r="R1103" t="s">
        <v>51</v>
      </c>
      <c r="S1103">
        <v>10.8</v>
      </c>
      <c r="T1103" t="s">
        <v>32</v>
      </c>
      <c r="U1103" t="s">
        <v>40</v>
      </c>
      <c r="V1103" t="s">
        <v>34</v>
      </c>
      <c r="W1103" t="s">
        <v>34</v>
      </c>
      <c r="X1103" t="s">
        <v>1324</v>
      </c>
      <c r="Y1103">
        <v>2020</v>
      </c>
      <c r="Z1103">
        <v>2020</v>
      </c>
      <c r="AA1103">
        <v>0.25</v>
      </c>
    </row>
    <row r="1104" spans="1:27" x14ac:dyDescent="0.25">
      <c r="A1104" t="s">
        <v>1321</v>
      </c>
      <c r="B1104" t="s">
        <v>1333</v>
      </c>
      <c r="C1104" t="s">
        <v>1346</v>
      </c>
      <c r="D1104" t="s">
        <v>38</v>
      </c>
      <c r="E1104" s="1">
        <v>44181</v>
      </c>
      <c r="F1104">
        <v>13231.778</v>
      </c>
      <c r="G1104">
        <v>7.36</v>
      </c>
      <c r="H1104">
        <v>10.199999999999999</v>
      </c>
      <c r="I1104">
        <v>54</v>
      </c>
      <c r="J1104">
        <v>741436.41</v>
      </c>
      <c r="K1104" s="1">
        <v>44181</v>
      </c>
      <c r="L1104">
        <v>4500</v>
      </c>
      <c r="M1104">
        <v>6.65</v>
      </c>
      <c r="N1104">
        <v>9.3800000000000008</v>
      </c>
      <c r="O1104">
        <v>52</v>
      </c>
      <c r="P1104" s="1">
        <v>44561</v>
      </c>
      <c r="Q1104">
        <v>741436.41</v>
      </c>
      <c r="R1104" t="s">
        <v>31</v>
      </c>
      <c r="S1104">
        <v>11.966666666666599</v>
      </c>
      <c r="T1104" t="s">
        <v>39</v>
      </c>
      <c r="U1104" t="s">
        <v>40</v>
      </c>
      <c r="V1104" t="s">
        <v>34</v>
      </c>
      <c r="W1104" t="s">
        <v>34</v>
      </c>
      <c r="X1104" t="s">
        <v>1324</v>
      </c>
      <c r="Y1104">
        <v>2020</v>
      </c>
      <c r="Z1104">
        <v>2020</v>
      </c>
      <c r="AA1104">
        <v>0.25</v>
      </c>
    </row>
    <row r="1105" spans="1:27" x14ac:dyDescent="0.25">
      <c r="A1105" t="s">
        <v>1321</v>
      </c>
      <c r="B1105" t="s">
        <v>1329</v>
      </c>
      <c r="C1105" t="s">
        <v>1347</v>
      </c>
      <c r="D1105" t="s">
        <v>30</v>
      </c>
      <c r="E1105" s="1">
        <v>44370</v>
      </c>
      <c r="F1105">
        <v>5139.2380000000003</v>
      </c>
      <c r="G1105">
        <v>7.91</v>
      </c>
      <c r="H1105">
        <v>10.3</v>
      </c>
      <c r="I1105">
        <v>51</v>
      </c>
      <c r="J1105">
        <v>467639.02</v>
      </c>
      <c r="K1105" s="1">
        <v>44370</v>
      </c>
      <c r="L1105">
        <v>-4294.5370000000003</v>
      </c>
      <c r="M1105">
        <v>7.18</v>
      </c>
      <c r="N1105">
        <v>9</v>
      </c>
      <c r="O1105">
        <v>49.21</v>
      </c>
      <c r="P1105" s="1">
        <v>43830</v>
      </c>
      <c r="Q1105">
        <v>463195.81599999999</v>
      </c>
      <c r="R1105" t="s">
        <v>51</v>
      </c>
      <c r="S1105">
        <v>13</v>
      </c>
      <c r="T1105" t="s">
        <v>32</v>
      </c>
      <c r="U1105" t="s">
        <v>33</v>
      </c>
      <c r="V1105" t="s">
        <v>34</v>
      </c>
      <c r="W1105" t="s">
        <v>34</v>
      </c>
      <c r="X1105" t="s">
        <v>1324</v>
      </c>
      <c r="Y1105">
        <v>2021</v>
      </c>
      <c r="Z1105">
        <v>2021</v>
      </c>
      <c r="AA1105">
        <v>0.25</v>
      </c>
    </row>
    <row r="1106" spans="1:27" x14ac:dyDescent="0.25">
      <c r="A1106" t="s">
        <v>1321</v>
      </c>
      <c r="B1106" t="s">
        <v>1325</v>
      </c>
      <c r="C1106" t="s">
        <v>1348</v>
      </c>
      <c r="D1106" t="s">
        <v>30</v>
      </c>
      <c r="E1106" s="1">
        <v>44608</v>
      </c>
      <c r="F1106">
        <v>84446.197</v>
      </c>
      <c r="G1106">
        <v>7.61</v>
      </c>
      <c r="H1106">
        <v>10.35</v>
      </c>
      <c r="I1106">
        <v>54.72</v>
      </c>
      <c r="J1106">
        <v>1837126.2350000001</v>
      </c>
      <c r="K1106" s="1">
        <v>44608</v>
      </c>
      <c r="L1106">
        <v>62423.334000000003</v>
      </c>
      <c r="M1106">
        <v>7.07</v>
      </c>
      <c r="N1106">
        <v>9.35</v>
      </c>
      <c r="O1106">
        <v>54.72</v>
      </c>
      <c r="P1106" s="1">
        <v>44104</v>
      </c>
      <c r="Q1106">
        <v>1839470.3419999999</v>
      </c>
      <c r="R1106" t="s">
        <v>51</v>
      </c>
      <c r="S1106">
        <v>13.6</v>
      </c>
      <c r="T1106" t="s">
        <v>32</v>
      </c>
      <c r="U1106" t="s">
        <v>40</v>
      </c>
      <c r="V1106" t="s">
        <v>34</v>
      </c>
      <c r="W1106" t="s">
        <v>34</v>
      </c>
      <c r="X1106" t="s">
        <v>1324</v>
      </c>
      <c r="Y1106">
        <v>2022</v>
      </c>
      <c r="Z1106">
        <v>2022</v>
      </c>
      <c r="AA1106">
        <v>0.25</v>
      </c>
    </row>
    <row r="1107" spans="1:27" x14ac:dyDescent="0.25">
      <c r="A1107" t="s">
        <v>1321</v>
      </c>
      <c r="B1107" t="s">
        <v>1333</v>
      </c>
      <c r="C1107" t="s">
        <v>1349</v>
      </c>
      <c r="D1107" t="s">
        <v>38</v>
      </c>
      <c r="E1107" s="1">
        <v>44895</v>
      </c>
      <c r="F1107">
        <v>40741.847000000002</v>
      </c>
      <c r="G1107">
        <v>6.89</v>
      </c>
      <c r="H1107">
        <v>10.1</v>
      </c>
      <c r="I1107">
        <v>53</v>
      </c>
      <c r="J1107">
        <v>880235.86399999994</v>
      </c>
      <c r="K1107" s="1">
        <v>44895</v>
      </c>
      <c r="L1107">
        <v>19300</v>
      </c>
      <c r="M1107">
        <v>6.44</v>
      </c>
      <c r="N1107">
        <v>9.3800000000000008</v>
      </c>
      <c r="O1107">
        <v>52</v>
      </c>
      <c r="P1107" s="1">
        <v>45291</v>
      </c>
      <c r="Q1107">
        <v>809152.85900000005</v>
      </c>
      <c r="R1107" t="s">
        <v>31</v>
      </c>
      <c r="S1107">
        <v>11.733333333333301</v>
      </c>
      <c r="T1107" t="s">
        <v>39</v>
      </c>
      <c r="U1107" t="s">
        <v>40</v>
      </c>
      <c r="V1107" t="s">
        <v>34</v>
      </c>
      <c r="W1107" t="s">
        <v>34</v>
      </c>
      <c r="X1107" t="s">
        <v>1324</v>
      </c>
      <c r="Y1107">
        <v>2022</v>
      </c>
      <c r="Z1107">
        <v>2022</v>
      </c>
      <c r="AA1107">
        <v>0.25</v>
      </c>
    </row>
    <row r="1108" spans="1:27" x14ac:dyDescent="0.25">
      <c r="A1108" t="s">
        <v>1321</v>
      </c>
      <c r="B1108" t="s">
        <v>1325</v>
      </c>
      <c r="C1108" t="s">
        <v>1350</v>
      </c>
      <c r="D1108" t="s">
        <v>30</v>
      </c>
      <c r="E1108" s="1">
        <v>45218</v>
      </c>
      <c r="F1108">
        <v>75367.911999999997</v>
      </c>
      <c r="G1108">
        <v>7.85</v>
      </c>
      <c r="H1108">
        <v>10.75</v>
      </c>
      <c r="I1108">
        <v>54.7</v>
      </c>
      <c r="J1108">
        <v>2426609.39</v>
      </c>
      <c r="K1108" s="1">
        <v>45218</v>
      </c>
      <c r="L1108">
        <v>33000</v>
      </c>
      <c r="M1108">
        <v>7.17</v>
      </c>
      <c r="N1108">
        <v>9.5</v>
      </c>
      <c r="O1108">
        <v>54.7</v>
      </c>
      <c r="P1108" s="1">
        <v>45473</v>
      </c>
      <c r="Q1108">
        <v>2396786.2439999999</v>
      </c>
      <c r="R1108" t="s">
        <v>31</v>
      </c>
      <c r="S1108">
        <v>11.1666666666666</v>
      </c>
      <c r="T1108" t="s">
        <v>32</v>
      </c>
      <c r="U1108" t="s">
        <v>40</v>
      </c>
      <c r="V1108" t="s">
        <v>34</v>
      </c>
      <c r="W1108" t="s">
        <v>34</v>
      </c>
      <c r="X1108" t="s">
        <v>1324</v>
      </c>
      <c r="Y1108">
        <v>2023</v>
      </c>
      <c r="Z1108">
        <v>2023</v>
      </c>
      <c r="AA1108">
        <v>0.25</v>
      </c>
    </row>
    <row r="1109" spans="1:27" x14ac:dyDescent="0.25">
      <c r="A1109" t="s">
        <v>1321</v>
      </c>
      <c r="B1109" t="s">
        <v>1322</v>
      </c>
      <c r="C1109" t="s">
        <v>1351</v>
      </c>
      <c r="D1109" t="s">
        <v>30</v>
      </c>
      <c r="E1109" s="1">
        <v>45294</v>
      </c>
      <c r="F1109">
        <v>63765.315000000002</v>
      </c>
      <c r="G1109">
        <v>7.12</v>
      </c>
      <c r="H1109">
        <v>10.25</v>
      </c>
      <c r="I1109">
        <v>52</v>
      </c>
      <c r="J1109">
        <v>2713016.29</v>
      </c>
      <c r="K1109" s="1">
        <v>45294</v>
      </c>
      <c r="L1109">
        <v>15300</v>
      </c>
      <c r="M1109">
        <v>6.47</v>
      </c>
      <c r="N1109">
        <v>9.26</v>
      </c>
      <c r="O1109">
        <v>49.61</v>
      </c>
      <c r="P1109" s="1">
        <v>45657</v>
      </c>
      <c r="Q1109">
        <v>2557000</v>
      </c>
      <c r="R1109" t="s">
        <v>31</v>
      </c>
      <c r="S1109">
        <v>13.133333333333301</v>
      </c>
      <c r="T1109" t="s">
        <v>32</v>
      </c>
      <c r="U1109" t="s">
        <v>33</v>
      </c>
      <c r="V1109" t="s">
        <v>34</v>
      </c>
      <c r="W1109" t="s">
        <v>34</v>
      </c>
      <c r="X1109" t="s">
        <v>1324</v>
      </c>
      <c r="Y1109">
        <v>2024</v>
      </c>
      <c r="Z1109">
        <v>2024</v>
      </c>
      <c r="AA1109">
        <v>0.25</v>
      </c>
    </row>
    <row r="1110" spans="1:27" x14ac:dyDescent="0.25">
      <c r="A1110" t="s">
        <v>1352</v>
      </c>
      <c r="B1110" t="s">
        <v>139</v>
      </c>
      <c r="C1110" t="s">
        <v>1353</v>
      </c>
      <c r="D1110" t="s">
        <v>30</v>
      </c>
      <c r="E1110" s="1">
        <v>39626</v>
      </c>
      <c r="F1110">
        <v>105700</v>
      </c>
      <c r="G1110">
        <v>8.73</v>
      </c>
      <c r="H1110">
        <v>11.5</v>
      </c>
      <c r="I1110">
        <v>45.19</v>
      </c>
      <c r="J1110">
        <v>1553542</v>
      </c>
      <c r="K1110" s="1">
        <v>39626</v>
      </c>
      <c r="L1110">
        <v>87079</v>
      </c>
      <c r="M1110">
        <v>8.6</v>
      </c>
      <c r="N1110">
        <v>11.04</v>
      </c>
      <c r="O1110">
        <v>43.49</v>
      </c>
      <c r="P1110" s="1">
        <v>39263</v>
      </c>
      <c r="Q1110">
        <v>1524319</v>
      </c>
      <c r="R1110" t="s">
        <v>51</v>
      </c>
      <c r="S1110">
        <v>6.9</v>
      </c>
      <c r="T1110" t="s">
        <v>32</v>
      </c>
      <c r="U1110" t="s">
        <v>33</v>
      </c>
      <c r="V1110" t="s">
        <v>34</v>
      </c>
      <c r="W1110" t="s">
        <v>34</v>
      </c>
      <c r="X1110" t="s">
        <v>1354</v>
      </c>
      <c r="Y1110">
        <v>2008</v>
      </c>
      <c r="Z1110">
        <v>2008</v>
      </c>
      <c r="AA1110">
        <v>0.39</v>
      </c>
    </row>
    <row r="1111" spans="1:27" x14ac:dyDescent="0.25">
      <c r="A1111" t="s">
        <v>1352</v>
      </c>
      <c r="B1111" t="s">
        <v>1355</v>
      </c>
      <c r="C1111" t="s">
        <v>1356</v>
      </c>
      <c r="D1111" t="s">
        <v>30</v>
      </c>
      <c r="E1111" s="1">
        <v>39988</v>
      </c>
      <c r="F1111">
        <v>305700</v>
      </c>
      <c r="G1111">
        <v>8.86</v>
      </c>
      <c r="H1111">
        <v>11.26</v>
      </c>
      <c r="I1111">
        <v>44.15</v>
      </c>
      <c r="J1111">
        <v>5009510</v>
      </c>
      <c r="K1111" s="1">
        <v>39988</v>
      </c>
      <c r="L1111">
        <v>222700</v>
      </c>
      <c r="M1111">
        <v>8.66</v>
      </c>
      <c r="N1111">
        <v>10.8</v>
      </c>
      <c r="O1111">
        <v>44.15</v>
      </c>
      <c r="P1111" s="1">
        <v>39629</v>
      </c>
      <c r="Q1111">
        <v>4680900</v>
      </c>
      <c r="R1111" t="s">
        <v>51</v>
      </c>
      <c r="S1111">
        <v>6.8333333333333304</v>
      </c>
      <c r="T1111" t="s">
        <v>32</v>
      </c>
      <c r="U1111" t="s">
        <v>33</v>
      </c>
      <c r="V1111" t="s">
        <v>34</v>
      </c>
      <c r="W1111" t="s">
        <v>34</v>
      </c>
      <c r="X1111" t="s">
        <v>1354</v>
      </c>
      <c r="Y1111">
        <v>2009</v>
      </c>
      <c r="Z1111">
        <v>2009</v>
      </c>
      <c r="AA1111">
        <v>0.39</v>
      </c>
    </row>
    <row r="1112" spans="1:27" x14ac:dyDescent="0.25">
      <c r="A1112" t="s">
        <v>1352</v>
      </c>
      <c r="B1112" t="s">
        <v>99</v>
      </c>
      <c r="C1112" t="s">
        <v>1357</v>
      </c>
      <c r="D1112" t="s">
        <v>38</v>
      </c>
      <c r="E1112" s="1">
        <v>40114</v>
      </c>
      <c r="F1112">
        <v>26500</v>
      </c>
      <c r="G1112">
        <v>7.7</v>
      </c>
      <c r="H1112">
        <v>10.8</v>
      </c>
      <c r="I1112">
        <v>47.09</v>
      </c>
      <c r="J1112">
        <v>823418.96100000001</v>
      </c>
      <c r="K1112" s="1">
        <v>40114</v>
      </c>
      <c r="L1112">
        <v>17600</v>
      </c>
      <c r="M1112">
        <v>7.4</v>
      </c>
      <c r="N1112">
        <v>10.15</v>
      </c>
      <c r="O1112">
        <v>47.09</v>
      </c>
      <c r="P1112" s="1">
        <v>39782</v>
      </c>
      <c r="Q1112">
        <v>819700</v>
      </c>
      <c r="R1112" t="s">
        <v>51</v>
      </c>
      <c r="S1112">
        <v>6.93333333333333</v>
      </c>
      <c r="T1112" t="s">
        <v>39</v>
      </c>
      <c r="U1112" t="s">
        <v>33</v>
      </c>
      <c r="V1112" t="s">
        <v>34</v>
      </c>
      <c r="W1112" t="s">
        <v>34</v>
      </c>
      <c r="X1112" t="s">
        <v>1354</v>
      </c>
      <c r="Y1112">
        <v>2009</v>
      </c>
      <c r="Z1112">
        <v>2009</v>
      </c>
      <c r="AA1112">
        <v>0.39</v>
      </c>
    </row>
    <row r="1113" spans="1:27" x14ac:dyDescent="0.25">
      <c r="A1113" t="s">
        <v>1352</v>
      </c>
      <c r="B1113" t="s">
        <v>99</v>
      </c>
      <c r="C1113" t="s">
        <v>1358</v>
      </c>
      <c r="D1113" t="s">
        <v>38</v>
      </c>
      <c r="E1113" s="1">
        <v>40114</v>
      </c>
      <c r="F1113">
        <v>1300</v>
      </c>
      <c r="G1113">
        <v>8.6</v>
      </c>
      <c r="H1113">
        <v>10.8</v>
      </c>
      <c r="I1113">
        <v>47.09</v>
      </c>
      <c r="J1113">
        <v>119119.15700000001</v>
      </c>
      <c r="K1113" s="1">
        <v>40114</v>
      </c>
      <c r="L1113">
        <v>-500</v>
      </c>
      <c r="M1113">
        <v>8.3000000000000007</v>
      </c>
      <c r="N1113">
        <v>10.15</v>
      </c>
      <c r="O1113">
        <v>47.09</v>
      </c>
      <c r="P1113" s="1">
        <v>39782</v>
      </c>
      <c r="Q1113">
        <v>116600</v>
      </c>
      <c r="R1113" t="s">
        <v>51</v>
      </c>
      <c r="S1113">
        <v>6.93333333333333</v>
      </c>
      <c r="T1113" t="s">
        <v>39</v>
      </c>
      <c r="U1113" t="s">
        <v>33</v>
      </c>
      <c r="V1113" t="s">
        <v>34</v>
      </c>
      <c r="W1113" t="s">
        <v>34</v>
      </c>
      <c r="X1113" t="s">
        <v>1354</v>
      </c>
      <c r="Y1113">
        <v>2009</v>
      </c>
      <c r="Z1113">
        <v>2009</v>
      </c>
      <c r="AA1113">
        <v>0.39</v>
      </c>
    </row>
    <row r="1114" spans="1:27" x14ac:dyDescent="0.25">
      <c r="A1114" t="s">
        <v>1352</v>
      </c>
      <c r="B1114" t="s">
        <v>139</v>
      </c>
      <c r="C1114" t="s">
        <v>1359</v>
      </c>
      <c r="D1114" t="s">
        <v>30</v>
      </c>
      <c r="E1114" s="1">
        <v>40532</v>
      </c>
      <c r="F1114">
        <v>29346</v>
      </c>
      <c r="G1114">
        <v>8.35</v>
      </c>
      <c r="H1114">
        <v>11.2</v>
      </c>
      <c r="I1114">
        <v>44.11</v>
      </c>
      <c r="J1114">
        <v>1595772</v>
      </c>
      <c r="K1114" s="1">
        <v>40532</v>
      </c>
      <c r="L1114">
        <v>13097</v>
      </c>
      <c r="M1114">
        <v>8.06</v>
      </c>
      <c r="N1114">
        <v>10.6</v>
      </c>
      <c r="O1114">
        <v>44.11</v>
      </c>
      <c r="P1114" s="1">
        <v>40178</v>
      </c>
      <c r="Q1114">
        <v>1580147</v>
      </c>
      <c r="R1114" t="s">
        <v>51</v>
      </c>
      <c r="S1114">
        <v>6.7333333333333298</v>
      </c>
      <c r="T1114" t="s">
        <v>32</v>
      </c>
      <c r="U1114" t="s">
        <v>33</v>
      </c>
      <c r="V1114" t="s">
        <v>34</v>
      </c>
      <c r="W1114" t="s">
        <v>34</v>
      </c>
      <c r="X1114" t="s">
        <v>1354</v>
      </c>
      <c r="Y1114">
        <v>2010</v>
      </c>
      <c r="Z1114">
        <v>2010</v>
      </c>
      <c r="AA1114">
        <v>0.39</v>
      </c>
    </row>
    <row r="1115" spans="1:27" x14ac:dyDescent="0.25">
      <c r="A1115" t="s">
        <v>1352</v>
      </c>
      <c r="B1115" t="s">
        <v>139</v>
      </c>
      <c r="C1115" t="s">
        <v>1360</v>
      </c>
      <c r="D1115" t="s">
        <v>38</v>
      </c>
      <c r="E1115" s="1">
        <v>40532</v>
      </c>
      <c r="F1115">
        <v>4291</v>
      </c>
      <c r="G1115">
        <v>5.51</v>
      </c>
      <c r="H1115">
        <v>10.8</v>
      </c>
      <c r="I1115">
        <v>44.11</v>
      </c>
      <c r="J1115">
        <v>185359</v>
      </c>
      <c r="K1115" s="1">
        <v>40532</v>
      </c>
      <c r="L1115">
        <v>2745</v>
      </c>
      <c r="M1115">
        <v>5.18</v>
      </c>
      <c r="N1115">
        <v>10.1</v>
      </c>
      <c r="O1115">
        <v>44.11</v>
      </c>
      <c r="P1115" s="1">
        <v>40178</v>
      </c>
      <c r="Q1115">
        <v>185633</v>
      </c>
      <c r="R1115" t="s">
        <v>51</v>
      </c>
      <c r="S1115">
        <v>6.7333333333333298</v>
      </c>
      <c r="T1115" t="s">
        <v>39</v>
      </c>
      <c r="U1115" t="s">
        <v>33</v>
      </c>
      <c r="V1115" t="s">
        <v>34</v>
      </c>
      <c r="W1115" t="s">
        <v>34</v>
      </c>
      <c r="X1115" t="s">
        <v>1354</v>
      </c>
      <c r="Y1115">
        <v>2010</v>
      </c>
      <c r="Z1115">
        <v>2010</v>
      </c>
      <c r="AA1115">
        <v>0.39</v>
      </c>
    </row>
    <row r="1116" spans="1:27" x14ac:dyDescent="0.25">
      <c r="A1116" t="s">
        <v>1352</v>
      </c>
      <c r="B1116" t="s">
        <v>1355</v>
      </c>
      <c r="C1116" t="s">
        <v>1361</v>
      </c>
      <c r="D1116" t="s">
        <v>30</v>
      </c>
      <c r="E1116" s="1">
        <v>40900</v>
      </c>
      <c r="F1116">
        <v>249922</v>
      </c>
      <c r="G1116">
        <v>8.7200000000000006</v>
      </c>
      <c r="H1116">
        <v>11.44</v>
      </c>
      <c r="I1116">
        <v>44.38</v>
      </c>
      <c r="J1116">
        <v>5586972</v>
      </c>
      <c r="K1116" s="1">
        <v>40900</v>
      </c>
      <c r="L1116">
        <v>158618</v>
      </c>
      <c r="M1116">
        <v>8.17</v>
      </c>
      <c r="N1116">
        <v>10.19</v>
      </c>
      <c r="O1116">
        <v>44.38</v>
      </c>
      <c r="P1116" s="1">
        <v>40543</v>
      </c>
      <c r="Q1116">
        <v>5478585</v>
      </c>
      <c r="R1116" t="s">
        <v>51</v>
      </c>
      <c r="S1116">
        <v>6.6666666666666599</v>
      </c>
      <c r="T1116" t="s">
        <v>32</v>
      </c>
      <c r="U1116" t="s">
        <v>33</v>
      </c>
      <c r="V1116" t="s">
        <v>34</v>
      </c>
      <c r="W1116" t="s">
        <v>34</v>
      </c>
      <c r="X1116" t="s">
        <v>1354</v>
      </c>
      <c r="Y1116">
        <v>2011</v>
      </c>
      <c r="Z1116">
        <v>2011</v>
      </c>
      <c r="AA1116">
        <v>0.39</v>
      </c>
    </row>
    <row r="1117" spans="1:27" x14ac:dyDescent="0.25">
      <c r="A1117" t="s">
        <v>1352</v>
      </c>
      <c r="B1117" t="s">
        <v>99</v>
      </c>
      <c r="C1117" t="s">
        <v>1362</v>
      </c>
      <c r="D1117" t="s">
        <v>38</v>
      </c>
      <c r="E1117" s="1">
        <v>41213</v>
      </c>
      <c r="F1117">
        <v>24921.863000000001</v>
      </c>
      <c r="G1117">
        <v>7.42</v>
      </c>
      <c r="H1117">
        <v>10.65</v>
      </c>
      <c r="I1117">
        <v>53.56</v>
      </c>
      <c r="J1117">
        <v>823214.60100000002</v>
      </c>
      <c r="K1117" s="1">
        <v>41213</v>
      </c>
      <c r="L1117">
        <v>6800</v>
      </c>
      <c r="M1117">
        <v>6.56</v>
      </c>
      <c r="N1117">
        <v>10</v>
      </c>
      <c r="O1117">
        <v>42.74</v>
      </c>
      <c r="P1117" s="1">
        <v>40877</v>
      </c>
      <c r="Q1117">
        <v>825255.81</v>
      </c>
      <c r="R1117" t="s">
        <v>51</v>
      </c>
      <c r="S1117">
        <v>7</v>
      </c>
      <c r="T1117" t="s">
        <v>39</v>
      </c>
      <c r="U1117" t="s">
        <v>33</v>
      </c>
      <c r="V1117" t="s">
        <v>34</v>
      </c>
      <c r="W1117" t="s">
        <v>34</v>
      </c>
      <c r="X1117" t="s">
        <v>1354</v>
      </c>
      <c r="Y1117">
        <v>2012</v>
      </c>
      <c r="Z1117">
        <v>2012</v>
      </c>
      <c r="AA1117">
        <v>0.39</v>
      </c>
    </row>
    <row r="1118" spans="1:27" x14ac:dyDescent="0.25">
      <c r="A1118" t="s">
        <v>1352</v>
      </c>
      <c r="B1118" t="s">
        <v>99</v>
      </c>
      <c r="C1118" t="s">
        <v>1363</v>
      </c>
      <c r="D1118" t="s">
        <v>38</v>
      </c>
      <c r="E1118" s="1">
        <v>41213</v>
      </c>
      <c r="F1118">
        <v>2016.6780000000001</v>
      </c>
      <c r="G1118">
        <v>8.4499999999999993</v>
      </c>
      <c r="H1118">
        <v>10.65</v>
      </c>
      <c r="I1118">
        <v>53.56</v>
      </c>
      <c r="J1118">
        <v>116157.361</v>
      </c>
      <c r="K1118" s="1">
        <v>41213</v>
      </c>
      <c r="L1118">
        <v>700</v>
      </c>
      <c r="M1118">
        <v>7.88</v>
      </c>
      <c r="N1118">
        <v>9.3000000000000007</v>
      </c>
      <c r="O1118">
        <v>59.06</v>
      </c>
      <c r="P1118" s="1">
        <v>40877</v>
      </c>
      <c r="Q1118">
        <v>115933.401</v>
      </c>
      <c r="R1118" t="s">
        <v>51</v>
      </c>
      <c r="S1118">
        <v>7</v>
      </c>
      <c r="T1118" t="s">
        <v>39</v>
      </c>
      <c r="U1118" t="s">
        <v>33</v>
      </c>
      <c r="V1118" t="s">
        <v>34</v>
      </c>
      <c r="W1118" t="s">
        <v>34</v>
      </c>
      <c r="X1118" t="s">
        <v>1354</v>
      </c>
      <c r="Y1118">
        <v>2012</v>
      </c>
      <c r="Z1118">
        <v>2012</v>
      </c>
      <c r="AA1118">
        <v>0.39</v>
      </c>
    </row>
    <row r="1119" spans="1:27" x14ac:dyDescent="0.25">
      <c r="A1119" t="s">
        <v>1352</v>
      </c>
      <c r="B1119" t="s">
        <v>139</v>
      </c>
      <c r="C1119" t="s">
        <v>1364</v>
      </c>
      <c r="D1119" t="s">
        <v>30</v>
      </c>
      <c r="E1119" s="1">
        <v>41624</v>
      </c>
      <c r="F1119">
        <v>-4725</v>
      </c>
      <c r="G1119">
        <v>8.19</v>
      </c>
      <c r="H1119">
        <v>10.7</v>
      </c>
      <c r="I1119">
        <v>46.94</v>
      </c>
      <c r="J1119">
        <v>1536228</v>
      </c>
      <c r="K1119" s="1">
        <v>41624</v>
      </c>
      <c r="L1119">
        <v>-39056</v>
      </c>
      <c r="M1119">
        <v>7.78</v>
      </c>
      <c r="N1119">
        <v>10.119999999999999</v>
      </c>
      <c r="O1119">
        <v>46.94</v>
      </c>
      <c r="P1119" s="1">
        <v>41274</v>
      </c>
      <c r="Q1119">
        <v>1487358</v>
      </c>
      <c r="R1119" t="s">
        <v>51</v>
      </c>
      <c r="S1119">
        <v>6.5333333333333297</v>
      </c>
      <c r="T1119" t="s">
        <v>32</v>
      </c>
      <c r="U1119" t="s">
        <v>33</v>
      </c>
      <c r="V1119" t="s">
        <v>34</v>
      </c>
      <c r="W1119" t="s">
        <v>34</v>
      </c>
      <c r="X1119" t="s">
        <v>1354</v>
      </c>
      <c r="Y1119">
        <v>2013</v>
      </c>
      <c r="Z1119">
        <v>2013</v>
      </c>
      <c r="AA1119">
        <v>0.39</v>
      </c>
    </row>
    <row r="1120" spans="1:27" x14ac:dyDescent="0.25">
      <c r="A1120" t="s">
        <v>1352</v>
      </c>
      <c r="B1120" t="s">
        <v>139</v>
      </c>
      <c r="C1120" t="s">
        <v>1365</v>
      </c>
      <c r="D1120" t="s">
        <v>38</v>
      </c>
      <c r="E1120" s="1">
        <v>41624</v>
      </c>
      <c r="F1120">
        <v>5956</v>
      </c>
      <c r="G1120">
        <v>5.36</v>
      </c>
      <c r="H1120">
        <v>10.4</v>
      </c>
      <c r="I1120">
        <v>46.94</v>
      </c>
      <c r="J1120">
        <v>208572</v>
      </c>
      <c r="K1120" s="1">
        <v>41624</v>
      </c>
      <c r="L1120">
        <v>3917</v>
      </c>
      <c r="M1120">
        <v>6.04</v>
      </c>
      <c r="N1120">
        <v>9.73</v>
      </c>
      <c r="O1120">
        <v>46.94</v>
      </c>
      <c r="P1120" s="1">
        <v>41274</v>
      </c>
      <c r="Q1120">
        <v>191550</v>
      </c>
      <c r="R1120" t="s">
        <v>51</v>
      </c>
      <c r="S1120">
        <v>6.5333333333333297</v>
      </c>
      <c r="T1120" t="s">
        <v>39</v>
      </c>
      <c r="U1120" t="s">
        <v>33</v>
      </c>
      <c r="V1120" t="s">
        <v>34</v>
      </c>
      <c r="W1120" t="s">
        <v>34</v>
      </c>
      <c r="X1120" t="s">
        <v>1354</v>
      </c>
      <c r="Y1120">
        <v>2013</v>
      </c>
      <c r="Z1120">
        <v>2013</v>
      </c>
      <c r="AA1120">
        <v>0.39</v>
      </c>
    </row>
    <row r="1121" spans="1:27" x14ac:dyDescent="0.25">
      <c r="A1121" t="s">
        <v>1352</v>
      </c>
      <c r="B1121" t="s">
        <v>1355</v>
      </c>
      <c r="C1121" t="s">
        <v>1366</v>
      </c>
      <c r="D1121" t="s">
        <v>30</v>
      </c>
      <c r="E1121" s="1">
        <v>41921</v>
      </c>
      <c r="F1121">
        <v>37776</v>
      </c>
      <c r="G1121">
        <v>8.25</v>
      </c>
      <c r="H1121">
        <v>10.119999999999999</v>
      </c>
      <c r="I1121">
        <v>48.17</v>
      </c>
      <c r="J1121">
        <v>5249675</v>
      </c>
      <c r="K1121" s="1">
        <v>41921</v>
      </c>
      <c r="L1121">
        <v>0</v>
      </c>
      <c r="M1121">
        <v>8.09</v>
      </c>
      <c r="N1121">
        <v>9.8000000000000007</v>
      </c>
      <c r="O1121">
        <v>48.17</v>
      </c>
      <c r="P1121" s="1">
        <v>41639</v>
      </c>
      <c r="Q1121">
        <v>0</v>
      </c>
      <c r="R1121" t="s">
        <v>43</v>
      </c>
      <c r="S1121">
        <v>5.3333333333333304</v>
      </c>
      <c r="T1121" t="s">
        <v>32</v>
      </c>
      <c r="U1121" t="s">
        <v>40</v>
      </c>
      <c r="V1121" t="s">
        <v>34</v>
      </c>
      <c r="W1121" t="s">
        <v>34</v>
      </c>
      <c r="X1121" t="s">
        <v>1354</v>
      </c>
      <c r="Y1121">
        <v>2014</v>
      </c>
      <c r="Z1121">
        <v>2014</v>
      </c>
      <c r="AA1121">
        <v>0.39</v>
      </c>
    </row>
    <row r="1122" spans="1:27" x14ac:dyDescent="0.25">
      <c r="A1122" t="s">
        <v>1352</v>
      </c>
      <c r="B1122" t="s">
        <v>139</v>
      </c>
      <c r="C1122" t="s">
        <v>1367</v>
      </c>
      <c r="D1122" t="s">
        <v>30</v>
      </c>
      <c r="E1122" s="1">
        <v>42726</v>
      </c>
      <c r="F1122">
        <v>21623</v>
      </c>
      <c r="G1122">
        <v>6.97</v>
      </c>
      <c r="H1122">
        <v>10.26</v>
      </c>
      <c r="I1122">
        <v>48.03</v>
      </c>
      <c r="J1122">
        <v>1652549</v>
      </c>
      <c r="K1122" s="1">
        <v>42726</v>
      </c>
      <c r="L1122">
        <v>-2923</v>
      </c>
      <c r="M1122">
        <v>6.65</v>
      </c>
      <c r="N1122">
        <v>9.6</v>
      </c>
      <c r="O1122">
        <v>48.03</v>
      </c>
      <c r="P1122" s="1">
        <v>42369</v>
      </c>
      <c r="Q1122">
        <v>0</v>
      </c>
      <c r="R1122" t="s">
        <v>43</v>
      </c>
      <c r="S1122">
        <v>6.6333333333333302</v>
      </c>
      <c r="T1122" t="s">
        <v>32</v>
      </c>
      <c r="U1122" t="s">
        <v>40</v>
      </c>
      <c r="V1122" t="s">
        <v>34</v>
      </c>
      <c r="W1122" t="s">
        <v>34</v>
      </c>
      <c r="X1122" t="s">
        <v>1354</v>
      </c>
      <c r="Y1122">
        <v>2016</v>
      </c>
      <c r="Z1122">
        <v>2016</v>
      </c>
      <c r="AA1122">
        <v>0.39</v>
      </c>
    </row>
    <row r="1123" spans="1:27" x14ac:dyDescent="0.25">
      <c r="A1123" t="s">
        <v>1352</v>
      </c>
      <c r="B1123" t="s">
        <v>139</v>
      </c>
      <c r="C1123" t="s">
        <v>1368</v>
      </c>
      <c r="D1123" t="s">
        <v>38</v>
      </c>
      <c r="E1123" s="1">
        <v>42726</v>
      </c>
      <c r="F1123">
        <v>-1542</v>
      </c>
      <c r="G1123">
        <v>5.95</v>
      </c>
      <c r="H1123">
        <v>9.9700000000000006</v>
      </c>
      <c r="I1123">
        <v>48.03</v>
      </c>
      <c r="J1123">
        <v>202776</v>
      </c>
      <c r="K1123" s="1">
        <v>42726</v>
      </c>
      <c r="L1123">
        <v>-2402</v>
      </c>
      <c r="M1123">
        <v>5.75</v>
      </c>
      <c r="N1123">
        <v>9.5</v>
      </c>
      <c r="O1123">
        <v>48.03</v>
      </c>
      <c r="P1123" s="1">
        <v>42369</v>
      </c>
      <c r="Q1123">
        <v>0</v>
      </c>
      <c r="R1123" t="s">
        <v>43</v>
      </c>
      <c r="S1123">
        <v>6.6333333333333302</v>
      </c>
      <c r="T1123" t="s">
        <v>39</v>
      </c>
      <c r="U1123" t="s">
        <v>40</v>
      </c>
      <c r="V1123" t="s">
        <v>34</v>
      </c>
      <c r="W1123" t="s">
        <v>34</v>
      </c>
      <c r="X1123" t="s">
        <v>1354</v>
      </c>
      <c r="Y1123">
        <v>2016</v>
      </c>
      <c r="Z1123">
        <v>2016</v>
      </c>
      <c r="AA1123">
        <v>0.39</v>
      </c>
    </row>
    <row r="1124" spans="1:27" x14ac:dyDescent="0.25">
      <c r="A1124" t="s">
        <v>1352</v>
      </c>
      <c r="B1124" t="s">
        <v>1355</v>
      </c>
      <c r="C1124" t="s">
        <v>1369</v>
      </c>
      <c r="D1124" t="s">
        <v>30</v>
      </c>
      <c r="E1124" s="1">
        <v>43098</v>
      </c>
      <c r="F1124">
        <v>28913</v>
      </c>
      <c r="G1124">
        <v>8.3000000000000007</v>
      </c>
      <c r="H1124">
        <v>10.1</v>
      </c>
      <c r="I1124">
        <v>49.99</v>
      </c>
      <c r="J1124">
        <v>5045996</v>
      </c>
      <c r="K1124" s="1">
        <v>43098</v>
      </c>
      <c r="L1124">
        <v>-26355</v>
      </c>
      <c r="M1124">
        <v>8</v>
      </c>
      <c r="N1124">
        <v>9.51</v>
      </c>
      <c r="O1124">
        <v>49.99</v>
      </c>
      <c r="P1124" s="1">
        <v>42735</v>
      </c>
      <c r="Q1124">
        <v>4983038</v>
      </c>
      <c r="R1124" t="s">
        <v>51</v>
      </c>
      <c r="S1124">
        <v>6.9</v>
      </c>
      <c r="T1124" t="s">
        <v>32</v>
      </c>
      <c r="U1124" t="s">
        <v>33</v>
      </c>
      <c r="V1124" t="s">
        <v>34</v>
      </c>
      <c r="W1124" t="s">
        <v>34</v>
      </c>
      <c r="X1124" t="s">
        <v>1354</v>
      </c>
      <c r="Y1124">
        <v>2017</v>
      </c>
      <c r="Z1124">
        <v>2017</v>
      </c>
      <c r="AA1124">
        <v>0.39</v>
      </c>
    </row>
    <row r="1125" spans="1:27" x14ac:dyDescent="0.25">
      <c r="A1125" t="s">
        <v>1352</v>
      </c>
      <c r="B1125" t="s">
        <v>99</v>
      </c>
      <c r="C1125" t="s">
        <v>1370</v>
      </c>
      <c r="D1125" t="s">
        <v>38</v>
      </c>
      <c r="E1125" s="1">
        <v>43458</v>
      </c>
      <c r="F1125">
        <v>28286.29</v>
      </c>
      <c r="G1125">
        <v>7.16</v>
      </c>
      <c r="H1125">
        <v>10.3</v>
      </c>
      <c r="I1125">
        <v>49.66</v>
      </c>
      <c r="J1125">
        <v>1116268.1669999999</v>
      </c>
      <c r="K1125" s="1">
        <v>43458</v>
      </c>
      <c r="L1125">
        <v>9214.5570000000007</v>
      </c>
      <c r="M1125">
        <v>6.65</v>
      </c>
      <c r="N1125">
        <v>9.25</v>
      </c>
      <c r="O1125">
        <v>49.66</v>
      </c>
      <c r="P1125" s="1">
        <v>43131</v>
      </c>
      <c r="Q1125">
        <v>1110379.557</v>
      </c>
      <c r="R1125" t="s">
        <v>51</v>
      </c>
      <c r="S1125">
        <v>6.9666666666666597</v>
      </c>
      <c r="T1125" t="s">
        <v>39</v>
      </c>
      <c r="U1125" t="s">
        <v>33</v>
      </c>
      <c r="V1125" t="s">
        <v>34</v>
      </c>
      <c r="W1125" t="s">
        <v>34</v>
      </c>
      <c r="X1125" t="s">
        <v>1354</v>
      </c>
      <c r="Y1125">
        <v>2018</v>
      </c>
      <c r="Z1125">
        <v>2018</v>
      </c>
      <c r="AA1125">
        <v>0.25</v>
      </c>
    </row>
    <row r="1126" spans="1:27" x14ac:dyDescent="0.25">
      <c r="A1126" t="s">
        <v>1352</v>
      </c>
      <c r="B1126" t="s">
        <v>99</v>
      </c>
      <c r="C1126" t="s">
        <v>1371</v>
      </c>
      <c r="D1126" t="s">
        <v>38</v>
      </c>
      <c r="E1126" s="1">
        <v>43458</v>
      </c>
      <c r="F1126">
        <v>1361.951</v>
      </c>
      <c r="G1126">
        <v>7.51</v>
      </c>
      <c r="H1126">
        <v>10.3</v>
      </c>
      <c r="I1126">
        <v>49.66</v>
      </c>
      <c r="J1126">
        <v>136142.12899999999</v>
      </c>
      <c r="K1126" s="1">
        <v>43458</v>
      </c>
      <c r="L1126">
        <v>-2122.556</v>
      </c>
      <c r="M1126">
        <v>6.98</v>
      </c>
      <c r="N1126">
        <v>9.25</v>
      </c>
      <c r="O1126">
        <v>49.66</v>
      </c>
      <c r="P1126" s="1">
        <v>43131</v>
      </c>
      <c r="Q1126">
        <v>134230.37599999999</v>
      </c>
      <c r="R1126" t="s">
        <v>51</v>
      </c>
      <c r="S1126">
        <v>6.9666666666666597</v>
      </c>
      <c r="T1126" t="s">
        <v>39</v>
      </c>
      <c r="U1126" t="s">
        <v>33</v>
      </c>
      <c r="V1126" t="s">
        <v>34</v>
      </c>
      <c r="W1126" t="s">
        <v>34</v>
      </c>
      <c r="X1126" t="s">
        <v>1354</v>
      </c>
      <c r="Y1126">
        <v>2018</v>
      </c>
      <c r="Z1126">
        <v>2018</v>
      </c>
      <c r="AA1126">
        <v>0.25</v>
      </c>
    </row>
    <row r="1127" spans="1:27" x14ac:dyDescent="0.25">
      <c r="A1127" t="s">
        <v>1352</v>
      </c>
      <c r="B1127" t="s">
        <v>139</v>
      </c>
      <c r="C1127" t="s">
        <v>1372</v>
      </c>
      <c r="D1127" t="s">
        <v>30</v>
      </c>
      <c r="E1127" s="1">
        <v>43823</v>
      </c>
      <c r="F1127">
        <v>5954</v>
      </c>
      <c r="G1127">
        <v>7.11</v>
      </c>
      <c r="H1127">
        <v>10.210000000000001</v>
      </c>
      <c r="I1127">
        <v>50.92</v>
      </c>
      <c r="J1127">
        <v>1818844</v>
      </c>
      <c r="K1127" s="1">
        <v>43823</v>
      </c>
      <c r="L1127">
        <v>-5013</v>
      </c>
      <c r="M1127">
        <v>6.85</v>
      </c>
      <c r="N1127">
        <v>9.6999999999999993</v>
      </c>
      <c r="O1127">
        <v>50.92</v>
      </c>
      <c r="P1127" s="1">
        <v>43465</v>
      </c>
      <c r="Q1127">
        <v>1818527</v>
      </c>
      <c r="R1127" t="s">
        <v>51</v>
      </c>
      <c r="S1127">
        <v>6.8</v>
      </c>
      <c r="T1127" t="s">
        <v>32</v>
      </c>
      <c r="U1127" t="s">
        <v>40</v>
      </c>
      <c r="V1127" t="s">
        <v>34</v>
      </c>
      <c r="W1127" t="s">
        <v>34</v>
      </c>
      <c r="X1127" t="s">
        <v>1354</v>
      </c>
      <c r="Y1127">
        <v>2019</v>
      </c>
      <c r="Z1127">
        <v>2019</v>
      </c>
      <c r="AA1127">
        <v>0.25</v>
      </c>
    </row>
    <row r="1128" spans="1:27" x14ac:dyDescent="0.25">
      <c r="A1128" t="s">
        <v>1352</v>
      </c>
      <c r="B1128" t="s">
        <v>99</v>
      </c>
      <c r="C1128" t="s">
        <v>1373</v>
      </c>
      <c r="D1128" t="s">
        <v>38</v>
      </c>
      <c r="E1128" s="1">
        <v>44099</v>
      </c>
      <c r="F1128">
        <v>35820.911999999997</v>
      </c>
      <c r="G1128">
        <v>6.89</v>
      </c>
      <c r="H1128">
        <v>10</v>
      </c>
      <c r="I1128">
        <v>49.26</v>
      </c>
      <c r="J1128">
        <v>1352568.328</v>
      </c>
      <c r="K1128" s="1">
        <v>44099</v>
      </c>
      <c r="L1128">
        <v>22725.569</v>
      </c>
      <c r="M1128">
        <v>6.52</v>
      </c>
      <c r="N1128">
        <v>9.25</v>
      </c>
      <c r="O1128">
        <v>49.26</v>
      </c>
      <c r="P1128" s="1">
        <v>43799</v>
      </c>
      <c r="Q1128">
        <v>1325235.5989999999</v>
      </c>
      <c r="R1128" t="s">
        <v>51</v>
      </c>
      <c r="S1128">
        <v>7</v>
      </c>
      <c r="T1128" t="s">
        <v>39</v>
      </c>
      <c r="U1128" t="s">
        <v>33</v>
      </c>
      <c r="V1128" t="s">
        <v>34</v>
      </c>
      <c r="W1128" t="s">
        <v>34</v>
      </c>
      <c r="X1128" t="s">
        <v>1354</v>
      </c>
      <c r="Y1128">
        <v>2020</v>
      </c>
      <c r="Z1128">
        <v>2020</v>
      </c>
      <c r="AA1128">
        <v>0.25</v>
      </c>
    </row>
    <row r="1129" spans="1:27" x14ac:dyDescent="0.25">
      <c r="A1129" t="s">
        <v>1352</v>
      </c>
      <c r="B1129" t="s">
        <v>99</v>
      </c>
      <c r="C1129" t="s">
        <v>1374</v>
      </c>
      <c r="D1129" t="s">
        <v>38</v>
      </c>
      <c r="E1129" s="1">
        <v>44099</v>
      </c>
      <c r="F1129">
        <v>2667.6550000000002</v>
      </c>
      <c r="G1129">
        <v>7.12</v>
      </c>
      <c r="H1129">
        <v>10</v>
      </c>
      <c r="I1129">
        <v>49.26</v>
      </c>
      <c r="J1129">
        <v>156549.139</v>
      </c>
      <c r="K1129" s="1">
        <v>44099</v>
      </c>
      <c r="L1129">
        <v>550.52499999999998</v>
      </c>
      <c r="M1129">
        <v>6.75</v>
      </c>
      <c r="N1129">
        <v>9.25</v>
      </c>
      <c r="O1129">
        <v>49.26</v>
      </c>
      <c r="P1129" s="1">
        <v>43799</v>
      </c>
      <c r="Q1129">
        <v>154965.595</v>
      </c>
      <c r="R1129" t="s">
        <v>51</v>
      </c>
      <c r="S1129">
        <v>7</v>
      </c>
      <c r="T1129" t="s">
        <v>39</v>
      </c>
      <c r="U1129" t="s">
        <v>33</v>
      </c>
      <c r="V1129" t="s">
        <v>34</v>
      </c>
      <c r="W1129" t="s">
        <v>34</v>
      </c>
      <c r="X1129" t="s">
        <v>1354</v>
      </c>
      <c r="Y1129">
        <v>2020</v>
      </c>
      <c r="Z1129">
        <v>2020</v>
      </c>
      <c r="AA1129">
        <v>0.25</v>
      </c>
    </row>
    <row r="1130" spans="1:27" x14ac:dyDescent="0.25">
      <c r="A1130" t="s">
        <v>1352</v>
      </c>
      <c r="B1130" t="s">
        <v>1355</v>
      </c>
      <c r="C1130" t="s">
        <v>1375</v>
      </c>
      <c r="D1130" t="s">
        <v>30</v>
      </c>
      <c r="E1130" s="1">
        <v>44175</v>
      </c>
      <c r="F1130">
        <v>-99563</v>
      </c>
      <c r="G1130">
        <v>7.49</v>
      </c>
      <c r="H1130">
        <v>10.08</v>
      </c>
      <c r="I1130">
        <v>51.37</v>
      </c>
      <c r="J1130">
        <v>4939564</v>
      </c>
      <c r="K1130" s="1">
        <v>44175</v>
      </c>
      <c r="L1130">
        <v>-93000</v>
      </c>
      <c r="M1130">
        <v>7.14</v>
      </c>
      <c r="N1130">
        <v>9.4</v>
      </c>
      <c r="O1130">
        <v>0</v>
      </c>
      <c r="P1130" t="s">
        <v>43</v>
      </c>
      <c r="Q1130">
        <v>0</v>
      </c>
      <c r="R1130" t="s">
        <v>43</v>
      </c>
      <c r="S1130">
        <v>6.4</v>
      </c>
      <c r="T1130" t="s">
        <v>32</v>
      </c>
      <c r="U1130" t="s">
        <v>40</v>
      </c>
      <c r="V1130" t="s">
        <v>34</v>
      </c>
      <c r="W1130" t="s">
        <v>34</v>
      </c>
      <c r="X1130" t="s">
        <v>1354</v>
      </c>
      <c r="Y1130">
        <v>2020</v>
      </c>
      <c r="Z1130">
        <v>2020</v>
      </c>
      <c r="AA1130">
        <v>0.25</v>
      </c>
    </row>
    <row r="1131" spans="1:27" x14ac:dyDescent="0.25">
      <c r="A1131" t="s">
        <v>1352</v>
      </c>
      <c r="B1131" t="s">
        <v>99</v>
      </c>
      <c r="C1131" t="s">
        <v>1376</v>
      </c>
      <c r="D1131" t="s">
        <v>38</v>
      </c>
      <c r="E1131" s="1">
        <v>44642</v>
      </c>
      <c r="F1131">
        <v>24237.905999999999</v>
      </c>
      <c r="G1131">
        <v>6.61</v>
      </c>
      <c r="H1131">
        <v>9.9</v>
      </c>
      <c r="I1131">
        <v>51</v>
      </c>
      <c r="J1131">
        <v>1539702.7790000001</v>
      </c>
      <c r="K1131" s="1">
        <v>44642</v>
      </c>
      <c r="L1131">
        <v>12750</v>
      </c>
      <c r="M1131">
        <v>0</v>
      </c>
      <c r="N1131">
        <v>9.4</v>
      </c>
      <c r="O1131">
        <v>50</v>
      </c>
      <c r="P1131" t="s">
        <v>43</v>
      </c>
      <c r="Q1131">
        <v>0</v>
      </c>
      <c r="R1131" t="s">
        <v>43</v>
      </c>
      <c r="S1131">
        <v>6.7333333333333298</v>
      </c>
      <c r="T1131" t="s">
        <v>39</v>
      </c>
      <c r="U1131" t="s">
        <v>40</v>
      </c>
      <c r="V1131" t="s">
        <v>34</v>
      </c>
      <c r="W1131" t="s">
        <v>34</v>
      </c>
      <c r="X1131" t="s">
        <v>1354</v>
      </c>
      <c r="Y1131">
        <v>2022</v>
      </c>
      <c r="Z1131">
        <v>2022</v>
      </c>
      <c r="AA1131">
        <v>0.25</v>
      </c>
    </row>
    <row r="1132" spans="1:27" x14ac:dyDescent="0.25">
      <c r="A1132" t="s">
        <v>1352</v>
      </c>
      <c r="B1132" t="s">
        <v>99</v>
      </c>
      <c r="C1132" t="s">
        <v>1377</v>
      </c>
      <c r="D1132" t="s">
        <v>38</v>
      </c>
      <c r="E1132" s="1">
        <v>44642</v>
      </c>
      <c r="F1132">
        <v>2852.0839999999998</v>
      </c>
      <c r="G1132">
        <v>6.87</v>
      </c>
      <c r="H1132">
        <v>9.9</v>
      </c>
      <c r="I1132">
        <v>51</v>
      </c>
      <c r="J1132">
        <v>177379.80900000001</v>
      </c>
      <c r="K1132" s="1">
        <v>44642</v>
      </c>
      <c r="L1132">
        <v>1300</v>
      </c>
      <c r="M1132">
        <v>0</v>
      </c>
      <c r="N1132">
        <v>9.4</v>
      </c>
      <c r="O1132">
        <v>50</v>
      </c>
      <c r="P1132" t="s">
        <v>43</v>
      </c>
      <c r="Q1132">
        <v>0</v>
      </c>
      <c r="R1132" t="s">
        <v>43</v>
      </c>
      <c r="S1132">
        <v>6.7333333333333298</v>
      </c>
      <c r="T1132" t="s">
        <v>39</v>
      </c>
      <c r="U1132" t="s">
        <v>40</v>
      </c>
      <c r="V1132" t="s">
        <v>34</v>
      </c>
      <c r="W1132" t="s">
        <v>34</v>
      </c>
      <c r="X1132" t="s">
        <v>1354</v>
      </c>
      <c r="Y1132">
        <v>2022</v>
      </c>
      <c r="Z1132">
        <v>2022</v>
      </c>
      <c r="AA1132">
        <v>0.25</v>
      </c>
    </row>
    <row r="1133" spans="1:27" x14ac:dyDescent="0.25">
      <c r="A1133" t="s">
        <v>1352</v>
      </c>
      <c r="B1133" t="s">
        <v>139</v>
      </c>
      <c r="C1133" t="s">
        <v>1378</v>
      </c>
      <c r="D1133" t="s">
        <v>30</v>
      </c>
      <c r="E1133" s="1">
        <v>44922</v>
      </c>
      <c r="F1133">
        <v>77242</v>
      </c>
      <c r="G1133">
        <v>7.49</v>
      </c>
      <c r="H1133">
        <v>10.26</v>
      </c>
      <c r="I1133">
        <v>54.76</v>
      </c>
      <c r="J1133">
        <v>2079308</v>
      </c>
      <c r="K1133" s="1">
        <v>44922</v>
      </c>
      <c r="L1133">
        <v>57821</v>
      </c>
      <c r="M1133">
        <v>6.98</v>
      </c>
      <c r="N1133">
        <v>9.56</v>
      </c>
      <c r="O1133">
        <v>52.4</v>
      </c>
      <c r="P1133" s="1">
        <v>44561</v>
      </c>
      <c r="Q1133">
        <v>2072749</v>
      </c>
      <c r="R1133" t="s">
        <v>51</v>
      </c>
      <c r="S1133">
        <v>6.8</v>
      </c>
      <c r="T1133" t="s">
        <v>32</v>
      </c>
      <c r="U1133" t="s">
        <v>33</v>
      </c>
      <c r="V1133" t="s">
        <v>34</v>
      </c>
      <c r="W1133" t="s">
        <v>34</v>
      </c>
      <c r="X1133" t="s">
        <v>1354</v>
      </c>
      <c r="Y1133">
        <v>2022</v>
      </c>
      <c r="Z1133">
        <v>2022</v>
      </c>
      <c r="AA1133">
        <v>0.25</v>
      </c>
    </row>
    <row r="1134" spans="1:27" x14ac:dyDescent="0.25">
      <c r="A1134" t="s">
        <v>1352</v>
      </c>
      <c r="B1134" t="s">
        <v>1355</v>
      </c>
      <c r="C1134" t="s">
        <v>1379</v>
      </c>
      <c r="D1134" t="s">
        <v>30</v>
      </c>
      <c r="E1134" s="1">
        <v>45286</v>
      </c>
      <c r="F1134">
        <v>96501</v>
      </c>
      <c r="G1134">
        <v>7.91</v>
      </c>
      <c r="H1134">
        <v>10.26</v>
      </c>
      <c r="I1134">
        <v>54.24</v>
      </c>
      <c r="J1134">
        <v>5510159</v>
      </c>
      <c r="K1134" s="1">
        <v>45286</v>
      </c>
      <c r="L1134">
        <v>37078</v>
      </c>
      <c r="M1134">
        <v>7.44</v>
      </c>
      <c r="N1134">
        <v>9.52</v>
      </c>
      <c r="O1134">
        <v>52.72</v>
      </c>
      <c r="P1134" s="1">
        <v>44926</v>
      </c>
      <c r="Q1134">
        <v>5374963</v>
      </c>
      <c r="R1134" t="s">
        <v>51</v>
      </c>
      <c r="S1134">
        <v>6.8</v>
      </c>
      <c r="T1134" t="s">
        <v>32</v>
      </c>
      <c r="U1134" t="s">
        <v>33</v>
      </c>
      <c r="V1134" t="s">
        <v>34</v>
      </c>
      <c r="W1134" t="s">
        <v>34</v>
      </c>
      <c r="X1134" t="s">
        <v>1354</v>
      </c>
      <c r="Y1134">
        <v>2023</v>
      </c>
      <c r="Z1134">
        <v>2023</v>
      </c>
      <c r="AA1134">
        <v>0.25</v>
      </c>
    </row>
    <row r="1135" spans="1:27" x14ac:dyDescent="0.25">
      <c r="A1135" t="s">
        <v>1352</v>
      </c>
      <c r="B1135" t="s">
        <v>99</v>
      </c>
      <c r="C1135" t="s">
        <v>1380</v>
      </c>
      <c r="D1135" t="s">
        <v>38</v>
      </c>
      <c r="E1135" s="1">
        <v>45390</v>
      </c>
      <c r="F1135">
        <v>10472.574000000001</v>
      </c>
      <c r="G1135">
        <v>7.26</v>
      </c>
      <c r="H1135">
        <v>10</v>
      </c>
      <c r="I1135">
        <v>50</v>
      </c>
      <c r="J1135">
        <v>227060.27600000001</v>
      </c>
      <c r="K1135" s="1">
        <v>45390</v>
      </c>
      <c r="L1135">
        <v>8700</v>
      </c>
      <c r="M1135">
        <v>7.01</v>
      </c>
      <c r="N1135">
        <v>9.5</v>
      </c>
      <c r="O1135">
        <v>50</v>
      </c>
      <c r="P1135" s="1">
        <v>45077</v>
      </c>
      <c r="Q1135">
        <v>0</v>
      </c>
      <c r="R1135" t="s">
        <v>51</v>
      </c>
      <c r="S1135">
        <v>7</v>
      </c>
      <c r="T1135" t="s">
        <v>39</v>
      </c>
      <c r="U1135" t="s">
        <v>40</v>
      </c>
      <c r="V1135" t="s">
        <v>34</v>
      </c>
      <c r="W1135" t="s">
        <v>34</v>
      </c>
      <c r="X1135" t="s">
        <v>1354</v>
      </c>
      <c r="Y1135">
        <v>2024</v>
      </c>
      <c r="Z1135">
        <v>2024</v>
      </c>
      <c r="AA1135">
        <v>0.25</v>
      </c>
    </row>
    <row r="1136" spans="1:27" x14ac:dyDescent="0.25">
      <c r="A1136" t="s">
        <v>1352</v>
      </c>
      <c r="B1136" t="s">
        <v>99</v>
      </c>
      <c r="C1136" t="s">
        <v>1381</v>
      </c>
      <c r="D1136" t="s">
        <v>38</v>
      </c>
      <c r="E1136" s="1">
        <v>45390</v>
      </c>
      <c r="F1136">
        <v>63504.347999999998</v>
      </c>
      <c r="G1136">
        <v>7.25</v>
      </c>
      <c r="H1136">
        <v>10</v>
      </c>
      <c r="I1136">
        <v>50</v>
      </c>
      <c r="J1136">
        <v>1780732.966</v>
      </c>
      <c r="K1136" s="1">
        <v>45390</v>
      </c>
      <c r="L1136">
        <v>50400</v>
      </c>
      <c r="M1136">
        <v>7</v>
      </c>
      <c r="N1136">
        <v>9.5</v>
      </c>
      <c r="O1136">
        <v>50</v>
      </c>
      <c r="P1136" s="1">
        <v>45077</v>
      </c>
      <c r="Q1136">
        <v>0</v>
      </c>
      <c r="R1136" t="s">
        <v>51</v>
      </c>
      <c r="S1136">
        <v>7</v>
      </c>
      <c r="T1136" t="s">
        <v>39</v>
      </c>
      <c r="U1136" t="s">
        <v>40</v>
      </c>
      <c r="V1136" t="s">
        <v>34</v>
      </c>
      <c r="W1136" t="s">
        <v>34</v>
      </c>
      <c r="X1136" t="s">
        <v>1354</v>
      </c>
      <c r="Y1136">
        <v>2024</v>
      </c>
      <c r="Z1136">
        <v>2024</v>
      </c>
      <c r="AA1136">
        <v>0.25</v>
      </c>
    </row>
    <row r="1137" spans="1:27" x14ac:dyDescent="0.25">
      <c r="A1137" t="s">
        <v>1382</v>
      </c>
      <c r="B1137" t="s">
        <v>1383</v>
      </c>
      <c r="C1137" t="s">
        <v>1384</v>
      </c>
      <c r="D1137" t="s">
        <v>30</v>
      </c>
      <c r="E1137" s="1">
        <v>39532</v>
      </c>
      <c r="F1137">
        <v>1201457</v>
      </c>
      <c r="G1137">
        <v>8.58</v>
      </c>
      <c r="H1137">
        <v>11.5</v>
      </c>
      <c r="I1137">
        <v>48.45</v>
      </c>
      <c r="J1137">
        <v>13275161</v>
      </c>
      <c r="K1137" s="1">
        <v>39532</v>
      </c>
      <c r="L1137">
        <v>425289</v>
      </c>
      <c r="M1137">
        <v>7.34</v>
      </c>
      <c r="N1137">
        <v>9.1</v>
      </c>
      <c r="O1137">
        <v>47.98</v>
      </c>
      <c r="P1137" s="1">
        <v>39903</v>
      </c>
      <c r="Q1137">
        <v>12586862</v>
      </c>
      <c r="R1137" t="s">
        <v>31</v>
      </c>
      <c r="S1137">
        <v>10.8666666666666</v>
      </c>
      <c r="T1137" t="s">
        <v>39</v>
      </c>
      <c r="U1137" t="s">
        <v>33</v>
      </c>
      <c r="V1137" t="s">
        <v>34</v>
      </c>
      <c r="W1137" t="s">
        <v>34</v>
      </c>
      <c r="X1137" t="s">
        <v>1385</v>
      </c>
      <c r="Y1137">
        <v>2008</v>
      </c>
      <c r="Z1137">
        <v>2008</v>
      </c>
      <c r="AA1137">
        <v>0.39</v>
      </c>
    </row>
    <row r="1138" spans="1:27" x14ac:dyDescent="0.25">
      <c r="A1138" t="s">
        <v>1382</v>
      </c>
      <c r="B1138" t="s">
        <v>1386</v>
      </c>
      <c r="C1138" t="s">
        <v>1387</v>
      </c>
      <c r="D1138" t="s">
        <v>30</v>
      </c>
      <c r="E1138" s="1">
        <v>39645</v>
      </c>
      <c r="F1138">
        <v>47800</v>
      </c>
      <c r="G1138">
        <v>8.8000000000000007</v>
      </c>
      <c r="H1138">
        <v>11.5</v>
      </c>
      <c r="I1138">
        <v>48.6</v>
      </c>
      <c r="J1138">
        <v>528615</v>
      </c>
      <c r="K1138" s="1">
        <v>39645</v>
      </c>
      <c r="L1138">
        <v>15591</v>
      </c>
      <c r="M1138">
        <v>7.69</v>
      </c>
      <c r="N1138">
        <v>9.4</v>
      </c>
      <c r="O1138">
        <v>48</v>
      </c>
      <c r="P1138" s="1">
        <v>39994</v>
      </c>
      <c r="Q1138">
        <v>504002</v>
      </c>
      <c r="R1138" t="s">
        <v>31</v>
      </c>
      <c r="S1138">
        <v>11.3666666666666</v>
      </c>
      <c r="T1138" t="s">
        <v>39</v>
      </c>
      <c r="U1138" t="s">
        <v>40</v>
      </c>
      <c r="V1138" t="s">
        <v>41</v>
      </c>
      <c r="W1138" t="s">
        <v>34</v>
      </c>
      <c r="X1138" t="s">
        <v>1385</v>
      </c>
      <c r="Y1138">
        <v>2008</v>
      </c>
      <c r="Z1138">
        <v>2008</v>
      </c>
      <c r="AA1138">
        <v>0.39</v>
      </c>
    </row>
    <row r="1139" spans="1:27" x14ac:dyDescent="0.25">
      <c r="A1139" t="s">
        <v>1382</v>
      </c>
      <c r="B1139" t="s">
        <v>1383</v>
      </c>
      <c r="C1139" t="s">
        <v>1388</v>
      </c>
      <c r="D1139" t="s">
        <v>30</v>
      </c>
      <c r="E1139" s="1">
        <v>39927</v>
      </c>
      <c r="F1139">
        <v>819024</v>
      </c>
      <c r="G1139">
        <v>7.97</v>
      </c>
      <c r="H1139">
        <v>10</v>
      </c>
      <c r="I1139">
        <v>48.47</v>
      </c>
      <c r="J1139">
        <v>14483004</v>
      </c>
      <c r="K1139" s="1">
        <v>39927</v>
      </c>
      <c r="L1139">
        <v>523405</v>
      </c>
      <c r="M1139">
        <v>7.79</v>
      </c>
      <c r="N1139">
        <v>10</v>
      </c>
      <c r="O1139">
        <v>48</v>
      </c>
      <c r="P1139" s="1">
        <v>40268</v>
      </c>
      <c r="Q1139">
        <v>14097323</v>
      </c>
      <c r="R1139" t="s">
        <v>31</v>
      </c>
      <c r="S1139">
        <v>11.6666666666666</v>
      </c>
      <c r="T1139" t="s">
        <v>39</v>
      </c>
      <c r="U1139" t="s">
        <v>33</v>
      </c>
      <c r="V1139" t="s">
        <v>34</v>
      </c>
      <c r="W1139" t="s">
        <v>34</v>
      </c>
      <c r="X1139" t="s">
        <v>1385</v>
      </c>
      <c r="Y1139">
        <v>2009</v>
      </c>
      <c r="Z1139">
        <v>2009</v>
      </c>
      <c r="AA1139">
        <v>0.39</v>
      </c>
    </row>
    <row r="1140" spans="1:27" x14ac:dyDescent="0.25">
      <c r="A1140" t="s">
        <v>1382</v>
      </c>
      <c r="B1140" t="s">
        <v>1389</v>
      </c>
      <c r="C1140" t="s">
        <v>1390</v>
      </c>
      <c r="D1140" t="s">
        <v>38</v>
      </c>
      <c r="E1140" s="1">
        <v>39948</v>
      </c>
      <c r="F1140">
        <v>81900</v>
      </c>
      <c r="G1140">
        <v>8.31</v>
      </c>
      <c r="H1140">
        <v>11</v>
      </c>
      <c r="I1140">
        <v>50</v>
      </c>
      <c r="J1140">
        <v>1077000</v>
      </c>
      <c r="K1140" s="1">
        <v>39948</v>
      </c>
      <c r="L1140">
        <v>39428</v>
      </c>
      <c r="M1140">
        <v>7.7</v>
      </c>
      <c r="N1140">
        <v>10.199999999999999</v>
      </c>
      <c r="O1140">
        <v>43.7</v>
      </c>
      <c r="P1140" s="1">
        <v>40268</v>
      </c>
      <c r="Q1140">
        <v>1029252</v>
      </c>
      <c r="R1140" t="s">
        <v>31</v>
      </c>
      <c r="S1140">
        <v>11.9</v>
      </c>
      <c r="T1140" t="s">
        <v>39</v>
      </c>
      <c r="U1140" t="s">
        <v>40</v>
      </c>
      <c r="V1140" t="s">
        <v>41</v>
      </c>
      <c r="W1140" t="s">
        <v>34</v>
      </c>
      <c r="X1140" t="s">
        <v>1385</v>
      </c>
      <c r="Y1140">
        <v>2009</v>
      </c>
      <c r="Z1140">
        <v>2009</v>
      </c>
      <c r="AA1140">
        <v>0.39</v>
      </c>
    </row>
    <row r="1141" spans="1:27" x14ac:dyDescent="0.25">
      <c r="A1141" t="s">
        <v>1382</v>
      </c>
      <c r="B1141" t="s">
        <v>1391</v>
      </c>
      <c r="C1141" t="s">
        <v>1392</v>
      </c>
      <c r="D1141" t="s">
        <v>30</v>
      </c>
      <c r="E1141" s="1">
        <v>39986</v>
      </c>
      <c r="F1141">
        <v>66121</v>
      </c>
      <c r="G1141">
        <v>7.34</v>
      </c>
      <c r="H1141">
        <v>10.050000000000001</v>
      </c>
      <c r="I1141">
        <v>48</v>
      </c>
      <c r="J1141">
        <v>678043</v>
      </c>
      <c r="K1141" s="1">
        <v>39986</v>
      </c>
      <c r="L1141">
        <v>39597</v>
      </c>
      <c r="M1141">
        <v>7.28</v>
      </c>
      <c r="N1141">
        <v>10</v>
      </c>
      <c r="O1141">
        <v>47</v>
      </c>
      <c r="P1141" s="1">
        <v>40359</v>
      </c>
      <c r="Q1141">
        <v>674360</v>
      </c>
      <c r="R1141" t="s">
        <v>31</v>
      </c>
      <c r="S1141">
        <v>10.8666666666666</v>
      </c>
      <c r="T1141" t="s">
        <v>39</v>
      </c>
      <c r="U1141" t="s">
        <v>33</v>
      </c>
      <c r="V1141" t="s">
        <v>34</v>
      </c>
      <c r="W1141" t="s">
        <v>34</v>
      </c>
      <c r="X1141" t="s">
        <v>1385</v>
      </c>
      <c r="Y1141">
        <v>2009</v>
      </c>
      <c r="Z1141">
        <v>2009</v>
      </c>
      <c r="AA1141">
        <v>0.39</v>
      </c>
    </row>
    <row r="1142" spans="1:27" x14ac:dyDescent="0.25">
      <c r="A1142" t="s">
        <v>1382</v>
      </c>
      <c r="B1142" t="s">
        <v>1391</v>
      </c>
      <c r="C1142" t="s">
        <v>1393</v>
      </c>
      <c r="D1142" t="s">
        <v>38</v>
      </c>
      <c r="E1142" s="1">
        <v>39986</v>
      </c>
      <c r="F1142">
        <v>20202</v>
      </c>
      <c r="G1142">
        <v>7.34</v>
      </c>
      <c r="H1142">
        <v>10.050000000000001</v>
      </c>
      <c r="I1142">
        <v>48</v>
      </c>
      <c r="J1142">
        <v>183883</v>
      </c>
      <c r="K1142" s="1">
        <v>39986</v>
      </c>
      <c r="L1142">
        <v>13828</v>
      </c>
      <c r="M1142">
        <v>7.28</v>
      </c>
      <c r="N1142">
        <v>10</v>
      </c>
      <c r="O1142">
        <v>47</v>
      </c>
      <c r="P1142" s="1">
        <v>40359</v>
      </c>
      <c r="Q1142">
        <v>183206</v>
      </c>
      <c r="R1142" t="s">
        <v>31</v>
      </c>
      <c r="S1142">
        <v>10.8666666666666</v>
      </c>
      <c r="T1142" t="s">
        <v>39</v>
      </c>
      <c r="U1142" t="s">
        <v>33</v>
      </c>
      <c r="V1142" t="s">
        <v>34</v>
      </c>
      <c r="W1142" t="s">
        <v>34</v>
      </c>
      <c r="X1142" t="s">
        <v>1385</v>
      </c>
      <c r="Y1142">
        <v>2009</v>
      </c>
      <c r="Z1142">
        <v>2009</v>
      </c>
      <c r="AA1142">
        <v>0.39</v>
      </c>
    </row>
    <row r="1143" spans="1:27" x14ac:dyDescent="0.25">
      <c r="A1143" t="s">
        <v>1382</v>
      </c>
      <c r="B1143" t="s">
        <v>1386</v>
      </c>
      <c r="C1143" t="s">
        <v>1394</v>
      </c>
      <c r="D1143" t="s">
        <v>38</v>
      </c>
      <c r="E1143" s="1">
        <v>40102</v>
      </c>
      <c r="F1143">
        <v>23206</v>
      </c>
      <c r="G1143">
        <v>9.48</v>
      </c>
      <c r="H1143">
        <v>11.6</v>
      </c>
      <c r="I1143">
        <v>48</v>
      </c>
      <c r="J1143">
        <v>284611</v>
      </c>
      <c r="K1143" s="1">
        <v>40102</v>
      </c>
      <c r="L1143">
        <v>8964</v>
      </c>
      <c r="M1143">
        <v>8.49</v>
      </c>
      <c r="N1143">
        <v>10.4</v>
      </c>
      <c r="O1143">
        <v>48</v>
      </c>
      <c r="P1143" s="1">
        <v>40482</v>
      </c>
      <c r="Q1143">
        <v>279799</v>
      </c>
      <c r="R1143" t="s">
        <v>31</v>
      </c>
      <c r="S1143">
        <v>10.8</v>
      </c>
      <c r="T1143" t="s">
        <v>39</v>
      </c>
      <c r="U1143" t="s">
        <v>40</v>
      </c>
      <c r="V1143" t="s">
        <v>41</v>
      </c>
      <c r="W1143" t="s">
        <v>34</v>
      </c>
      <c r="X1143" t="s">
        <v>1385</v>
      </c>
      <c r="Y1143">
        <v>2009</v>
      </c>
      <c r="Z1143">
        <v>2009</v>
      </c>
      <c r="AA1143">
        <v>0.39</v>
      </c>
    </row>
    <row r="1144" spans="1:27" x14ac:dyDescent="0.25">
      <c r="A1144" t="s">
        <v>1382</v>
      </c>
      <c r="B1144" t="s">
        <v>1383</v>
      </c>
      <c r="C1144" t="s">
        <v>1395</v>
      </c>
      <c r="D1144" t="s">
        <v>30</v>
      </c>
      <c r="E1144" s="1">
        <v>40262</v>
      </c>
      <c r="F1144">
        <v>853000</v>
      </c>
      <c r="G1144">
        <v>8.2899999999999991</v>
      </c>
      <c r="H1144">
        <v>10.9</v>
      </c>
      <c r="I1144">
        <v>48</v>
      </c>
      <c r="J1144">
        <v>15107000</v>
      </c>
      <c r="K1144" s="1">
        <v>40262</v>
      </c>
      <c r="L1144">
        <v>540817</v>
      </c>
      <c r="M1144">
        <v>7.76</v>
      </c>
      <c r="N1144">
        <v>10.15</v>
      </c>
      <c r="O1144">
        <v>48</v>
      </c>
      <c r="P1144" s="1">
        <v>40633</v>
      </c>
      <c r="Q1144">
        <v>14887000</v>
      </c>
      <c r="R1144" t="s">
        <v>31</v>
      </c>
      <c r="S1144">
        <v>10.7</v>
      </c>
      <c r="T1144" t="s">
        <v>39</v>
      </c>
      <c r="U1144" t="s">
        <v>40</v>
      </c>
      <c r="V1144" t="s">
        <v>41</v>
      </c>
      <c r="W1144" t="s">
        <v>34</v>
      </c>
      <c r="X1144" t="s">
        <v>1385</v>
      </c>
      <c r="Y1144">
        <v>2010</v>
      </c>
      <c r="Z1144">
        <v>2010</v>
      </c>
      <c r="AA1144">
        <v>0.39</v>
      </c>
    </row>
    <row r="1145" spans="1:27" x14ac:dyDescent="0.25">
      <c r="A1145" t="s">
        <v>1382</v>
      </c>
      <c r="B1145" t="s">
        <v>1391</v>
      </c>
      <c r="C1145" t="s">
        <v>1396</v>
      </c>
      <c r="D1145" t="s">
        <v>30</v>
      </c>
      <c r="E1145" s="1">
        <v>40345</v>
      </c>
      <c r="F1145">
        <v>26300</v>
      </c>
      <c r="G1145">
        <v>7.44</v>
      </c>
      <c r="H1145">
        <v>10</v>
      </c>
      <c r="I1145">
        <v>48</v>
      </c>
      <c r="J1145">
        <v>694121</v>
      </c>
      <c r="K1145" s="1">
        <v>40345</v>
      </c>
      <c r="L1145">
        <v>11815</v>
      </c>
      <c r="M1145">
        <v>7.43</v>
      </c>
      <c r="N1145">
        <v>10</v>
      </c>
      <c r="O1145">
        <v>48</v>
      </c>
      <c r="P1145" s="1">
        <v>40724</v>
      </c>
      <c r="Q1145">
        <v>692906</v>
      </c>
      <c r="R1145" t="s">
        <v>31</v>
      </c>
      <c r="S1145">
        <v>10.6666666666666</v>
      </c>
      <c r="T1145" t="s">
        <v>39</v>
      </c>
      <c r="U1145" t="s">
        <v>40</v>
      </c>
      <c r="V1145" t="s">
        <v>41</v>
      </c>
      <c r="W1145" t="s">
        <v>34</v>
      </c>
      <c r="X1145" t="s">
        <v>1385</v>
      </c>
      <c r="Y1145">
        <v>2010</v>
      </c>
      <c r="Z1145">
        <v>2010</v>
      </c>
      <c r="AA1145">
        <v>0.39</v>
      </c>
    </row>
    <row r="1146" spans="1:27" x14ac:dyDescent="0.25">
      <c r="A1146" t="s">
        <v>1382</v>
      </c>
      <c r="B1146" t="s">
        <v>1391</v>
      </c>
      <c r="C1146" t="s">
        <v>1397</v>
      </c>
      <c r="D1146" t="s">
        <v>38</v>
      </c>
      <c r="E1146" s="1">
        <v>40345</v>
      </c>
      <c r="F1146">
        <v>7800</v>
      </c>
      <c r="G1146">
        <v>7.44</v>
      </c>
      <c r="H1146">
        <v>10</v>
      </c>
      <c r="I1146">
        <v>48</v>
      </c>
      <c r="J1146">
        <v>190035</v>
      </c>
      <c r="K1146" s="1">
        <v>40345</v>
      </c>
      <c r="L1146">
        <v>5709</v>
      </c>
      <c r="M1146">
        <v>7.43</v>
      </c>
      <c r="N1146">
        <v>10</v>
      </c>
      <c r="O1146">
        <v>48</v>
      </c>
      <c r="P1146" s="1">
        <v>40724</v>
      </c>
      <c r="Q1146">
        <v>190124</v>
      </c>
      <c r="R1146" t="s">
        <v>31</v>
      </c>
      <c r="S1146">
        <v>10.6666666666666</v>
      </c>
      <c r="T1146" t="s">
        <v>39</v>
      </c>
      <c r="U1146" t="s">
        <v>40</v>
      </c>
      <c r="V1146" t="s">
        <v>41</v>
      </c>
      <c r="W1146" t="s">
        <v>34</v>
      </c>
      <c r="X1146" t="s">
        <v>1385</v>
      </c>
      <c r="Y1146">
        <v>2010</v>
      </c>
      <c r="Z1146">
        <v>2010</v>
      </c>
      <c r="AA1146">
        <v>0.39</v>
      </c>
    </row>
    <row r="1147" spans="1:27" x14ac:dyDescent="0.25">
      <c r="A1147" t="s">
        <v>1382</v>
      </c>
      <c r="B1147" t="s">
        <v>1398</v>
      </c>
      <c r="C1147" t="s">
        <v>1399</v>
      </c>
      <c r="D1147" t="s">
        <v>30</v>
      </c>
      <c r="E1147" s="1">
        <v>40437</v>
      </c>
      <c r="F1147">
        <v>160609</v>
      </c>
      <c r="G1147">
        <v>8.66</v>
      </c>
      <c r="H1147">
        <v>11.43</v>
      </c>
      <c r="I1147">
        <v>48</v>
      </c>
      <c r="J1147">
        <v>1589014</v>
      </c>
      <c r="K1147" s="1">
        <v>40437</v>
      </c>
      <c r="L1147">
        <v>66750</v>
      </c>
      <c r="M1147">
        <v>7.48</v>
      </c>
      <c r="N1147">
        <v>10</v>
      </c>
      <c r="O1147">
        <v>48</v>
      </c>
      <c r="P1147" s="1">
        <v>40786</v>
      </c>
      <c r="Q1147">
        <v>1565817</v>
      </c>
      <c r="R1147" t="s">
        <v>31</v>
      </c>
      <c r="S1147">
        <v>12.133333333333301</v>
      </c>
      <c r="T1147" t="s">
        <v>39</v>
      </c>
      <c r="U1147" t="s">
        <v>40</v>
      </c>
      <c r="V1147" t="s">
        <v>41</v>
      </c>
      <c r="W1147" t="s">
        <v>34</v>
      </c>
      <c r="X1147" t="s">
        <v>1385</v>
      </c>
      <c r="Y1147">
        <v>2010</v>
      </c>
      <c r="Z1147">
        <v>2010</v>
      </c>
      <c r="AA1147">
        <v>0.39</v>
      </c>
    </row>
    <row r="1148" spans="1:27" x14ac:dyDescent="0.25">
      <c r="A1148" t="s">
        <v>1382</v>
      </c>
      <c r="B1148" t="s">
        <v>1398</v>
      </c>
      <c r="C1148" t="s">
        <v>1400</v>
      </c>
      <c r="D1148" t="s">
        <v>38</v>
      </c>
      <c r="E1148" s="1">
        <v>40437</v>
      </c>
      <c r="F1148">
        <v>54928</v>
      </c>
      <c r="G1148">
        <v>8.66</v>
      </c>
      <c r="H1148">
        <v>11.43</v>
      </c>
      <c r="I1148">
        <v>48</v>
      </c>
      <c r="J1148">
        <v>495294</v>
      </c>
      <c r="K1148" s="1">
        <v>40437</v>
      </c>
      <c r="L1148">
        <v>30141</v>
      </c>
      <c r="M1148">
        <v>7.48</v>
      </c>
      <c r="N1148">
        <v>10</v>
      </c>
      <c r="O1148">
        <v>48</v>
      </c>
      <c r="P1148" s="1">
        <v>40786</v>
      </c>
      <c r="Q1148">
        <v>486897</v>
      </c>
      <c r="R1148" t="s">
        <v>31</v>
      </c>
      <c r="S1148">
        <v>12.133333333333301</v>
      </c>
      <c r="T1148" t="s">
        <v>39</v>
      </c>
      <c r="U1148" t="s">
        <v>40</v>
      </c>
      <c r="V1148" t="s">
        <v>41</v>
      </c>
      <c r="W1148" t="s">
        <v>34</v>
      </c>
      <c r="X1148" t="s">
        <v>1385</v>
      </c>
      <c r="Y1148">
        <v>2010</v>
      </c>
      <c r="Z1148">
        <v>2010</v>
      </c>
      <c r="AA1148">
        <v>0.39</v>
      </c>
    </row>
    <row r="1149" spans="1:27" x14ac:dyDescent="0.25">
      <c r="A1149" t="s">
        <v>1382</v>
      </c>
      <c r="B1149" t="s">
        <v>1401</v>
      </c>
      <c r="C1149" t="s">
        <v>1402</v>
      </c>
      <c r="D1149" t="s">
        <v>30</v>
      </c>
      <c r="E1149" s="1">
        <v>40437</v>
      </c>
      <c r="F1149">
        <v>82108</v>
      </c>
      <c r="G1149">
        <v>9.41</v>
      </c>
      <c r="H1149">
        <v>11.43</v>
      </c>
      <c r="I1149">
        <v>48</v>
      </c>
      <c r="J1149">
        <v>968541</v>
      </c>
      <c r="K1149" s="1">
        <v>40437</v>
      </c>
      <c r="L1149">
        <v>33048</v>
      </c>
      <c r="M1149">
        <v>8.4700000000000006</v>
      </c>
      <c r="N1149">
        <v>10</v>
      </c>
      <c r="O1149">
        <v>48</v>
      </c>
      <c r="P1149" s="1">
        <v>40786</v>
      </c>
      <c r="Q1149">
        <v>922875</v>
      </c>
      <c r="R1149" t="s">
        <v>31</v>
      </c>
      <c r="S1149">
        <v>12.133333333333301</v>
      </c>
      <c r="T1149" t="s">
        <v>39</v>
      </c>
      <c r="U1149" t="s">
        <v>40</v>
      </c>
      <c r="V1149" t="s">
        <v>41</v>
      </c>
      <c r="W1149" t="s">
        <v>34</v>
      </c>
      <c r="X1149" t="s">
        <v>1385</v>
      </c>
      <c r="Y1149">
        <v>2010</v>
      </c>
      <c r="Z1149">
        <v>2010</v>
      </c>
      <c r="AA1149">
        <v>0.39</v>
      </c>
    </row>
    <row r="1150" spans="1:27" x14ac:dyDescent="0.25">
      <c r="A1150" t="s">
        <v>1382</v>
      </c>
      <c r="B1150" t="s">
        <v>1401</v>
      </c>
      <c r="C1150" t="s">
        <v>1403</v>
      </c>
      <c r="D1150" t="s">
        <v>38</v>
      </c>
      <c r="E1150" s="1">
        <v>40437</v>
      </c>
      <c r="F1150">
        <v>59010</v>
      </c>
      <c r="G1150">
        <v>9.41</v>
      </c>
      <c r="H1150">
        <v>11.43</v>
      </c>
      <c r="I1150">
        <v>48</v>
      </c>
      <c r="J1150">
        <v>425863</v>
      </c>
      <c r="K1150" s="1">
        <v>40437</v>
      </c>
      <c r="L1150">
        <v>28107</v>
      </c>
      <c r="M1150">
        <v>8.4700000000000006</v>
      </c>
      <c r="N1150">
        <v>10</v>
      </c>
      <c r="O1150">
        <v>48</v>
      </c>
      <c r="P1150" s="1">
        <v>40786</v>
      </c>
      <c r="Q1150">
        <v>406049</v>
      </c>
      <c r="R1150" t="s">
        <v>31</v>
      </c>
      <c r="S1150">
        <v>12.133333333333301</v>
      </c>
      <c r="T1150" t="s">
        <v>39</v>
      </c>
      <c r="U1150" t="s">
        <v>40</v>
      </c>
      <c r="V1150" t="s">
        <v>41</v>
      </c>
      <c r="W1150" t="s">
        <v>34</v>
      </c>
      <c r="X1150" t="s">
        <v>1385</v>
      </c>
      <c r="Y1150">
        <v>2010</v>
      </c>
      <c r="Z1150">
        <v>2010</v>
      </c>
      <c r="AA1150">
        <v>0.39</v>
      </c>
    </row>
    <row r="1151" spans="1:27" x14ac:dyDescent="0.25">
      <c r="A1151" t="s">
        <v>1382</v>
      </c>
      <c r="B1151" t="s">
        <v>1383</v>
      </c>
      <c r="C1151" t="s">
        <v>1404</v>
      </c>
      <c r="D1151" t="s">
        <v>38</v>
      </c>
      <c r="E1151" s="1">
        <v>40437</v>
      </c>
      <c r="F1151">
        <v>160800</v>
      </c>
      <c r="G1151">
        <v>8.1300000000000008</v>
      </c>
      <c r="H1151">
        <v>10.8</v>
      </c>
      <c r="I1151">
        <v>48.15</v>
      </c>
      <c r="J1151">
        <v>3093338</v>
      </c>
      <c r="K1151" s="1">
        <v>40437</v>
      </c>
      <c r="L1151">
        <v>47138</v>
      </c>
      <c r="M1151">
        <v>7.46</v>
      </c>
      <c r="N1151">
        <v>9.6</v>
      </c>
      <c r="O1151">
        <v>48</v>
      </c>
      <c r="P1151" s="1">
        <v>40816</v>
      </c>
      <c r="Q1151">
        <v>3027173</v>
      </c>
      <c r="R1151" t="s">
        <v>31</v>
      </c>
      <c r="S1151">
        <v>10.466666666666599</v>
      </c>
      <c r="T1151" t="s">
        <v>39</v>
      </c>
      <c r="U1151" t="s">
        <v>40</v>
      </c>
      <c r="V1151" t="s">
        <v>41</v>
      </c>
      <c r="W1151" t="s">
        <v>34</v>
      </c>
      <c r="X1151" t="s">
        <v>1385</v>
      </c>
      <c r="Y1151">
        <v>2010</v>
      </c>
      <c r="Z1151">
        <v>2010</v>
      </c>
      <c r="AA1151">
        <v>0.39</v>
      </c>
    </row>
    <row r="1152" spans="1:27" x14ac:dyDescent="0.25">
      <c r="A1152" t="s">
        <v>1382</v>
      </c>
      <c r="B1152" t="s">
        <v>1389</v>
      </c>
      <c r="C1152" t="s">
        <v>1405</v>
      </c>
      <c r="D1152" t="s">
        <v>30</v>
      </c>
      <c r="E1152" s="1">
        <v>40563</v>
      </c>
      <c r="F1152">
        <v>361200</v>
      </c>
      <c r="G1152">
        <v>7.85</v>
      </c>
      <c r="H1152">
        <v>10.85</v>
      </c>
      <c r="I1152">
        <v>50.01</v>
      </c>
      <c r="J1152">
        <v>4019300</v>
      </c>
      <c r="K1152" s="1">
        <v>40563</v>
      </c>
      <c r="L1152">
        <v>119300</v>
      </c>
      <c r="M1152">
        <v>6.51</v>
      </c>
      <c r="N1152">
        <v>9.3000000000000007</v>
      </c>
      <c r="O1152">
        <v>48</v>
      </c>
      <c r="P1152" s="1">
        <v>40908</v>
      </c>
      <c r="Q1152">
        <v>3999500</v>
      </c>
      <c r="R1152" t="s">
        <v>31</v>
      </c>
      <c r="S1152">
        <v>11.8666666666666</v>
      </c>
      <c r="T1152" t="s">
        <v>39</v>
      </c>
      <c r="U1152" t="s">
        <v>33</v>
      </c>
      <c r="V1152" t="s">
        <v>34</v>
      </c>
      <c r="W1152" t="s">
        <v>34</v>
      </c>
      <c r="X1152" t="s">
        <v>1385</v>
      </c>
      <c r="Y1152">
        <v>2011</v>
      </c>
      <c r="Z1152">
        <v>2011</v>
      </c>
      <c r="AA1152">
        <v>0.39</v>
      </c>
    </row>
    <row r="1153" spans="1:27" x14ac:dyDescent="0.25">
      <c r="A1153" t="s">
        <v>1382</v>
      </c>
      <c r="B1153" t="s">
        <v>1386</v>
      </c>
      <c r="C1153" t="s">
        <v>1406</v>
      </c>
      <c r="D1153" t="s">
        <v>30</v>
      </c>
      <c r="E1153" s="1">
        <v>40710</v>
      </c>
      <c r="F1153">
        <v>64436</v>
      </c>
      <c r="G1153">
        <v>8.23</v>
      </c>
      <c r="H1153">
        <v>11</v>
      </c>
      <c r="I1153">
        <v>50.2</v>
      </c>
      <c r="J1153">
        <v>672231</v>
      </c>
      <c r="K1153" s="1">
        <v>40710</v>
      </c>
      <c r="L1153">
        <v>26587</v>
      </c>
      <c r="M1153">
        <v>7.22</v>
      </c>
      <c r="N1153">
        <v>9.1999999999999993</v>
      </c>
      <c r="O1153">
        <v>48</v>
      </c>
      <c r="P1153" s="1">
        <v>41090</v>
      </c>
      <c r="Q1153">
        <v>629882</v>
      </c>
      <c r="R1153" t="s">
        <v>31</v>
      </c>
      <c r="S1153">
        <v>10.7</v>
      </c>
      <c r="T1153" t="s">
        <v>39</v>
      </c>
      <c r="U1153" t="s">
        <v>33</v>
      </c>
      <c r="V1153" t="s">
        <v>34</v>
      </c>
      <c r="W1153" t="s">
        <v>34</v>
      </c>
      <c r="X1153" t="s">
        <v>1385</v>
      </c>
      <c r="Y1153">
        <v>2011</v>
      </c>
      <c r="Z1153">
        <v>2011</v>
      </c>
      <c r="AA1153">
        <v>0.39</v>
      </c>
    </row>
    <row r="1154" spans="1:27" x14ac:dyDescent="0.25">
      <c r="A1154" t="s">
        <v>1382</v>
      </c>
      <c r="B1154" t="s">
        <v>1386</v>
      </c>
      <c r="C1154" t="s">
        <v>1407</v>
      </c>
      <c r="D1154" t="s">
        <v>30</v>
      </c>
      <c r="E1154" s="1">
        <v>41074</v>
      </c>
      <c r="F1154">
        <v>31388</v>
      </c>
      <c r="G1154">
        <v>8.33</v>
      </c>
      <c r="H1154">
        <v>10.8</v>
      </c>
      <c r="I1154">
        <v>49.37</v>
      </c>
      <c r="J1154">
        <v>672775</v>
      </c>
      <c r="K1154" s="1">
        <v>41074</v>
      </c>
      <c r="L1154">
        <v>19436</v>
      </c>
      <c r="M1154">
        <v>7.61</v>
      </c>
      <c r="N1154">
        <v>9.4</v>
      </c>
      <c r="O1154">
        <v>48</v>
      </c>
      <c r="P1154" s="1">
        <v>41455</v>
      </c>
      <c r="Q1154">
        <v>671049</v>
      </c>
      <c r="R1154" t="s">
        <v>31</v>
      </c>
      <c r="S1154">
        <v>10.7</v>
      </c>
      <c r="T1154" t="s">
        <v>39</v>
      </c>
      <c r="U1154" t="s">
        <v>40</v>
      </c>
      <c r="V1154" t="s">
        <v>41</v>
      </c>
      <c r="W1154" t="s">
        <v>34</v>
      </c>
      <c r="X1154" t="s">
        <v>1385</v>
      </c>
      <c r="Y1154">
        <v>2012</v>
      </c>
      <c r="Z1154">
        <v>2012</v>
      </c>
      <c r="AA1154">
        <v>0.39</v>
      </c>
    </row>
    <row r="1155" spans="1:27" x14ac:dyDescent="0.25">
      <c r="A1155" t="s">
        <v>1382</v>
      </c>
      <c r="B1155" t="s">
        <v>1389</v>
      </c>
      <c r="C1155" t="s">
        <v>1408</v>
      </c>
      <c r="D1155" t="s">
        <v>30</v>
      </c>
      <c r="E1155" s="1">
        <v>41347</v>
      </c>
      <c r="F1155">
        <v>145422</v>
      </c>
      <c r="G1155">
        <v>7.38</v>
      </c>
      <c r="H1155">
        <v>10.55</v>
      </c>
      <c r="I1155">
        <v>51.36</v>
      </c>
      <c r="J1155">
        <v>4104202</v>
      </c>
      <c r="K1155" s="1">
        <v>41347</v>
      </c>
      <c r="L1155">
        <v>43400</v>
      </c>
      <c r="M1155">
        <v>6.5</v>
      </c>
      <c r="N1155">
        <v>9.3000000000000007</v>
      </c>
      <c r="O1155">
        <v>48</v>
      </c>
      <c r="P1155" s="1">
        <v>41729</v>
      </c>
      <c r="Q1155">
        <v>4107000</v>
      </c>
      <c r="R1155" t="s">
        <v>31</v>
      </c>
      <c r="S1155">
        <v>10.7</v>
      </c>
      <c r="T1155" t="s">
        <v>39</v>
      </c>
      <c r="U1155" t="s">
        <v>40</v>
      </c>
      <c r="V1155" t="s">
        <v>41</v>
      </c>
      <c r="W1155" t="s">
        <v>34</v>
      </c>
      <c r="X1155" t="s">
        <v>1385</v>
      </c>
      <c r="Y1155">
        <v>2013</v>
      </c>
      <c r="Z1155">
        <v>2013</v>
      </c>
      <c r="AA1155">
        <v>0.39</v>
      </c>
    </row>
    <row r="1156" spans="1:27" x14ac:dyDescent="0.25">
      <c r="A1156" t="s">
        <v>1382</v>
      </c>
      <c r="B1156" t="s">
        <v>1389</v>
      </c>
      <c r="C1156" t="s">
        <v>1409</v>
      </c>
      <c r="D1156" t="s">
        <v>38</v>
      </c>
      <c r="E1156" s="1">
        <v>41347</v>
      </c>
      <c r="F1156">
        <v>28984</v>
      </c>
      <c r="G1156">
        <v>7.38</v>
      </c>
      <c r="H1156">
        <v>10.55</v>
      </c>
      <c r="I1156">
        <v>51.36</v>
      </c>
      <c r="J1156">
        <v>1085357</v>
      </c>
      <c r="K1156" s="1">
        <v>41347</v>
      </c>
      <c r="L1156">
        <v>-3300</v>
      </c>
      <c r="M1156">
        <v>6.5</v>
      </c>
      <c r="N1156">
        <v>9.3000000000000007</v>
      </c>
      <c r="O1156">
        <v>48</v>
      </c>
      <c r="P1156" s="1">
        <v>41729</v>
      </c>
      <c r="Q1156">
        <v>1086000</v>
      </c>
      <c r="R1156" t="s">
        <v>31</v>
      </c>
      <c r="S1156">
        <v>10.7</v>
      </c>
      <c r="T1156" t="s">
        <v>39</v>
      </c>
      <c r="U1156" t="s">
        <v>40</v>
      </c>
      <c r="V1156" t="s">
        <v>41</v>
      </c>
      <c r="W1156" t="s">
        <v>34</v>
      </c>
      <c r="X1156" t="s">
        <v>1385</v>
      </c>
      <c r="Y1156">
        <v>2013</v>
      </c>
      <c r="Z1156">
        <v>2013</v>
      </c>
      <c r="AA1156">
        <v>0.39</v>
      </c>
    </row>
    <row r="1157" spans="1:27" x14ac:dyDescent="0.25">
      <c r="A1157" t="s">
        <v>1382</v>
      </c>
      <c r="B1157" t="s">
        <v>1383</v>
      </c>
      <c r="C1157" t="s">
        <v>1410</v>
      </c>
      <c r="D1157" t="s">
        <v>30</v>
      </c>
      <c r="E1157" s="1">
        <v>41690</v>
      </c>
      <c r="F1157">
        <v>424992</v>
      </c>
      <c r="G1157">
        <v>7.57</v>
      </c>
      <c r="H1157">
        <v>10.1</v>
      </c>
      <c r="I1157">
        <v>50.06</v>
      </c>
      <c r="J1157">
        <v>17580347</v>
      </c>
      <c r="K1157" s="1">
        <v>41690</v>
      </c>
      <c r="L1157">
        <v>-76192</v>
      </c>
      <c r="M1157">
        <v>7.05</v>
      </c>
      <c r="N1157">
        <v>9.1999999999999993</v>
      </c>
      <c r="O1157">
        <v>48</v>
      </c>
      <c r="P1157" s="1">
        <v>42004</v>
      </c>
      <c r="Q1157">
        <v>17322778</v>
      </c>
      <c r="R1157" t="s">
        <v>31</v>
      </c>
      <c r="S1157">
        <v>13.033333333333299</v>
      </c>
      <c r="T1157" t="s">
        <v>39</v>
      </c>
      <c r="U1157" t="s">
        <v>40</v>
      </c>
      <c r="V1157" t="s">
        <v>41</v>
      </c>
      <c r="W1157" t="s">
        <v>34</v>
      </c>
      <c r="X1157" t="s">
        <v>1385</v>
      </c>
      <c r="Y1157">
        <v>2014</v>
      </c>
      <c r="Z1157">
        <v>2014</v>
      </c>
      <c r="AA1157">
        <v>0.39</v>
      </c>
    </row>
    <row r="1158" spans="1:27" x14ac:dyDescent="0.25">
      <c r="A1158" t="s">
        <v>1382</v>
      </c>
      <c r="B1158" t="s">
        <v>1383</v>
      </c>
      <c r="C1158" t="s">
        <v>1411</v>
      </c>
      <c r="D1158" t="s">
        <v>38</v>
      </c>
      <c r="E1158" s="1">
        <v>41690</v>
      </c>
      <c r="F1158">
        <v>25878</v>
      </c>
      <c r="G1158">
        <v>7.57</v>
      </c>
      <c r="H1158">
        <v>10.1</v>
      </c>
      <c r="I1158">
        <v>50.06</v>
      </c>
      <c r="J1158">
        <v>3532424</v>
      </c>
      <c r="K1158" s="1">
        <v>41690</v>
      </c>
      <c r="L1158">
        <v>-54602</v>
      </c>
      <c r="M1158">
        <v>7.1</v>
      </c>
      <c r="N1158">
        <v>9.3000000000000007</v>
      </c>
      <c r="O1158">
        <v>48</v>
      </c>
      <c r="P1158" s="1">
        <v>42004</v>
      </c>
      <c r="Q1158">
        <v>3520553</v>
      </c>
      <c r="R1158" t="s">
        <v>31</v>
      </c>
      <c r="S1158">
        <v>13.033333333333299</v>
      </c>
      <c r="T1158" t="s">
        <v>39</v>
      </c>
      <c r="U1158" t="s">
        <v>40</v>
      </c>
      <c r="V1158" t="s">
        <v>41</v>
      </c>
      <c r="W1158" t="s">
        <v>34</v>
      </c>
      <c r="X1158" t="s">
        <v>1385</v>
      </c>
      <c r="Y1158">
        <v>2014</v>
      </c>
      <c r="Z1158">
        <v>2014</v>
      </c>
      <c r="AA1158">
        <v>0.39</v>
      </c>
    </row>
    <row r="1159" spans="1:27" x14ac:dyDescent="0.25">
      <c r="A1159" t="s">
        <v>1382</v>
      </c>
      <c r="B1159" t="s">
        <v>1412</v>
      </c>
      <c r="C1159" t="s">
        <v>1413</v>
      </c>
      <c r="D1159" t="s">
        <v>38</v>
      </c>
      <c r="E1159" s="1">
        <v>41767</v>
      </c>
      <c r="F1159">
        <v>0</v>
      </c>
      <c r="G1159">
        <v>0</v>
      </c>
      <c r="H1159">
        <v>0</v>
      </c>
      <c r="I1159">
        <v>0</v>
      </c>
      <c r="J1159">
        <v>0</v>
      </c>
      <c r="K1159" s="1">
        <v>41767</v>
      </c>
      <c r="L1159">
        <v>-3574</v>
      </c>
      <c r="M1159">
        <v>7.56</v>
      </c>
      <c r="N1159">
        <v>9.1</v>
      </c>
      <c r="O1159">
        <v>48</v>
      </c>
      <c r="P1159" s="1">
        <v>41912</v>
      </c>
      <c r="Q1159">
        <v>623028</v>
      </c>
      <c r="R1159" t="s">
        <v>31</v>
      </c>
      <c r="S1159">
        <v>12.8</v>
      </c>
      <c r="T1159" t="s">
        <v>39</v>
      </c>
      <c r="U1159" t="s">
        <v>40</v>
      </c>
      <c r="V1159" t="s">
        <v>41</v>
      </c>
      <c r="W1159" t="s">
        <v>41</v>
      </c>
      <c r="X1159" t="s">
        <v>1385</v>
      </c>
      <c r="Y1159">
        <v>2014</v>
      </c>
      <c r="Z1159">
        <v>2014</v>
      </c>
      <c r="AA1159">
        <v>0.39</v>
      </c>
    </row>
    <row r="1160" spans="1:27" x14ac:dyDescent="0.25">
      <c r="A1160" t="s">
        <v>1382</v>
      </c>
      <c r="B1160" t="s">
        <v>1414</v>
      </c>
      <c r="C1160" t="s">
        <v>1415</v>
      </c>
      <c r="D1160" t="s">
        <v>38</v>
      </c>
      <c r="E1160" s="1">
        <v>41438</v>
      </c>
      <c r="F1160">
        <v>0</v>
      </c>
      <c r="G1160">
        <v>6.98</v>
      </c>
      <c r="H1160">
        <v>9.4</v>
      </c>
      <c r="I1160">
        <v>48</v>
      </c>
      <c r="J1160">
        <v>2276958</v>
      </c>
      <c r="K1160" s="1">
        <v>41438</v>
      </c>
      <c r="L1160">
        <v>0</v>
      </c>
      <c r="M1160">
        <v>6.98</v>
      </c>
      <c r="N1160">
        <v>9.4</v>
      </c>
      <c r="O1160">
        <v>48</v>
      </c>
      <c r="P1160" s="1">
        <v>41639</v>
      </c>
      <c r="Q1160">
        <v>2276958</v>
      </c>
      <c r="R1160" t="s">
        <v>31</v>
      </c>
      <c r="S1160">
        <v>3.7</v>
      </c>
      <c r="T1160" t="s">
        <v>39</v>
      </c>
      <c r="U1160" t="s">
        <v>40</v>
      </c>
      <c r="V1160" t="s">
        <v>41</v>
      </c>
      <c r="W1160" t="s">
        <v>34</v>
      </c>
      <c r="X1160" t="s">
        <v>1385</v>
      </c>
      <c r="Y1160">
        <v>2013</v>
      </c>
      <c r="Z1160">
        <v>2013</v>
      </c>
      <c r="AA1160">
        <v>0.39</v>
      </c>
    </row>
    <row r="1161" spans="1:27" x14ac:dyDescent="0.25">
      <c r="A1161" t="s">
        <v>1382</v>
      </c>
      <c r="B1161" t="s">
        <v>1391</v>
      </c>
      <c r="C1161" t="s">
        <v>1416</v>
      </c>
      <c r="D1161" t="s">
        <v>30</v>
      </c>
      <c r="E1161" s="1">
        <v>42172</v>
      </c>
      <c r="F1161">
        <v>40121</v>
      </c>
      <c r="G1161">
        <v>6.82</v>
      </c>
      <c r="H1161">
        <v>9</v>
      </c>
      <c r="I1161">
        <v>48</v>
      </c>
      <c r="J1161">
        <v>850813</v>
      </c>
      <c r="K1161" s="1">
        <v>42172</v>
      </c>
      <c r="L1161">
        <v>15346</v>
      </c>
      <c r="M1161">
        <v>6.62</v>
      </c>
      <c r="N1161">
        <v>9</v>
      </c>
      <c r="O1161">
        <v>48</v>
      </c>
      <c r="P1161" s="1">
        <v>42551</v>
      </c>
      <c r="Q1161">
        <v>830092</v>
      </c>
      <c r="R1161" t="s">
        <v>31</v>
      </c>
      <c r="S1161">
        <v>10.9</v>
      </c>
      <c r="T1161" t="s">
        <v>39</v>
      </c>
      <c r="U1161" t="s">
        <v>40</v>
      </c>
      <c r="V1161" t="s">
        <v>41</v>
      </c>
      <c r="W1161" t="s">
        <v>34</v>
      </c>
      <c r="X1161" t="s">
        <v>1385</v>
      </c>
      <c r="Y1161">
        <v>2015</v>
      </c>
      <c r="Z1161">
        <v>2015</v>
      </c>
      <c r="AA1161">
        <v>0.39</v>
      </c>
    </row>
    <row r="1162" spans="1:27" x14ac:dyDescent="0.25">
      <c r="A1162" t="s">
        <v>1382</v>
      </c>
      <c r="B1162" t="s">
        <v>1391</v>
      </c>
      <c r="C1162" t="s">
        <v>1417</v>
      </c>
      <c r="D1162" t="s">
        <v>38</v>
      </c>
      <c r="E1162" s="1">
        <v>42172</v>
      </c>
      <c r="F1162">
        <v>5897</v>
      </c>
      <c r="G1162">
        <v>6.82</v>
      </c>
      <c r="H1162">
        <v>9</v>
      </c>
      <c r="I1162">
        <v>48</v>
      </c>
      <c r="J1162">
        <v>282750</v>
      </c>
      <c r="K1162" s="1">
        <v>42172</v>
      </c>
      <c r="L1162">
        <v>1827</v>
      </c>
      <c r="M1162">
        <v>6.62</v>
      </c>
      <c r="N1162">
        <v>9</v>
      </c>
      <c r="O1162">
        <v>48</v>
      </c>
      <c r="P1162" s="1">
        <v>42551</v>
      </c>
      <c r="Q1162">
        <v>268927</v>
      </c>
      <c r="R1162" t="s">
        <v>31</v>
      </c>
      <c r="S1162">
        <v>10.9</v>
      </c>
      <c r="T1162" t="s">
        <v>39</v>
      </c>
      <c r="U1162" t="s">
        <v>40</v>
      </c>
      <c r="V1162" t="s">
        <v>41</v>
      </c>
      <c r="W1162" t="s">
        <v>34</v>
      </c>
      <c r="X1162" t="s">
        <v>1385</v>
      </c>
      <c r="Y1162">
        <v>2015</v>
      </c>
      <c r="Z1162">
        <v>2015</v>
      </c>
      <c r="AA1162">
        <v>0.39</v>
      </c>
    </row>
    <row r="1163" spans="1:27" x14ac:dyDescent="0.25">
      <c r="A1163" t="s">
        <v>1382</v>
      </c>
      <c r="B1163" t="s">
        <v>1386</v>
      </c>
      <c r="C1163" t="s">
        <v>1418</v>
      </c>
      <c r="D1163" t="s">
        <v>30</v>
      </c>
      <c r="E1163" s="1">
        <v>42292</v>
      </c>
      <c r="F1163">
        <v>33914</v>
      </c>
      <c r="G1163">
        <v>7.51</v>
      </c>
      <c r="H1163">
        <v>9.75</v>
      </c>
      <c r="I1163">
        <v>48</v>
      </c>
      <c r="J1163">
        <v>821552</v>
      </c>
      <c r="K1163" s="1">
        <v>42292</v>
      </c>
      <c r="L1163">
        <v>9326</v>
      </c>
      <c r="M1163">
        <v>7.1</v>
      </c>
      <c r="N1163">
        <v>9</v>
      </c>
      <c r="O1163">
        <v>48</v>
      </c>
      <c r="P1163" s="1">
        <v>42674</v>
      </c>
      <c r="Q1163">
        <v>763162</v>
      </c>
      <c r="R1163" t="s">
        <v>31</v>
      </c>
      <c r="S1163">
        <v>11.1666666666666</v>
      </c>
      <c r="T1163" t="s">
        <v>39</v>
      </c>
      <c r="U1163" t="s">
        <v>40</v>
      </c>
      <c r="V1163" t="s">
        <v>41</v>
      </c>
      <c r="W1163" t="s">
        <v>34</v>
      </c>
      <c r="X1163" t="s">
        <v>1385</v>
      </c>
      <c r="Y1163">
        <v>2015</v>
      </c>
      <c r="Z1163">
        <v>2015</v>
      </c>
      <c r="AA1163">
        <v>0.39</v>
      </c>
    </row>
    <row r="1164" spans="1:27" x14ac:dyDescent="0.25">
      <c r="A1164" t="s">
        <v>1382</v>
      </c>
      <c r="B1164" t="s">
        <v>1386</v>
      </c>
      <c r="C1164" t="s">
        <v>1419</v>
      </c>
      <c r="D1164" t="s">
        <v>38</v>
      </c>
      <c r="E1164" s="1">
        <v>42292</v>
      </c>
      <c r="F1164">
        <v>44227</v>
      </c>
      <c r="G1164">
        <v>7.51</v>
      </c>
      <c r="H1164">
        <v>9.75</v>
      </c>
      <c r="I1164">
        <v>48</v>
      </c>
      <c r="J1164">
        <v>403453</v>
      </c>
      <c r="K1164" s="1">
        <v>42292</v>
      </c>
      <c r="L1164">
        <v>27525</v>
      </c>
      <c r="M1164">
        <v>7.1</v>
      </c>
      <c r="N1164">
        <v>9</v>
      </c>
      <c r="O1164">
        <v>48</v>
      </c>
      <c r="P1164" s="1">
        <v>42674</v>
      </c>
      <c r="Q1164">
        <v>366048</v>
      </c>
      <c r="R1164" t="s">
        <v>31</v>
      </c>
      <c r="S1164">
        <v>11.1666666666666</v>
      </c>
      <c r="T1164" t="s">
        <v>39</v>
      </c>
      <c r="U1164" t="s">
        <v>40</v>
      </c>
      <c r="V1164" t="s">
        <v>41</v>
      </c>
      <c r="W1164" t="s">
        <v>34</v>
      </c>
      <c r="X1164" t="s">
        <v>1385</v>
      </c>
      <c r="Y1164">
        <v>2015</v>
      </c>
      <c r="Z1164">
        <v>2015</v>
      </c>
      <c r="AA1164">
        <v>0.39</v>
      </c>
    </row>
    <row r="1165" spans="1:27" x14ac:dyDescent="0.25">
      <c r="A1165" t="s">
        <v>1382</v>
      </c>
      <c r="B1165" t="s">
        <v>1383</v>
      </c>
      <c r="C1165" t="s">
        <v>1420</v>
      </c>
      <c r="D1165" t="s">
        <v>30</v>
      </c>
      <c r="E1165" s="1">
        <v>42172</v>
      </c>
      <c r="F1165">
        <v>368100</v>
      </c>
      <c r="G1165">
        <v>7.35</v>
      </c>
      <c r="H1165">
        <v>10</v>
      </c>
      <c r="I1165">
        <v>48</v>
      </c>
      <c r="J1165">
        <v>18134000</v>
      </c>
      <c r="K1165" s="1">
        <v>42172</v>
      </c>
      <c r="L1165">
        <v>0</v>
      </c>
      <c r="M1165">
        <v>6.91</v>
      </c>
      <c r="N1165">
        <v>9</v>
      </c>
      <c r="O1165">
        <v>48</v>
      </c>
      <c r="P1165" s="1">
        <v>42735</v>
      </c>
      <c r="Q1165">
        <v>18282000</v>
      </c>
      <c r="R1165" t="s">
        <v>31</v>
      </c>
      <c r="S1165">
        <v>4.5999999999999996</v>
      </c>
      <c r="T1165" t="s">
        <v>39</v>
      </c>
      <c r="U1165" t="s">
        <v>40</v>
      </c>
      <c r="V1165" t="s">
        <v>34</v>
      </c>
      <c r="W1165" t="s">
        <v>34</v>
      </c>
      <c r="X1165" t="s">
        <v>1385</v>
      </c>
      <c r="Y1165">
        <v>2015</v>
      </c>
      <c r="Z1165">
        <v>2015</v>
      </c>
      <c r="AA1165">
        <v>0.39</v>
      </c>
    </row>
    <row r="1166" spans="1:27" x14ac:dyDescent="0.25">
      <c r="A1166" t="s">
        <v>1382</v>
      </c>
      <c r="B1166" t="s">
        <v>1398</v>
      </c>
      <c r="C1166" t="s">
        <v>1421</v>
      </c>
      <c r="D1166" t="s">
        <v>30</v>
      </c>
      <c r="E1166" s="1">
        <v>42536</v>
      </c>
      <c r="F1166">
        <v>123800</v>
      </c>
      <c r="G1166">
        <v>7.32</v>
      </c>
      <c r="H1166">
        <v>10.06</v>
      </c>
      <c r="I1166">
        <v>50</v>
      </c>
      <c r="J1166">
        <v>1797603</v>
      </c>
      <c r="K1166" s="1">
        <v>42536</v>
      </c>
      <c r="L1166">
        <v>29601</v>
      </c>
      <c r="M1166">
        <v>6.68</v>
      </c>
      <c r="N1166">
        <v>9</v>
      </c>
      <c r="O1166">
        <v>48</v>
      </c>
      <c r="P1166" s="1">
        <v>42855</v>
      </c>
      <c r="Q1166">
        <v>1752851</v>
      </c>
      <c r="R1166" t="s">
        <v>31</v>
      </c>
      <c r="S1166">
        <v>13.066666666666601</v>
      </c>
      <c r="T1166" t="s">
        <v>39</v>
      </c>
      <c r="U1166" t="s">
        <v>40</v>
      </c>
      <c r="V1166" t="s">
        <v>41</v>
      </c>
      <c r="W1166" t="s">
        <v>34</v>
      </c>
      <c r="X1166" t="s">
        <v>1385</v>
      </c>
      <c r="Y1166">
        <v>2016</v>
      </c>
      <c r="Z1166">
        <v>2016</v>
      </c>
      <c r="AA1166">
        <v>0.39</v>
      </c>
    </row>
    <row r="1167" spans="1:27" x14ac:dyDescent="0.25">
      <c r="A1167" t="s">
        <v>1382</v>
      </c>
      <c r="B1167" t="s">
        <v>1398</v>
      </c>
      <c r="C1167" t="s">
        <v>1422</v>
      </c>
      <c r="D1167" t="s">
        <v>38</v>
      </c>
      <c r="E1167" s="1">
        <v>42536</v>
      </c>
      <c r="F1167">
        <v>36868</v>
      </c>
      <c r="G1167">
        <v>7.32</v>
      </c>
      <c r="H1167">
        <v>10.06</v>
      </c>
      <c r="I1167">
        <v>50</v>
      </c>
      <c r="J1167">
        <v>546419</v>
      </c>
      <c r="K1167" s="1">
        <v>42536</v>
      </c>
      <c r="L1167">
        <v>13068</v>
      </c>
      <c r="M1167">
        <v>6.68</v>
      </c>
      <c r="N1167">
        <v>9</v>
      </c>
      <c r="O1167">
        <v>48</v>
      </c>
      <c r="P1167" s="1">
        <v>42855</v>
      </c>
      <c r="Q1167">
        <v>530086</v>
      </c>
      <c r="R1167" t="s">
        <v>31</v>
      </c>
      <c r="S1167">
        <v>13.066666666666601</v>
      </c>
      <c r="T1167" t="s">
        <v>39</v>
      </c>
      <c r="U1167" t="s">
        <v>40</v>
      </c>
      <c r="V1167" t="s">
        <v>41</v>
      </c>
      <c r="W1167" t="s">
        <v>34</v>
      </c>
      <c r="X1167" t="s">
        <v>1385</v>
      </c>
      <c r="Y1167">
        <v>2016</v>
      </c>
      <c r="Z1167">
        <v>2016</v>
      </c>
      <c r="AA1167">
        <v>0.39</v>
      </c>
    </row>
    <row r="1168" spans="1:27" x14ac:dyDescent="0.25">
      <c r="A1168" t="s">
        <v>1382</v>
      </c>
      <c r="B1168" t="s">
        <v>1401</v>
      </c>
      <c r="C1168" t="s">
        <v>1423</v>
      </c>
      <c r="D1168" t="s">
        <v>30</v>
      </c>
      <c r="E1168" s="1">
        <v>42536</v>
      </c>
      <c r="F1168">
        <v>42521</v>
      </c>
      <c r="G1168">
        <v>8.15</v>
      </c>
      <c r="H1168">
        <v>10.06</v>
      </c>
      <c r="I1168">
        <v>50</v>
      </c>
      <c r="J1168">
        <v>1240693</v>
      </c>
      <c r="K1168" s="1">
        <v>42536</v>
      </c>
      <c r="L1168">
        <v>3000</v>
      </c>
      <c r="M1168">
        <v>7.55</v>
      </c>
      <c r="N1168">
        <v>9</v>
      </c>
      <c r="O1168">
        <v>48</v>
      </c>
      <c r="P1168" s="1">
        <v>42855</v>
      </c>
      <c r="Q1168">
        <v>1146361</v>
      </c>
      <c r="R1168" t="s">
        <v>31</v>
      </c>
      <c r="S1168">
        <v>13.066666666666601</v>
      </c>
      <c r="T1168" t="s">
        <v>39</v>
      </c>
      <c r="U1168" t="s">
        <v>40</v>
      </c>
      <c r="V1168" t="s">
        <v>34</v>
      </c>
      <c r="W1168" t="s">
        <v>34</v>
      </c>
      <c r="X1168" t="s">
        <v>1385</v>
      </c>
      <c r="Y1168">
        <v>2016</v>
      </c>
      <c r="Z1168">
        <v>2016</v>
      </c>
      <c r="AA1168">
        <v>0.39</v>
      </c>
    </row>
    <row r="1169" spans="1:27" x14ac:dyDescent="0.25">
      <c r="A1169" t="s">
        <v>1382</v>
      </c>
      <c r="B1169" t="s">
        <v>1401</v>
      </c>
      <c r="C1169" t="s">
        <v>1424</v>
      </c>
      <c r="D1169" t="s">
        <v>38</v>
      </c>
      <c r="E1169" s="1">
        <v>42536</v>
      </c>
      <c r="F1169">
        <v>22230</v>
      </c>
      <c r="G1169">
        <v>8.15</v>
      </c>
      <c r="H1169">
        <v>10.06</v>
      </c>
      <c r="I1169">
        <v>50</v>
      </c>
      <c r="J1169">
        <v>432609</v>
      </c>
      <c r="K1169" s="1">
        <v>42536</v>
      </c>
      <c r="L1169">
        <v>8819</v>
      </c>
      <c r="M1169">
        <v>7.55</v>
      </c>
      <c r="N1169">
        <v>9</v>
      </c>
      <c r="O1169">
        <v>48</v>
      </c>
      <c r="P1169" s="1">
        <v>42855</v>
      </c>
      <c r="Q1169">
        <v>415088</v>
      </c>
      <c r="R1169" t="s">
        <v>31</v>
      </c>
      <c r="S1169">
        <v>13.066666666666601</v>
      </c>
      <c r="T1169" t="s">
        <v>39</v>
      </c>
      <c r="U1169" t="s">
        <v>40</v>
      </c>
      <c r="V1169" t="s">
        <v>41</v>
      </c>
      <c r="W1169" t="s">
        <v>34</v>
      </c>
      <c r="X1169" t="s">
        <v>1385</v>
      </c>
      <c r="Y1169">
        <v>2016</v>
      </c>
      <c r="Z1169">
        <v>2016</v>
      </c>
      <c r="AA1169">
        <v>0.39</v>
      </c>
    </row>
    <row r="1170" spans="1:27" x14ac:dyDescent="0.25">
      <c r="A1170" t="s">
        <v>1382</v>
      </c>
      <c r="B1170" t="s">
        <v>1383</v>
      </c>
      <c r="C1170" t="s">
        <v>1425</v>
      </c>
      <c r="D1170" t="s">
        <v>30</v>
      </c>
      <c r="E1170" s="1">
        <v>42759</v>
      </c>
      <c r="F1170">
        <v>479610</v>
      </c>
      <c r="G1170">
        <v>7.31</v>
      </c>
      <c r="H1170">
        <v>9.75</v>
      </c>
      <c r="I1170">
        <v>48</v>
      </c>
      <c r="J1170">
        <v>18926574</v>
      </c>
      <c r="K1170" s="1">
        <v>42759</v>
      </c>
      <c r="L1170">
        <v>194500</v>
      </c>
      <c r="M1170">
        <v>6.82</v>
      </c>
      <c r="N1170">
        <v>9</v>
      </c>
      <c r="O1170">
        <v>48</v>
      </c>
      <c r="P1170" s="1">
        <v>43100</v>
      </c>
      <c r="Q1170">
        <v>18902000</v>
      </c>
      <c r="R1170" t="s">
        <v>31</v>
      </c>
      <c r="S1170">
        <v>12.033333333333299</v>
      </c>
      <c r="T1170" t="s">
        <v>39</v>
      </c>
      <c r="U1170" t="s">
        <v>40</v>
      </c>
      <c r="V1170" t="s">
        <v>41</v>
      </c>
      <c r="W1170" t="s">
        <v>34</v>
      </c>
      <c r="X1170" t="s">
        <v>1385</v>
      </c>
      <c r="Y1170">
        <v>2017</v>
      </c>
      <c r="Z1170">
        <v>2017</v>
      </c>
      <c r="AA1170">
        <v>0.39</v>
      </c>
    </row>
    <row r="1171" spans="1:27" x14ac:dyDescent="0.25">
      <c r="A1171" t="s">
        <v>1382</v>
      </c>
      <c r="B1171" t="s">
        <v>1383</v>
      </c>
      <c r="C1171" t="s">
        <v>1426</v>
      </c>
      <c r="D1171" t="s">
        <v>38</v>
      </c>
      <c r="E1171" s="1">
        <v>42759</v>
      </c>
      <c r="F1171">
        <v>158900</v>
      </c>
      <c r="G1171">
        <v>7.31</v>
      </c>
      <c r="H1171">
        <v>9.75</v>
      </c>
      <c r="I1171">
        <v>48</v>
      </c>
      <c r="J1171">
        <v>4882143</v>
      </c>
      <c r="K1171" s="1">
        <v>42759</v>
      </c>
      <c r="L1171">
        <v>-5300</v>
      </c>
      <c r="M1171">
        <v>6.82</v>
      </c>
      <c r="N1171">
        <v>9</v>
      </c>
      <c r="O1171">
        <v>48</v>
      </c>
      <c r="P1171" s="1">
        <v>43100</v>
      </c>
      <c r="Q1171">
        <v>4841000</v>
      </c>
      <c r="R1171" t="s">
        <v>31</v>
      </c>
      <c r="S1171">
        <v>12.033333333333299</v>
      </c>
      <c r="T1171" t="s">
        <v>39</v>
      </c>
      <c r="U1171" t="s">
        <v>40</v>
      </c>
      <c r="V1171" t="s">
        <v>41</v>
      </c>
      <c r="W1171" t="s">
        <v>34</v>
      </c>
      <c r="X1171" t="s">
        <v>1385</v>
      </c>
      <c r="Y1171">
        <v>2017</v>
      </c>
      <c r="Z1171">
        <v>2017</v>
      </c>
      <c r="AA1171">
        <v>0.39</v>
      </c>
    </row>
    <row r="1172" spans="1:27" x14ac:dyDescent="0.25">
      <c r="A1172" t="s">
        <v>1382</v>
      </c>
      <c r="B1172" t="s">
        <v>1427</v>
      </c>
      <c r="C1172" t="s">
        <v>1428</v>
      </c>
      <c r="D1172" t="s">
        <v>38</v>
      </c>
      <c r="E1172" s="1">
        <v>42719</v>
      </c>
      <c r="F1172">
        <v>174742</v>
      </c>
      <c r="G1172">
        <v>7.39</v>
      </c>
      <c r="H1172">
        <v>9.94</v>
      </c>
      <c r="I1172">
        <v>48</v>
      </c>
      <c r="J1172">
        <v>2297432</v>
      </c>
      <c r="K1172" s="1">
        <v>42719</v>
      </c>
      <c r="L1172">
        <v>112002</v>
      </c>
      <c r="M1172">
        <v>6.42</v>
      </c>
      <c r="N1172">
        <v>9</v>
      </c>
      <c r="O1172">
        <v>48</v>
      </c>
      <c r="P1172" s="1">
        <v>43100</v>
      </c>
      <c r="Q1172">
        <v>2303393</v>
      </c>
      <c r="R1172" t="s">
        <v>31</v>
      </c>
      <c r="S1172">
        <v>10.7</v>
      </c>
      <c r="T1172" t="s">
        <v>39</v>
      </c>
      <c r="U1172" t="s">
        <v>40</v>
      </c>
      <c r="V1172" t="s">
        <v>41</v>
      </c>
      <c r="W1172" t="s">
        <v>34</v>
      </c>
      <c r="X1172" t="s">
        <v>1385</v>
      </c>
      <c r="Y1172">
        <v>2016</v>
      </c>
      <c r="Z1172">
        <v>2016</v>
      </c>
      <c r="AA1172">
        <v>0.39</v>
      </c>
    </row>
    <row r="1173" spans="1:27" x14ac:dyDescent="0.25">
      <c r="A1173" t="s">
        <v>1382</v>
      </c>
      <c r="B1173" t="s">
        <v>1414</v>
      </c>
      <c r="C1173" t="s">
        <v>1429</v>
      </c>
      <c r="D1173" t="s">
        <v>38</v>
      </c>
      <c r="E1173" s="1">
        <v>42719</v>
      </c>
      <c r="F1173">
        <v>289990</v>
      </c>
      <c r="G1173">
        <v>6.81</v>
      </c>
      <c r="H1173">
        <v>9.94</v>
      </c>
      <c r="I1173">
        <v>48</v>
      </c>
      <c r="J1173">
        <v>2959293</v>
      </c>
      <c r="K1173" s="1">
        <v>42719</v>
      </c>
      <c r="L1173">
        <v>272090</v>
      </c>
      <c r="M1173">
        <v>6.15</v>
      </c>
      <c r="N1173">
        <v>9</v>
      </c>
      <c r="O1173">
        <v>48</v>
      </c>
      <c r="P1173" s="1">
        <v>43100</v>
      </c>
      <c r="Q1173">
        <v>2952072</v>
      </c>
      <c r="R1173" t="s">
        <v>31</v>
      </c>
      <c r="S1173">
        <v>10.7</v>
      </c>
      <c r="T1173" t="s">
        <v>39</v>
      </c>
      <c r="U1173" t="s">
        <v>40</v>
      </c>
      <c r="V1173" t="s">
        <v>41</v>
      </c>
      <c r="W1173" t="s">
        <v>34</v>
      </c>
      <c r="X1173" t="s">
        <v>1385</v>
      </c>
      <c r="Y1173">
        <v>2016</v>
      </c>
      <c r="Z1173">
        <v>2016</v>
      </c>
      <c r="AA1173">
        <v>0.39</v>
      </c>
    </row>
    <row r="1174" spans="1:27" x14ac:dyDescent="0.25">
      <c r="A1174" t="s">
        <v>1382</v>
      </c>
      <c r="B1174" t="s">
        <v>1412</v>
      </c>
      <c r="C1174" t="s">
        <v>1430</v>
      </c>
      <c r="D1174" t="s">
        <v>38</v>
      </c>
      <c r="E1174" s="1">
        <v>42845</v>
      </c>
      <c r="F1174">
        <v>41697</v>
      </c>
      <c r="G1174">
        <v>7.81</v>
      </c>
      <c r="H1174">
        <v>10.199999999999999</v>
      </c>
      <c r="I1174">
        <v>48</v>
      </c>
      <c r="J1174">
        <v>718137</v>
      </c>
      <c r="K1174" s="1">
        <v>42845</v>
      </c>
      <c r="L1174">
        <v>5946</v>
      </c>
      <c r="M1174">
        <v>6.92</v>
      </c>
      <c r="N1174">
        <v>8.6999999999999993</v>
      </c>
      <c r="O1174">
        <v>42.9</v>
      </c>
      <c r="P1174" s="1">
        <v>43190</v>
      </c>
      <c r="Q1174">
        <v>704011</v>
      </c>
      <c r="R1174" t="s">
        <v>31</v>
      </c>
      <c r="S1174">
        <v>11.9</v>
      </c>
      <c r="T1174" t="s">
        <v>39</v>
      </c>
      <c r="U1174" t="s">
        <v>33</v>
      </c>
      <c r="V1174" t="s">
        <v>34</v>
      </c>
      <c r="W1174" t="s">
        <v>34</v>
      </c>
      <c r="X1174" t="s">
        <v>1385</v>
      </c>
      <c r="Y1174">
        <v>2017</v>
      </c>
      <c r="Z1174">
        <v>2017</v>
      </c>
      <c r="AA1174">
        <v>0.39</v>
      </c>
    </row>
    <row r="1175" spans="1:27" x14ac:dyDescent="0.25">
      <c r="A1175" t="s">
        <v>1382</v>
      </c>
      <c r="B1175" t="s">
        <v>1389</v>
      </c>
      <c r="C1175" t="s">
        <v>1431</v>
      </c>
      <c r="D1175" t="s">
        <v>30</v>
      </c>
      <c r="E1175" s="1">
        <v>43174</v>
      </c>
      <c r="F1175">
        <v>260959</v>
      </c>
      <c r="G1175">
        <v>6.93</v>
      </c>
      <c r="H1175">
        <v>9.7899999999999991</v>
      </c>
      <c r="I1175">
        <v>48</v>
      </c>
      <c r="J1175">
        <v>5207221</v>
      </c>
      <c r="K1175" s="1">
        <v>43174</v>
      </c>
      <c r="L1175">
        <v>159974</v>
      </c>
      <c r="M1175">
        <v>6.53</v>
      </c>
      <c r="N1175">
        <v>9</v>
      </c>
      <c r="O1175">
        <v>48</v>
      </c>
      <c r="P1175" s="1">
        <v>43555</v>
      </c>
      <c r="Q1175">
        <v>5260727</v>
      </c>
      <c r="R1175" t="s">
        <v>31</v>
      </c>
      <c r="S1175">
        <v>10.7</v>
      </c>
      <c r="T1175" t="s">
        <v>39</v>
      </c>
      <c r="U1175" t="s">
        <v>40</v>
      </c>
      <c r="V1175" t="s">
        <v>41</v>
      </c>
      <c r="W1175" t="s">
        <v>34</v>
      </c>
      <c r="X1175" t="s">
        <v>1385</v>
      </c>
      <c r="Y1175">
        <v>2018</v>
      </c>
      <c r="Z1175">
        <v>2018</v>
      </c>
      <c r="AA1175">
        <v>0.25</v>
      </c>
    </row>
    <row r="1176" spans="1:27" x14ac:dyDescent="0.25">
      <c r="A1176" t="s">
        <v>1382</v>
      </c>
      <c r="B1176" t="s">
        <v>1389</v>
      </c>
      <c r="C1176" t="s">
        <v>1432</v>
      </c>
      <c r="D1176" t="s">
        <v>38</v>
      </c>
      <c r="E1176" s="1">
        <v>43174</v>
      </c>
      <c r="F1176">
        <v>69677</v>
      </c>
      <c r="G1176">
        <v>6.93</v>
      </c>
      <c r="H1176">
        <v>9.7899999999999991</v>
      </c>
      <c r="I1176">
        <v>48</v>
      </c>
      <c r="J1176">
        <v>1222037</v>
      </c>
      <c r="K1176" s="1">
        <v>43174</v>
      </c>
      <c r="L1176">
        <v>45524</v>
      </c>
      <c r="M1176">
        <v>6.53</v>
      </c>
      <c r="N1176">
        <v>9</v>
      </c>
      <c r="O1176">
        <v>48</v>
      </c>
      <c r="P1176" s="1">
        <v>43555</v>
      </c>
      <c r="Q1176">
        <v>1231782</v>
      </c>
      <c r="R1176" t="s">
        <v>31</v>
      </c>
      <c r="S1176">
        <v>10.7</v>
      </c>
      <c r="T1176" t="s">
        <v>39</v>
      </c>
      <c r="U1176" t="s">
        <v>40</v>
      </c>
      <c r="V1176" t="s">
        <v>41</v>
      </c>
      <c r="W1176" t="s">
        <v>34</v>
      </c>
      <c r="X1176" t="s">
        <v>1385</v>
      </c>
      <c r="Y1176">
        <v>2018</v>
      </c>
      <c r="Z1176">
        <v>2018</v>
      </c>
      <c r="AA1176">
        <v>0.25</v>
      </c>
    </row>
    <row r="1177" spans="1:27" x14ac:dyDescent="0.25">
      <c r="A1177" t="s">
        <v>1382</v>
      </c>
      <c r="B1177" t="s">
        <v>1391</v>
      </c>
      <c r="C1177" t="s">
        <v>1433</v>
      </c>
      <c r="D1177" t="s">
        <v>30</v>
      </c>
      <c r="E1177" s="1">
        <v>43265</v>
      </c>
      <c r="F1177">
        <v>63407</v>
      </c>
      <c r="G1177">
        <v>6.99</v>
      </c>
      <c r="H1177">
        <v>9.5</v>
      </c>
      <c r="I1177">
        <v>50</v>
      </c>
      <c r="J1177">
        <v>983391</v>
      </c>
      <c r="K1177" s="1">
        <v>43265</v>
      </c>
      <c r="L1177">
        <v>19725</v>
      </c>
      <c r="M1177">
        <v>6.44</v>
      </c>
      <c r="N1177">
        <v>8.8000000000000007</v>
      </c>
      <c r="O1177">
        <v>48</v>
      </c>
      <c r="P1177" s="1">
        <v>43646</v>
      </c>
      <c r="Q1177">
        <v>999482</v>
      </c>
      <c r="R1177" t="s">
        <v>31</v>
      </c>
      <c r="S1177">
        <v>10.7</v>
      </c>
      <c r="T1177" t="s">
        <v>39</v>
      </c>
      <c r="U1177" t="s">
        <v>40</v>
      </c>
      <c r="V1177" t="s">
        <v>41</v>
      </c>
      <c r="W1177" t="s">
        <v>34</v>
      </c>
      <c r="X1177" t="s">
        <v>1385</v>
      </c>
      <c r="Y1177">
        <v>2018</v>
      </c>
      <c r="Z1177">
        <v>2018</v>
      </c>
      <c r="AA1177">
        <v>0.25</v>
      </c>
    </row>
    <row r="1178" spans="1:27" x14ac:dyDescent="0.25">
      <c r="A1178" t="s">
        <v>1382</v>
      </c>
      <c r="B1178" t="s">
        <v>1391</v>
      </c>
      <c r="C1178" t="s">
        <v>1434</v>
      </c>
      <c r="D1178" t="s">
        <v>38</v>
      </c>
      <c r="E1178" s="1">
        <v>43265</v>
      </c>
      <c r="F1178">
        <v>22220</v>
      </c>
      <c r="G1178">
        <v>6.99</v>
      </c>
      <c r="H1178">
        <v>9.5</v>
      </c>
      <c r="I1178">
        <v>50</v>
      </c>
      <c r="J1178">
        <v>380366</v>
      </c>
      <c r="K1178" s="1">
        <v>43265</v>
      </c>
      <c r="L1178">
        <v>6654</v>
      </c>
      <c r="M1178">
        <v>6.44</v>
      </c>
      <c r="N1178">
        <v>8.8000000000000007</v>
      </c>
      <c r="O1178">
        <v>48</v>
      </c>
      <c r="P1178" s="1">
        <v>43646</v>
      </c>
      <c r="Q1178">
        <v>368521</v>
      </c>
      <c r="R1178" t="s">
        <v>31</v>
      </c>
      <c r="S1178">
        <v>10.7</v>
      </c>
      <c r="T1178" t="s">
        <v>39</v>
      </c>
      <c r="U1178" t="s">
        <v>40</v>
      </c>
      <c r="V1178" t="s">
        <v>41</v>
      </c>
      <c r="W1178" t="s">
        <v>34</v>
      </c>
      <c r="X1178" t="s">
        <v>1385</v>
      </c>
      <c r="Y1178">
        <v>2018</v>
      </c>
      <c r="Z1178">
        <v>2018</v>
      </c>
      <c r="AA1178">
        <v>0.25</v>
      </c>
    </row>
    <row r="1179" spans="1:27" x14ac:dyDescent="0.25">
      <c r="A1179" t="s">
        <v>1382</v>
      </c>
      <c r="B1179" t="s">
        <v>1386</v>
      </c>
      <c r="C1179" t="s">
        <v>1435</v>
      </c>
      <c r="D1179" t="s">
        <v>30</v>
      </c>
      <c r="E1179" s="1">
        <v>43538</v>
      </c>
      <c r="F1179">
        <v>30365</v>
      </c>
      <c r="G1179">
        <v>7.35</v>
      </c>
      <c r="H1179">
        <v>9.75</v>
      </c>
      <c r="I1179">
        <v>48</v>
      </c>
      <c r="J1179">
        <v>877642</v>
      </c>
      <c r="K1179" s="1">
        <v>43538</v>
      </c>
      <c r="L1179">
        <v>13382</v>
      </c>
      <c r="M1179">
        <v>6.97</v>
      </c>
      <c r="N1179">
        <v>9</v>
      </c>
      <c r="O1179">
        <v>48</v>
      </c>
      <c r="P1179" s="1">
        <v>43830</v>
      </c>
      <c r="Q1179">
        <v>877793</v>
      </c>
      <c r="R1179" t="s">
        <v>31</v>
      </c>
      <c r="S1179">
        <v>13.733333333333301</v>
      </c>
      <c r="T1179" t="s">
        <v>39</v>
      </c>
      <c r="U1179" t="s">
        <v>40</v>
      </c>
      <c r="V1179" t="s">
        <v>41</v>
      </c>
      <c r="W1179" t="s">
        <v>34</v>
      </c>
      <c r="X1179" t="s">
        <v>1385</v>
      </c>
      <c r="Y1179">
        <v>2019</v>
      </c>
      <c r="Z1179">
        <v>2019</v>
      </c>
      <c r="AA1179">
        <v>0.25</v>
      </c>
    </row>
    <row r="1180" spans="1:27" x14ac:dyDescent="0.25">
      <c r="A1180" t="s">
        <v>1382</v>
      </c>
      <c r="B1180" t="s">
        <v>1386</v>
      </c>
      <c r="C1180" t="s">
        <v>1436</v>
      </c>
      <c r="D1180" t="s">
        <v>38</v>
      </c>
      <c r="E1180" s="1">
        <v>43538</v>
      </c>
      <c r="F1180">
        <v>-505</v>
      </c>
      <c r="G1180">
        <v>7.35</v>
      </c>
      <c r="H1180">
        <v>9.75</v>
      </c>
      <c r="I1180">
        <v>48</v>
      </c>
      <c r="J1180">
        <v>453639</v>
      </c>
      <c r="K1180" s="1">
        <v>43538</v>
      </c>
      <c r="L1180">
        <v>-7520</v>
      </c>
      <c r="M1180">
        <v>6.97</v>
      </c>
      <c r="N1180">
        <v>9</v>
      </c>
      <c r="O1180">
        <v>48</v>
      </c>
      <c r="P1180" s="1">
        <v>43830</v>
      </c>
      <c r="Q1180">
        <v>454013</v>
      </c>
      <c r="R1180" t="s">
        <v>31</v>
      </c>
      <c r="S1180">
        <v>13.733333333333301</v>
      </c>
      <c r="T1180" t="s">
        <v>39</v>
      </c>
      <c r="U1180" t="s">
        <v>40</v>
      </c>
      <c r="V1180" t="s">
        <v>41</v>
      </c>
      <c r="W1180" t="s">
        <v>34</v>
      </c>
      <c r="X1180" t="s">
        <v>1385</v>
      </c>
      <c r="Y1180">
        <v>2019</v>
      </c>
      <c r="Z1180">
        <v>2019</v>
      </c>
      <c r="AA1180">
        <v>0.25</v>
      </c>
    </row>
    <row r="1181" spans="1:27" x14ac:dyDescent="0.25">
      <c r="A1181" t="s">
        <v>1382</v>
      </c>
      <c r="B1181" t="s">
        <v>1383</v>
      </c>
      <c r="C1181" t="s">
        <v>1437</v>
      </c>
      <c r="D1181" t="s">
        <v>30</v>
      </c>
      <c r="E1181" s="1">
        <v>43846</v>
      </c>
      <c r="F1181">
        <v>469610</v>
      </c>
      <c r="G1181">
        <v>7.19</v>
      </c>
      <c r="H1181">
        <v>9.75</v>
      </c>
      <c r="I1181">
        <v>50</v>
      </c>
      <c r="J1181">
        <v>21835672</v>
      </c>
      <c r="K1181" s="1">
        <v>43846</v>
      </c>
      <c r="L1181">
        <v>113251</v>
      </c>
      <c r="M1181">
        <v>6.61</v>
      </c>
      <c r="N1181">
        <v>8.8000000000000007</v>
      </c>
      <c r="O1181">
        <v>48</v>
      </c>
      <c r="P1181" s="1">
        <v>44196</v>
      </c>
      <c r="Q1181">
        <v>21659543</v>
      </c>
      <c r="R1181" t="s">
        <v>31</v>
      </c>
      <c r="S1181">
        <v>11.6666666666666</v>
      </c>
      <c r="T1181" t="s">
        <v>39</v>
      </c>
      <c r="U1181" t="s">
        <v>40</v>
      </c>
      <c r="V1181" t="s">
        <v>41</v>
      </c>
      <c r="W1181" t="s">
        <v>34</v>
      </c>
      <c r="X1181" t="s">
        <v>1385</v>
      </c>
      <c r="Y1181">
        <v>2020</v>
      </c>
      <c r="Z1181">
        <v>2020</v>
      </c>
      <c r="AA1181">
        <v>0.25</v>
      </c>
    </row>
    <row r="1182" spans="1:27" x14ac:dyDescent="0.25">
      <c r="A1182" t="s">
        <v>1382</v>
      </c>
      <c r="B1182" t="s">
        <v>1383</v>
      </c>
      <c r="C1182" t="s">
        <v>1438</v>
      </c>
      <c r="D1182" t="s">
        <v>38</v>
      </c>
      <c r="E1182" s="1">
        <v>43846</v>
      </c>
      <c r="F1182">
        <v>206232</v>
      </c>
      <c r="G1182">
        <v>7.19</v>
      </c>
      <c r="H1182">
        <v>9.75</v>
      </c>
      <c r="I1182">
        <v>50</v>
      </c>
      <c r="J1182">
        <v>7192549</v>
      </c>
      <c r="K1182" s="1">
        <v>43846</v>
      </c>
      <c r="L1182">
        <v>83923</v>
      </c>
      <c r="M1182">
        <v>6.61</v>
      </c>
      <c r="N1182">
        <v>8.8000000000000007</v>
      </c>
      <c r="O1182">
        <v>48</v>
      </c>
      <c r="P1182" s="1">
        <v>44196</v>
      </c>
      <c r="Q1182">
        <v>7170725</v>
      </c>
      <c r="R1182" t="s">
        <v>31</v>
      </c>
      <c r="S1182">
        <v>11.6666666666666</v>
      </c>
      <c r="T1182" t="s">
        <v>39</v>
      </c>
      <c r="U1182" t="s">
        <v>40</v>
      </c>
      <c r="V1182" t="s">
        <v>41</v>
      </c>
      <c r="W1182" t="s">
        <v>34</v>
      </c>
      <c r="X1182" t="s">
        <v>1385</v>
      </c>
      <c r="Y1182">
        <v>2020</v>
      </c>
      <c r="Z1182">
        <v>2020</v>
      </c>
      <c r="AA1182">
        <v>0.25</v>
      </c>
    </row>
    <row r="1183" spans="1:27" x14ac:dyDescent="0.25">
      <c r="A1183" t="s">
        <v>1382</v>
      </c>
      <c r="B1183" t="s">
        <v>1414</v>
      </c>
      <c r="C1183" t="s">
        <v>1439</v>
      </c>
      <c r="D1183" t="s">
        <v>38</v>
      </c>
      <c r="E1183" s="1">
        <v>44420</v>
      </c>
      <c r="F1183">
        <v>179797</v>
      </c>
      <c r="G1183">
        <v>6.77</v>
      </c>
      <c r="H1183">
        <v>9.65</v>
      </c>
      <c r="I1183">
        <v>48</v>
      </c>
      <c r="J1183">
        <v>4967792</v>
      </c>
      <c r="K1183" s="1">
        <v>44420</v>
      </c>
      <c r="L1183">
        <v>-4710</v>
      </c>
      <c r="M1183">
        <v>6.34</v>
      </c>
      <c r="N1183">
        <v>8.8000000000000007</v>
      </c>
      <c r="O1183">
        <v>48</v>
      </c>
      <c r="P1183" s="1">
        <v>44286</v>
      </c>
      <c r="Q1183">
        <v>4921871</v>
      </c>
      <c r="R1183" t="s">
        <v>31</v>
      </c>
      <c r="S1183">
        <v>27.8333333333333</v>
      </c>
      <c r="T1183" t="s">
        <v>39</v>
      </c>
      <c r="U1183" t="s">
        <v>40</v>
      </c>
      <c r="V1183" t="s">
        <v>41</v>
      </c>
      <c r="W1183" t="s">
        <v>34</v>
      </c>
      <c r="X1183" t="s">
        <v>1385</v>
      </c>
      <c r="Y1183">
        <v>2021</v>
      </c>
      <c r="Z1183">
        <v>2021</v>
      </c>
      <c r="AA1183">
        <v>0.25</v>
      </c>
    </row>
    <row r="1184" spans="1:27" x14ac:dyDescent="0.25">
      <c r="A1184" t="s">
        <v>1382</v>
      </c>
      <c r="B1184" t="s">
        <v>1427</v>
      </c>
      <c r="C1184" t="s">
        <v>1440</v>
      </c>
      <c r="D1184" t="s">
        <v>38</v>
      </c>
      <c r="E1184" s="1">
        <v>44420</v>
      </c>
      <c r="F1184">
        <v>37535</v>
      </c>
      <c r="G1184">
        <v>6.74</v>
      </c>
      <c r="H1184">
        <v>9.65</v>
      </c>
      <c r="I1184">
        <v>48</v>
      </c>
      <c r="J1184">
        <v>3260615</v>
      </c>
      <c r="K1184" s="1">
        <v>44420</v>
      </c>
      <c r="L1184">
        <v>-22839</v>
      </c>
      <c r="M1184">
        <v>6.32</v>
      </c>
      <c r="N1184">
        <v>8.8000000000000007</v>
      </c>
      <c r="O1184">
        <v>48</v>
      </c>
      <c r="P1184" s="1">
        <v>44286</v>
      </c>
      <c r="Q1184">
        <v>3243777</v>
      </c>
      <c r="R1184" t="s">
        <v>31</v>
      </c>
      <c r="S1184">
        <v>27.8333333333333</v>
      </c>
      <c r="T1184" t="s">
        <v>39</v>
      </c>
      <c r="U1184" t="s">
        <v>40</v>
      </c>
      <c r="V1184" t="s">
        <v>41</v>
      </c>
      <c r="W1184" t="s">
        <v>34</v>
      </c>
      <c r="X1184" t="s">
        <v>1385</v>
      </c>
      <c r="Y1184">
        <v>2021</v>
      </c>
      <c r="Z1184">
        <v>2021</v>
      </c>
      <c r="AA1184">
        <v>0.25</v>
      </c>
    </row>
    <row r="1185" spans="1:27" x14ac:dyDescent="0.25">
      <c r="A1185" t="s">
        <v>1382</v>
      </c>
      <c r="B1185" t="s">
        <v>1398</v>
      </c>
      <c r="C1185" t="s">
        <v>1441</v>
      </c>
      <c r="D1185" t="s">
        <v>30</v>
      </c>
      <c r="E1185" s="1">
        <v>44154</v>
      </c>
      <c r="F1185">
        <v>162679</v>
      </c>
      <c r="G1185">
        <v>6.61</v>
      </c>
      <c r="H1185">
        <v>9.5</v>
      </c>
      <c r="I1185">
        <v>50</v>
      </c>
      <c r="J1185">
        <v>2445936</v>
      </c>
      <c r="K1185" s="1">
        <v>44154</v>
      </c>
      <c r="L1185">
        <v>45300</v>
      </c>
      <c r="M1185">
        <v>6.1</v>
      </c>
      <c r="N1185">
        <v>8.8000000000000007</v>
      </c>
      <c r="O1185">
        <v>48</v>
      </c>
      <c r="P1185" s="1">
        <v>44286</v>
      </c>
      <c r="Q1185">
        <v>2441222</v>
      </c>
      <c r="R1185" t="s">
        <v>31</v>
      </c>
      <c r="S1185">
        <v>18.3</v>
      </c>
      <c r="T1185" t="s">
        <v>39</v>
      </c>
      <c r="U1185" t="s">
        <v>40</v>
      </c>
      <c r="V1185" t="s">
        <v>41</v>
      </c>
      <c r="W1185" t="s">
        <v>34</v>
      </c>
      <c r="X1185" t="s">
        <v>1385</v>
      </c>
      <c r="Y1185">
        <v>2020</v>
      </c>
      <c r="Z1185">
        <v>2020</v>
      </c>
      <c r="AA1185">
        <v>0.25</v>
      </c>
    </row>
    <row r="1186" spans="1:27" x14ac:dyDescent="0.25">
      <c r="A1186" t="s">
        <v>1382</v>
      </c>
      <c r="B1186" t="s">
        <v>1398</v>
      </c>
      <c r="C1186" t="s">
        <v>1442</v>
      </c>
      <c r="D1186" t="s">
        <v>38</v>
      </c>
      <c r="E1186" s="1">
        <v>44154</v>
      </c>
      <c r="F1186">
        <v>4087</v>
      </c>
      <c r="G1186">
        <v>6.61</v>
      </c>
      <c r="H1186">
        <v>9.5</v>
      </c>
      <c r="I1186">
        <v>50</v>
      </c>
      <c r="J1186">
        <v>658314</v>
      </c>
      <c r="K1186" s="1">
        <v>44154</v>
      </c>
      <c r="L1186">
        <v>-514</v>
      </c>
      <c r="M1186">
        <v>6.1</v>
      </c>
      <c r="N1186">
        <v>8.8000000000000007</v>
      </c>
      <c r="O1186">
        <v>48</v>
      </c>
      <c r="P1186" s="1">
        <v>44286</v>
      </c>
      <c r="Q1186">
        <v>662114</v>
      </c>
      <c r="R1186" t="s">
        <v>31</v>
      </c>
      <c r="S1186">
        <v>18.3</v>
      </c>
      <c r="T1186" t="s">
        <v>39</v>
      </c>
      <c r="U1186" t="s">
        <v>40</v>
      </c>
      <c r="V1186" t="s">
        <v>41</v>
      </c>
      <c r="W1186" t="s">
        <v>34</v>
      </c>
      <c r="X1186" t="s">
        <v>1385</v>
      </c>
      <c r="Y1186">
        <v>2020</v>
      </c>
      <c r="Z1186">
        <v>2020</v>
      </c>
      <c r="AA1186">
        <v>0.25</v>
      </c>
    </row>
    <row r="1187" spans="1:27" x14ac:dyDescent="0.25">
      <c r="A1187" t="s">
        <v>1382</v>
      </c>
      <c r="B1187" t="s">
        <v>1401</v>
      </c>
      <c r="C1187" t="s">
        <v>1443</v>
      </c>
      <c r="D1187" t="s">
        <v>30</v>
      </c>
      <c r="E1187" s="1">
        <v>44154</v>
      </c>
      <c r="F1187">
        <v>38697</v>
      </c>
      <c r="G1187">
        <v>7.07</v>
      </c>
      <c r="H1187">
        <v>9.5</v>
      </c>
      <c r="I1187">
        <v>50</v>
      </c>
      <c r="J1187">
        <v>1517072</v>
      </c>
      <c r="K1187" s="1">
        <v>44154</v>
      </c>
      <c r="L1187">
        <v>21400</v>
      </c>
      <c r="M1187">
        <v>6.62</v>
      </c>
      <c r="N1187">
        <v>8.8000000000000007</v>
      </c>
      <c r="O1187">
        <v>48</v>
      </c>
      <c r="P1187" s="1">
        <v>44286</v>
      </c>
      <c r="Q1187">
        <v>1500901</v>
      </c>
      <c r="R1187" t="s">
        <v>31</v>
      </c>
      <c r="S1187">
        <v>18.3</v>
      </c>
      <c r="T1187" t="s">
        <v>39</v>
      </c>
      <c r="U1187" t="s">
        <v>40</v>
      </c>
      <c r="V1187" t="s">
        <v>41</v>
      </c>
      <c r="W1187" t="s">
        <v>34</v>
      </c>
      <c r="X1187" t="s">
        <v>1385</v>
      </c>
      <c r="Y1187">
        <v>2020</v>
      </c>
      <c r="Z1187">
        <v>2020</v>
      </c>
      <c r="AA1187">
        <v>0.25</v>
      </c>
    </row>
    <row r="1188" spans="1:27" x14ac:dyDescent="0.25">
      <c r="A1188" t="s">
        <v>1382</v>
      </c>
      <c r="B1188" t="s">
        <v>1401</v>
      </c>
      <c r="C1188" t="s">
        <v>1444</v>
      </c>
      <c r="D1188" t="s">
        <v>38</v>
      </c>
      <c r="E1188" s="1">
        <v>44154</v>
      </c>
      <c r="F1188">
        <v>-1794</v>
      </c>
      <c r="G1188">
        <v>7.07</v>
      </c>
      <c r="H1188">
        <v>9.5</v>
      </c>
      <c r="I1188">
        <v>50</v>
      </c>
      <c r="J1188">
        <v>491382</v>
      </c>
      <c r="K1188" s="1">
        <v>44154</v>
      </c>
      <c r="L1188">
        <v>-1127</v>
      </c>
      <c r="M1188">
        <v>6.62</v>
      </c>
      <c r="N1188">
        <v>8.8000000000000007</v>
      </c>
      <c r="O1188">
        <v>48</v>
      </c>
      <c r="P1188" s="1">
        <v>44286</v>
      </c>
      <c r="Q1188">
        <v>509465</v>
      </c>
      <c r="R1188" t="s">
        <v>31</v>
      </c>
      <c r="S1188">
        <v>18.3</v>
      </c>
      <c r="T1188" t="s">
        <v>39</v>
      </c>
      <c r="U1188" t="s">
        <v>40</v>
      </c>
      <c r="V1188" t="s">
        <v>41</v>
      </c>
      <c r="W1188" t="s">
        <v>34</v>
      </c>
      <c r="X1188" t="s">
        <v>1385</v>
      </c>
      <c r="Y1188">
        <v>2020</v>
      </c>
      <c r="Z1188">
        <v>2020</v>
      </c>
      <c r="AA1188">
        <v>0.25</v>
      </c>
    </row>
    <row r="1189" spans="1:27" x14ac:dyDescent="0.25">
      <c r="A1189" t="s">
        <v>1382</v>
      </c>
      <c r="B1189" t="s">
        <v>1445</v>
      </c>
      <c r="C1189" t="s">
        <v>1446</v>
      </c>
      <c r="D1189" t="s">
        <v>38</v>
      </c>
      <c r="E1189" s="1">
        <v>44335</v>
      </c>
      <c r="F1189">
        <v>6031.0749999999998</v>
      </c>
      <c r="G1189">
        <v>7.28</v>
      </c>
      <c r="H1189">
        <v>10.199999999999999</v>
      </c>
      <c r="I1189">
        <v>50.77</v>
      </c>
      <c r="J1189">
        <v>71809.535999999993</v>
      </c>
      <c r="K1189" s="1">
        <v>44335</v>
      </c>
      <c r="L1189">
        <v>-765.66399999999999</v>
      </c>
      <c r="M1189">
        <v>6.28</v>
      </c>
      <c r="N1189">
        <v>8.8000000000000007</v>
      </c>
      <c r="O1189">
        <v>48</v>
      </c>
      <c r="P1189" s="1">
        <v>44592</v>
      </c>
      <c r="Q1189">
        <v>69116.909</v>
      </c>
      <c r="R1189" t="s">
        <v>31</v>
      </c>
      <c r="S1189">
        <v>14.9</v>
      </c>
      <c r="T1189" t="s">
        <v>39</v>
      </c>
      <c r="U1189" t="s">
        <v>33</v>
      </c>
      <c r="V1189" t="s">
        <v>34</v>
      </c>
      <c r="W1189" t="s">
        <v>34</v>
      </c>
      <c r="X1189" t="s">
        <v>1385</v>
      </c>
      <c r="Y1189">
        <v>2021</v>
      </c>
      <c r="Z1189">
        <v>2021</v>
      </c>
      <c r="AA1189">
        <v>0.25</v>
      </c>
    </row>
    <row r="1190" spans="1:27" x14ac:dyDescent="0.25">
      <c r="A1190" t="s">
        <v>1382</v>
      </c>
      <c r="B1190" t="s">
        <v>1389</v>
      </c>
      <c r="C1190" t="s">
        <v>1447</v>
      </c>
      <c r="D1190" t="s">
        <v>30</v>
      </c>
      <c r="E1190" s="1">
        <v>44581</v>
      </c>
      <c r="F1190">
        <v>103320</v>
      </c>
      <c r="G1190">
        <v>6.31</v>
      </c>
      <c r="H1190">
        <v>9.5</v>
      </c>
      <c r="I1190">
        <v>48</v>
      </c>
      <c r="J1190">
        <v>6488502</v>
      </c>
      <c r="K1190" s="1">
        <v>44581</v>
      </c>
      <c r="L1190">
        <v>49379</v>
      </c>
      <c r="M1190">
        <v>6.08</v>
      </c>
      <c r="N1190">
        <v>9</v>
      </c>
      <c r="O1190">
        <v>48</v>
      </c>
      <c r="P1190" s="1">
        <v>44742</v>
      </c>
      <c r="Q1190">
        <v>6481479</v>
      </c>
      <c r="R1190" t="s">
        <v>31</v>
      </c>
      <c r="S1190">
        <v>17.933333333333302</v>
      </c>
      <c r="T1190" t="s">
        <v>39</v>
      </c>
      <c r="U1190" t="s">
        <v>40</v>
      </c>
      <c r="V1190" t="s">
        <v>41</v>
      </c>
      <c r="W1190" t="s">
        <v>34</v>
      </c>
      <c r="X1190" t="s">
        <v>1385</v>
      </c>
      <c r="Y1190">
        <v>2022</v>
      </c>
      <c r="Z1190">
        <v>2022</v>
      </c>
      <c r="AA1190">
        <v>0.25</v>
      </c>
    </row>
    <row r="1191" spans="1:27" x14ac:dyDescent="0.25">
      <c r="A1191" t="s">
        <v>1382</v>
      </c>
      <c r="B1191" t="s">
        <v>1389</v>
      </c>
      <c r="C1191" t="s">
        <v>1448</v>
      </c>
      <c r="D1191" t="s">
        <v>38</v>
      </c>
      <c r="E1191" s="1">
        <v>44581</v>
      </c>
      <c r="F1191">
        <v>37134</v>
      </c>
      <c r="G1191">
        <v>6.31</v>
      </c>
      <c r="H1191">
        <v>9.5</v>
      </c>
      <c r="I1191">
        <v>48</v>
      </c>
      <c r="J1191">
        <v>1565066</v>
      </c>
      <c r="K1191" s="1">
        <v>44581</v>
      </c>
      <c r="L1191">
        <v>12523</v>
      </c>
      <c r="M1191">
        <v>6.08</v>
      </c>
      <c r="N1191">
        <v>9</v>
      </c>
      <c r="O1191">
        <v>48</v>
      </c>
      <c r="P1191" s="1">
        <v>44742</v>
      </c>
      <c r="Q1191">
        <v>1560299</v>
      </c>
      <c r="R1191" t="s">
        <v>31</v>
      </c>
      <c r="S1191">
        <v>17.933333333333302</v>
      </c>
      <c r="T1191" t="s">
        <v>39</v>
      </c>
      <c r="U1191" t="s">
        <v>40</v>
      </c>
      <c r="V1191" t="s">
        <v>41</v>
      </c>
      <c r="W1191" t="s">
        <v>34</v>
      </c>
      <c r="X1191" t="s">
        <v>1385</v>
      </c>
      <c r="Y1191">
        <v>2022</v>
      </c>
      <c r="Z1191">
        <v>2022</v>
      </c>
      <c r="AA1191">
        <v>0.25</v>
      </c>
    </row>
    <row r="1192" spans="1:27" x14ac:dyDescent="0.25">
      <c r="A1192" t="s">
        <v>1382</v>
      </c>
      <c r="B1192" t="s">
        <v>1391</v>
      </c>
      <c r="C1192" t="s">
        <v>1449</v>
      </c>
      <c r="D1192" t="s">
        <v>30</v>
      </c>
      <c r="E1192" s="1">
        <v>44518</v>
      </c>
      <c r="F1192">
        <v>32792</v>
      </c>
      <c r="G1192">
        <v>6.61</v>
      </c>
      <c r="H1192">
        <v>9.1</v>
      </c>
      <c r="I1192">
        <v>50</v>
      </c>
      <c r="J1192">
        <v>1277937</v>
      </c>
      <c r="K1192" s="1">
        <v>44518</v>
      </c>
      <c r="L1192">
        <v>-3017</v>
      </c>
      <c r="M1192">
        <v>6.48</v>
      </c>
      <c r="N1192">
        <v>9</v>
      </c>
      <c r="O1192">
        <v>50</v>
      </c>
      <c r="P1192" s="1">
        <v>44742</v>
      </c>
      <c r="Q1192">
        <v>1278935</v>
      </c>
      <c r="R1192" t="s">
        <v>31</v>
      </c>
      <c r="S1192">
        <v>14.9333333333333</v>
      </c>
      <c r="T1192" t="s">
        <v>39</v>
      </c>
      <c r="U1192" t="s">
        <v>40</v>
      </c>
      <c r="V1192" t="s">
        <v>41</v>
      </c>
      <c r="W1192" t="s">
        <v>34</v>
      </c>
      <c r="X1192" t="s">
        <v>1385</v>
      </c>
      <c r="Y1192">
        <v>2021</v>
      </c>
      <c r="Z1192">
        <v>2021</v>
      </c>
      <c r="AA1192">
        <v>0.25</v>
      </c>
    </row>
    <row r="1193" spans="1:27" x14ac:dyDescent="0.25">
      <c r="A1193" t="s">
        <v>1382</v>
      </c>
      <c r="B1193" t="s">
        <v>1391</v>
      </c>
      <c r="C1193" t="s">
        <v>1450</v>
      </c>
      <c r="D1193" t="s">
        <v>38</v>
      </c>
      <c r="E1193" s="1">
        <v>44518</v>
      </c>
      <c r="F1193">
        <v>14386</v>
      </c>
      <c r="G1193">
        <v>6.61</v>
      </c>
      <c r="H1193">
        <v>9.1</v>
      </c>
      <c r="I1193">
        <v>50</v>
      </c>
      <c r="J1193">
        <v>538760</v>
      </c>
      <c r="K1193" s="1">
        <v>44518</v>
      </c>
      <c r="L1193">
        <v>4580</v>
      </c>
      <c r="M1193">
        <v>6.48</v>
      </c>
      <c r="N1193">
        <v>9</v>
      </c>
      <c r="O1193">
        <v>50</v>
      </c>
      <c r="P1193" s="1">
        <v>44742</v>
      </c>
      <c r="Q1193">
        <v>547365</v>
      </c>
      <c r="R1193" t="s">
        <v>31</v>
      </c>
      <c r="S1193">
        <v>14.9333333333333</v>
      </c>
      <c r="T1193" t="s">
        <v>39</v>
      </c>
      <c r="U1193" t="s">
        <v>40</v>
      </c>
      <c r="V1193" t="s">
        <v>41</v>
      </c>
      <c r="W1193" t="s">
        <v>34</v>
      </c>
      <c r="X1193" t="s">
        <v>1385</v>
      </c>
      <c r="Y1193">
        <v>2021</v>
      </c>
      <c r="Z1193">
        <v>2021</v>
      </c>
      <c r="AA1193">
        <v>0.25</v>
      </c>
    </row>
    <row r="1194" spans="1:27" x14ac:dyDescent="0.25">
      <c r="A1194" t="s">
        <v>1382</v>
      </c>
      <c r="B1194" t="s">
        <v>1386</v>
      </c>
      <c r="C1194" t="s">
        <v>1451</v>
      </c>
      <c r="D1194" t="s">
        <v>30</v>
      </c>
      <c r="E1194" s="1">
        <v>44665</v>
      </c>
      <c r="F1194">
        <v>27829</v>
      </c>
      <c r="G1194">
        <v>7.03</v>
      </c>
      <c r="H1194">
        <v>9.5</v>
      </c>
      <c r="I1194">
        <v>50</v>
      </c>
      <c r="J1194">
        <v>1041932</v>
      </c>
      <c r="K1194" s="1">
        <v>44665</v>
      </c>
      <c r="L1194">
        <v>4939</v>
      </c>
      <c r="M1194">
        <v>6.77</v>
      </c>
      <c r="N1194">
        <v>9.1999999999999993</v>
      </c>
      <c r="O1194">
        <v>48</v>
      </c>
      <c r="P1194" s="1">
        <v>44926</v>
      </c>
      <c r="Q1194">
        <v>1021008</v>
      </c>
      <c r="R1194" t="s">
        <v>31</v>
      </c>
      <c r="S1194">
        <v>14.6666666666666</v>
      </c>
      <c r="T1194" t="s">
        <v>39</v>
      </c>
      <c r="U1194" t="s">
        <v>40</v>
      </c>
      <c r="V1194" t="s">
        <v>41</v>
      </c>
      <c r="W1194" t="s">
        <v>34</v>
      </c>
      <c r="X1194" t="s">
        <v>1385</v>
      </c>
      <c r="Y1194">
        <v>2022</v>
      </c>
      <c r="Z1194">
        <v>2022</v>
      </c>
      <c r="AA1194">
        <v>0.25</v>
      </c>
    </row>
    <row r="1195" spans="1:27" x14ac:dyDescent="0.25">
      <c r="A1195" t="s">
        <v>1382</v>
      </c>
      <c r="B1195" t="s">
        <v>1386</v>
      </c>
      <c r="C1195" t="s">
        <v>1452</v>
      </c>
      <c r="D1195" t="s">
        <v>38</v>
      </c>
      <c r="E1195" s="1">
        <v>44665</v>
      </c>
      <c r="F1195">
        <v>1215</v>
      </c>
      <c r="G1195">
        <v>7.03</v>
      </c>
      <c r="H1195">
        <v>9.5</v>
      </c>
      <c r="I1195">
        <v>50</v>
      </c>
      <c r="J1195">
        <v>574449</v>
      </c>
      <c r="K1195" s="1">
        <v>44665</v>
      </c>
      <c r="L1195">
        <v>660</v>
      </c>
      <c r="M1195">
        <v>6.77</v>
      </c>
      <c r="N1195">
        <v>9.1999999999999993</v>
      </c>
      <c r="O1195">
        <v>48</v>
      </c>
      <c r="P1195" s="1">
        <v>44926</v>
      </c>
      <c r="Q1195">
        <v>565784</v>
      </c>
      <c r="R1195" t="s">
        <v>31</v>
      </c>
      <c r="S1195">
        <v>14.6666666666666</v>
      </c>
      <c r="T1195" t="s">
        <v>39</v>
      </c>
      <c r="U1195" t="s">
        <v>40</v>
      </c>
      <c r="V1195" t="s">
        <v>41</v>
      </c>
      <c r="W1195" t="s">
        <v>34</v>
      </c>
      <c r="X1195" t="s">
        <v>1385</v>
      </c>
      <c r="Y1195">
        <v>2022</v>
      </c>
      <c r="Z1195">
        <v>2022</v>
      </c>
      <c r="AA1195">
        <v>0.25</v>
      </c>
    </row>
    <row r="1196" spans="1:27" x14ac:dyDescent="0.25">
      <c r="A1196" t="s">
        <v>1382</v>
      </c>
      <c r="B1196" t="s">
        <v>1445</v>
      </c>
      <c r="C1196" t="s">
        <v>1453</v>
      </c>
      <c r="D1196" t="s">
        <v>38</v>
      </c>
      <c r="E1196" s="1">
        <v>44728</v>
      </c>
      <c r="F1196">
        <v>6554.6120000000001</v>
      </c>
      <c r="G1196">
        <v>7.17</v>
      </c>
      <c r="H1196">
        <v>10.199999999999999</v>
      </c>
      <c r="I1196">
        <v>49.69</v>
      </c>
      <c r="J1196">
        <v>78629.350999999995</v>
      </c>
      <c r="K1196" s="1">
        <v>44728</v>
      </c>
      <c r="L1196">
        <v>2533.7860000000001</v>
      </c>
      <c r="M1196">
        <v>6.53</v>
      </c>
      <c r="N1196">
        <v>9.25</v>
      </c>
      <c r="O1196">
        <v>48</v>
      </c>
      <c r="P1196" s="1">
        <v>45107</v>
      </c>
      <c r="Q1196">
        <v>75824.554999999993</v>
      </c>
      <c r="R1196" t="s">
        <v>31</v>
      </c>
      <c r="S1196">
        <v>11.1666666666666</v>
      </c>
      <c r="T1196" t="s">
        <v>39</v>
      </c>
      <c r="U1196" t="s">
        <v>40</v>
      </c>
      <c r="V1196" t="s">
        <v>41</v>
      </c>
      <c r="W1196" t="s">
        <v>34</v>
      </c>
      <c r="X1196" t="s">
        <v>1385</v>
      </c>
      <c r="Y1196">
        <v>2022</v>
      </c>
      <c r="Z1196">
        <v>2022</v>
      </c>
      <c r="AA1196">
        <v>0.25</v>
      </c>
    </row>
    <row r="1197" spans="1:27" x14ac:dyDescent="0.25">
      <c r="A1197" t="s">
        <v>1382</v>
      </c>
      <c r="B1197" t="s">
        <v>1383</v>
      </c>
      <c r="C1197" t="s">
        <v>1454</v>
      </c>
      <c r="D1197" t="s">
        <v>30</v>
      </c>
      <c r="E1197" s="1">
        <v>45127</v>
      </c>
      <c r="F1197">
        <v>1037788</v>
      </c>
      <c r="G1197">
        <v>7.14</v>
      </c>
      <c r="H1197">
        <v>10</v>
      </c>
      <c r="I1197">
        <v>50</v>
      </c>
      <c r="J1197">
        <v>26408343</v>
      </c>
      <c r="K1197" s="1">
        <v>45127</v>
      </c>
      <c r="L1197">
        <v>442306</v>
      </c>
      <c r="M1197">
        <v>6.75</v>
      </c>
      <c r="N1197">
        <v>9.25</v>
      </c>
      <c r="O1197">
        <v>48</v>
      </c>
      <c r="P1197" s="1">
        <v>45291</v>
      </c>
      <c r="Q1197">
        <v>26094576</v>
      </c>
      <c r="R1197" t="s">
        <v>31</v>
      </c>
      <c r="S1197">
        <v>17.933333333333302</v>
      </c>
      <c r="T1197" t="s">
        <v>39</v>
      </c>
      <c r="U1197" t="s">
        <v>40</v>
      </c>
      <c r="V1197" t="s">
        <v>41</v>
      </c>
      <c r="W1197" t="s">
        <v>34</v>
      </c>
      <c r="X1197" t="s">
        <v>1385</v>
      </c>
      <c r="Y1197">
        <v>2023</v>
      </c>
      <c r="Z1197">
        <v>2023</v>
      </c>
      <c r="AA1197">
        <v>0.25</v>
      </c>
    </row>
    <row r="1198" spans="1:27" x14ac:dyDescent="0.25">
      <c r="A1198" t="s">
        <v>1382</v>
      </c>
      <c r="B1198" t="s">
        <v>1383</v>
      </c>
      <c r="C1198" t="s">
        <v>1455</v>
      </c>
      <c r="D1198" t="s">
        <v>38</v>
      </c>
      <c r="E1198" s="1">
        <v>45127</v>
      </c>
      <c r="F1198">
        <v>402200</v>
      </c>
      <c r="G1198">
        <v>7.14</v>
      </c>
      <c r="H1198">
        <v>10</v>
      </c>
      <c r="I1198">
        <v>50</v>
      </c>
      <c r="J1198">
        <v>9696958</v>
      </c>
      <c r="K1198" s="1">
        <v>45127</v>
      </c>
      <c r="L1198">
        <v>217210</v>
      </c>
      <c r="M1198">
        <v>6.75</v>
      </c>
      <c r="N1198">
        <v>9.25</v>
      </c>
      <c r="O1198">
        <v>48</v>
      </c>
      <c r="P1198" s="1">
        <v>45291</v>
      </c>
      <c r="Q1198">
        <v>9647004</v>
      </c>
      <c r="R1198" t="s">
        <v>31</v>
      </c>
      <c r="S1198">
        <v>17.933333333333302</v>
      </c>
      <c r="T1198" t="s">
        <v>39</v>
      </c>
      <c r="U1198" t="s">
        <v>40</v>
      </c>
      <c r="V1198" t="s">
        <v>41</v>
      </c>
      <c r="W1198" t="s">
        <v>34</v>
      </c>
      <c r="X1198" t="s">
        <v>1385</v>
      </c>
      <c r="Y1198">
        <v>2023</v>
      </c>
      <c r="Z1198">
        <v>2023</v>
      </c>
      <c r="AA1198">
        <v>0.25</v>
      </c>
    </row>
    <row r="1199" spans="1:27" x14ac:dyDescent="0.25">
      <c r="A1199" t="s">
        <v>1382</v>
      </c>
      <c r="B1199" t="s">
        <v>1398</v>
      </c>
      <c r="C1199" t="s">
        <v>1456</v>
      </c>
      <c r="D1199" t="s">
        <v>30</v>
      </c>
      <c r="E1199" s="1">
        <v>45211</v>
      </c>
      <c r="F1199">
        <v>274445</v>
      </c>
      <c r="G1199">
        <v>6.95</v>
      </c>
      <c r="H1199">
        <v>10.199999999999999</v>
      </c>
      <c r="I1199">
        <v>50</v>
      </c>
      <c r="J1199">
        <v>3926456</v>
      </c>
      <c r="K1199" s="1">
        <v>45211</v>
      </c>
      <c r="L1199">
        <v>137274</v>
      </c>
      <c r="M1199">
        <v>6.4</v>
      </c>
      <c r="N1199">
        <v>9.1999999999999993</v>
      </c>
      <c r="O1199">
        <v>48</v>
      </c>
      <c r="P1199" s="1">
        <v>45412</v>
      </c>
      <c r="Q1199">
        <v>3747889</v>
      </c>
      <c r="R1199" t="s">
        <v>31</v>
      </c>
      <c r="S1199">
        <v>16.8</v>
      </c>
      <c r="T1199" t="s">
        <v>39</v>
      </c>
      <c r="U1199" t="s">
        <v>40</v>
      </c>
      <c r="V1199" t="s">
        <v>41</v>
      </c>
      <c r="W1199" t="s">
        <v>34</v>
      </c>
      <c r="X1199" t="s">
        <v>1385</v>
      </c>
      <c r="Y1199">
        <v>2023</v>
      </c>
      <c r="Z1199">
        <v>2023</v>
      </c>
      <c r="AA1199">
        <v>0.25</v>
      </c>
    </row>
    <row r="1200" spans="1:27" x14ac:dyDescent="0.25">
      <c r="A1200" t="s">
        <v>1382</v>
      </c>
      <c r="B1200" t="s">
        <v>1398</v>
      </c>
      <c r="C1200" t="s">
        <v>1457</v>
      </c>
      <c r="D1200" t="s">
        <v>38</v>
      </c>
      <c r="E1200" s="1">
        <v>45211</v>
      </c>
      <c r="F1200">
        <v>30053</v>
      </c>
      <c r="G1200">
        <v>6.95</v>
      </c>
      <c r="H1200">
        <v>10.199999999999999</v>
      </c>
      <c r="I1200">
        <v>50</v>
      </c>
      <c r="J1200">
        <v>797035</v>
      </c>
      <c r="K1200" s="1">
        <v>45211</v>
      </c>
      <c r="L1200">
        <v>11735</v>
      </c>
      <c r="M1200">
        <v>6.4</v>
      </c>
      <c r="N1200">
        <v>9.1999999999999993</v>
      </c>
      <c r="O1200">
        <v>48</v>
      </c>
      <c r="P1200" s="1">
        <v>45412</v>
      </c>
      <c r="Q1200">
        <v>766460</v>
      </c>
      <c r="R1200" t="s">
        <v>31</v>
      </c>
      <c r="S1200">
        <v>16.8</v>
      </c>
      <c r="T1200" t="s">
        <v>39</v>
      </c>
      <c r="U1200" t="s">
        <v>40</v>
      </c>
      <c r="V1200" t="s">
        <v>41</v>
      </c>
      <c r="W1200" t="s">
        <v>34</v>
      </c>
      <c r="X1200" t="s">
        <v>1385</v>
      </c>
      <c r="Y1200">
        <v>2023</v>
      </c>
      <c r="Z1200">
        <v>2023</v>
      </c>
      <c r="AA1200">
        <v>0.25</v>
      </c>
    </row>
    <row r="1201" spans="1:27" x14ac:dyDescent="0.25">
      <c r="A1201" t="s">
        <v>1382</v>
      </c>
      <c r="B1201" t="s">
        <v>1401</v>
      </c>
      <c r="C1201" t="s">
        <v>1458</v>
      </c>
      <c r="D1201" t="s">
        <v>30</v>
      </c>
      <c r="E1201" s="1">
        <v>45211</v>
      </c>
      <c r="F1201">
        <v>93364</v>
      </c>
      <c r="G1201">
        <v>7.24</v>
      </c>
      <c r="H1201">
        <v>10.199999999999999</v>
      </c>
      <c r="I1201">
        <v>50</v>
      </c>
      <c r="J1201">
        <v>2172276</v>
      </c>
      <c r="K1201" s="1">
        <v>45211</v>
      </c>
      <c r="L1201">
        <v>50965</v>
      </c>
      <c r="M1201">
        <v>6.67</v>
      </c>
      <c r="N1201">
        <v>9.1999999999999993</v>
      </c>
      <c r="O1201">
        <v>48</v>
      </c>
      <c r="P1201" s="1">
        <v>45412</v>
      </c>
      <c r="Q1201">
        <v>2202482</v>
      </c>
      <c r="R1201" t="s">
        <v>31</v>
      </c>
      <c r="S1201">
        <v>16.8</v>
      </c>
      <c r="T1201" t="s">
        <v>39</v>
      </c>
      <c r="U1201" t="s">
        <v>40</v>
      </c>
      <c r="V1201" t="s">
        <v>41</v>
      </c>
      <c r="W1201" t="s">
        <v>34</v>
      </c>
      <c r="X1201" t="s">
        <v>1385</v>
      </c>
      <c r="Y1201">
        <v>2023</v>
      </c>
      <c r="Z1201">
        <v>2023</v>
      </c>
      <c r="AA1201">
        <v>0.25</v>
      </c>
    </row>
    <row r="1202" spans="1:27" x14ac:dyDescent="0.25">
      <c r="A1202" t="s">
        <v>1382</v>
      </c>
      <c r="B1202" t="s">
        <v>1401</v>
      </c>
      <c r="C1202" t="s">
        <v>1459</v>
      </c>
      <c r="D1202" t="s">
        <v>38</v>
      </c>
      <c r="E1202" s="1">
        <v>45211</v>
      </c>
      <c r="F1202">
        <v>32208</v>
      </c>
      <c r="G1202">
        <v>7.24</v>
      </c>
      <c r="H1202">
        <v>10.199999999999999</v>
      </c>
      <c r="I1202">
        <v>50</v>
      </c>
      <c r="J1202">
        <v>669945</v>
      </c>
      <c r="K1202" s="1">
        <v>45211</v>
      </c>
      <c r="L1202">
        <v>18237</v>
      </c>
      <c r="M1202">
        <v>6.67</v>
      </c>
      <c r="N1202">
        <v>9.1999999999999993</v>
      </c>
      <c r="O1202">
        <v>48</v>
      </c>
      <c r="P1202" s="1">
        <v>45412</v>
      </c>
      <c r="Q1202">
        <v>643022</v>
      </c>
      <c r="R1202" t="s">
        <v>31</v>
      </c>
      <c r="S1202">
        <v>16.8</v>
      </c>
      <c r="T1202" t="s">
        <v>39</v>
      </c>
      <c r="U1202" t="s">
        <v>40</v>
      </c>
      <c r="V1202" t="s">
        <v>41</v>
      </c>
      <c r="W1202" t="s">
        <v>34</v>
      </c>
      <c r="X1202" t="s">
        <v>1385</v>
      </c>
      <c r="Y1202">
        <v>2023</v>
      </c>
      <c r="Z1202">
        <v>2023</v>
      </c>
      <c r="AA1202">
        <v>0.25</v>
      </c>
    </row>
    <row r="1203" spans="1:27" x14ac:dyDescent="0.25">
      <c r="A1203" t="s">
        <v>1460</v>
      </c>
      <c r="B1203" t="s">
        <v>1461</v>
      </c>
      <c r="C1203" t="s">
        <v>1462</v>
      </c>
      <c r="D1203" t="s">
        <v>30</v>
      </c>
      <c r="E1203" s="1">
        <v>39834</v>
      </c>
      <c r="F1203">
        <v>160762.886</v>
      </c>
      <c r="G1203">
        <v>9.06</v>
      </c>
      <c r="H1203">
        <v>11.75</v>
      </c>
      <c r="I1203">
        <v>49</v>
      </c>
      <c r="J1203">
        <v>1590780.196</v>
      </c>
      <c r="K1203" s="1">
        <v>39834</v>
      </c>
      <c r="L1203">
        <v>68918.262000000002</v>
      </c>
      <c r="M1203">
        <v>8.48</v>
      </c>
      <c r="N1203">
        <v>10.5</v>
      </c>
      <c r="O1203">
        <v>49</v>
      </c>
      <c r="P1203" s="1">
        <v>39507</v>
      </c>
      <c r="Q1203">
        <v>1251251.5379999999</v>
      </c>
      <c r="R1203" t="s">
        <v>254</v>
      </c>
      <c r="S1203">
        <v>19.8</v>
      </c>
      <c r="T1203" t="s">
        <v>39</v>
      </c>
      <c r="U1203" t="s">
        <v>33</v>
      </c>
      <c r="V1203" t="s">
        <v>34</v>
      </c>
      <c r="W1203" t="s">
        <v>34</v>
      </c>
      <c r="X1203" t="s">
        <v>1463</v>
      </c>
      <c r="Y1203">
        <v>2009</v>
      </c>
      <c r="Z1203">
        <v>2009</v>
      </c>
      <c r="AA1203">
        <v>0.39</v>
      </c>
    </row>
    <row r="1204" spans="1:27" x14ac:dyDescent="0.25">
      <c r="A1204" t="s">
        <v>1460</v>
      </c>
      <c r="B1204" t="s">
        <v>1464</v>
      </c>
      <c r="C1204" t="s">
        <v>1465</v>
      </c>
      <c r="D1204" t="s">
        <v>30</v>
      </c>
      <c r="E1204" s="1">
        <v>39834</v>
      </c>
      <c r="F1204">
        <v>108598.923</v>
      </c>
      <c r="G1204">
        <v>9.15</v>
      </c>
      <c r="H1204">
        <v>11.75</v>
      </c>
      <c r="I1204">
        <v>49</v>
      </c>
      <c r="J1204">
        <v>1295815.3459999999</v>
      </c>
      <c r="K1204" s="1">
        <v>39834</v>
      </c>
      <c r="L1204">
        <v>29172.050999999999</v>
      </c>
      <c r="M1204">
        <v>8.48</v>
      </c>
      <c r="N1204">
        <v>10.5</v>
      </c>
      <c r="O1204">
        <v>49</v>
      </c>
      <c r="P1204" s="1">
        <v>39507</v>
      </c>
      <c r="Q1204">
        <v>983574.07400000002</v>
      </c>
      <c r="R1204" t="s">
        <v>254</v>
      </c>
      <c r="S1204">
        <v>19.8</v>
      </c>
      <c r="T1204" t="s">
        <v>39</v>
      </c>
      <c r="U1204" t="s">
        <v>33</v>
      </c>
      <c r="V1204" t="s">
        <v>34</v>
      </c>
      <c r="W1204" t="s">
        <v>34</v>
      </c>
      <c r="X1204" t="s">
        <v>1463</v>
      </c>
      <c r="Y1204">
        <v>2009</v>
      </c>
      <c r="Z1204">
        <v>2009</v>
      </c>
      <c r="AA1204">
        <v>0.39</v>
      </c>
    </row>
    <row r="1205" spans="1:27" x14ac:dyDescent="0.25">
      <c r="A1205" t="s">
        <v>1460</v>
      </c>
      <c r="B1205" t="s">
        <v>1466</v>
      </c>
      <c r="C1205" t="s">
        <v>1467</v>
      </c>
      <c r="D1205" t="s">
        <v>30</v>
      </c>
      <c r="E1205" s="1">
        <v>39834</v>
      </c>
      <c r="F1205">
        <v>70539.796000000002</v>
      </c>
      <c r="G1205">
        <v>8.9499999999999993</v>
      </c>
      <c r="H1205">
        <v>11.75</v>
      </c>
      <c r="I1205">
        <v>49</v>
      </c>
      <c r="J1205">
        <v>523307.66700000002</v>
      </c>
      <c r="K1205" s="1">
        <v>39834</v>
      </c>
      <c r="L1205">
        <v>38520.911999999997</v>
      </c>
      <c r="M1205">
        <v>8.48</v>
      </c>
      <c r="N1205">
        <v>10.5</v>
      </c>
      <c r="O1205">
        <v>49</v>
      </c>
      <c r="P1205" s="1">
        <v>39507</v>
      </c>
      <c r="Q1205">
        <v>413972.359</v>
      </c>
      <c r="R1205" t="s">
        <v>254</v>
      </c>
      <c r="S1205">
        <v>19.8</v>
      </c>
      <c r="T1205" t="s">
        <v>39</v>
      </c>
      <c r="U1205" t="s">
        <v>33</v>
      </c>
      <c r="V1205" t="s">
        <v>34</v>
      </c>
      <c r="W1205" t="s">
        <v>34</v>
      </c>
      <c r="X1205" t="s">
        <v>1463</v>
      </c>
      <c r="Y1205">
        <v>2009</v>
      </c>
      <c r="Z1205">
        <v>2009</v>
      </c>
      <c r="AA1205">
        <v>0.39</v>
      </c>
    </row>
    <row r="1206" spans="1:27" x14ac:dyDescent="0.25">
      <c r="A1206" t="s">
        <v>1460</v>
      </c>
      <c r="B1206" t="s">
        <v>1468</v>
      </c>
      <c r="C1206" t="s">
        <v>1469</v>
      </c>
      <c r="D1206" t="s">
        <v>38</v>
      </c>
      <c r="E1206" s="1">
        <v>39596</v>
      </c>
      <c r="F1206">
        <v>34142.982000000004</v>
      </c>
      <c r="G1206">
        <v>8.73</v>
      </c>
      <c r="H1206">
        <v>11</v>
      </c>
      <c r="I1206">
        <v>55.8</v>
      </c>
      <c r="J1206">
        <v>702400</v>
      </c>
      <c r="K1206" s="1">
        <v>39596</v>
      </c>
      <c r="L1206">
        <v>18217.565999999999</v>
      </c>
      <c r="M1206">
        <v>8.4499999999999993</v>
      </c>
      <c r="N1206">
        <v>10.5</v>
      </c>
      <c r="O1206">
        <v>55.76</v>
      </c>
      <c r="P1206" s="1">
        <v>39447</v>
      </c>
      <c r="Q1206">
        <v>649964.87399999995</v>
      </c>
      <c r="R1206" t="s">
        <v>254</v>
      </c>
      <c r="S1206">
        <v>10.5</v>
      </c>
      <c r="T1206" t="s">
        <v>39</v>
      </c>
      <c r="U1206" t="s">
        <v>40</v>
      </c>
      <c r="V1206" t="s">
        <v>34</v>
      </c>
      <c r="W1206" t="s">
        <v>34</v>
      </c>
      <c r="X1206" t="s">
        <v>1463</v>
      </c>
      <c r="Y1206">
        <v>2008</v>
      </c>
      <c r="Z1206">
        <v>2008</v>
      </c>
      <c r="AA1206">
        <v>0.39</v>
      </c>
    </row>
    <row r="1207" spans="1:27" x14ac:dyDescent="0.25">
      <c r="A1207" t="s">
        <v>1460</v>
      </c>
      <c r="B1207" t="s">
        <v>1470</v>
      </c>
      <c r="C1207" t="s">
        <v>1471</v>
      </c>
      <c r="D1207" t="s">
        <v>38</v>
      </c>
      <c r="E1207" s="1">
        <v>39736</v>
      </c>
      <c r="F1207">
        <v>76019.111000000004</v>
      </c>
      <c r="G1207">
        <v>8.7200000000000006</v>
      </c>
      <c r="H1207">
        <v>12</v>
      </c>
      <c r="I1207">
        <v>44.84</v>
      </c>
      <c r="J1207">
        <v>1071769.1270000001</v>
      </c>
      <c r="K1207" s="1">
        <v>39736</v>
      </c>
      <c r="L1207">
        <v>40500</v>
      </c>
      <c r="M1207">
        <v>8.49</v>
      </c>
      <c r="N1207">
        <v>0</v>
      </c>
      <c r="O1207">
        <v>0</v>
      </c>
      <c r="P1207" s="1">
        <v>39447</v>
      </c>
      <c r="Q1207">
        <v>1404744.493</v>
      </c>
      <c r="R1207" t="s">
        <v>254</v>
      </c>
      <c r="S1207">
        <v>13.733333333333301</v>
      </c>
      <c r="T1207" t="s">
        <v>39</v>
      </c>
      <c r="U1207" t="s">
        <v>40</v>
      </c>
      <c r="V1207" t="s">
        <v>34</v>
      </c>
      <c r="W1207" t="s">
        <v>34</v>
      </c>
      <c r="X1207" t="s">
        <v>1463</v>
      </c>
      <c r="Y1207">
        <v>2008</v>
      </c>
      <c r="Z1207">
        <v>2008</v>
      </c>
      <c r="AA1207">
        <v>0.39</v>
      </c>
    </row>
    <row r="1208" spans="1:27" x14ac:dyDescent="0.25">
      <c r="A1208" t="s">
        <v>1460</v>
      </c>
      <c r="B1208" t="s">
        <v>1472</v>
      </c>
      <c r="C1208" t="s">
        <v>1473</v>
      </c>
      <c r="D1208" t="s">
        <v>38</v>
      </c>
      <c r="E1208" s="1">
        <v>39820</v>
      </c>
      <c r="F1208">
        <v>27038.545999999998</v>
      </c>
      <c r="G1208">
        <v>9.36</v>
      </c>
      <c r="H1208">
        <v>11.5</v>
      </c>
      <c r="I1208">
        <v>52</v>
      </c>
      <c r="J1208">
        <v>231897</v>
      </c>
      <c r="K1208" s="1">
        <v>39820</v>
      </c>
      <c r="L1208">
        <v>14779.153</v>
      </c>
      <c r="M1208">
        <v>8.89</v>
      </c>
      <c r="N1208">
        <v>0</v>
      </c>
      <c r="O1208">
        <v>0</v>
      </c>
      <c r="P1208" s="1">
        <v>39599</v>
      </c>
      <c r="Q1208">
        <v>234839.28200000001</v>
      </c>
      <c r="R1208" t="s">
        <v>254</v>
      </c>
      <c r="S1208">
        <v>13.8</v>
      </c>
      <c r="T1208" t="s">
        <v>39</v>
      </c>
      <c r="U1208" t="s">
        <v>40</v>
      </c>
      <c r="V1208" t="s">
        <v>34</v>
      </c>
      <c r="W1208" t="s">
        <v>34</v>
      </c>
      <c r="X1208" t="s">
        <v>1463</v>
      </c>
      <c r="Y1208">
        <v>2009</v>
      </c>
      <c r="Z1208">
        <v>2009</v>
      </c>
      <c r="AA1208">
        <v>0.39</v>
      </c>
    </row>
    <row r="1209" spans="1:27" x14ac:dyDescent="0.25">
      <c r="A1209" t="s">
        <v>1460</v>
      </c>
      <c r="B1209" t="s">
        <v>1474</v>
      </c>
      <c r="C1209" t="s">
        <v>1475</v>
      </c>
      <c r="D1209" t="s">
        <v>38</v>
      </c>
      <c r="E1209" s="1">
        <v>39785</v>
      </c>
      <c r="F1209">
        <v>79280</v>
      </c>
      <c r="G1209">
        <v>9.1300000000000008</v>
      </c>
      <c r="H1209">
        <v>11.5</v>
      </c>
      <c r="I1209">
        <v>58.65</v>
      </c>
      <c r="J1209">
        <v>1129642</v>
      </c>
      <c r="K1209" s="1">
        <v>39785</v>
      </c>
      <c r="L1209">
        <v>47143.1</v>
      </c>
      <c r="M1209">
        <v>8.1199999999999992</v>
      </c>
      <c r="N1209">
        <v>10.39</v>
      </c>
      <c r="O1209">
        <v>0</v>
      </c>
      <c r="P1209" s="1">
        <v>39721</v>
      </c>
      <c r="Q1209">
        <v>1028445</v>
      </c>
      <c r="R1209" t="s">
        <v>254</v>
      </c>
      <c r="S1209">
        <v>9.1666666666666607</v>
      </c>
      <c r="T1209" t="s">
        <v>39</v>
      </c>
      <c r="U1209" t="s">
        <v>40</v>
      </c>
      <c r="V1209" t="s">
        <v>34</v>
      </c>
      <c r="W1209" t="s">
        <v>34</v>
      </c>
      <c r="X1209" t="s">
        <v>1463</v>
      </c>
      <c r="Y1209">
        <v>2008</v>
      </c>
      <c r="Z1209">
        <v>2008</v>
      </c>
      <c r="AA1209">
        <v>0.39</v>
      </c>
    </row>
    <row r="1210" spans="1:27" x14ac:dyDescent="0.25">
      <c r="A1210" t="s">
        <v>1460</v>
      </c>
      <c r="B1210" t="s">
        <v>1468</v>
      </c>
      <c r="C1210" t="s">
        <v>1476</v>
      </c>
      <c r="D1210" t="s">
        <v>30</v>
      </c>
      <c r="E1210" s="1">
        <v>40002</v>
      </c>
      <c r="F1210">
        <v>85600</v>
      </c>
      <c r="G1210">
        <v>9.1</v>
      </c>
      <c r="H1210">
        <v>11</v>
      </c>
      <c r="I1210">
        <v>58.28</v>
      </c>
      <c r="J1210">
        <v>979490.58900000004</v>
      </c>
      <c r="K1210" s="1">
        <v>40002</v>
      </c>
      <c r="L1210">
        <v>55300</v>
      </c>
      <c r="M1210">
        <v>8.61</v>
      </c>
      <c r="N1210">
        <v>10.63</v>
      </c>
      <c r="O1210">
        <v>51.59</v>
      </c>
      <c r="P1210" s="1">
        <v>39813</v>
      </c>
      <c r="Q1210">
        <v>963787.30700000003</v>
      </c>
      <c r="R1210" t="s">
        <v>254</v>
      </c>
      <c r="S1210">
        <v>11.6</v>
      </c>
      <c r="T1210" t="s">
        <v>39</v>
      </c>
      <c r="U1210" t="s">
        <v>40</v>
      </c>
      <c r="V1210" t="s">
        <v>34</v>
      </c>
      <c r="W1210" t="s">
        <v>34</v>
      </c>
      <c r="X1210" t="s">
        <v>1463</v>
      </c>
      <c r="Y1210">
        <v>2009</v>
      </c>
      <c r="Z1210">
        <v>2009</v>
      </c>
      <c r="AA1210">
        <v>0.39</v>
      </c>
    </row>
    <row r="1211" spans="1:27" x14ac:dyDescent="0.25">
      <c r="A1211" t="s">
        <v>1460</v>
      </c>
      <c r="B1211" t="s">
        <v>1477</v>
      </c>
      <c r="C1211" t="s">
        <v>1478</v>
      </c>
      <c r="D1211" t="s">
        <v>30</v>
      </c>
      <c r="E1211" s="1">
        <v>40891</v>
      </c>
      <c r="F1211">
        <v>34211</v>
      </c>
      <c r="G1211">
        <v>8.36</v>
      </c>
      <c r="H1211">
        <v>11.15</v>
      </c>
      <c r="I1211">
        <v>50.64</v>
      </c>
      <c r="J1211">
        <v>910953</v>
      </c>
      <c r="K1211" s="1">
        <v>40891</v>
      </c>
      <c r="L1211">
        <v>0</v>
      </c>
      <c r="M1211">
        <v>7.78</v>
      </c>
      <c r="N1211">
        <v>10</v>
      </c>
      <c r="O1211">
        <v>50.64</v>
      </c>
      <c r="P1211" s="1">
        <v>40694</v>
      </c>
      <c r="Q1211">
        <v>908001</v>
      </c>
      <c r="R1211" t="s">
        <v>254</v>
      </c>
      <c r="S1211">
        <v>9.6333333333333293</v>
      </c>
      <c r="T1211" t="s">
        <v>39</v>
      </c>
      <c r="U1211" t="s">
        <v>40</v>
      </c>
      <c r="V1211" t="s">
        <v>34</v>
      </c>
      <c r="W1211" t="s">
        <v>34</v>
      </c>
      <c r="X1211" t="s">
        <v>1463</v>
      </c>
      <c r="Y1211">
        <v>2011</v>
      </c>
      <c r="Z1211">
        <v>2011</v>
      </c>
      <c r="AA1211">
        <v>0.39</v>
      </c>
    </row>
    <row r="1212" spans="1:27" x14ac:dyDescent="0.25">
      <c r="A1212" t="s">
        <v>1460</v>
      </c>
      <c r="B1212" t="s">
        <v>1479</v>
      </c>
      <c r="C1212" t="s">
        <v>1480</v>
      </c>
      <c r="D1212" t="s">
        <v>30</v>
      </c>
      <c r="E1212" s="1">
        <v>40891</v>
      </c>
      <c r="F1212">
        <v>59603</v>
      </c>
      <c r="G1212">
        <v>8.43</v>
      </c>
      <c r="H1212">
        <v>11.15</v>
      </c>
      <c r="I1212">
        <v>53.79</v>
      </c>
      <c r="J1212">
        <v>1015236</v>
      </c>
      <c r="K1212" s="1">
        <v>40891</v>
      </c>
      <c r="L1212">
        <v>0</v>
      </c>
      <c r="M1212">
        <v>7.97</v>
      </c>
      <c r="N1212">
        <v>10.3</v>
      </c>
      <c r="O1212">
        <v>53.79</v>
      </c>
      <c r="P1212" s="1">
        <v>40694</v>
      </c>
      <c r="Q1212">
        <v>1003670</v>
      </c>
      <c r="R1212" t="s">
        <v>254</v>
      </c>
      <c r="S1212">
        <v>9.6333333333333293</v>
      </c>
      <c r="T1212" t="s">
        <v>39</v>
      </c>
      <c r="U1212" t="s">
        <v>40</v>
      </c>
      <c r="V1212" t="s">
        <v>34</v>
      </c>
      <c r="W1212" t="s">
        <v>34</v>
      </c>
      <c r="X1212" t="s">
        <v>1463</v>
      </c>
      <c r="Y1212">
        <v>2011</v>
      </c>
      <c r="Z1212">
        <v>2011</v>
      </c>
      <c r="AA1212">
        <v>0.39</v>
      </c>
    </row>
    <row r="1213" spans="1:27" x14ac:dyDescent="0.25">
      <c r="A1213" t="s">
        <v>1460</v>
      </c>
      <c r="B1213" t="s">
        <v>1468</v>
      </c>
      <c r="C1213" t="s">
        <v>1481</v>
      </c>
      <c r="D1213" t="s">
        <v>30</v>
      </c>
      <c r="E1213" s="1">
        <v>41395</v>
      </c>
      <c r="F1213">
        <v>86581.974000000002</v>
      </c>
      <c r="G1213">
        <v>8.1300000000000008</v>
      </c>
      <c r="H1213">
        <v>10.6</v>
      </c>
      <c r="I1213">
        <v>53.3</v>
      </c>
      <c r="J1213">
        <v>1116672.9129999999</v>
      </c>
      <c r="K1213" s="1">
        <v>41395</v>
      </c>
      <c r="L1213">
        <v>49000</v>
      </c>
      <c r="M1213">
        <v>7.73</v>
      </c>
      <c r="N1213">
        <v>9.84</v>
      </c>
      <c r="O1213">
        <v>53.3</v>
      </c>
      <c r="P1213" s="1">
        <v>41274</v>
      </c>
      <c r="Q1213">
        <v>1064514.3840000001</v>
      </c>
      <c r="R1213" t="s">
        <v>254</v>
      </c>
      <c r="S1213">
        <v>9.86666666666666</v>
      </c>
      <c r="T1213" t="s">
        <v>39</v>
      </c>
      <c r="U1213" t="s">
        <v>40</v>
      </c>
      <c r="V1213" t="s">
        <v>34</v>
      </c>
      <c r="W1213" t="s">
        <v>34</v>
      </c>
      <c r="X1213" t="s">
        <v>1463</v>
      </c>
      <c r="Y1213">
        <v>2013</v>
      </c>
      <c r="Z1213">
        <v>2013</v>
      </c>
      <c r="AA1213">
        <v>0.39</v>
      </c>
    </row>
    <row r="1214" spans="1:27" x14ac:dyDescent="0.25">
      <c r="A1214" t="s">
        <v>1460</v>
      </c>
      <c r="B1214" t="s">
        <v>1468</v>
      </c>
      <c r="C1214" t="s">
        <v>1482</v>
      </c>
      <c r="D1214" t="s">
        <v>38</v>
      </c>
      <c r="E1214" s="1">
        <v>41591</v>
      </c>
      <c r="F1214">
        <v>44607.928999999996</v>
      </c>
      <c r="G1214">
        <v>8.1300000000000008</v>
      </c>
      <c r="H1214">
        <v>10.6</v>
      </c>
      <c r="I1214">
        <v>53.3</v>
      </c>
      <c r="J1214">
        <v>891013.61399999994</v>
      </c>
      <c r="K1214" s="1">
        <v>41591</v>
      </c>
      <c r="L1214">
        <v>0</v>
      </c>
      <c r="M1214">
        <v>7.73</v>
      </c>
      <c r="N1214">
        <v>9.84</v>
      </c>
      <c r="O1214">
        <v>53.3</v>
      </c>
      <c r="P1214" s="1">
        <v>41274</v>
      </c>
      <c r="Q1214">
        <v>882242.44200000004</v>
      </c>
      <c r="R1214" t="s">
        <v>254</v>
      </c>
      <c r="S1214">
        <v>16.399999999999999</v>
      </c>
      <c r="T1214" t="s">
        <v>39</v>
      </c>
      <c r="U1214" t="s">
        <v>40</v>
      </c>
      <c r="V1214" t="s">
        <v>34</v>
      </c>
      <c r="W1214" t="s">
        <v>34</v>
      </c>
      <c r="X1214" t="s">
        <v>1463</v>
      </c>
      <c r="Y1214">
        <v>2013</v>
      </c>
      <c r="Z1214">
        <v>2013</v>
      </c>
      <c r="AA1214">
        <v>0.39</v>
      </c>
    </row>
    <row r="1215" spans="1:27" x14ac:dyDescent="0.25">
      <c r="A1215" t="s">
        <v>1460</v>
      </c>
      <c r="B1215" t="s">
        <v>1483</v>
      </c>
      <c r="C1215" t="s">
        <v>1484</v>
      </c>
      <c r="D1215" t="s">
        <v>30</v>
      </c>
      <c r="E1215" s="1">
        <v>43369</v>
      </c>
      <c r="F1215">
        <v>65771.725000000006</v>
      </c>
      <c r="G1215">
        <v>7.86</v>
      </c>
      <c r="H1215">
        <v>10.5</v>
      </c>
      <c r="I1215">
        <v>50</v>
      </c>
      <c r="J1215">
        <v>683779.47600000002</v>
      </c>
      <c r="K1215" s="1">
        <v>43369</v>
      </c>
      <c r="L1215">
        <v>29784.955000000002</v>
      </c>
      <c r="M1215">
        <v>7.27</v>
      </c>
      <c r="N1215">
        <v>10</v>
      </c>
      <c r="O1215">
        <v>47.52</v>
      </c>
      <c r="P1215" s="1">
        <v>42521</v>
      </c>
      <c r="Q1215">
        <v>643518.82299999997</v>
      </c>
      <c r="R1215" t="s">
        <v>254</v>
      </c>
      <c r="S1215">
        <v>34.366666666666603</v>
      </c>
      <c r="T1215" t="s">
        <v>39</v>
      </c>
      <c r="U1215" t="s">
        <v>40</v>
      </c>
      <c r="V1215" t="s">
        <v>34</v>
      </c>
      <c r="W1215" t="s">
        <v>34</v>
      </c>
      <c r="X1215" t="s">
        <v>1463</v>
      </c>
      <c r="Y1215">
        <v>2018</v>
      </c>
      <c r="Z1215">
        <v>2018</v>
      </c>
      <c r="AA1215">
        <v>0.25</v>
      </c>
    </row>
    <row r="1216" spans="1:27" x14ac:dyDescent="0.25">
      <c r="A1216" t="s">
        <v>1460</v>
      </c>
      <c r="B1216" t="s">
        <v>1468</v>
      </c>
      <c r="C1216" t="s">
        <v>1485</v>
      </c>
      <c r="D1216" t="s">
        <v>30</v>
      </c>
      <c r="E1216" s="1">
        <v>43453</v>
      </c>
      <c r="F1216">
        <v>15405.218999999999</v>
      </c>
      <c r="G1216">
        <v>7.82</v>
      </c>
      <c r="H1216">
        <v>10.4</v>
      </c>
      <c r="I1216">
        <v>50.75</v>
      </c>
      <c r="J1216">
        <v>1338485.0859999999</v>
      </c>
      <c r="K1216" s="1">
        <v>43453</v>
      </c>
      <c r="L1216">
        <v>-19177.170999999998</v>
      </c>
      <c r="M1216">
        <v>7.54</v>
      </c>
      <c r="N1216">
        <v>9.84</v>
      </c>
      <c r="O1216">
        <v>50.75</v>
      </c>
      <c r="P1216" s="1">
        <v>42825</v>
      </c>
      <c r="Q1216">
        <v>1302465.298</v>
      </c>
      <c r="R1216" t="s">
        <v>254</v>
      </c>
      <c r="S1216">
        <v>21.9</v>
      </c>
      <c r="T1216" t="s">
        <v>39</v>
      </c>
      <c r="U1216" t="s">
        <v>40</v>
      </c>
      <c r="V1216" t="s">
        <v>34</v>
      </c>
      <c r="W1216" t="s">
        <v>34</v>
      </c>
      <c r="X1216" t="s">
        <v>1463</v>
      </c>
      <c r="Y1216">
        <v>2018</v>
      </c>
      <c r="Z1216">
        <v>2018</v>
      </c>
      <c r="AA1216">
        <v>0.25</v>
      </c>
    </row>
    <row r="1217" spans="1:27" x14ac:dyDescent="0.25">
      <c r="A1217" t="s">
        <v>1460</v>
      </c>
      <c r="B1217" t="s">
        <v>1472</v>
      </c>
      <c r="C1217" t="s">
        <v>1486</v>
      </c>
      <c r="D1217" t="s">
        <v>38</v>
      </c>
      <c r="E1217" s="1">
        <v>43705</v>
      </c>
      <c r="F1217">
        <v>34021.226999999999</v>
      </c>
      <c r="G1217">
        <v>7.97</v>
      </c>
      <c r="H1217">
        <v>10.75</v>
      </c>
      <c r="I1217">
        <v>51.06</v>
      </c>
      <c r="J1217">
        <v>627591.44400000002</v>
      </c>
      <c r="K1217" s="1">
        <v>43705</v>
      </c>
      <c r="L1217">
        <v>22730.487000000001</v>
      </c>
      <c r="M1217">
        <v>7.48</v>
      </c>
      <c r="N1217">
        <v>0</v>
      </c>
      <c r="O1217">
        <v>0</v>
      </c>
      <c r="P1217" s="1">
        <v>43373</v>
      </c>
      <c r="Q1217">
        <v>622297.98800000001</v>
      </c>
      <c r="R1217" t="s">
        <v>254</v>
      </c>
      <c r="S1217">
        <v>17.2</v>
      </c>
      <c r="T1217" t="s">
        <v>39</v>
      </c>
      <c r="U1217" t="s">
        <v>40</v>
      </c>
      <c r="V1217" t="s">
        <v>34</v>
      </c>
      <c r="W1217" t="s">
        <v>34</v>
      </c>
      <c r="X1217" t="s">
        <v>1463</v>
      </c>
      <c r="Y1217">
        <v>2019</v>
      </c>
      <c r="Z1217">
        <v>2019</v>
      </c>
      <c r="AA1217">
        <v>0.25</v>
      </c>
    </row>
    <row r="1218" spans="1:27" x14ac:dyDescent="0.25">
      <c r="A1218" t="s">
        <v>1460</v>
      </c>
      <c r="B1218" t="s">
        <v>1479</v>
      </c>
      <c r="C1218" t="s">
        <v>1487</v>
      </c>
      <c r="D1218" t="s">
        <v>30</v>
      </c>
      <c r="E1218" s="1">
        <v>44517</v>
      </c>
      <c r="F1218">
        <v>402086</v>
      </c>
      <c r="G1218">
        <v>7.9</v>
      </c>
      <c r="H1218">
        <v>10.15</v>
      </c>
      <c r="I1218">
        <v>54.43</v>
      </c>
      <c r="J1218">
        <v>3105270</v>
      </c>
      <c r="K1218" s="1">
        <v>44517</v>
      </c>
      <c r="L1218">
        <v>294729</v>
      </c>
      <c r="M1218">
        <v>7.28</v>
      </c>
      <c r="N1218">
        <v>9.6999999999999993</v>
      </c>
      <c r="O1218">
        <v>54.43</v>
      </c>
      <c r="P1218" s="1">
        <v>44165</v>
      </c>
      <c r="Q1218">
        <v>3088389</v>
      </c>
      <c r="R1218" t="s">
        <v>254</v>
      </c>
      <c r="S1218">
        <v>17.8</v>
      </c>
      <c r="T1218" t="s">
        <v>39</v>
      </c>
      <c r="U1218" t="s">
        <v>40</v>
      </c>
      <c r="V1218" t="s">
        <v>34</v>
      </c>
      <c r="W1218" t="s">
        <v>34</v>
      </c>
      <c r="X1218" t="s">
        <v>1463</v>
      </c>
      <c r="Y1218">
        <v>2021</v>
      </c>
      <c r="Z1218">
        <v>2021</v>
      </c>
      <c r="AA1218">
        <v>0.25</v>
      </c>
    </row>
    <row r="1219" spans="1:27" x14ac:dyDescent="0.25">
      <c r="A1219" t="s">
        <v>1460</v>
      </c>
      <c r="B1219" t="s">
        <v>1483</v>
      </c>
      <c r="C1219" t="s">
        <v>1488</v>
      </c>
      <c r="D1219" t="s">
        <v>30</v>
      </c>
      <c r="E1219" s="1">
        <v>44909</v>
      </c>
      <c r="F1219">
        <v>120771.561</v>
      </c>
      <c r="G1219">
        <v>7.71</v>
      </c>
      <c r="H1219">
        <v>10.5</v>
      </c>
      <c r="I1219">
        <v>53.87</v>
      </c>
      <c r="J1219">
        <v>796383.77399999998</v>
      </c>
      <c r="K1219" s="1">
        <v>44909</v>
      </c>
      <c r="L1219">
        <v>75616.812999999995</v>
      </c>
      <c r="M1219">
        <v>7.43</v>
      </c>
      <c r="N1219">
        <v>10</v>
      </c>
      <c r="O1219">
        <v>53.87</v>
      </c>
      <c r="P1219" s="1">
        <v>44347</v>
      </c>
      <c r="Q1219">
        <v>783477.92500000005</v>
      </c>
      <c r="R1219" t="s">
        <v>254</v>
      </c>
      <c r="S1219">
        <v>24.8</v>
      </c>
      <c r="T1219" t="s">
        <v>39</v>
      </c>
      <c r="U1219" t="s">
        <v>33</v>
      </c>
      <c r="V1219" t="s">
        <v>34</v>
      </c>
      <c r="W1219" t="s">
        <v>34</v>
      </c>
      <c r="X1219" t="s">
        <v>1463</v>
      </c>
      <c r="Y1219">
        <v>2022</v>
      </c>
      <c r="Z1219">
        <v>2022</v>
      </c>
      <c r="AA1219">
        <v>0.25</v>
      </c>
    </row>
    <row r="1220" spans="1:27" x14ac:dyDescent="0.25">
      <c r="A1220" t="s">
        <v>1460</v>
      </c>
      <c r="B1220" t="s">
        <v>1474</v>
      </c>
      <c r="C1220" t="s">
        <v>1489</v>
      </c>
      <c r="D1220" t="s">
        <v>38</v>
      </c>
      <c r="E1220" s="1">
        <v>44952</v>
      </c>
      <c r="F1220">
        <v>221429</v>
      </c>
      <c r="G1220">
        <v>7.85</v>
      </c>
      <c r="H1220">
        <v>10.95</v>
      </c>
      <c r="I1220">
        <v>50.6</v>
      </c>
      <c r="J1220">
        <v>3560230</v>
      </c>
      <c r="K1220" s="1">
        <v>44952</v>
      </c>
      <c r="L1220">
        <v>68192</v>
      </c>
      <c r="M1220">
        <v>7.08</v>
      </c>
      <c r="N1220">
        <v>9.6</v>
      </c>
      <c r="O1220">
        <v>50.6</v>
      </c>
      <c r="P1220" s="1">
        <v>44561</v>
      </c>
      <c r="Q1220">
        <v>3505491</v>
      </c>
      <c r="R1220" t="s">
        <v>254</v>
      </c>
      <c r="S1220">
        <v>19.1666666666666</v>
      </c>
      <c r="T1220" t="s">
        <v>39</v>
      </c>
      <c r="U1220" t="s">
        <v>40</v>
      </c>
      <c r="V1220" t="s">
        <v>34</v>
      </c>
      <c r="W1220" t="s">
        <v>34</v>
      </c>
      <c r="X1220" t="s">
        <v>1463</v>
      </c>
      <c r="Y1220">
        <v>2023</v>
      </c>
      <c r="Z1220">
        <v>2023</v>
      </c>
      <c r="AA1220">
        <v>0.25</v>
      </c>
    </row>
    <row r="1221" spans="1:27" x14ac:dyDescent="0.25">
      <c r="A1221" t="s">
        <v>1460</v>
      </c>
      <c r="B1221" t="s">
        <v>1468</v>
      </c>
      <c r="C1221" t="s">
        <v>1490</v>
      </c>
      <c r="D1221" t="s">
        <v>30</v>
      </c>
      <c r="E1221" s="1">
        <v>44909</v>
      </c>
      <c r="F1221">
        <v>54686.964999999997</v>
      </c>
      <c r="G1221">
        <v>7.26</v>
      </c>
      <c r="H1221">
        <v>10.3</v>
      </c>
      <c r="I1221">
        <v>50.5</v>
      </c>
      <c r="J1221">
        <v>2068551.0449999999</v>
      </c>
      <c r="K1221" s="1">
        <v>44909</v>
      </c>
      <c r="L1221">
        <v>22594.133000000002</v>
      </c>
      <c r="M1221">
        <v>6.86</v>
      </c>
      <c r="N1221">
        <v>9.5</v>
      </c>
      <c r="O1221">
        <v>50.5</v>
      </c>
      <c r="P1221" s="1">
        <v>44651</v>
      </c>
      <c r="Q1221">
        <v>2037893.4339999999</v>
      </c>
      <c r="R1221" t="s">
        <v>254</v>
      </c>
      <c r="S1221">
        <v>14.633333333333301</v>
      </c>
      <c r="T1221" t="s">
        <v>39</v>
      </c>
      <c r="U1221" t="s">
        <v>40</v>
      </c>
      <c r="V1221" t="s">
        <v>34</v>
      </c>
      <c r="W1221" t="s">
        <v>34</v>
      </c>
      <c r="X1221" t="s">
        <v>1463</v>
      </c>
      <c r="Y1221">
        <v>2022</v>
      </c>
      <c r="Z1221">
        <v>2022</v>
      </c>
      <c r="AA1221">
        <v>0.25</v>
      </c>
    </row>
    <row r="1222" spans="1:27" x14ac:dyDescent="0.25">
      <c r="A1222" t="s">
        <v>1460</v>
      </c>
      <c r="B1222" t="s">
        <v>1468</v>
      </c>
      <c r="C1222" t="s">
        <v>1491</v>
      </c>
      <c r="D1222" t="s">
        <v>38</v>
      </c>
      <c r="E1222" s="1">
        <v>45231</v>
      </c>
      <c r="F1222">
        <v>48745.468000000001</v>
      </c>
      <c r="G1222">
        <v>7.33</v>
      </c>
      <c r="H1222">
        <v>10.3</v>
      </c>
      <c r="I1222">
        <v>52.34</v>
      </c>
      <c r="J1222">
        <v>1911461.483</v>
      </c>
      <c r="K1222" s="1">
        <v>45231</v>
      </c>
      <c r="L1222">
        <v>31689.741999999998</v>
      </c>
      <c r="M1222">
        <v>6.96</v>
      </c>
      <c r="N1222">
        <v>9.6</v>
      </c>
      <c r="O1222">
        <v>52.32</v>
      </c>
      <c r="P1222" s="1">
        <v>44926</v>
      </c>
      <c r="Q1222">
        <v>1897600.872</v>
      </c>
      <c r="R1222" t="s">
        <v>254</v>
      </c>
      <c r="S1222">
        <v>16.3</v>
      </c>
      <c r="T1222" t="s">
        <v>39</v>
      </c>
      <c r="U1222" t="s">
        <v>40</v>
      </c>
      <c r="V1222" t="s">
        <v>34</v>
      </c>
      <c r="W1222" t="s">
        <v>34</v>
      </c>
      <c r="X1222" t="s">
        <v>1463</v>
      </c>
      <c r="Y1222">
        <v>2023</v>
      </c>
      <c r="Z1222">
        <v>2023</v>
      </c>
      <c r="AA1222">
        <v>0.25</v>
      </c>
    </row>
    <row r="1223" spans="1:27" x14ac:dyDescent="0.25">
      <c r="A1223" t="s">
        <v>1460</v>
      </c>
      <c r="B1223" t="s">
        <v>1492</v>
      </c>
      <c r="C1223" t="s">
        <v>1493</v>
      </c>
      <c r="D1223" t="s">
        <v>38</v>
      </c>
      <c r="E1223" s="1">
        <v>45399</v>
      </c>
      <c r="F1223">
        <v>5981.4549999999999</v>
      </c>
      <c r="G1223">
        <v>8.7100000000000009</v>
      </c>
      <c r="H1223">
        <v>10.9</v>
      </c>
      <c r="I1223">
        <v>64.83</v>
      </c>
      <c r="J1223">
        <v>63757.275999999998</v>
      </c>
      <c r="K1223" s="1">
        <v>45399</v>
      </c>
      <c r="L1223">
        <v>2395</v>
      </c>
      <c r="M1223">
        <v>7.64</v>
      </c>
      <c r="N1223">
        <v>9.75</v>
      </c>
      <c r="O1223">
        <v>51.42</v>
      </c>
      <c r="P1223" s="1">
        <v>45199</v>
      </c>
      <c r="Q1223">
        <v>62704.372000000003</v>
      </c>
      <c r="R1223" t="s">
        <v>254</v>
      </c>
      <c r="S1223">
        <v>12.7666666666666</v>
      </c>
      <c r="T1223" t="s">
        <v>39</v>
      </c>
      <c r="U1223" t="s">
        <v>40</v>
      </c>
      <c r="V1223" t="s">
        <v>34</v>
      </c>
      <c r="W1223" t="s">
        <v>34</v>
      </c>
      <c r="X1223" t="s">
        <v>1463</v>
      </c>
      <c r="Y1223">
        <v>2024</v>
      </c>
      <c r="Z1223">
        <v>2024</v>
      </c>
      <c r="AA1223">
        <v>0.25</v>
      </c>
    </row>
    <row r="1224" spans="1:27" x14ac:dyDescent="0.25">
      <c r="A1224" t="s">
        <v>1494</v>
      </c>
      <c r="B1224" t="s">
        <v>1495</v>
      </c>
      <c r="C1224" t="s">
        <v>1496</v>
      </c>
      <c r="D1224" t="s">
        <v>30</v>
      </c>
      <c r="E1224" s="1">
        <v>39827</v>
      </c>
      <c r="F1224">
        <v>132600</v>
      </c>
      <c r="G1224">
        <v>8.64</v>
      </c>
      <c r="H1224">
        <v>11.25</v>
      </c>
      <c r="I1224">
        <v>44.1</v>
      </c>
      <c r="J1224">
        <v>1545200</v>
      </c>
      <c r="K1224" s="1">
        <v>39827</v>
      </c>
      <c r="L1224">
        <v>59255.989000000001</v>
      </c>
      <c r="M1224">
        <v>8.31</v>
      </c>
      <c r="N1224">
        <v>10.5</v>
      </c>
      <c r="O1224">
        <v>44.1</v>
      </c>
      <c r="P1224" s="1">
        <v>39507</v>
      </c>
      <c r="Q1224">
        <v>1467290.2490000001</v>
      </c>
      <c r="R1224" t="s">
        <v>51</v>
      </c>
      <c r="S1224">
        <v>6.2333333333333298</v>
      </c>
      <c r="T1224" t="s">
        <v>32</v>
      </c>
      <c r="U1224" t="s">
        <v>33</v>
      </c>
      <c r="V1224" t="s">
        <v>34</v>
      </c>
      <c r="W1224" t="s">
        <v>34</v>
      </c>
      <c r="X1224" t="s">
        <v>1497</v>
      </c>
      <c r="Y1224">
        <v>2009</v>
      </c>
      <c r="Z1224">
        <v>2009</v>
      </c>
      <c r="AA1224">
        <v>0.39</v>
      </c>
    </row>
    <row r="1225" spans="1:27" x14ac:dyDescent="0.25">
      <c r="A1225" t="s">
        <v>1494</v>
      </c>
      <c r="B1225" t="s">
        <v>49</v>
      </c>
      <c r="C1225" t="s">
        <v>1498</v>
      </c>
      <c r="D1225" t="s">
        <v>30</v>
      </c>
      <c r="E1225" s="1">
        <v>40018</v>
      </c>
      <c r="F1225">
        <v>110325.32799999999</v>
      </c>
      <c r="G1225">
        <v>9.64</v>
      </c>
      <c r="H1225">
        <v>12.25</v>
      </c>
      <c r="I1225">
        <v>54.14</v>
      </c>
      <c r="J1225">
        <v>2862736.554</v>
      </c>
      <c r="K1225" s="1">
        <v>40018</v>
      </c>
      <c r="L1225">
        <v>48300</v>
      </c>
      <c r="M1225">
        <v>0</v>
      </c>
      <c r="N1225">
        <v>0</v>
      </c>
      <c r="O1225">
        <v>0</v>
      </c>
      <c r="P1225" s="1">
        <v>39721</v>
      </c>
      <c r="Q1225">
        <v>0</v>
      </c>
      <c r="R1225" t="s">
        <v>51</v>
      </c>
      <c r="S1225">
        <v>4.9000000000000004</v>
      </c>
      <c r="T1225" t="s">
        <v>32</v>
      </c>
      <c r="U1225" t="s">
        <v>40</v>
      </c>
      <c r="V1225" t="s">
        <v>34</v>
      </c>
      <c r="W1225" t="s">
        <v>34</v>
      </c>
      <c r="X1225" t="s">
        <v>1497</v>
      </c>
      <c r="Y1225">
        <v>2009</v>
      </c>
      <c r="Z1225">
        <v>2009</v>
      </c>
      <c r="AA1225">
        <v>0.39</v>
      </c>
    </row>
    <row r="1226" spans="1:27" x14ac:dyDescent="0.25">
      <c r="A1226" t="s">
        <v>1494</v>
      </c>
      <c r="B1226" t="s">
        <v>1499</v>
      </c>
      <c r="C1226" t="s">
        <v>1500</v>
      </c>
      <c r="D1226" t="s">
        <v>38</v>
      </c>
      <c r="E1226" s="1">
        <v>40161</v>
      </c>
      <c r="F1226">
        <v>66082.479000000007</v>
      </c>
      <c r="G1226">
        <v>8.81</v>
      </c>
      <c r="H1226">
        <v>11</v>
      </c>
      <c r="I1226">
        <v>55.3</v>
      </c>
      <c r="J1226">
        <v>764199.5</v>
      </c>
      <c r="K1226" s="1">
        <v>40161</v>
      </c>
      <c r="L1226">
        <v>54500</v>
      </c>
      <c r="M1226">
        <v>8.5299999999999994</v>
      </c>
      <c r="N1226">
        <v>10.5</v>
      </c>
      <c r="O1226">
        <v>55.3</v>
      </c>
      <c r="P1226" s="1">
        <v>39813</v>
      </c>
      <c r="Q1226">
        <v>752746.90399999998</v>
      </c>
      <c r="R1226" t="s">
        <v>51</v>
      </c>
      <c r="S1226">
        <v>5.7</v>
      </c>
      <c r="T1226" t="s">
        <v>39</v>
      </c>
      <c r="U1226" t="s">
        <v>40</v>
      </c>
      <c r="V1226" t="s">
        <v>34</v>
      </c>
      <c r="W1226" t="s">
        <v>34</v>
      </c>
      <c r="X1226" t="s">
        <v>1497</v>
      </c>
      <c r="Y1226">
        <v>2009</v>
      </c>
      <c r="Z1226">
        <v>2009</v>
      </c>
      <c r="AA1226">
        <v>0.39</v>
      </c>
    </row>
    <row r="1227" spans="1:27" x14ac:dyDescent="0.25">
      <c r="A1227" t="s">
        <v>1494</v>
      </c>
      <c r="B1227" t="s">
        <v>1495</v>
      </c>
      <c r="C1227" t="s">
        <v>1501</v>
      </c>
      <c r="D1227" t="s">
        <v>30</v>
      </c>
      <c r="E1227" s="1">
        <v>40548</v>
      </c>
      <c r="F1227">
        <v>82347.373000000007</v>
      </c>
      <c r="G1227">
        <v>8.7899999999999991</v>
      </c>
      <c r="H1227">
        <v>11.5</v>
      </c>
      <c r="I1227">
        <v>45.84</v>
      </c>
      <c r="J1227">
        <v>1691252.777</v>
      </c>
      <c r="K1227" s="1">
        <v>40548</v>
      </c>
      <c r="L1227">
        <v>30275</v>
      </c>
      <c r="M1227">
        <v>8.17</v>
      </c>
      <c r="N1227">
        <v>10.15</v>
      </c>
      <c r="O1227">
        <v>45.84</v>
      </c>
      <c r="P1227" s="1">
        <v>40237</v>
      </c>
      <c r="Q1227">
        <v>1706271.351</v>
      </c>
      <c r="R1227" t="s">
        <v>51</v>
      </c>
      <c r="S1227">
        <v>6</v>
      </c>
      <c r="T1227" t="s">
        <v>32</v>
      </c>
      <c r="U1227" t="s">
        <v>40</v>
      </c>
      <c r="V1227" t="s">
        <v>34</v>
      </c>
      <c r="W1227" t="s">
        <v>34</v>
      </c>
      <c r="X1227" t="s">
        <v>1497</v>
      </c>
      <c r="Y1227">
        <v>2011</v>
      </c>
      <c r="Z1227">
        <v>2011</v>
      </c>
      <c r="AA1227">
        <v>0.39</v>
      </c>
    </row>
    <row r="1228" spans="1:27" x14ac:dyDescent="0.25">
      <c r="A1228" t="s">
        <v>1494</v>
      </c>
      <c r="B1228" t="s">
        <v>49</v>
      </c>
      <c r="C1228" t="s">
        <v>1502</v>
      </c>
      <c r="D1228" t="s">
        <v>30</v>
      </c>
      <c r="E1228" s="1">
        <v>41099</v>
      </c>
      <c r="F1228">
        <v>73255.956999999995</v>
      </c>
      <c r="G1228">
        <v>8.75</v>
      </c>
      <c r="H1228">
        <v>11</v>
      </c>
      <c r="I1228">
        <v>53.07</v>
      </c>
      <c r="J1228">
        <v>3351854.0279999999</v>
      </c>
      <c r="K1228" s="1">
        <v>41099</v>
      </c>
      <c r="L1228">
        <v>4313.6059999999998</v>
      </c>
      <c r="M1228">
        <v>0</v>
      </c>
      <c r="N1228">
        <v>10.199999999999999</v>
      </c>
      <c r="O1228">
        <v>0</v>
      </c>
      <c r="P1228" s="1">
        <v>40543</v>
      </c>
      <c r="Q1228">
        <v>0</v>
      </c>
      <c r="R1228" t="s">
        <v>51</v>
      </c>
      <c r="S1228">
        <v>11.566666666666601</v>
      </c>
      <c r="T1228" t="s">
        <v>32</v>
      </c>
      <c r="U1228" t="s">
        <v>40</v>
      </c>
      <c r="V1228" t="s">
        <v>34</v>
      </c>
      <c r="W1228" t="s">
        <v>34</v>
      </c>
      <c r="X1228" t="s">
        <v>1497</v>
      </c>
      <c r="Y1228">
        <v>2012</v>
      </c>
      <c r="Z1228">
        <v>2012</v>
      </c>
      <c r="AA1228">
        <v>0.39</v>
      </c>
    </row>
    <row r="1229" spans="1:27" x14ac:dyDescent="0.25">
      <c r="A1229" t="s">
        <v>1494</v>
      </c>
      <c r="B1229" t="s">
        <v>1499</v>
      </c>
      <c r="C1229" t="s">
        <v>1503</v>
      </c>
      <c r="D1229" t="s">
        <v>38</v>
      </c>
      <c r="E1229" s="1">
        <v>41109</v>
      </c>
      <c r="F1229">
        <v>16218.382</v>
      </c>
      <c r="G1229">
        <v>8.4</v>
      </c>
      <c r="H1229">
        <v>0</v>
      </c>
      <c r="I1229">
        <v>55.3</v>
      </c>
      <c r="J1229">
        <v>846704.97600000002</v>
      </c>
      <c r="K1229" s="1">
        <v>41109</v>
      </c>
      <c r="L1229">
        <v>9500</v>
      </c>
      <c r="M1229">
        <v>0</v>
      </c>
      <c r="N1229">
        <v>0</v>
      </c>
      <c r="O1229">
        <v>0</v>
      </c>
      <c r="P1229" s="1">
        <v>40908</v>
      </c>
      <c r="Q1229">
        <v>0</v>
      </c>
      <c r="R1229" t="s">
        <v>43</v>
      </c>
      <c r="S1229">
        <v>4.6666666666666599</v>
      </c>
      <c r="T1229" t="s">
        <v>39</v>
      </c>
      <c r="U1229" t="s">
        <v>40</v>
      </c>
      <c r="V1229" t="s">
        <v>34</v>
      </c>
      <c r="W1229" t="s">
        <v>34</v>
      </c>
      <c r="X1229" t="s">
        <v>1497</v>
      </c>
      <c r="Y1229">
        <v>2012</v>
      </c>
      <c r="Z1229">
        <v>2012</v>
      </c>
      <c r="AA1229">
        <v>0.39</v>
      </c>
    </row>
    <row r="1230" spans="1:27" x14ac:dyDescent="0.25">
      <c r="A1230" t="s">
        <v>1494</v>
      </c>
      <c r="B1230" t="s">
        <v>1495</v>
      </c>
      <c r="C1230" t="s">
        <v>1504</v>
      </c>
      <c r="D1230" t="s">
        <v>30</v>
      </c>
      <c r="E1230" s="1">
        <v>42108</v>
      </c>
      <c r="F1230">
        <v>37720.949000000001</v>
      </c>
      <c r="G1230">
        <v>7.94</v>
      </c>
      <c r="H1230">
        <v>10.5</v>
      </c>
      <c r="I1230">
        <v>48.69</v>
      </c>
      <c r="J1230">
        <v>1860914.699</v>
      </c>
      <c r="K1230" s="1">
        <v>42108</v>
      </c>
      <c r="L1230">
        <v>-4756.7550000000001</v>
      </c>
      <c r="M1230">
        <v>7.63</v>
      </c>
      <c r="N1230">
        <v>0</v>
      </c>
      <c r="O1230">
        <v>0</v>
      </c>
      <c r="P1230" s="1">
        <v>41486</v>
      </c>
      <c r="Q1230">
        <v>1908675.8759999999</v>
      </c>
      <c r="R1230" t="s">
        <v>51</v>
      </c>
      <c r="S1230">
        <v>15.066666666666601</v>
      </c>
      <c r="T1230" t="s">
        <v>32</v>
      </c>
      <c r="U1230" t="s">
        <v>40</v>
      </c>
      <c r="V1230" t="s">
        <v>34</v>
      </c>
      <c r="W1230" t="s">
        <v>41</v>
      </c>
      <c r="X1230" t="s">
        <v>1497</v>
      </c>
      <c r="Y1230">
        <v>2015</v>
      </c>
      <c r="Z1230">
        <v>2015</v>
      </c>
      <c r="AA1230">
        <v>0.39</v>
      </c>
    </row>
    <row r="1231" spans="1:27" x14ac:dyDescent="0.25">
      <c r="A1231" t="s">
        <v>1494</v>
      </c>
      <c r="B1231" t="s">
        <v>1499</v>
      </c>
      <c r="C1231" t="s">
        <v>1505</v>
      </c>
      <c r="D1231" t="s">
        <v>38</v>
      </c>
      <c r="E1231" s="1">
        <v>41856</v>
      </c>
      <c r="F1231">
        <v>16036.306</v>
      </c>
      <c r="G1231">
        <v>0</v>
      </c>
      <c r="H1231">
        <v>0</v>
      </c>
      <c r="I1231">
        <v>0</v>
      </c>
      <c r="J1231">
        <v>979143.83200000005</v>
      </c>
      <c r="K1231" s="1">
        <v>41856</v>
      </c>
      <c r="L1231">
        <v>13728.628000000001</v>
      </c>
      <c r="M1231">
        <v>0</v>
      </c>
      <c r="N1231">
        <v>0</v>
      </c>
      <c r="O1231">
        <v>0</v>
      </c>
      <c r="P1231" s="1">
        <v>41639</v>
      </c>
      <c r="Q1231">
        <v>979143.83200000005</v>
      </c>
      <c r="R1231" t="s">
        <v>51</v>
      </c>
      <c r="S1231">
        <v>4.8</v>
      </c>
      <c r="T1231" t="s">
        <v>39</v>
      </c>
      <c r="U1231" t="s">
        <v>40</v>
      </c>
      <c r="V1231" t="s">
        <v>34</v>
      </c>
      <c r="W1231" t="s">
        <v>34</v>
      </c>
      <c r="X1231" t="s">
        <v>1497</v>
      </c>
      <c r="Y1231">
        <v>2014</v>
      </c>
      <c r="Z1231">
        <v>2014</v>
      </c>
      <c r="AA1231">
        <v>0.39</v>
      </c>
    </row>
    <row r="1232" spans="1:27" x14ac:dyDescent="0.25">
      <c r="A1232" t="s">
        <v>1494</v>
      </c>
      <c r="B1232" t="s">
        <v>65</v>
      </c>
      <c r="C1232" t="s">
        <v>1506</v>
      </c>
      <c r="D1232" t="s">
        <v>38</v>
      </c>
      <c r="E1232" s="1">
        <v>41823</v>
      </c>
      <c r="F1232">
        <v>1528.9849999999999</v>
      </c>
      <c r="G1232">
        <v>8.64</v>
      </c>
      <c r="H1232">
        <v>0</v>
      </c>
      <c r="I1232">
        <v>50</v>
      </c>
      <c r="J1232">
        <v>51627.364999999998</v>
      </c>
      <c r="K1232" s="1">
        <v>41823</v>
      </c>
      <c r="L1232">
        <v>326.61500000000001</v>
      </c>
      <c r="M1232">
        <v>8.64</v>
      </c>
      <c r="N1232">
        <v>0</v>
      </c>
      <c r="O1232">
        <v>50</v>
      </c>
      <c r="P1232" s="1">
        <v>41639</v>
      </c>
      <c r="Q1232">
        <v>51627.364999999998</v>
      </c>
      <c r="R1232" t="s">
        <v>51</v>
      </c>
      <c r="S1232">
        <v>3.7</v>
      </c>
      <c r="T1232" t="s">
        <v>39</v>
      </c>
      <c r="U1232" t="s">
        <v>40</v>
      </c>
      <c r="V1232" t="s">
        <v>34</v>
      </c>
      <c r="W1232" t="s">
        <v>34</v>
      </c>
      <c r="X1232" t="s">
        <v>1497</v>
      </c>
      <c r="Y1232">
        <v>2014</v>
      </c>
      <c r="Z1232">
        <v>2014</v>
      </c>
      <c r="AA1232">
        <v>0.39</v>
      </c>
    </row>
    <row r="1233" spans="1:27" x14ac:dyDescent="0.25">
      <c r="A1233" t="s">
        <v>1494</v>
      </c>
      <c r="B1233" t="s">
        <v>65</v>
      </c>
      <c r="C1233" t="s">
        <v>1507</v>
      </c>
      <c r="D1233" t="s">
        <v>38</v>
      </c>
      <c r="E1233" s="1">
        <v>42312</v>
      </c>
      <c r="F1233">
        <v>877.56299999999999</v>
      </c>
      <c r="G1233">
        <v>8.64</v>
      </c>
      <c r="H1233">
        <v>0</v>
      </c>
      <c r="I1233">
        <v>49.86</v>
      </c>
      <c r="J1233">
        <v>49668.752999999997</v>
      </c>
      <c r="K1233" s="1">
        <v>42312</v>
      </c>
      <c r="L1233">
        <v>858.40300000000002</v>
      </c>
      <c r="M1233">
        <v>8.64</v>
      </c>
      <c r="N1233">
        <v>0</v>
      </c>
      <c r="O1233">
        <v>49.86</v>
      </c>
      <c r="P1233" s="1">
        <v>42004</v>
      </c>
      <c r="Q1233">
        <v>0</v>
      </c>
      <c r="R1233" t="s">
        <v>51</v>
      </c>
      <c r="S1233">
        <v>7.86666666666666</v>
      </c>
      <c r="T1233" t="s">
        <v>39</v>
      </c>
      <c r="U1233" t="s">
        <v>33</v>
      </c>
      <c r="V1233" t="s">
        <v>34</v>
      </c>
      <c r="W1233" t="s">
        <v>34</v>
      </c>
      <c r="X1233" t="s">
        <v>1497</v>
      </c>
      <c r="Y1233">
        <v>2015</v>
      </c>
      <c r="Z1233">
        <v>2015</v>
      </c>
      <c r="AA1233">
        <v>0.39</v>
      </c>
    </row>
    <row r="1234" spans="1:27" x14ac:dyDescent="0.25">
      <c r="A1234" t="s">
        <v>1494</v>
      </c>
      <c r="B1234" t="s">
        <v>1495</v>
      </c>
      <c r="C1234" t="s">
        <v>1508</v>
      </c>
      <c r="D1234" t="s">
        <v>30</v>
      </c>
      <c r="E1234" s="1">
        <v>42684</v>
      </c>
      <c r="F1234">
        <v>84361.751000000004</v>
      </c>
      <c r="G1234">
        <v>7.6</v>
      </c>
      <c r="H1234">
        <v>10.5</v>
      </c>
      <c r="I1234">
        <v>48</v>
      </c>
      <c r="J1234">
        <v>2062158.915</v>
      </c>
      <c r="K1234" s="1">
        <v>42684</v>
      </c>
      <c r="L1234">
        <v>14469.574000000001</v>
      </c>
      <c r="M1234">
        <v>6.94</v>
      </c>
      <c r="N1234">
        <v>9.5</v>
      </c>
      <c r="O1234">
        <v>44</v>
      </c>
      <c r="P1234" s="1">
        <v>42035</v>
      </c>
      <c r="Q1234">
        <v>2024773.2690000001</v>
      </c>
      <c r="R1234" t="s">
        <v>51</v>
      </c>
      <c r="S1234">
        <v>16.600000000000001</v>
      </c>
      <c r="T1234" t="s">
        <v>32</v>
      </c>
      <c r="U1234" t="s">
        <v>33</v>
      </c>
      <c r="V1234" t="s">
        <v>34</v>
      </c>
      <c r="W1234" t="s">
        <v>41</v>
      </c>
      <c r="X1234" t="s">
        <v>1497</v>
      </c>
      <c r="Y1234">
        <v>2016</v>
      </c>
      <c r="Z1234">
        <v>2016</v>
      </c>
      <c r="AA1234">
        <v>0.39</v>
      </c>
    </row>
    <row r="1235" spans="1:27" x14ac:dyDescent="0.25">
      <c r="A1235" t="s">
        <v>1494</v>
      </c>
      <c r="B1235" t="s">
        <v>1499</v>
      </c>
      <c r="C1235" t="s">
        <v>1509</v>
      </c>
      <c r="D1235" t="s">
        <v>38</v>
      </c>
      <c r="E1235" s="1">
        <v>42375</v>
      </c>
      <c r="F1235">
        <v>50407.574000000001</v>
      </c>
      <c r="G1235">
        <v>7.91</v>
      </c>
      <c r="H1235">
        <v>10.5</v>
      </c>
      <c r="I1235">
        <v>60.5</v>
      </c>
      <c r="J1235">
        <v>1179531.308</v>
      </c>
      <c r="K1235" s="1">
        <v>42375</v>
      </c>
      <c r="L1235">
        <v>29995</v>
      </c>
      <c r="M1235">
        <v>7.31</v>
      </c>
      <c r="N1235">
        <v>9.5</v>
      </c>
      <c r="O1235">
        <v>60.5</v>
      </c>
      <c r="P1235" s="1">
        <v>42094</v>
      </c>
      <c r="Q1235">
        <v>1201618.2439999999</v>
      </c>
      <c r="R1235" t="s">
        <v>51</v>
      </c>
      <c r="S1235">
        <v>6.0666666666666602</v>
      </c>
      <c r="T1235" t="s">
        <v>39</v>
      </c>
      <c r="U1235" t="s">
        <v>40</v>
      </c>
      <c r="V1235" t="s">
        <v>34</v>
      </c>
      <c r="W1235" t="s">
        <v>34</v>
      </c>
      <c r="X1235" t="s">
        <v>1497</v>
      </c>
      <c r="Y1235">
        <v>2016</v>
      </c>
      <c r="Z1235">
        <v>2016</v>
      </c>
      <c r="AA1235">
        <v>0.39</v>
      </c>
    </row>
    <row r="1236" spans="1:27" x14ac:dyDescent="0.25">
      <c r="A1236" t="s">
        <v>1494</v>
      </c>
      <c r="B1236" t="s">
        <v>49</v>
      </c>
      <c r="C1236" t="s">
        <v>1510</v>
      </c>
      <c r="D1236" t="s">
        <v>30</v>
      </c>
      <c r="E1236" s="1">
        <v>42814</v>
      </c>
      <c r="F1236">
        <v>149546.44699999999</v>
      </c>
      <c r="G1236">
        <v>8.09</v>
      </c>
      <c r="H1236">
        <v>10.25</v>
      </c>
      <c r="I1236">
        <v>53.31</v>
      </c>
      <c r="J1236">
        <v>4152329.406</v>
      </c>
      <c r="K1236" s="1">
        <v>42814</v>
      </c>
      <c r="L1236">
        <v>8803.2150000000001</v>
      </c>
      <c r="M1236">
        <v>7.69</v>
      </c>
      <c r="N1236">
        <v>9.5</v>
      </c>
      <c r="O1236">
        <v>53.31</v>
      </c>
      <c r="P1236" s="1">
        <v>42185</v>
      </c>
      <c r="Q1236">
        <v>4202129.0580000002</v>
      </c>
      <c r="R1236" t="s">
        <v>51</v>
      </c>
      <c r="S1236">
        <v>15.2666666666666</v>
      </c>
      <c r="T1236" t="s">
        <v>32</v>
      </c>
      <c r="U1236" t="s">
        <v>33</v>
      </c>
      <c r="V1236" t="s">
        <v>34</v>
      </c>
      <c r="W1236" t="s">
        <v>41</v>
      </c>
      <c r="X1236" t="s">
        <v>1497</v>
      </c>
      <c r="Y1236">
        <v>2017</v>
      </c>
      <c r="Z1236">
        <v>2017</v>
      </c>
      <c r="AA1236">
        <v>0.39</v>
      </c>
    </row>
    <row r="1237" spans="1:27" x14ac:dyDescent="0.25">
      <c r="A1237" t="s">
        <v>1494</v>
      </c>
      <c r="B1237" t="s">
        <v>65</v>
      </c>
      <c r="C1237" t="s">
        <v>1511</v>
      </c>
      <c r="D1237" t="s">
        <v>38</v>
      </c>
      <c r="E1237" s="1">
        <v>42570</v>
      </c>
      <c r="F1237">
        <v>500.31</v>
      </c>
      <c r="G1237">
        <v>8.64</v>
      </c>
      <c r="H1237">
        <v>10.3</v>
      </c>
      <c r="I1237">
        <v>54.96</v>
      </c>
      <c r="J1237">
        <v>51986.290999999997</v>
      </c>
      <c r="K1237" s="1">
        <v>42570</v>
      </c>
      <c r="L1237">
        <v>0</v>
      </c>
      <c r="M1237">
        <v>0</v>
      </c>
      <c r="N1237">
        <v>0</v>
      </c>
      <c r="O1237">
        <v>0</v>
      </c>
      <c r="P1237" s="1">
        <v>42369</v>
      </c>
      <c r="Q1237">
        <v>0</v>
      </c>
      <c r="R1237" t="s">
        <v>43</v>
      </c>
      <c r="S1237">
        <v>4.2</v>
      </c>
      <c r="T1237" t="s">
        <v>39</v>
      </c>
      <c r="U1237" t="s">
        <v>40</v>
      </c>
      <c r="V1237" t="s">
        <v>34</v>
      </c>
      <c r="W1237" t="s">
        <v>34</v>
      </c>
      <c r="X1237" t="s">
        <v>1497</v>
      </c>
      <c r="Y1237">
        <v>2016</v>
      </c>
      <c r="Z1237">
        <v>2016</v>
      </c>
      <c r="AA1237">
        <v>0.39</v>
      </c>
    </row>
    <row r="1238" spans="1:27" x14ac:dyDescent="0.25">
      <c r="A1238" t="s">
        <v>1494</v>
      </c>
      <c r="B1238" t="s">
        <v>65</v>
      </c>
      <c r="C1238" t="s">
        <v>1512</v>
      </c>
      <c r="D1238" t="s">
        <v>38</v>
      </c>
      <c r="E1238" s="1">
        <v>43027</v>
      </c>
      <c r="F1238">
        <v>2201.6329999999998</v>
      </c>
      <c r="G1238">
        <v>0</v>
      </c>
      <c r="H1238">
        <v>0</v>
      </c>
      <c r="I1238">
        <v>0</v>
      </c>
      <c r="J1238">
        <v>54066.353999999999</v>
      </c>
      <c r="K1238" s="1">
        <v>43027</v>
      </c>
      <c r="L1238">
        <v>2152.8809999999999</v>
      </c>
      <c r="M1238">
        <v>0</v>
      </c>
      <c r="N1238">
        <v>0</v>
      </c>
      <c r="O1238">
        <v>0</v>
      </c>
      <c r="P1238" s="1">
        <v>42735</v>
      </c>
      <c r="Q1238">
        <v>54060.576000000001</v>
      </c>
      <c r="R1238" t="s">
        <v>51</v>
      </c>
      <c r="S1238">
        <v>7.2666666666666604</v>
      </c>
      <c r="T1238" t="s">
        <v>39</v>
      </c>
      <c r="U1238" t="s">
        <v>33</v>
      </c>
      <c r="V1238" t="s">
        <v>34</v>
      </c>
      <c r="W1238" t="s">
        <v>34</v>
      </c>
      <c r="X1238" t="s">
        <v>1497</v>
      </c>
      <c r="Y1238">
        <v>2017</v>
      </c>
      <c r="Z1238">
        <v>2017</v>
      </c>
      <c r="AA1238">
        <v>0.39</v>
      </c>
    </row>
    <row r="1239" spans="1:27" x14ac:dyDescent="0.25">
      <c r="A1239" t="s">
        <v>1494</v>
      </c>
      <c r="B1239" t="s">
        <v>1499</v>
      </c>
      <c r="C1239" t="s">
        <v>1513</v>
      </c>
      <c r="D1239" t="s">
        <v>38</v>
      </c>
      <c r="E1239" s="1">
        <v>42956</v>
      </c>
      <c r="F1239">
        <v>0</v>
      </c>
      <c r="G1239">
        <v>0</v>
      </c>
      <c r="H1239">
        <v>0</v>
      </c>
      <c r="I1239">
        <v>0</v>
      </c>
      <c r="J1239">
        <v>1257048.483</v>
      </c>
      <c r="K1239" s="1">
        <v>42956</v>
      </c>
      <c r="L1239">
        <v>0</v>
      </c>
      <c r="M1239">
        <v>0</v>
      </c>
      <c r="N1239">
        <v>0</v>
      </c>
      <c r="O1239">
        <v>0</v>
      </c>
      <c r="P1239" s="1">
        <v>42735</v>
      </c>
      <c r="Q1239">
        <v>0</v>
      </c>
      <c r="R1239" t="s">
        <v>43</v>
      </c>
      <c r="S1239">
        <v>4.9000000000000004</v>
      </c>
      <c r="T1239" t="s">
        <v>39</v>
      </c>
      <c r="U1239" t="s">
        <v>40</v>
      </c>
      <c r="V1239" t="s">
        <v>34</v>
      </c>
      <c r="W1239" t="s">
        <v>34</v>
      </c>
      <c r="X1239" t="s">
        <v>1497</v>
      </c>
      <c r="Y1239">
        <v>2017</v>
      </c>
      <c r="Z1239">
        <v>2017</v>
      </c>
      <c r="AA1239">
        <v>0.39</v>
      </c>
    </row>
    <row r="1240" spans="1:27" x14ac:dyDescent="0.25">
      <c r="A1240" t="s">
        <v>1494</v>
      </c>
      <c r="B1240" t="s">
        <v>1495</v>
      </c>
      <c r="C1240" t="s">
        <v>1514</v>
      </c>
      <c r="D1240" t="s">
        <v>30</v>
      </c>
      <c r="E1240" s="1">
        <v>43131</v>
      </c>
      <c r="F1240">
        <v>169667.52600000001</v>
      </c>
      <c r="G1240">
        <v>7.22</v>
      </c>
      <c r="H1240">
        <v>10</v>
      </c>
      <c r="I1240">
        <v>48.5</v>
      </c>
      <c r="J1240">
        <v>2527472.5260000001</v>
      </c>
      <c r="K1240" s="1">
        <v>43131</v>
      </c>
      <c r="L1240">
        <v>75532.909</v>
      </c>
      <c r="M1240">
        <v>6.88</v>
      </c>
      <c r="N1240">
        <v>9.3000000000000007</v>
      </c>
      <c r="O1240">
        <v>48.51</v>
      </c>
      <c r="P1240" s="1">
        <v>42735</v>
      </c>
      <c r="Q1240">
        <v>2465222.2080000001</v>
      </c>
      <c r="R1240" t="s">
        <v>51</v>
      </c>
      <c r="S1240">
        <v>7.1666666666666599</v>
      </c>
      <c r="T1240" t="s">
        <v>32</v>
      </c>
      <c r="U1240" t="s">
        <v>33</v>
      </c>
      <c r="V1240" t="s">
        <v>34</v>
      </c>
      <c r="W1240" t="s">
        <v>34</v>
      </c>
      <c r="X1240" t="s">
        <v>1497</v>
      </c>
      <c r="Y1240">
        <v>2018</v>
      </c>
      <c r="Z1240">
        <v>2018</v>
      </c>
      <c r="AA1240">
        <v>0.25</v>
      </c>
    </row>
    <row r="1241" spans="1:27" x14ac:dyDescent="0.25">
      <c r="A1241" t="s">
        <v>1494</v>
      </c>
      <c r="B1241" t="s">
        <v>49</v>
      </c>
      <c r="C1241" t="s">
        <v>1515</v>
      </c>
      <c r="D1241" t="s">
        <v>30</v>
      </c>
      <c r="E1241" s="1">
        <v>43270</v>
      </c>
      <c r="F1241">
        <v>1860.5150000000001</v>
      </c>
      <c r="G1241">
        <v>7.76</v>
      </c>
      <c r="H1241">
        <v>9.9</v>
      </c>
      <c r="I1241">
        <v>53.34</v>
      </c>
      <c r="J1241">
        <v>4583074.7139999997</v>
      </c>
      <c r="K1241" s="1">
        <v>43270</v>
      </c>
      <c r="L1241">
        <v>-64000</v>
      </c>
      <c r="M1241">
        <v>0</v>
      </c>
      <c r="N1241">
        <v>0</v>
      </c>
      <c r="O1241">
        <v>0</v>
      </c>
      <c r="P1241" s="1">
        <v>43008</v>
      </c>
      <c r="Q1241">
        <v>0</v>
      </c>
      <c r="R1241" t="s">
        <v>43</v>
      </c>
      <c r="S1241">
        <v>5.1333333333333302</v>
      </c>
      <c r="T1241" t="s">
        <v>32</v>
      </c>
      <c r="U1241" t="s">
        <v>40</v>
      </c>
      <c r="V1241" t="s">
        <v>34</v>
      </c>
      <c r="W1241" t="s">
        <v>34</v>
      </c>
      <c r="X1241" t="s">
        <v>1497</v>
      </c>
      <c r="Y1241">
        <v>2018</v>
      </c>
      <c r="Z1241">
        <v>2018</v>
      </c>
      <c r="AA1241">
        <v>0.25</v>
      </c>
    </row>
    <row r="1242" spans="1:27" x14ac:dyDescent="0.25">
      <c r="A1242" t="s">
        <v>1494</v>
      </c>
      <c r="B1242" t="s">
        <v>1499</v>
      </c>
      <c r="C1242" t="s">
        <v>1516</v>
      </c>
      <c r="D1242" t="s">
        <v>38</v>
      </c>
      <c r="E1242" s="1">
        <v>43473</v>
      </c>
      <c r="F1242">
        <v>-5619.482</v>
      </c>
      <c r="G1242">
        <v>0</v>
      </c>
      <c r="H1242">
        <v>0</v>
      </c>
      <c r="I1242">
        <v>0</v>
      </c>
      <c r="J1242">
        <v>1407293.257</v>
      </c>
      <c r="K1242" s="1">
        <v>43473</v>
      </c>
      <c r="L1242">
        <v>-5862.7389999999996</v>
      </c>
      <c r="M1242">
        <v>0</v>
      </c>
      <c r="N1242">
        <v>0</v>
      </c>
      <c r="O1242">
        <v>0</v>
      </c>
      <c r="P1242" s="1">
        <v>43100</v>
      </c>
      <c r="Q1242">
        <v>0</v>
      </c>
      <c r="R1242" t="s">
        <v>43</v>
      </c>
      <c r="S1242">
        <v>9.9666666666666597</v>
      </c>
      <c r="T1242" t="s">
        <v>39</v>
      </c>
      <c r="U1242" t="s">
        <v>40</v>
      </c>
      <c r="V1242" t="s">
        <v>34</v>
      </c>
      <c r="W1242" t="s">
        <v>34</v>
      </c>
      <c r="X1242" t="s">
        <v>1497</v>
      </c>
      <c r="Y1242">
        <v>2019</v>
      </c>
      <c r="Z1242">
        <v>2019</v>
      </c>
      <c r="AA1242">
        <v>0.25</v>
      </c>
    </row>
    <row r="1243" spans="1:27" x14ac:dyDescent="0.25">
      <c r="A1243" t="s">
        <v>1494</v>
      </c>
      <c r="B1243" t="s">
        <v>65</v>
      </c>
      <c r="C1243" t="s">
        <v>1517</v>
      </c>
      <c r="D1243" t="s">
        <v>38</v>
      </c>
      <c r="E1243" s="1">
        <v>43377</v>
      </c>
      <c r="F1243">
        <v>5086.2889999999998</v>
      </c>
      <c r="G1243">
        <v>0</v>
      </c>
      <c r="H1243">
        <v>0</v>
      </c>
      <c r="I1243">
        <v>0</v>
      </c>
      <c r="J1243">
        <v>57002.341999999997</v>
      </c>
      <c r="K1243" s="1">
        <v>43377</v>
      </c>
      <c r="L1243">
        <v>5362.4660000000003</v>
      </c>
      <c r="M1243">
        <v>0</v>
      </c>
      <c r="N1243">
        <v>0</v>
      </c>
      <c r="O1243">
        <v>0</v>
      </c>
      <c r="P1243" s="1">
        <v>43100</v>
      </c>
      <c r="Q1243">
        <v>0</v>
      </c>
      <c r="R1243" t="s">
        <v>43</v>
      </c>
      <c r="S1243">
        <v>6.7666666666666604</v>
      </c>
      <c r="T1243" t="s">
        <v>39</v>
      </c>
      <c r="U1243" t="s">
        <v>33</v>
      </c>
      <c r="V1243" t="s">
        <v>34</v>
      </c>
      <c r="W1243" t="s">
        <v>34</v>
      </c>
      <c r="X1243" t="s">
        <v>1497</v>
      </c>
      <c r="Y1243">
        <v>2018</v>
      </c>
      <c r="Z1243">
        <v>2018</v>
      </c>
      <c r="AA1243">
        <v>0.25</v>
      </c>
    </row>
    <row r="1244" spans="1:27" x14ac:dyDescent="0.25">
      <c r="A1244" t="s">
        <v>1494</v>
      </c>
      <c r="B1244" t="s">
        <v>1495</v>
      </c>
      <c r="C1244" t="s">
        <v>1518</v>
      </c>
      <c r="D1244" t="s">
        <v>30</v>
      </c>
      <c r="E1244" s="1">
        <v>43538</v>
      </c>
      <c r="F1244">
        <v>88450.273000000001</v>
      </c>
      <c r="G1244">
        <v>7.41</v>
      </c>
      <c r="H1244">
        <v>10.3</v>
      </c>
      <c r="I1244">
        <v>48.14</v>
      </c>
      <c r="J1244">
        <v>2513284.6140000001</v>
      </c>
      <c r="K1244" s="1">
        <v>43538</v>
      </c>
      <c r="L1244">
        <v>46000</v>
      </c>
      <c r="M1244">
        <v>6.97</v>
      </c>
      <c r="N1244">
        <v>9.4</v>
      </c>
      <c r="O1244">
        <v>0</v>
      </c>
      <c r="P1244" s="1">
        <v>43190</v>
      </c>
      <c r="Q1244">
        <v>0</v>
      </c>
      <c r="R1244" t="s">
        <v>43</v>
      </c>
      <c r="S1244">
        <v>5.6333333333333302</v>
      </c>
      <c r="T1244" t="s">
        <v>32</v>
      </c>
      <c r="U1244" t="s">
        <v>40</v>
      </c>
      <c r="V1244" t="s">
        <v>34</v>
      </c>
      <c r="W1244" t="s">
        <v>34</v>
      </c>
      <c r="X1244" t="s">
        <v>1497</v>
      </c>
      <c r="Y1244">
        <v>2019</v>
      </c>
      <c r="Z1244">
        <v>2019</v>
      </c>
      <c r="AA1244">
        <v>0.25</v>
      </c>
    </row>
    <row r="1245" spans="1:27" x14ac:dyDescent="0.25">
      <c r="A1245" t="s">
        <v>1494</v>
      </c>
      <c r="B1245" t="s">
        <v>49</v>
      </c>
      <c r="C1245" t="s">
        <v>1519</v>
      </c>
      <c r="D1245" t="s">
        <v>30</v>
      </c>
      <c r="E1245" s="1">
        <v>43727</v>
      </c>
      <c r="F1245">
        <v>77590.777000000002</v>
      </c>
      <c r="G1245">
        <v>7.52</v>
      </c>
      <c r="H1245">
        <v>9.9</v>
      </c>
      <c r="I1245">
        <v>53.34</v>
      </c>
      <c r="J1245">
        <v>5254150.8</v>
      </c>
      <c r="K1245" s="1">
        <v>43727</v>
      </c>
      <c r="L1245">
        <v>0</v>
      </c>
      <c r="M1245">
        <v>0</v>
      </c>
      <c r="N1245">
        <v>0</v>
      </c>
      <c r="O1245">
        <v>0</v>
      </c>
      <c r="P1245" s="1">
        <v>43373</v>
      </c>
      <c r="Q1245">
        <v>0</v>
      </c>
      <c r="R1245" t="s">
        <v>43</v>
      </c>
      <c r="S1245">
        <v>8.7333333333333307</v>
      </c>
      <c r="T1245" t="s">
        <v>32</v>
      </c>
      <c r="U1245" t="s">
        <v>40</v>
      </c>
      <c r="V1245" t="s">
        <v>34</v>
      </c>
      <c r="W1245" t="s">
        <v>34</v>
      </c>
      <c r="X1245" t="s">
        <v>1497</v>
      </c>
      <c r="Y1245">
        <v>2019</v>
      </c>
      <c r="Z1245">
        <v>2019</v>
      </c>
      <c r="AA1245">
        <v>0.25</v>
      </c>
    </row>
    <row r="1246" spans="1:27" x14ac:dyDescent="0.25">
      <c r="A1246" t="s">
        <v>1494</v>
      </c>
      <c r="B1246" t="s">
        <v>1499</v>
      </c>
      <c r="C1246" t="s">
        <v>1520</v>
      </c>
      <c r="D1246" t="s">
        <v>38</v>
      </c>
      <c r="E1246" s="1">
        <v>43697</v>
      </c>
      <c r="F1246">
        <v>-28129.947</v>
      </c>
      <c r="G1246">
        <v>0</v>
      </c>
      <c r="H1246">
        <v>0</v>
      </c>
      <c r="I1246">
        <v>0</v>
      </c>
      <c r="J1246">
        <v>1474740.9040000001</v>
      </c>
      <c r="K1246" s="1">
        <v>43697</v>
      </c>
      <c r="L1246">
        <v>-28236.69</v>
      </c>
      <c r="M1246">
        <v>0</v>
      </c>
      <c r="N1246">
        <v>0</v>
      </c>
      <c r="O1246">
        <v>0</v>
      </c>
      <c r="P1246" s="1">
        <v>43465</v>
      </c>
      <c r="Q1246">
        <v>0</v>
      </c>
      <c r="R1246" t="s">
        <v>43</v>
      </c>
      <c r="S1246">
        <v>5.2666666666666604</v>
      </c>
      <c r="T1246" t="s">
        <v>39</v>
      </c>
      <c r="U1246" t="s">
        <v>40</v>
      </c>
      <c r="V1246" t="s">
        <v>34</v>
      </c>
      <c r="W1246" t="s">
        <v>34</v>
      </c>
      <c r="X1246" t="s">
        <v>1497</v>
      </c>
      <c r="Y1246">
        <v>2019</v>
      </c>
      <c r="Z1246">
        <v>2019</v>
      </c>
      <c r="AA1246">
        <v>0.25</v>
      </c>
    </row>
    <row r="1247" spans="1:27" x14ac:dyDescent="0.25">
      <c r="A1247" t="s">
        <v>1494</v>
      </c>
      <c r="B1247" t="s">
        <v>65</v>
      </c>
      <c r="C1247" t="s">
        <v>1521</v>
      </c>
      <c r="D1247" t="s">
        <v>38</v>
      </c>
      <c r="E1247" s="1">
        <v>43706</v>
      </c>
      <c r="F1247">
        <v>1979.8009999999999</v>
      </c>
      <c r="G1247">
        <v>0</v>
      </c>
      <c r="H1247">
        <v>0</v>
      </c>
      <c r="I1247">
        <v>0</v>
      </c>
      <c r="J1247">
        <v>62915.29</v>
      </c>
      <c r="K1247" s="1">
        <v>43706</v>
      </c>
      <c r="L1247">
        <v>1943.367</v>
      </c>
      <c r="M1247">
        <v>0</v>
      </c>
      <c r="N1247">
        <v>0</v>
      </c>
      <c r="O1247">
        <v>0</v>
      </c>
      <c r="P1247" s="1">
        <v>43465</v>
      </c>
      <c r="Q1247">
        <v>62805.767999999996</v>
      </c>
      <c r="R1247" t="s">
        <v>51</v>
      </c>
      <c r="S1247">
        <v>5.5666666666666602</v>
      </c>
      <c r="T1247" t="s">
        <v>39</v>
      </c>
      <c r="U1247" t="s">
        <v>33</v>
      </c>
      <c r="V1247" t="s">
        <v>34</v>
      </c>
      <c r="W1247" t="s">
        <v>34</v>
      </c>
      <c r="X1247" t="s">
        <v>1497</v>
      </c>
      <c r="Y1247">
        <v>2019</v>
      </c>
      <c r="Z1247">
        <v>2019</v>
      </c>
      <c r="AA1247">
        <v>0.25</v>
      </c>
    </row>
    <row r="1248" spans="1:27" x14ac:dyDescent="0.25">
      <c r="A1248" t="s">
        <v>1494</v>
      </c>
      <c r="B1248" t="s">
        <v>1499</v>
      </c>
      <c r="C1248" t="s">
        <v>1522</v>
      </c>
      <c r="D1248" t="s">
        <v>38</v>
      </c>
      <c r="E1248" s="1">
        <v>44020</v>
      </c>
      <c r="F1248">
        <v>11802.14</v>
      </c>
      <c r="G1248">
        <v>0</v>
      </c>
      <c r="H1248">
        <v>0</v>
      </c>
      <c r="I1248">
        <v>0</v>
      </c>
      <c r="J1248">
        <v>1616232.365</v>
      </c>
      <c r="K1248" s="1">
        <v>44020</v>
      </c>
      <c r="L1248">
        <v>9650</v>
      </c>
      <c r="M1248">
        <v>0</v>
      </c>
      <c r="N1248">
        <v>0</v>
      </c>
      <c r="O1248">
        <v>0</v>
      </c>
      <c r="P1248" s="1">
        <v>43830</v>
      </c>
      <c r="Q1248">
        <v>0</v>
      </c>
      <c r="R1248" t="s">
        <v>43</v>
      </c>
      <c r="S1248">
        <v>4.43333333333333</v>
      </c>
      <c r="T1248" t="s">
        <v>39</v>
      </c>
      <c r="U1248" t="s">
        <v>40</v>
      </c>
      <c r="V1248" t="s">
        <v>34</v>
      </c>
      <c r="W1248" t="s">
        <v>34</v>
      </c>
      <c r="X1248" t="s">
        <v>1497</v>
      </c>
      <c r="Y1248">
        <v>2020</v>
      </c>
      <c r="Z1248">
        <v>2020</v>
      </c>
      <c r="AA1248">
        <v>0.25</v>
      </c>
    </row>
    <row r="1249" spans="1:27" x14ac:dyDescent="0.25">
      <c r="A1249" t="s">
        <v>1494</v>
      </c>
      <c r="B1249" t="s">
        <v>65</v>
      </c>
      <c r="C1249" t="s">
        <v>1523</v>
      </c>
      <c r="D1249" t="s">
        <v>38</v>
      </c>
      <c r="E1249" s="1">
        <v>44026</v>
      </c>
      <c r="F1249">
        <v>-1972.761</v>
      </c>
      <c r="G1249">
        <v>0</v>
      </c>
      <c r="H1249">
        <v>0</v>
      </c>
      <c r="I1249">
        <v>0</v>
      </c>
      <c r="J1249">
        <v>72918.683000000005</v>
      </c>
      <c r="K1249" s="1">
        <v>44026</v>
      </c>
      <c r="L1249">
        <v>-2460</v>
      </c>
      <c r="M1249">
        <v>0</v>
      </c>
      <c r="N1249">
        <v>0</v>
      </c>
      <c r="O1249">
        <v>0</v>
      </c>
      <c r="P1249" s="1">
        <v>43830</v>
      </c>
      <c r="Q1249">
        <v>0</v>
      </c>
      <c r="R1249" t="s">
        <v>43</v>
      </c>
      <c r="S1249">
        <v>4.0999999999999996</v>
      </c>
      <c r="T1249" t="s">
        <v>39</v>
      </c>
      <c r="U1249" t="s">
        <v>40</v>
      </c>
      <c r="V1249" t="s">
        <v>34</v>
      </c>
      <c r="W1249" t="s">
        <v>34</v>
      </c>
      <c r="X1249" t="s">
        <v>1497</v>
      </c>
      <c r="Y1249">
        <v>2020</v>
      </c>
      <c r="Z1249">
        <v>2020</v>
      </c>
      <c r="AA1249">
        <v>0.25</v>
      </c>
    </row>
    <row r="1250" spans="1:27" x14ac:dyDescent="0.25">
      <c r="A1250" t="s">
        <v>1494</v>
      </c>
      <c r="B1250" t="s">
        <v>65</v>
      </c>
      <c r="C1250" t="s">
        <v>1524</v>
      </c>
      <c r="D1250" t="s">
        <v>38</v>
      </c>
      <c r="E1250" s="1">
        <v>44427</v>
      </c>
      <c r="F1250">
        <v>-843.697</v>
      </c>
      <c r="G1250">
        <v>0</v>
      </c>
      <c r="H1250">
        <v>0</v>
      </c>
      <c r="I1250">
        <v>0</v>
      </c>
      <c r="J1250">
        <v>78986.346999999994</v>
      </c>
      <c r="K1250" s="1">
        <v>44427</v>
      </c>
      <c r="L1250">
        <v>-883.697</v>
      </c>
      <c r="M1250">
        <v>0</v>
      </c>
      <c r="N1250">
        <v>0</v>
      </c>
      <c r="O1250">
        <v>0</v>
      </c>
      <c r="P1250" s="1">
        <v>44196</v>
      </c>
      <c r="Q1250">
        <v>0</v>
      </c>
      <c r="R1250" t="s">
        <v>43</v>
      </c>
      <c r="S1250">
        <v>5.2333333333333298</v>
      </c>
      <c r="T1250" t="s">
        <v>39</v>
      </c>
      <c r="U1250" t="s">
        <v>40</v>
      </c>
      <c r="V1250" t="s">
        <v>34</v>
      </c>
      <c r="W1250" t="s">
        <v>34</v>
      </c>
      <c r="X1250" t="s">
        <v>1497</v>
      </c>
      <c r="Y1250">
        <v>2021</v>
      </c>
      <c r="Z1250">
        <v>2021</v>
      </c>
      <c r="AA1250">
        <v>0.25</v>
      </c>
    </row>
    <row r="1251" spans="1:27" x14ac:dyDescent="0.25">
      <c r="A1251" t="s">
        <v>1494</v>
      </c>
      <c r="B1251" t="s">
        <v>1495</v>
      </c>
      <c r="C1251" t="s">
        <v>1525</v>
      </c>
      <c r="D1251" t="s">
        <v>30</v>
      </c>
      <c r="E1251" s="1">
        <v>44558</v>
      </c>
      <c r="F1251">
        <v>230224.49299999999</v>
      </c>
      <c r="G1251">
        <v>7.05</v>
      </c>
      <c r="H1251">
        <v>10</v>
      </c>
      <c r="I1251">
        <v>53.05</v>
      </c>
      <c r="J1251">
        <v>0</v>
      </c>
      <c r="K1251" s="1">
        <v>44558</v>
      </c>
      <c r="L1251">
        <v>153400</v>
      </c>
      <c r="M1251">
        <v>6.74</v>
      </c>
      <c r="N1251">
        <v>9.4</v>
      </c>
      <c r="O1251">
        <v>0</v>
      </c>
      <c r="P1251" s="1">
        <v>44196</v>
      </c>
      <c r="Q1251">
        <v>0</v>
      </c>
      <c r="R1251" t="s">
        <v>43</v>
      </c>
      <c r="S1251">
        <v>8.0666666666666593</v>
      </c>
      <c r="T1251" t="s">
        <v>32</v>
      </c>
      <c r="U1251" t="s">
        <v>40</v>
      </c>
      <c r="V1251" t="s">
        <v>34</v>
      </c>
      <c r="W1251" t="s">
        <v>34</v>
      </c>
      <c r="X1251" t="s">
        <v>1497</v>
      </c>
      <c r="Y1251">
        <v>2021</v>
      </c>
      <c r="Z1251">
        <v>2021</v>
      </c>
      <c r="AA1251">
        <v>0.25</v>
      </c>
    </row>
    <row r="1252" spans="1:27" x14ac:dyDescent="0.25">
      <c r="A1252" t="s">
        <v>1494</v>
      </c>
      <c r="B1252" t="s">
        <v>1499</v>
      </c>
      <c r="C1252" t="s">
        <v>1526</v>
      </c>
      <c r="D1252" t="s">
        <v>38</v>
      </c>
      <c r="E1252" s="1">
        <v>44530</v>
      </c>
      <c r="F1252">
        <v>28693.017</v>
      </c>
      <c r="G1252">
        <v>7.53</v>
      </c>
      <c r="H1252">
        <v>9.9499999999999993</v>
      </c>
      <c r="I1252">
        <v>58.55</v>
      </c>
      <c r="J1252">
        <v>1716145.4609999999</v>
      </c>
      <c r="K1252" s="1">
        <v>44530</v>
      </c>
      <c r="L1252">
        <v>15252.154</v>
      </c>
      <c r="M1252">
        <v>7.2</v>
      </c>
      <c r="N1252">
        <v>9.4</v>
      </c>
      <c r="O1252">
        <v>58.55</v>
      </c>
      <c r="P1252" s="1">
        <v>44196</v>
      </c>
      <c r="Q1252">
        <v>1726463.237</v>
      </c>
      <c r="R1252" t="s">
        <v>51</v>
      </c>
      <c r="S1252">
        <v>6.2</v>
      </c>
      <c r="T1252" t="s">
        <v>39</v>
      </c>
      <c r="U1252" t="s">
        <v>40</v>
      </c>
      <c r="V1252" t="s">
        <v>34</v>
      </c>
      <c r="W1252" t="s">
        <v>34</v>
      </c>
      <c r="X1252" t="s">
        <v>1497</v>
      </c>
      <c r="Y1252">
        <v>2021</v>
      </c>
      <c r="Z1252">
        <v>2021</v>
      </c>
      <c r="AA1252">
        <v>0.25</v>
      </c>
    </row>
    <row r="1253" spans="1:27" x14ac:dyDescent="0.25">
      <c r="A1253" t="s">
        <v>1494</v>
      </c>
      <c r="B1253" t="s">
        <v>49</v>
      </c>
      <c r="C1253" t="s">
        <v>1527</v>
      </c>
      <c r="D1253" t="s">
        <v>30</v>
      </c>
      <c r="E1253" s="1">
        <v>44812</v>
      </c>
      <c r="F1253">
        <v>163540.554</v>
      </c>
      <c r="G1253">
        <v>7.54</v>
      </c>
      <c r="H1253">
        <v>10.199999999999999</v>
      </c>
      <c r="I1253">
        <v>53.37</v>
      </c>
      <c r="J1253">
        <v>6216665.0599999996</v>
      </c>
      <c r="K1253" s="1">
        <v>44812</v>
      </c>
      <c r="L1253">
        <v>30000</v>
      </c>
      <c r="M1253">
        <v>0</v>
      </c>
      <c r="N1253">
        <v>9.5</v>
      </c>
      <c r="O1253">
        <v>53.37</v>
      </c>
      <c r="P1253" s="1">
        <v>44469</v>
      </c>
      <c r="Q1253">
        <v>0</v>
      </c>
      <c r="R1253" t="s">
        <v>43</v>
      </c>
      <c r="S1253">
        <v>8.4</v>
      </c>
      <c r="T1253" t="s">
        <v>32</v>
      </c>
      <c r="U1253" t="s">
        <v>40</v>
      </c>
      <c r="V1253" t="s">
        <v>34</v>
      </c>
      <c r="W1253" t="s">
        <v>34</v>
      </c>
      <c r="X1253" t="s">
        <v>1497</v>
      </c>
      <c r="Y1253">
        <v>2022</v>
      </c>
      <c r="Z1253">
        <v>2022</v>
      </c>
      <c r="AA1253">
        <v>0.25</v>
      </c>
    </row>
    <row r="1254" spans="1:27" x14ac:dyDescent="0.25">
      <c r="A1254" t="s">
        <v>1494</v>
      </c>
      <c r="B1254" t="s">
        <v>89</v>
      </c>
      <c r="C1254" t="s">
        <v>1528</v>
      </c>
      <c r="D1254" t="s">
        <v>30</v>
      </c>
      <c r="E1254" s="1">
        <v>44924</v>
      </c>
      <c r="F1254">
        <v>6213.66</v>
      </c>
      <c r="G1254">
        <v>7.06</v>
      </c>
      <c r="H1254">
        <v>10</v>
      </c>
      <c r="I1254">
        <v>52.79</v>
      </c>
      <c r="J1254">
        <v>81393.683000000005</v>
      </c>
      <c r="K1254" s="1">
        <v>44924</v>
      </c>
      <c r="L1254">
        <v>5100</v>
      </c>
      <c r="M1254">
        <v>0</v>
      </c>
      <c r="N1254">
        <v>9.3000000000000007</v>
      </c>
      <c r="O1254">
        <v>0</v>
      </c>
      <c r="P1254" s="1">
        <v>44377</v>
      </c>
      <c r="Q1254">
        <v>0</v>
      </c>
      <c r="R1254" t="s">
        <v>43</v>
      </c>
      <c r="S1254">
        <v>10.133333333333301</v>
      </c>
      <c r="T1254" t="s">
        <v>32</v>
      </c>
      <c r="U1254" t="s">
        <v>40</v>
      </c>
      <c r="V1254" t="s">
        <v>41</v>
      </c>
      <c r="W1254" t="s">
        <v>34</v>
      </c>
      <c r="X1254" t="s">
        <v>1497</v>
      </c>
      <c r="Y1254">
        <v>2022</v>
      </c>
      <c r="Z1254">
        <v>2022</v>
      </c>
      <c r="AA1254">
        <v>0.25</v>
      </c>
    </row>
    <row r="1255" spans="1:27" x14ac:dyDescent="0.25">
      <c r="A1255" t="s">
        <v>1494</v>
      </c>
      <c r="B1255" t="s">
        <v>1499</v>
      </c>
      <c r="C1255" t="s">
        <v>1529</v>
      </c>
      <c r="D1255" t="s">
        <v>38</v>
      </c>
      <c r="E1255" s="1">
        <v>44894</v>
      </c>
      <c r="F1255">
        <v>19668.043000000001</v>
      </c>
      <c r="G1255">
        <v>0</v>
      </c>
      <c r="H1255">
        <v>0</v>
      </c>
      <c r="I1255">
        <v>0</v>
      </c>
      <c r="J1255">
        <v>0</v>
      </c>
      <c r="K1255" s="1">
        <v>44894</v>
      </c>
      <c r="L1255">
        <v>19561.973999999998</v>
      </c>
      <c r="M1255">
        <v>0</v>
      </c>
      <c r="N1255">
        <v>0</v>
      </c>
      <c r="O1255">
        <v>0</v>
      </c>
      <c r="P1255" s="1">
        <v>44561</v>
      </c>
      <c r="Q1255">
        <v>0</v>
      </c>
      <c r="R1255" t="s">
        <v>43</v>
      </c>
      <c r="S1255">
        <v>8.6333333333333293</v>
      </c>
      <c r="T1255" t="s">
        <v>39</v>
      </c>
      <c r="U1255" t="s">
        <v>40</v>
      </c>
      <c r="V1255" t="s">
        <v>34</v>
      </c>
      <c r="W1255" t="s">
        <v>34</v>
      </c>
      <c r="X1255" t="s">
        <v>1497</v>
      </c>
      <c r="Y1255">
        <v>2022</v>
      </c>
      <c r="Z1255">
        <v>2022</v>
      </c>
      <c r="AA1255">
        <v>0.25</v>
      </c>
    </row>
    <row r="1256" spans="1:27" x14ac:dyDescent="0.25">
      <c r="A1256" t="s">
        <v>1494</v>
      </c>
      <c r="B1256" t="s">
        <v>1530</v>
      </c>
      <c r="C1256" t="s">
        <v>1531</v>
      </c>
      <c r="D1256" t="s">
        <v>38</v>
      </c>
      <c r="E1256" s="1">
        <v>44875</v>
      </c>
      <c r="F1256">
        <v>0</v>
      </c>
      <c r="G1256">
        <v>0</v>
      </c>
      <c r="H1256">
        <v>0</v>
      </c>
      <c r="I1256">
        <v>0</v>
      </c>
      <c r="J1256">
        <v>87472.865999999995</v>
      </c>
      <c r="K1256" s="1">
        <v>44875</v>
      </c>
      <c r="L1256">
        <v>0</v>
      </c>
      <c r="M1256">
        <v>0</v>
      </c>
      <c r="N1256">
        <v>0</v>
      </c>
      <c r="O1256">
        <v>0</v>
      </c>
      <c r="P1256" s="1">
        <v>44561</v>
      </c>
      <c r="Q1256">
        <v>0</v>
      </c>
      <c r="R1256" t="s">
        <v>43</v>
      </c>
      <c r="S1256">
        <v>8</v>
      </c>
      <c r="T1256" t="s">
        <v>39</v>
      </c>
      <c r="U1256" t="s">
        <v>40</v>
      </c>
      <c r="V1256" t="s">
        <v>34</v>
      </c>
      <c r="W1256" t="s">
        <v>34</v>
      </c>
      <c r="X1256" t="s">
        <v>1497</v>
      </c>
      <c r="Y1256">
        <v>2022</v>
      </c>
      <c r="Z1256">
        <v>2022</v>
      </c>
      <c r="AA1256">
        <v>0.25</v>
      </c>
    </row>
    <row r="1257" spans="1:27" x14ac:dyDescent="0.25">
      <c r="A1257" t="s">
        <v>1494</v>
      </c>
      <c r="B1257" t="s">
        <v>1495</v>
      </c>
      <c r="C1257" t="s">
        <v>1532</v>
      </c>
      <c r="D1257" t="s">
        <v>30</v>
      </c>
      <c r="E1257" s="1">
        <v>45233</v>
      </c>
      <c r="F1257">
        <v>293951.7</v>
      </c>
      <c r="G1257">
        <v>7.43</v>
      </c>
      <c r="H1257">
        <v>10.4</v>
      </c>
      <c r="I1257">
        <v>54.62</v>
      </c>
      <c r="J1257">
        <v>4445391.2869999995</v>
      </c>
      <c r="K1257" s="1">
        <v>45233</v>
      </c>
      <c r="L1257">
        <v>131208</v>
      </c>
      <c r="M1257">
        <v>6.69</v>
      </c>
      <c r="N1257">
        <v>9.3000000000000007</v>
      </c>
      <c r="O1257">
        <v>52</v>
      </c>
      <c r="P1257" s="1">
        <v>44742</v>
      </c>
      <c r="Q1257">
        <v>0</v>
      </c>
      <c r="R1257" t="s">
        <v>43</v>
      </c>
      <c r="S1257">
        <v>11.533333333333299</v>
      </c>
      <c r="T1257" t="s">
        <v>32</v>
      </c>
      <c r="U1257" t="s">
        <v>40</v>
      </c>
      <c r="V1257" t="s">
        <v>34</v>
      </c>
      <c r="W1257" t="s">
        <v>41</v>
      </c>
      <c r="X1257" t="s">
        <v>1497</v>
      </c>
      <c r="Y1257">
        <v>2023</v>
      </c>
      <c r="Z1257">
        <v>2023</v>
      </c>
      <c r="AA1257">
        <v>0.25</v>
      </c>
    </row>
    <row r="1258" spans="1:27" x14ac:dyDescent="0.25">
      <c r="A1258" t="s">
        <v>1494</v>
      </c>
      <c r="B1258" t="s">
        <v>1499</v>
      </c>
      <c r="C1258" t="s">
        <v>1533</v>
      </c>
      <c r="D1258" t="s">
        <v>38</v>
      </c>
      <c r="E1258" s="1">
        <v>45118</v>
      </c>
      <c r="F1258">
        <v>27635.039000000001</v>
      </c>
      <c r="G1258">
        <v>0</v>
      </c>
      <c r="H1258">
        <v>0</v>
      </c>
      <c r="I1258">
        <v>0</v>
      </c>
      <c r="J1258">
        <v>2081058.9469999999</v>
      </c>
      <c r="K1258" s="1">
        <v>45118</v>
      </c>
      <c r="L1258">
        <v>26296.719000000001</v>
      </c>
      <c r="M1258">
        <v>0</v>
      </c>
      <c r="N1258">
        <v>0</v>
      </c>
      <c r="O1258">
        <v>0</v>
      </c>
      <c r="P1258" s="1">
        <v>44926</v>
      </c>
      <c r="Q1258">
        <v>0</v>
      </c>
      <c r="R1258" t="s">
        <v>43</v>
      </c>
      <c r="S1258">
        <v>4.4000000000000004</v>
      </c>
      <c r="T1258" t="s">
        <v>39</v>
      </c>
      <c r="U1258" t="s">
        <v>40</v>
      </c>
      <c r="V1258" t="s">
        <v>34</v>
      </c>
      <c r="W1258" t="s">
        <v>34</v>
      </c>
      <c r="X1258" t="s">
        <v>1497</v>
      </c>
      <c r="Y1258">
        <v>2023</v>
      </c>
      <c r="Z1258">
        <v>2023</v>
      </c>
      <c r="AA1258">
        <v>0.25</v>
      </c>
    </row>
    <row r="1259" spans="1:27" x14ac:dyDescent="0.25">
      <c r="A1259" t="s">
        <v>1534</v>
      </c>
      <c r="B1259" t="s">
        <v>412</v>
      </c>
      <c r="C1259" t="s">
        <v>1535</v>
      </c>
      <c r="D1259" t="s">
        <v>38</v>
      </c>
      <c r="E1259" s="1">
        <v>39538</v>
      </c>
      <c r="F1259">
        <v>2970</v>
      </c>
      <c r="G1259">
        <v>8.98</v>
      </c>
      <c r="H1259">
        <v>11</v>
      </c>
      <c r="I1259">
        <v>51.15</v>
      </c>
      <c r="J1259">
        <v>92572</v>
      </c>
      <c r="K1259" s="1">
        <v>39538</v>
      </c>
      <c r="L1259">
        <v>2283.6550000000002</v>
      </c>
      <c r="M1259">
        <v>8.2100000000000009</v>
      </c>
      <c r="N1259">
        <v>10</v>
      </c>
      <c r="O1259">
        <v>50</v>
      </c>
      <c r="P1259" s="1">
        <v>39082</v>
      </c>
      <c r="Q1259">
        <v>99119.459000000003</v>
      </c>
      <c r="R1259" t="s">
        <v>31</v>
      </c>
      <c r="S1259">
        <v>5.7</v>
      </c>
      <c r="T1259" t="s">
        <v>39</v>
      </c>
      <c r="U1259" t="s">
        <v>40</v>
      </c>
      <c r="V1259" t="s">
        <v>41</v>
      </c>
      <c r="W1259" t="s">
        <v>34</v>
      </c>
      <c r="X1259" t="s">
        <v>1536</v>
      </c>
      <c r="Y1259">
        <v>2008</v>
      </c>
      <c r="Z1259">
        <v>2008</v>
      </c>
      <c r="AA1259">
        <v>0.39</v>
      </c>
    </row>
    <row r="1260" spans="1:27" x14ac:dyDescent="0.25">
      <c r="A1260" t="s">
        <v>1534</v>
      </c>
      <c r="B1260" t="s">
        <v>1537</v>
      </c>
      <c r="C1260" t="s">
        <v>1538</v>
      </c>
      <c r="D1260" t="s">
        <v>30</v>
      </c>
      <c r="E1260" s="1">
        <v>39811</v>
      </c>
      <c r="F1260">
        <v>162200</v>
      </c>
      <c r="G1260">
        <v>8.33</v>
      </c>
      <c r="H1260">
        <v>10.1</v>
      </c>
      <c r="I1260">
        <v>50</v>
      </c>
      <c r="J1260">
        <v>2275800</v>
      </c>
      <c r="K1260" s="1">
        <v>39811</v>
      </c>
      <c r="L1260">
        <v>120000</v>
      </c>
      <c r="M1260">
        <v>8.2799999999999994</v>
      </c>
      <c r="N1260">
        <v>10</v>
      </c>
      <c r="O1260">
        <v>50</v>
      </c>
      <c r="P1260" s="1">
        <v>40178</v>
      </c>
      <c r="Q1260">
        <v>2278329</v>
      </c>
      <c r="R1260" t="s">
        <v>31</v>
      </c>
      <c r="S1260">
        <v>10.199999999999999</v>
      </c>
      <c r="T1260" t="s">
        <v>32</v>
      </c>
      <c r="U1260" t="s">
        <v>33</v>
      </c>
      <c r="V1260" t="s">
        <v>34</v>
      </c>
      <c r="W1260" t="s">
        <v>34</v>
      </c>
      <c r="X1260" t="s">
        <v>1536</v>
      </c>
      <c r="Y1260">
        <v>2008</v>
      </c>
      <c r="Z1260">
        <v>2008</v>
      </c>
      <c r="AA1260">
        <v>0.39</v>
      </c>
    </row>
    <row r="1261" spans="1:27" x14ac:dyDescent="0.25">
      <c r="A1261" t="s">
        <v>1534</v>
      </c>
      <c r="B1261" t="s">
        <v>145</v>
      </c>
      <c r="C1261" t="s">
        <v>1539</v>
      </c>
      <c r="D1261" t="s">
        <v>30</v>
      </c>
      <c r="E1261" s="1">
        <v>40204</v>
      </c>
      <c r="F1261">
        <v>92057.255999999994</v>
      </c>
      <c r="G1261">
        <v>8.5500000000000007</v>
      </c>
      <c r="H1261">
        <v>11</v>
      </c>
      <c r="I1261">
        <v>51.2</v>
      </c>
      <c r="J1261">
        <v>2958307</v>
      </c>
      <c r="K1261" s="1">
        <v>40204</v>
      </c>
      <c r="L1261">
        <v>41500</v>
      </c>
      <c r="M1261">
        <v>8.08</v>
      </c>
      <c r="N1261">
        <v>10.130000000000001</v>
      </c>
      <c r="O1261">
        <v>51</v>
      </c>
      <c r="P1261" s="1">
        <v>40543</v>
      </c>
      <c r="Q1261">
        <v>2907828</v>
      </c>
      <c r="R1261" t="s">
        <v>31</v>
      </c>
      <c r="S1261">
        <v>9.9666666666666597</v>
      </c>
      <c r="T1261" t="s">
        <v>32</v>
      </c>
      <c r="U1261" t="s">
        <v>40</v>
      </c>
      <c r="V1261" t="s">
        <v>34</v>
      </c>
      <c r="W1261" t="s">
        <v>34</v>
      </c>
      <c r="X1261" t="s">
        <v>1536</v>
      </c>
      <c r="Y1261">
        <v>2010</v>
      </c>
      <c r="Z1261">
        <v>2010</v>
      </c>
      <c r="AA1261">
        <v>0.39</v>
      </c>
    </row>
    <row r="1262" spans="1:27" x14ac:dyDescent="0.25">
      <c r="A1262" t="s">
        <v>1534</v>
      </c>
      <c r="B1262" t="s">
        <v>412</v>
      </c>
      <c r="C1262" t="s">
        <v>1540</v>
      </c>
      <c r="D1262" t="s">
        <v>38</v>
      </c>
      <c r="E1262" s="1">
        <v>40112</v>
      </c>
      <c r="F1262">
        <v>14200</v>
      </c>
      <c r="G1262">
        <v>8.9600000000000009</v>
      </c>
      <c r="H1262">
        <v>11</v>
      </c>
      <c r="I1262">
        <v>51.45</v>
      </c>
      <c r="J1262">
        <v>147600</v>
      </c>
      <c r="K1262" s="1">
        <v>40112</v>
      </c>
      <c r="L1262">
        <v>8750</v>
      </c>
      <c r="M1262">
        <v>8.19</v>
      </c>
      <c r="N1262">
        <v>10.1</v>
      </c>
      <c r="O1262">
        <v>50</v>
      </c>
      <c r="P1262" s="1">
        <v>40543</v>
      </c>
      <c r="Q1262">
        <v>133415</v>
      </c>
      <c r="R1262" t="s">
        <v>31</v>
      </c>
      <c r="S1262">
        <v>4.0999999999999996</v>
      </c>
      <c r="T1262" t="s">
        <v>39</v>
      </c>
      <c r="U1262" t="s">
        <v>40</v>
      </c>
      <c r="V1262" t="s">
        <v>34</v>
      </c>
      <c r="W1262" t="s">
        <v>34</v>
      </c>
      <c r="X1262" t="s">
        <v>1536</v>
      </c>
      <c r="Y1262">
        <v>2009</v>
      </c>
      <c r="Z1262">
        <v>2009</v>
      </c>
      <c r="AA1262">
        <v>0.39</v>
      </c>
    </row>
    <row r="1263" spans="1:27" x14ac:dyDescent="0.25">
      <c r="A1263" t="s">
        <v>1534</v>
      </c>
      <c r="B1263" t="s">
        <v>408</v>
      </c>
      <c r="C1263" t="s">
        <v>1541</v>
      </c>
      <c r="D1263" t="s">
        <v>30</v>
      </c>
      <c r="E1263" s="1">
        <v>40233</v>
      </c>
      <c r="F1263">
        <v>7300</v>
      </c>
      <c r="G1263">
        <v>8.68</v>
      </c>
      <c r="H1263">
        <v>11.25</v>
      </c>
      <c r="I1263">
        <v>49.8</v>
      </c>
      <c r="J1263">
        <v>110800</v>
      </c>
      <c r="K1263" s="1">
        <v>40233</v>
      </c>
      <c r="L1263">
        <v>5000</v>
      </c>
      <c r="M1263">
        <v>8.06</v>
      </c>
      <c r="N1263">
        <v>10.18</v>
      </c>
      <c r="O1263">
        <v>49.8</v>
      </c>
      <c r="P1263" s="1">
        <v>40178</v>
      </c>
      <c r="Q1263">
        <v>109600</v>
      </c>
      <c r="R1263" t="s">
        <v>31</v>
      </c>
      <c r="S1263">
        <v>6.93333333333333</v>
      </c>
      <c r="T1263" t="s">
        <v>32</v>
      </c>
      <c r="U1263" t="s">
        <v>40</v>
      </c>
      <c r="V1263" t="s">
        <v>34</v>
      </c>
      <c r="W1263" t="s">
        <v>34</v>
      </c>
      <c r="X1263" t="s">
        <v>1536</v>
      </c>
      <c r="Y1263">
        <v>2010</v>
      </c>
      <c r="Z1263">
        <v>2010</v>
      </c>
      <c r="AA1263">
        <v>0.39</v>
      </c>
    </row>
    <row r="1264" spans="1:27" x14ac:dyDescent="0.25">
      <c r="A1264" t="s">
        <v>1534</v>
      </c>
      <c r="B1264" t="s">
        <v>1537</v>
      </c>
      <c r="C1264" t="s">
        <v>1542</v>
      </c>
      <c r="D1264" t="s">
        <v>30</v>
      </c>
      <c r="E1264" s="1">
        <v>40529</v>
      </c>
      <c r="F1264">
        <v>157800</v>
      </c>
      <c r="G1264">
        <v>8.2899999999999991</v>
      </c>
      <c r="H1264">
        <v>10.5</v>
      </c>
      <c r="I1264">
        <v>50</v>
      </c>
      <c r="J1264">
        <v>3243601</v>
      </c>
      <c r="K1264" s="1">
        <v>40529</v>
      </c>
      <c r="L1264">
        <v>100200</v>
      </c>
      <c r="M1264">
        <v>8.0299999999999994</v>
      </c>
      <c r="N1264">
        <v>10</v>
      </c>
      <c r="O1264">
        <v>50</v>
      </c>
      <c r="P1264" s="1">
        <v>40908</v>
      </c>
      <c r="Q1264">
        <v>3150000</v>
      </c>
      <c r="R1264" t="s">
        <v>31</v>
      </c>
      <c r="S1264">
        <v>10.133333333333301</v>
      </c>
      <c r="T1264" t="s">
        <v>32</v>
      </c>
      <c r="U1264" t="s">
        <v>40</v>
      </c>
      <c r="V1264" t="s">
        <v>34</v>
      </c>
      <c r="W1264" t="s">
        <v>34</v>
      </c>
      <c r="X1264" t="s">
        <v>1536</v>
      </c>
      <c r="Y1264">
        <v>2010</v>
      </c>
      <c r="Z1264">
        <v>2010</v>
      </c>
      <c r="AA1264">
        <v>0.39</v>
      </c>
    </row>
    <row r="1265" spans="1:27" x14ac:dyDescent="0.25">
      <c r="A1265" t="s">
        <v>1534</v>
      </c>
      <c r="B1265" t="s">
        <v>145</v>
      </c>
      <c r="C1265" t="s">
        <v>1543</v>
      </c>
      <c r="D1265" t="s">
        <v>30</v>
      </c>
      <c r="E1265" s="1">
        <v>40526</v>
      </c>
      <c r="F1265">
        <v>130924.178</v>
      </c>
      <c r="G1265">
        <v>8.3800000000000008</v>
      </c>
      <c r="H1265">
        <v>10.6</v>
      </c>
      <c r="I1265">
        <v>53.3</v>
      </c>
      <c r="J1265">
        <v>3315956.804</v>
      </c>
      <c r="K1265" s="1">
        <v>40526</v>
      </c>
      <c r="L1265">
        <v>80000</v>
      </c>
      <c r="M1265">
        <v>8.08</v>
      </c>
      <c r="N1265">
        <v>10.130000000000001</v>
      </c>
      <c r="O1265">
        <v>51</v>
      </c>
      <c r="P1265" s="1">
        <v>40908</v>
      </c>
      <c r="Q1265">
        <v>3311409</v>
      </c>
      <c r="R1265" t="s">
        <v>31</v>
      </c>
      <c r="S1265">
        <v>9.6</v>
      </c>
      <c r="T1265" t="s">
        <v>32</v>
      </c>
      <c r="U1265" t="s">
        <v>40</v>
      </c>
      <c r="V1265" t="s">
        <v>34</v>
      </c>
      <c r="W1265" t="s">
        <v>34</v>
      </c>
      <c r="X1265" t="s">
        <v>1536</v>
      </c>
      <c r="Y1265">
        <v>2010</v>
      </c>
      <c r="Z1265">
        <v>2010</v>
      </c>
      <c r="AA1265">
        <v>0.39</v>
      </c>
    </row>
    <row r="1266" spans="1:27" x14ac:dyDescent="0.25">
      <c r="A1266" t="s">
        <v>1534</v>
      </c>
      <c r="B1266" t="s">
        <v>412</v>
      </c>
      <c r="C1266" t="s">
        <v>1544</v>
      </c>
      <c r="D1266" t="s">
        <v>38</v>
      </c>
      <c r="E1266" s="1">
        <v>40612</v>
      </c>
      <c r="F1266">
        <v>5446</v>
      </c>
      <c r="G1266">
        <v>8.61</v>
      </c>
      <c r="H1266">
        <v>10.9</v>
      </c>
      <c r="I1266">
        <v>50.76</v>
      </c>
      <c r="J1266">
        <v>148421</v>
      </c>
      <c r="K1266" s="1">
        <v>40612</v>
      </c>
      <c r="L1266">
        <v>2975</v>
      </c>
      <c r="M1266">
        <v>8</v>
      </c>
      <c r="N1266">
        <v>10.1</v>
      </c>
      <c r="O1266">
        <v>50</v>
      </c>
      <c r="P1266" s="1">
        <v>40908</v>
      </c>
      <c r="Q1266">
        <v>137199</v>
      </c>
      <c r="R1266" t="s">
        <v>31</v>
      </c>
      <c r="S1266">
        <v>5.36666666666666</v>
      </c>
      <c r="T1266" t="s">
        <v>39</v>
      </c>
      <c r="U1266" t="s">
        <v>40</v>
      </c>
      <c r="V1266" t="s">
        <v>41</v>
      </c>
      <c r="W1266" t="s">
        <v>34</v>
      </c>
      <c r="X1266" t="s">
        <v>1536</v>
      </c>
      <c r="Y1266">
        <v>2011</v>
      </c>
      <c r="Z1266">
        <v>2011</v>
      </c>
      <c r="AA1266">
        <v>0.39</v>
      </c>
    </row>
    <row r="1267" spans="1:27" x14ac:dyDescent="0.25">
      <c r="A1267" t="s">
        <v>1534</v>
      </c>
      <c r="B1267" t="s">
        <v>1537</v>
      </c>
      <c r="C1267" t="s">
        <v>1545</v>
      </c>
      <c r="D1267" t="s">
        <v>30</v>
      </c>
      <c r="E1267" s="1">
        <v>40200</v>
      </c>
      <c r="F1267">
        <v>12900</v>
      </c>
      <c r="G1267">
        <v>0</v>
      </c>
      <c r="H1267">
        <v>0</v>
      </c>
      <c r="I1267">
        <v>0</v>
      </c>
      <c r="J1267">
        <v>0</v>
      </c>
      <c r="K1267" s="1">
        <v>40200</v>
      </c>
      <c r="L1267">
        <v>9800</v>
      </c>
      <c r="M1267">
        <v>0</v>
      </c>
      <c r="N1267">
        <v>0</v>
      </c>
      <c r="O1267">
        <v>0</v>
      </c>
      <c r="P1267" t="s">
        <v>43</v>
      </c>
      <c r="Q1267">
        <v>0</v>
      </c>
      <c r="R1267" t="s">
        <v>43</v>
      </c>
      <c r="S1267">
        <v>15.1666666666666</v>
      </c>
      <c r="T1267" t="s">
        <v>112</v>
      </c>
      <c r="U1267" t="s">
        <v>40</v>
      </c>
      <c r="V1267" t="s">
        <v>34</v>
      </c>
      <c r="W1267" t="s">
        <v>34</v>
      </c>
      <c r="X1267" t="s">
        <v>1536</v>
      </c>
      <c r="Y1267">
        <v>2010</v>
      </c>
      <c r="Z1267">
        <v>2010</v>
      </c>
      <c r="AA1267">
        <v>0.39</v>
      </c>
    </row>
    <row r="1268" spans="1:27" x14ac:dyDescent="0.25">
      <c r="A1268" t="s">
        <v>1534</v>
      </c>
      <c r="B1268" t="s">
        <v>408</v>
      </c>
      <c r="C1268" t="s">
        <v>1546</v>
      </c>
      <c r="D1268" t="s">
        <v>30</v>
      </c>
      <c r="E1268" s="1">
        <v>40962</v>
      </c>
      <c r="F1268">
        <v>5847.826</v>
      </c>
      <c r="G1268">
        <v>8.17</v>
      </c>
      <c r="H1268">
        <v>10.5</v>
      </c>
      <c r="I1268">
        <v>51.18</v>
      </c>
      <c r="J1268">
        <v>121853.764</v>
      </c>
      <c r="K1268" s="1">
        <v>40962</v>
      </c>
      <c r="L1268">
        <v>1811</v>
      </c>
      <c r="M1268">
        <v>7.76</v>
      </c>
      <c r="N1268">
        <v>9.9</v>
      </c>
      <c r="O1268">
        <v>49.9</v>
      </c>
      <c r="P1268" s="1">
        <v>40908</v>
      </c>
      <c r="Q1268">
        <v>105100</v>
      </c>
      <c r="R1268" t="s">
        <v>31</v>
      </c>
      <c r="S1268">
        <v>6.9666666666666597</v>
      </c>
      <c r="T1268" t="s">
        <v>32</v>
      </c>
      <c r="U1268" t="s">
        <v>40</v>
      </c>
      <c r="V1268" t="s">
        <v>34</v>
      </c>
      <c r="W1268" t="s">
        <v>34</v>
      </c>
      <c r="X1268" t="s">
        <v>1536</v>
      </c>
      <c r="Y1268">
        <v>2012</v>
      </c>
      <c r="Z1268">
        <v>2012</v>
      </c>
      <c r="AA1268">
        <v>0.39</v>
      </c>
    </row>
    <row r="1269" spans="1:27" x14ac:dyDescent="0.25">
      <c r="A1269" t="s">
        <v>1534</v>
      </c>
      <c r="B1269" t="s">
        <v>1547</v>
      </c>
      <c r="C1269" t="s">
        <v>1548</v>
      </c>
      <c r="D1269" t="s">
        <v>38</v>
      </c>
      <c r="E1269" s="1">
        <v>41208</v>
      </c>
      <c r="F1269">
        <v>43682</v>
      </c>
      <c r="G1269">
        <v>8.2799999999999994</v>
      </c>
      <c r="H1269">
        <v>10.3</v>
      </c>
      <c r="I1269">
        <v>50</v>
      </c>
      <c r="J1269">
        <v>983685</v>
      </c>
      <c r="K1269" s="1">
        <v>41208</v>
      </c>
      <c r="L1269">
        <v>8700</v>
      </c>
      <c r="M1269">
        <v>7.78</v>
      </c>
      <c r="N1269">
        <v>9.5</v>
      </c>
      <c r="O1269">
        <v>50</v>
      </c>
      <c r="P1269" s="1">
        <v>41578</v>
      </c>
      <c r="Q1269">
        <v>886161</v>
      </c>
      <c r="R1269" t="s">
        <v>31</v>
      </c>
      <c r="S1269">
        <v>10.033333333333299</v>
      </c>
      <c r="T1269" t="s">
        <v>39</v>
      </c>
      <c r="U1269" t="s">
        <v>33</v>
      </c>
      <c r="V1269" t="s">
        <v>34</v>
      </c>
      <c r="W1269" t="s">
        <v>34</v>
      </c>
      <c r="X1269" t="s">
        <v>1536</v>
      </c>
      <c r="Y1269">
        <v>2012</v>
      </c>
      <c r="Z1269">
        <v>2012</v>
      </c>
      <c r="AA1269">
        <v>0.39</v>
      </c>
    </row>
    <row r="1270" spans="1:27" x14ac:dyDescent="0.25">
      <c r="A1270" t="s">
        <v>1534</v>
      </c>
      <c r="B1270" t="s">
        <v>145</v>
      </c>
      <c r="C1270" t="s">
        <v>1549</v>
      </c>
      <c r="D1270" t="s">
        <v>30</v>
      </c>
      <c r="E1270" s="1">
        <v>41263</v>
      </c>
      <c r="F1270">
        <v>38356.264999999999</v>
      </c>
      <c r="G1270">
        <v>7.92</v>
      </c>
      <c r="H1270">
        <v>10.199999999999999</v>
      </c>
      <c r="I1270">
        <v>52.8</v>
      </c>
      <c r="J1270">
        <v>3253958.8590000002</v>
      </c>
      <c r="K1270" s="1">
        <v>41263</v>
      </c>
      <c r="L1270">
        <v>20700</v>
      </c>
      <c r="M1270">
        <v>7.66</v>
      </c>
      <c r="N1270">
        <v>9.8000000000000007</v>
      </c>
      <c r="O1270">
        <v>52.1</v>
      </c>
      <c r="P1270" s="1">
        <v>41639</v>
      </c>
      <c r="Q1270">
        <v>3253919</v>
      </c>
      <c r="R1270" t="s">
        <v>31</v>
      </c>
      <c r="S1270">
        <v>9.8000000000000007</v>
      </c>
      <c r="T1270" t="s">
        <v>32</v>
      </c>
      <c r="U1270" t="s">
        <v>40</v>
      </c>
      <c r="V1270" t="s">
        <v>34</v>
      </c>
      <c r="W1270" t="s">
        <v>34</v>
      </c>
      <c r="X1270" t="s">
        <v>1536</v>
      </c>
      <c r="Y1270">
        <v>2012</v>
      </c>
      <c r="Z1270">
        <v>2012</v>
      </c>
      <c r="AA1270">
        <v>0.39</v>
      </c>
    </row>
    <row r="1271" spans="1:27" x14ac:dyDescent="0.25">
      <c r="A1271" t="s">
        <v>1534</v>
      </c>
      <c r="B1271" t="s">
        <v>408</v>
      </c>
      <c r="C1271" t="s">
        <v>1550</v>
      </c>
      <c r="D1271" t="s">
        <v>30</v>
      </c>
      <c r="E1271" s="1">
        <v>41172</v>
      </c>
      <c r="F1271">
        <v>3049.66</v>
      </c>
      <c r="G1271">
        <v>0</v>
      </c>
      <c r="H1271">
        <v>0</v>
      </c>
      <c r="I1271">
        <v>0</v>
      </c>
      <c r="J1271">
        <v>15293.072</v>
      </c>
      <c r="K1271" s="1">
        <v>41172</v>
      </c>
      <c r="L1271">
        <v>2979.973</v>
      </c>
      <c r="M1271">
        <v>0</v>
      </c>
      <c r="N1271">
        <v>0</v>
      </c>
      <c r="O1271">
        <v>0</v>
      </c>
      <c r="P1271" s="1">
        <v>40908</v>
      </c>
      <c r="Q1271">
        <v>15254.718000000001</v>
      </c>
      <c r="R1271" t="s">
        <v>31</v>
      </c>
      <c r="S1271">
        <v>6.5</v>
      </c>
      <c r="T1271" t="s">
        <v>112</v>
      </c>
      <c r="U1271" t="s">
        <v>40</v>
      </c>
      <c r="V1271" t="s">
        <v>34</v>
      </c>
      <c r="W1271" t="s">
        <v>34</v>
      </c>
      <c r="X1271" t="s">
        <v>1536</v>
      </c>
      <c r="Y1271">
        <v>2012</v>
      </c>
      <c r="Z1271">
        <v>2012</v>
      </c>
      <c r="AA1271">
        <v>0.39</v>
      </c>
    </row>
    <row r="1272" spans="1:27" x14ac:dyDescent="0.25">
      <c r="A1272" t="s">
        <v>1534</v>
      </c>
      <c r="B1272" t="s">
        <v>1537</v>
      </c>
      <c r="C1272" t="s">
        <v>1551</v>
      </c>
      <c r="D1272" t="s">
        <v>30</v>
      </c>
      <c r="E1272" s="1">
        <v>41617</v>
      </c>
      <c r="F1272">
        <v>104790</v>
      </c>
      <c r="G1272">
        <v>7.86</v>
      </c>
      <c r="H1272">
        <v>10</v>
      </c>
      <c r="I1272">
        <v>50</v>
      </c>
      <c r="J1272">
        <v>3126153</v>
      </c>
      <c r="K1272" s="1">
        <v>41617</v>
      </c>
      <c r="L1272">
        <v>63362</v>
      </c>
      <c r="M1272">
        <v>7.65</v>
      </c>
      <c r="N1272">
        <v>9.75</v>
      </c>
      <c r="O1272">
        <v>50</v>
      </c>
      <c r="P1272" s="1">
        <v>42004</v>
      </c>
      <c r="Q1272">
        <v>3054217</v>
      </c>
      <c r="R1272" t="s">
        <v>31</v>
      </c>
      <c r="S1272">
        <v>9.9</v>
      </c>
      <c r="T1272" t="s">
        <v>32</v>
      </c>
      <c r="U1272" t="s">
        <v>40</v>
      </c>
      <c r="V1272" t="s">
        <v>34</v>
      </c>
      <c r="W1272" t="s">
        <v>34</v>
      </c>
      <c r="X1272" t="s">
        <v>1536</v>
      </c>
      <c r="Y1272">
        <v>2013</v>
      </c>
      <c r="Z1272">
        <v>2013</v>
      </c>
      <c r="AA1272">
        <v>0.39</v>
      </c>
    </row>
    <row r="1273" spans="1:27" x14ac:dyDescent="0.25">
      <c r="A1273" t="s">
        <v>1534</v>
      </c>
      <c r="B1273" t="s">
        <v>145</v>
      </c>
      <c r="C1273" t="s">
        <v>1552</v>
      </c>
      <c r="D1273" t="s">
        <v>30</v>
      </c>
      <c r="E1273" s="1">
        <v>41626</v>
      </c>
      <c r="F1273">
        <v>55986.989000000001</v>
      </c>
      <c r="G1273">
        <v>7.66</v>
      </c>
      <c r="H1273">
        <v>9.8000000000000007</v>
      </c>
      <c r="I1273">
        <v>52.1</v>
      </c>
      <c r="J1273">
        <v>3384540.0860000001</v>
      </c>
      <c r="K1273" s="1">
        <v>41626</v>
      </c>
      <c r="L1273">
        <v>23700</v>
      </c>
      <c r="M1273">
        <v>7.62</v>
      </c>
      <c r="N1273">
        <v>9.8000000000000007</v>
      </c>
      <c r="O1273">
        <v>52.1</v>
      </c>
      <c r="P1273" s="1">
        <v>42004</v>
      </c>
      <c r="Q1273">
        <v>3324940</v>
      </c>
      <c r="R1273" t="s">
        <v>31</v>
      </c>
      <c r="S1273">
        <v>9.7333333333333307</v>
      </c>
      <c r="T1273" t="s">
        <v>32</v>
      </c>
      <c r="U1273" t="s">
        <v>40</v>
      </c>
      <c r="V1273" t="s">
        <v>34</v>
      </c>
      <c r="W1273" t="s">
        <v>34</v>
      </c>
      <c r="X1273" t="s">
        <v>1536</v>
      </c>
      <c r="Y1273">
        <v>2013</v>
      </c>
      <c r="Z1273">
        <v>2013</v>
      </c>
      <c r="AA1273">
        <v>0.39</v>
      </c>
    </row>
    <row r="1274" spans="1:27" x14ac:dyDescent="0.25">
      <c r="A1274" t="s">
        <v>1534</v>
      </c>
      <c r="B1274" t="s">
        <v>412</v>
      </c>
      <c r="C1274" t="s">
        <v>1553</v>
      </c>
      <c r="D1274" t="s">
        <v>38</v>
      </c>
      <c r="E1274" s="1">
        <v>41660</v>
      </c>
      <c r="F1274">
        <v>9481</v>
      </c>
      <c r="G1274">
        <v>7.83</v>
      </c>
      <c r="H1274">
        <v>10.1</v>
      </c>
      <c r="I1274">
        <v>50</v>
      </c>
      <c r="J1274">
        <v>176201</v>
      </c>
      <c r="K1274" s="1">
        <v>41660</v>
      </c>
      <c r="L1274">
        <v>4300</v>
      </c>
      <c r="M1274">
        <v>7.47</v>
      </c>
      <c r="N1274">
        <v>9.65</v>
      </c>
      <c r="O1274">
        <v>48</v>
      </c>
      <c r="P1274" s="1">
        <v>42004</v>
      </c>
      <c r="Q1274">
        <v>159400</v>
      </c>
      <c r="R1274" t="s">
        <v>31</v>
      </c>
      <c r="S1274">
        <v>5.3</v>
      </c>
      <c r="T1274" t="s">
        <v>39</v>
      </c>
      <c r="U1274" t="s">
        <v>40</v>
      </c>
      <c r="V1274" t="s">
        <v>41</v>
      </c>
      <c r="W1274" t="s">
        <v>34</v>
      </c>
      <c r="X1274" t="s">
        <v>1536</v>
      </c>
      <c r="Y1274">
        <v>2014</v>
      </c>
      <c r="Z1274">
        <v>2014</v>
      </c>
      <c r="AA1274">
        <v>0.39</v>
      </c>
    </row>
    <row r="1275" spans="1:27" x14ac:dyDescent="0.25">
      <c r="A1275" t="s">
        <v>1534</v>
      </c>
      <c r="B1275" t="s">
        <v>1537</v>
      </c>
      <c r="C1275" t="s">
        <v>1554</v>
      </c>
      <c r="D1275" t="s">
        <v>30</v>
      </c>
      <c r="E1275" s="1">
        <v>41977</v>
      </c>
      <c r="F1275">
        <v>110600</v>
      </c>
      <c r="G1275">
        <v>7.78</v>
      </c>
      <c r="H1275">
        <v>10</v>
      </c>
      <c r="I1275">
        <v>50</v>
      </c>
      <c r="J1275">
        <v>3859789</v>
      </c>
      <c r="K1275" s="1">
        <v>41977</v>
      </c>
      <c r="L1275">
        <v>44329</v>
      </c>
      <c r="M1275">
        <v>7.56</v>
      </c>
      <c r="N1275">
        <v>9.68</v>
      </c>
      <c r="O1275">
        <v>50</v>
      </c>
      <c r="P1275" s="1">
        <v>42369</v>
      </c>
      <c r="Q1275">
        <v>3785422</v>
      </c>
      <c r="R1275" t="s">
        <v>51</v>
      </c>
      <c r="S1275">
        <v>9.8000000000000007</v>
      </c>
      <c r="T1275" t="s">
        <v>32</v>
      </c>
      <c r="U1275" t="s">
        <v>40</v>
      </c>
      <c r="V1275" t="s">
        <v>34</v>
      </c>
      <c r="W1275" t="s">
        <v>34</v>
      </c>
      <c r="X1275" t="s">
        <v>1536</v>
      </c>
      <c r="Y1275">
        <v>2014</v>
      </c>
      <c r="Z1275">
        <v>2014</v>
      </c>
      <c r="AA1275">
        <v>0.39</v>
      </c>
    </row>
    <row r="1276" spans="1:27" x14ac:dyDescent="0.25">
      <c r="A1276" t="s">
        <v>1534</v>
      </c>
      <c r="B1276" t="s">
        <v>412</v>
      </c>
      <c r="C1276" t="s">
        <v>1555</v>
      </c>
      <c r="D1276" t="s">
        <v>38</v>
      </c>
      <c r="E1276" s="1">
        <v>42103</v>
      </c>
      <c r="F1276">
        <v>9140</v>
      </c>
      <c r="G1276">
        <v>7.77</v>
      </c>
      <c r="H1276">
        <v>9.9</v>
      </c>
      <c r="I1276">
        <v>51</v>
      </c>
      <c r="J1276">
        <v>198448</v>
      </c>
      <c r="K1276" s="1">
        <v>42103</v>
      </c>
      <c r="L1276">
        <v>5262</v>
      </c>
      <c r="M1276">
        <v>7.52</v>
      </c>
      <c r="N1276">
        <v>9.5</v>
      </c>
      <c r="O1276">
        <v>51</v>
      </c>
      <c r="P1276" s="1">
        <v>42369</v>
      </c>
      <c r="Q1276">
        <v>189376</v>
      </c>
      <c r="R1276" t="s">
        <v>31</v>
      </c>
      <c r="S1276">
        <v>7.3</v>
      </c>
      <c r="T1276" t="s">
        <v>39</v>
      </c>
      <c r="U1276" t="s">
        <v>40</v>
      </c>
      <c r="V1276" t="s">
        <v>34</v>
      </c>
      <c r="W1276" t="s">
        <v>34</v>
      </c>
      <c r="X1276" t="s">
        <v>1536</v>
      </c>
      <c r="Y1276">
        <v>2015</v>
      </c>
      <c r="Z1276">
        <v>2015</v>
      </c>
      <c r="AA1276">
        <v>0.39</v>
      </c>
    </row>
    <row r="1277" spans="1:27" x14ac:dyDescent="0.25">
      <c r="A1277" t="s">
        <v>1534</v>
      </c>
      <c r="B1277" t="s">
        <v>1537</v>
      </c>
      <c r="C1277" t="s">
        <v>1556</v>
      </c>
      <c r="D1277" t="s">
        <v>30</v>
      </c>
      <c r="E1277" s="1">
        <v>42353</v>
      </c>
      <c r="F1277">
        <v>122336</v>
      </c>
      <c r="G1277">
        <v>7.67</v>
      </c>
      <c r="H1277">
        <v>9.9</v>
      </c>
      <c r="I1277">
        <v>50</v>
      </c>
      <c r="J1277">
        <v>4470484</v>
      </c>
      <c r="K1277" s="1">
        <v>42353</v>
      </c>
      <c r="L1277">
        <v>70400</v>
      </c>
      <c r="M1277">
        <v>7.51</v>
      </c>
      <c r="N1277">
        <v>9.6</v>
      </c>
      <c r="O1277">
        <v>50</v>
      </c>
      <c r="P1277" s="1">
        <v>42735</v>
      </c>
      <c r="Q1277">
        <v>4440305</v>
      </c>
      <c r="R1277" t="s">
        <v>51</v>
      </c>
      <c r="S1277">
        <v>10.199999999999999</v>
      </c>
      <c r="T1277" t="s">
        <v>32</v>
      </c>
      <c r="U1277" t="s">
        <v>40</v>
      </c>
      <c r="V1277" t="s">
        <v>41</v>
      </c>
      <c r="W1277" t="s">
        <v>34</v>
      </c>
      <c r="X1277" t="s">
        <v>1536</v>
      </c>
      <c r="Y1277">
        <v>2015</v>
      </c>
      <c r="Z1277">
        <v>2015</v>
      </c>
      <c r="AA1277">
        <v>0.39</v>
      </c>
    </row>
    <row r="1278" spans="1:27" x14ac:dyDescent="0.25">
      <c r="A1278" t="s">
        <v>1534</v>
      </c>
      <c r="B1278" t="s">
        <v>412</v>
      </c>
      <c r="C1278" t="s">
        <v>1557</v>
      </c>
      <c r="D1278" t="s">
        <v>38</v>
      </c>
      <c r="E1278" s="1">
        <v>42429</v>
      </c>
      <c r="F1278">
        <v>6100</v>
      </c>
      <c r="G1278">
        <v>7.72</v>
      </c>
      <c r="H1278">
        <v>9.9</v>
      </c>
      <c r="I1278">
        <v>50</v>
      </c>
      <c r="J1278">
        <v>0</v>
      </c>
      <c r="K1278" s="1">
        <v>42429</v>
      </c>
      <c r="L1278">
        <v>4460</v>
      </c>
      <c r="M1278">
        <v>7.46</v>
      </c>
      <c r="N1278">
        <v>9.4</v>
      </c>
      <c r="O1278">
        <v>50</v>
      </c>
      <c r="P1278" s="1">
        <v>42735</v>
      </c>
      <c r="Q1278">
        <v>0</v>
      </c>
      <c r="R1278" t="s">
        <v>31</v>
      </c>
      <c r="S1278">
        <v>10.133333333333301</v>
      </c>
      <c r="T1278" t="s">
        <v>39</v>
      </c>
      <c r="U1278" t="s">
        <v>33</v>
      </c>
      <c r="V1278" t="s">
        <v>34</v>
      </c>
      <c r="W1278" t="s">
        <v>34</v>
      </c>
      <c r="X1278" t="s">
        <v>1536</v>
      </c>
      <c r="Y1278">
        <v>2016</v>
      </c>
      <c r="Z1278">
        <v>2016</v>
      </c>
      <c r="AA1278">
        <v>0.39</v>
      </c>
    </row>
    <row r="1279" spans="1:27" x14ac:dyDescent="0.25">
      <c r="A1279" t="s">
        <v>1534</v>
      </c>
      <c r="B1279" t="s">
        <v>412</v>
      </c>
      <c r="C1279" t="s">
        <v>1558</v>
      </c>
      <c r="D1279" t="s">
        <v>38</v>
      </c>
      <c r="E1279" s="1">
        <v>42991</v>
      </c>
      <c r="F1279">
        <v>6748</v>
      </c>
      <c r="G1279">
        <v>7.8</v>
      </c>
      <c r="H1279">
        <v>9.9</v>
      </c>
      <c r="I1279">
        <v>50</v>
      </c>
      <c r="J1279">
        <v>240750</v>
      </c>
      <c r="K1279" s="1">
        <v>42991</v>
      </c>
      <c r="L1279">
        <v>3500</v>
      </c>
      <c r="M1279">
        <v>7.35</v>
      </c>
      <c r="N1279">
        <v>9.4</v>
      </c>
      <c r="O1279">
        <v>50</v>
      </c>
      <c r="P1279" s="1">
        <v>43373</v>
      </c>
      <c r="Q1279">
        <v>229932</v>
      </c>
      <c r="R1279" t="s">
        <v>31</v>
      </c>
      <c r="S1279">
        <v>9.5666666666666593</v>
      </c>
      <c r="T1279" t="s">
        <v>39</v>
      </c>
      <c r="U1279" t="s">
        <v>40</v>
      </c>
      <c r="V1279" t="s">
        <v>34</v>
      </c>
      <c r="W1279" t="s">
        <v>34</v>
      </c>
      <c r="X1279" t="s">
        <v>1536</v>
      </c>
      <c r="Y1279">
        <v>2017</v>
      </c>
      <c r="Z1279">
        <v>2017</v>
      </c>
      <c r="AA1279">
        <v>0.39</v>
      </c>
    </row>
    <row r="1280" spans="1:27" x14ac:dyDescent="0.25">
      <c r="A1280" t="s">
        <v>1534</v>
      </c>
      <c r="B1280" t="s">
        <v>1537</v>
      </c>
      <c r="C1280" t="s">
        <v>1559</v>
      </c>
      <c r="D1280" t="s">
        <v>30</v>
      </c>
      <c r="E1280" s="1">
        <v>43087</v>
      </c>
      <c r="F1280">
        <v>99897</v>
      </c>
      <c r="G1280">
        <v>7.46</v>
      </c>
      <c r="H1280">
        <v>9.75</v>
      </c>
      <c r="I1280">
        <v>50</v>
      </c>
      <c r="J1280">
        <v>4594052</v>
      </c>
      <c r="K1280" s="1">
        <v>43087</v>
      </c>
      <c r="L1280">
        <v>15900</v>
      </c>
      <c r="M1280">
        <v>7.35</v>
      </c>
      <c r="N1280">
        <v>9.5</v>
      </c>
      <c r="O1280">
        <v>50</v>
      </c>
      <c r="P1280" s="1">
        <v>43465</v>
      </c>
      <c r="Q1280">
        <v>4505999</v>
      </c>
      <c r="R1280" t="s">
        <v>51</v>
      </c>
      <c r="S1280">
        <v>9.7666666666666604</v>
      </c>
      <c r="T1280" t="s">
        <v>32</v>
      </c>
      <c r="U1280" t="s">
        <v>40</v>
      </c>
      <c r="V1280" t="s">
        <v>34</v>
      </c>
      <c r="W1280" t="s">
        <v>34</v>
      </c>
      <c r="X1280" t="s">
        <v>1536</v>
      </c>
      <c r="Y1280">
        <v>2017</v>
      </c>
      <c r="Z1280">
        <v>2017</v>
      </c>
      <c r="AA1280">
        <v>0.39</v>
      </c>
    </row>
    <row r="1281" spans="1:27" x14ac:dyDescent="0.25">
      <c r="A1281" t="s">
        <v>1534</v>
      </c>
      <c r="B1281" t="s">
        <v>1547</v>
      </c>
      <c r="C1281" t="s">
        <v>1560</v>
      </c>
      <c r="D1281" t="s">
        <v>38</v>
      </c>
      <c r="E1281" s="1">
        <v>43399</v>
      </c>
      <c r="F1281">
        <v>37816</v>
      </c>
      <c r="G1281">
        <v>7.62</v>
      </c>
      <c r="H1281">
        <v>10</v>
      </c>
      <c r="I1281">
        <v>50</v>
      </c>
      <c r="J1281">
        <v>1214895</v>
      </c>
      <c r="K1281" s="1">
        <v>43399</v>
      </c>
      <c r="L1281">
        <v>24860</v>
      </c>
      <c r="M1281">
        <v>7.32</v>
      </c>
      <c r="N1281">
        <v>9.4</v>
      </c>
      <c r="O1281">
        <v>50</v>
      </c>
      <c r="P1281" s="1">
        <v>43769</v>
      </c>
      <c r="Q1281">
        <v>1201792</v>
      </c>
      <c r="R1281" t="s">
        <v>31</v>
      </c>
      <c r="S1281">
        <v>10.033333333333299</v>
      </c>
      <c r="T1281" t="s">
        <v>39</v>
      </c>
      <c r="U1281" t="s">
        <v>40</v>
      </c>
      <c r="V1281" t="s">
        <v>34</v>
      </c>
      <c r="W1281" t="s">
        <v>34</v>
      </c>
      <c r="X1281" t="s">
        <v>1536</v>
      </c>
      <c r="Y1281">
        <v>2018</v>
      </c>
      <c r="Z1281">
        <v>2018</v>
      </c>
      <c r="AA1281">
        <v>0.25</v>
      </c>
    </row>
    <row r="1282" spans="1:27" x14ac:dyDescent="0.25">
      <c r="A1282" t="s">
        <v>1534</v>
      </c>
      <c r="B1282" t="s">
        <v>1537</v>
      </c>
      <c r="C1282" t="s">
        <v>1561</v>
      </c>
      <c r="D1282" t="s">
        <v>30</v>
      </c>
      <c r="E1282" s="1">
        <v>43448</v>
      </c>
      <c r="F1282">
        <v>75467</v>
      </c>
      <c r="G1282">
        <v>7.31</v>
      </c>
      <c r="H1282">
        <v>9.5</v>
      </c>
      <c r="I1282">
        <v>50</v>
      </c>
      <c r="J1282">
        <v>4857599</v>
      </c>
      <c r="K1282" s="1">
        <v>43448</v>
      </c>
      <c r="L1282">
        <v>8593</v>
      </c>
      <c r="M1282">
        <v>7.3</v>
      </c>
      <c r="N1282">
        <v>9.5</v>
      </c>
      <c r="O1282">
        <v>50</v>
      </c>
      <c r="P1282" s="1">
        <v>43830</v>
      </c>
      <c r="Q1282">
        <v>4744710</v>
      </c>
      <c r="R1282" t="s">
        <v>51</v>
      </c>
      <c r="S1282">
        <v>10.066666666666601</v>
      </c>
      <c r="T1282" t="s">
        <v>32</v>
      </c>
      <c r="U1282" t="s">
        <v>40</v>
      </c>
      <c r="V1282" t="s">
        <v>34</v>
      </c>
      <c r="W1282" t="s">
        <v>34</v>
      </c>
      <c r="X1282" t="s">
        <v>1536</v>
      </c>
      <c r="Y1282">
        <v>2018</v>
      </c>
      <c r="Z1282">
        <v>2018</v>
      </c>
      <c r="AA1282">
        <v>0.25</v>
      </c>
    </row>
    <row r="1283" spans="1:27" x14ac:dyDescent="0.25">
      <c r="A1283" t="s">
        <v>1534</v>
      </c>
      <c r="B1283" t="s">
        <v>412</v>
      </c>
      <c r="C1283" t="s">
        <v>1562</v>
      </c>
      <c r="D1283" t="s">
        <v>38</v>
      </c>
      <c r="E1283" s="1">
        <v>43746</v>
      </c>
      <c r="F1283">
        <v>6677</v>
      </c>
      <c r="G1283">
        <v>7.55</v>
      </c>
      <c r="H1283">
        <v>9.9</v>
      </c>
      <c r="I1283">
        <v>50</v>
      </c>
      <c r="J1283">
        <v>287338</v>
      </c>
      <c r="K1283" s="1">
        <v>43746</v>
      </c>
      <c r="L1283">
        <v>3616</v>
      </c>
      <c r="M1283">
        <v>7.24</v>
      </c>
      <c r="N1283">
        <v>9.4</v>
      </c>
      <c r="O1283">
        <v>50</v>
      </c>
      <c r="P1283" s="1">
        <v>44196</v>
      </c>
      <c r="Q1283">
        <v>283140</v>
      </c>
      <c r="R1283" t="s">
        <v>51</v>
      </c>
      <c r="S1283">
        <v>6.9</v>
      </c>
      <c r="T1283" t="s">
        <v>39</v>
      </c>
      <c r="U1283" t="s">
        <v>40</v>
      </c>
      <c r="V1283" t="s">
        <v>34</v>
      </c>
      <c r="W1283" t="s">
        <v>34</v>
      </c>
      <c r="X1283" t="s">
        <v>1536</v>
      </c>
      <c r="Y1283">
        <v>2019</v>
      </c>
      <c r="Z1283">
        <v>2019</v>
      </c>
      <c r="AA1283">
        <v>0.25</v>
      </c>
    </row>
    <row r="1284" spans="1:27" x14ac:dyDescent="0.25">
      <c r="A1284" t="s">
        <v>1534</v>
      </c>
      <c r="B1284" t="s">
        <v>1547</v>
      </c>
      <c r="C1284" t="s">
        <v>1563</v>
      </c>
      <c r="D1284" t="s">
        <v>38</v>
      </c>
      <c r="E1284" s="1">
        <v>44120</v>
      </c>
      <c r="F1284">
        <v>63346.267</v>
      </c>
      <c r="G1284">
        <v>6.97</v>
      </c>
      <c r="H1284">
        <v>9.4</v>
      </c>
      <c r="I1284">
        <v>50</v>
      </c>
      <c r="J1284">
        <v>1466232</v>
      </c>
      <c r="K1284" s="1">
        <v>44120</v>
      </c>
      <c r="L1284">
        <v>45847</v>
      </c>
      <c r="M1284">
        <v>6.97</v>
      </c>
      <c r="N1284">
        <v>9.4</v>
      </c>
      <c r="O1284">
        <v>50</v>
      </c>
      <c r="P1284" s="1">
        <v>44500</v>
      </c>
      <c r="Q1284">
        <v>1450677</v>
      </c>
      <c r="R1284" t="s">
        <v>31</v>
      </c>
      <c r="S1284">
        <v>9.6999999999999993</v>
      </c>
      <c r="T1284" t="s">
        <v>39</v>
      </c>
      <c r="U1284" t="s">
        <v>40</v>
      </c>
      <c r="V1284" t="s">
        <v>34</v>
      </c>
      <c r="W1284" t="s">
        <v>34</v>
      </c>
      <c r="X1284" t="s">
        <v>1536</v>
      </c>
      <c r="Y1284">
        <v>2020</v>
      </c>
      <c r="Z1284">
        <v>2020</v>
      </c>
      <c r="AA1284">
        <v>0.25</v>
      </c>
    </row>
    <row r="1285" spans="1:27" x14ac:dyDescent="0.25">
      <c r="A1285" t="s">
        <v>1534</v>
      </c>
      <c r="B1285" t="s">
        <v>145</v>
      </c>
      <c r="C1285" t="s">
        <v>1564</v>
      </c>
      <c r="D1285" t="s">
        <v>30</v>
      </c>
      <c r="E1285" s="1">
        <v>44183</v>
      </c>
      <c r="F1285">
        <v>46300</v>
      </c>
      <c r="G1285">
        <v>7.46</v>
      </c>
      <c r="H1285">
        <v>9.8000000000000007</v>
      </c>
      <c r="I1285">
        <v>53.52</v>
      </c>
      <c r="J1285">
        <v>4199662.9270000001</v>
      </c>
      <c r="K1285" s="1">
        <v>44183</v>
      </c>
      <c r="L1285">
        <v>-20900</v>
      </c>
      <c r="M1285">
        <v>7.14</v>
      </c>
      <c r="N1285">
        <v>9.5</v>
      </c>
      <c r="O1285">
        <v>50</v>
      </c>
      <c r="P1285" s="1">
        <v>44561</v>
      </c>
      <c r="Q1285">
        <v>0</v>
      </c>
      <c r="R1285" t="s">
        <v>43</v>
      </c>
      <c r="S1285">
        <v>10.2666666666666</v>
      </c>
      <c r="T1285" t="s">
        <v>32</v>
      </c>
      <c r="U1285" t="s">
        <v>33</v>
      </c>
      <c r="V1285" t="s">
        <v>34</v>
      </c>
      <c r="W1285" t="s">
        <v>34</v>
      </c>
      <c r="X1285" t="s">
        <v>1536</v>
      </c>
      <c r="Y1285">
        <v>2020</v>
      </c>
      <c r="Z1285">
        <v>2020</v>
      </c>
      <c r="AA1285">
        <v>0.25</v>
      </c>
    </row>
    <row r="1286" spans="1:27" x14ac:dyDescent="0.25">
      <c r="A1286" t="s">
        <v>1534</v>
      </c>
      <c r="B1286" t="s">
        <v>412</v>
      </c>
      <c r="C1286" t="s">
        <v>1565</v>
      </c>
      <c r="D1286" t="s">
        <v>38</v>
      </c>
      <c r="E1286" s="1">
        <v>44175</v>
      </c>
      <c r="F1286">
        <v>5685</v>
      </c>
      <c r="G1286">
        <v>7.24</v>
      </c>
      <c r="H1286">
        <v>9.4</v>
      </c>
      <c r="I1286">
        <v>50</v>
      </c>
      <c r="J1286">
        <v>304664</v>
      </c>
      <c r="K1286" s="1">
        <v>44175</v>
      </c>
      <c r="L1286">
        <v>4367</v>
      </c>
      <c r="M1286">
        <v>7.24</v>
      </c>
      <c r="N1286">
        <v>9.4</v>
      </c>
      <c r="O1286">
        <v>50</v>
      </c>
      <c r="P1286" s="1">
        <v>44561</v>
      </c>
      <c r="Q1286">
        <v>305026</v>
      </c>
      <c r="R1286" t="s">
        <v>51</v>
      </c>
      <c r="S1286">
        <v>8.9666666666666597</v>
      </c>
      <c r="T1286" t="s">
        <v>39</v>
      </c>
      <c r="U1286" t="s">
        <v>40</v>
      </c>
      <c r="V1286" t="s">
        <v>34</v>
      </c>
      <c r="W1286" t="s">
        <v>34</v>
      </c>
      <c r="X1286" t="s">
        <v>1536</v>
      </c>
      <c r="Y1286">
        <v>2020</v>
      </c>
      <c r="Z1286">
        <v>2020</v>
      </c>
      <c r="AA1286">
        <v>0.25</v>
      </c>
    </row>
    <row r="1287" spans="1:27" x14ac:dyDescent="0.25">
      <c r="A1287" t="s">
        <v>1534</v>
      </c>
      <c r="B1287" t="s">
        <v>1566</v>
      </c>
      <c r="C1287" t="s">
        <v>1567</v>
      </c>
      <c r="D1287" t="s">
        <v>38</v>
      </c>
      <c r="E1287" s="1">
        <v>44202</v>
      </c>
      <c r="F1287">
        <v>4507.8419999999996</v>
      </c>
      <c r="G1287">
        <v>7.08</v>
      </c>
      <c r="H1287">
        <v>9.4</v>
      </c>
      <c r="I1287">
        <v>50</v>
      </c>
      <c r="J1287">
        <v>132613.68400000001</v>
      </c>
      <c r="K1287" s="1">
        <v>44202</v>
      </c>
      <c r="L1287">
        <v>3230.498</v>
      </c>
      <c r="M1287">
        <v>7.07</v>
      </c>
      <c r="N1287">
        <v>9.4</v>
      </c>
      <c r="O1287">
        <v>50</v>
      </c>
      <c r="P1287" s="1">
        <v>44196</v>
      </c>
      <c r="Q1287">
        <v>130095.20299999999</v>
      </c>
      <c r="R1287" t="s">
        <v>31</v>
      </c>
      <c r="S1287">
        <v>9.36666666666666</v>
      </c>
      <c r="T1287" t="s">
        <v>39</v>
      </c>
      <c r="U1287" t="s">
        <v>40</v>
      </c>
      <c r="V1287" t="s">
        <v>34</v>
      </c>
      <c r="W1287" t="s">
        <v>34</v>
      </c>
      <c r="X1287" t="s">
        <v>1536</v>
      </c>
      <c r="Y1287">
        <v>2021</v>
      </c>
      <c r="Z1287">
        <v>2021</v>
      </c>
      <c r="AA1287">
        <v>0.25</v>
      </c>
    </row>
    <row r="1288" spans="1:27" x14ac:dyDescent="0.25">
      <c r="A1288" t="s">
        <v>1534</v>
      </c>
      <c r="B1288" t="s">
        <v>1537</v>
      </c>
      <c r="C1288" t="s">
        <v>1568</v>
      </c>
      <c r="D1288" t="s">
        <v>30</v>
      </c>
      <c r="E1288" s="1">
        <v>44676</v>
      </c>
      <c r="F1288">
        <v>30700</v>
      </c>
      <c r="G1288">
        <v>6.81</v>
      </c>
      <c r="H1288">
        <v>9.5</v>
      </c>
      <c r="I1288">
        <v>50</v>
      </c>
      <c r="J1288">
        <v>0</v>
      </c>
      <c r="K1288" s="1">
        <v>44676</v>
      </c>
      <c r="L1288">
        <v>10000</v>
      </c>
      <c r="M1288">
        <v>6.81</v>
      </c>
      <c r="N1288">
        <v>9.5</v>
      </c>
      <c r="O1288">
        <v>50</v>
      </c>
      <c r="P1288" s="1">
        <v>44926</v>
      </c>
      <c r="Q1288">
        <v>5559092</v>
      </c>
      <c r="R1288" t="s">
        <v>31</v>
      </c>
      <c r="S1288">
        <v>9.6666666666666607</v>
      </c>
      <c r="T1288" t="s">
        <v>32</v>
      </c>
      <c r="U1288" t="s">
        <v>40</v>
      </c>
      <c r="V1288" t="s">
        <v>34</v>
      </c>
      <c r="W1288" t="s">
        <v>34</v>
      </c>
      <c r="X1288" t="s">
        <v>1536</v>
      </c>
      <c r="Y1288">
        <v>2022</v>
      </c>
      <c r="Z1288">
        <v>2022</v>
      </c>
      <c r="AA1288">
        <v>0.25</v>
      </c>
    </row>
    <row r="1289" spans="1:27" x14ac:dyDescent="0.25">
      <c r="A1289" t="s">
        <v>1534</v>
      </c>
      <c r="B1289" t="s">
        <v>412</v>
      </c>
      <c r="C1289" t="s">
        <v>1569</v>
      </c>
      <c r="D1289" t="s">
        <v>38</v>
      </c>
      <c r="E1289" s="1">
        <v>44775</v>
      </c>
      <c r="F1289">
        <v>3774</v>
      </c>
      <c r="G1289">
        <v>7.35</v>
      </c>
      <c r="H1289">
        <v>9.9</v>
      </c>
      <c r="I1289">
        <v>50</v>
      </c>
      <c r="J1289">
        <v>315957</v>
      </c>
      <c r="K1289" s="1">
        <v>44775</v>
      </c>
      <c r="L1289">
        <v>1600</v>
      </c>
      <c r="M1289">
        <v>7.05</v>
      </c>
      <c r="N1289">
        <v>9.4</v>
      </c>
      <c r="O1289">
        <v>50</v>
      </c>
      <c r="P1289" s="1">
        <v>45169</v>
      </c>
      <c r="Q1289">
        <v>315957</v>
      </c>
      <c r="R1289" t="s">
        <v>31</v>
      </c>
      <c r="S1289">
        <v>9.4666666666666597</v>
      </c>
      <c r="T1289" t="s">
        <v>39</v>
      </c>
      <c r="U1289" t="s">
        <v>40</v>
      </c>
      <c r="V1289" t="s">
        <v>34</v>
      </c>
      <c r="W1289" t="s">
        <v>34</v>
      </c>
      <c r="X1289" t="s">
        <v>1536</v>
      </c>
      <c r="Y1289">
        <v>2022</v>
      </c>
      <c r="Z1289">
        <v>2022</v>
      </c>
      <c r="AA1289">
        <v>0.25</v>
      </c>
    </row>
    <row r="1290" spans="1:27" x14ac:dyDescent="0.25">
      <c r="A1290" t="s">
        <v>1534</v>
      </c>
      <c r="B1290" t="s">
        <v>1547</v>
      </c>
      <c r="C1290" t="s">
        <v>1570</v>
      </c>
      <c r="D1290" t="s">
        <v>38</v>
      </c>
      <c r="E1290" s="1">
        <v>44858</v>
      </c>
      <c r="F1290">
        <v>78031</v>
      </c>
      <c r="G1290">
        <v>6.89</v>
      </c>
      <c r="H1290">
        <v>9.5</v>
      </c>
      <c r="I1290">
        <v>50</v>
      </c>
      <c r="J1290">
        <v>1780963</v>
      </c>
      <c r="K1290" s="1">
        <v>44858</v>
      </c>
      <c r="L1290">
        <v>62654</v>
      </c>
      <c r="M1290">
        <v>6.84</v>
      </c>
      <c r="N1290">
        <v>9.4</v>
      </c>
      <c r="O1290">
        <v>50</v>
      </c>
      <c r="P1290" s="1">
        <v>45230</v>
      </c>
      <c r="Q1290">
        <v>1772195</v>
      </c>
      <c r="R1290" t="s">
        <v>31</v>
      </c>
      <c r="S1290">
        <v>10.3666666666666</v>
      </c>
      <c r="T1290" t="s">
        <v>39</v>
      </c>
      <c r="U1290" t="s">
        <v>40</v>
      </c>
      <c r="V1290" t="s">
        <v>34</v>
      </c>
      <c r="W1290" t="s">
        <v>34</v>
      </c>
      <c r="X1290" t="s">
        <v>1536</v>
      </c>
      <c r="Y1290">
        <v>2022</v>
      </c>
      <c r="Z1290">
        <v>2022</v>
      </c>
      <c r="AA1290">
        <v>0.25</v>
      </c>
    </row>
    <row r="1291" spans="1:27" x14ac:dyDescent="0.25">
      <c r="A1291" t="s">
        <v>1534</v>
      </c>
      <c r="B1291" t="s">
        <v>145</v>
      </c>
      <c r="C1291" t="s">
        <v>1571</v>
      </c>
      <c r="D1291" t="s">
        <v>30</v>
      </c>
      <c r="E1291" s="1">
        <v>44911</v>
      </c>
      <c r="F1291">
        <v>86429.440000000002</v>
      </c>
      <c r="G1291">
        <v>7.37</v>
      </c>
      <c r="H1291">
        <v>9.8000000000000007</v>
      </c>
      <c r="I1291">
        <v>52.25</v>
      </c>
      <c r="J1291">
        <v>0</v>
      </c>
      <c r="K1291" s="1">
        <v>44911</v>
      </c>
      <c r="L1291">
        <v>51413</v>
      </c>
      <c r="M1291">
        <v>7.11</v>
      </c>
      <c r="N1291">
        <v>9.5</v>
      </c>
      <c r="O1291">
        <v>50</v>
      </c>
      <c r="P1291" s="1">
        <v>45291</v>
      </c>
      <c r="Q1291">
        <v>4187300</v>
      </c>
      <c r="R1291" t="s">
        <v>51</v>
      </c>
      <c r="S1291">
        <v>9.6666666666666607</v>
      </c>
      <c r="T1291" t="s">
        <v>32</v>
      </c>
      <c r="U1291" t="s">
        <v>40</v>
      </c>
      <c r="V1291" t="s">
        <v>34</v>
      </c>
      <c r="W1291" t="s">
        <v>34</v>
      </c>
      <c r="X1291" t="s">
        <v>1536</v>
      </c>
      <c r="Y1291">
        <v>2022</v>
      </c>
      <c r="Z1291">
        <v>2022</v>
      </c>
      <c r="AA1291">
        <v>0.25</v>
      </c>
    </row>
    <row r="1292" spans="1:27" x14ac:dyDescent="0.25">
      <c r="A1292" t="s">
        <v>1534</v>
      </c>
      <c r="B1292" t="s">
        <v>1537</v>
      </c>
      <c r="C1292" t="s">
        <v>1572</v>
      </c>
      <c r="D1292" t="s">
        <v>30</v>
      </c>
      <c r="E1292" s="1">
        <v>45278</v>
      </c>
      <c r="F1292">
        <v>344207</v>
      </c>
      <c r="G1292">
        <v>7.06</v>
      </c>
      <c r="H1292">
        <v>9.8000000000000007</v>
      </c>
      <c r="I1292">
        <v>50</v>
      </c>
      <c r="J1292">
        <v>6290494</v>
      </c>
      <c r="K1292" s="1">
        <v>45278</v>
      </c>
      <c r="L1292">
        <v>385885.20199999999</v>
      </c>
      <c r="M1292">
        <v>6.99</v>
      </c>
      <c r="N1292">
        <v>9.5</v>
      </c>
      <c r="O1292">
        <v>50</v>
      </c>
      <c r="P1292" s="1">
        <v>45657</v>
      </c>
      <c r="Q1292">
        <v>6174112</v>
      </c>
      <c r="R1292" t="s">
        <v>31</v>
      </c>
      <c r="S1292">
        <v>10.199999999999999</v>
      </c>
      <c r="T1292" t="s">
        <v>32</v>
      </c>
      <c r="U1292" t="s">
        <v>40</v>
      </c>
      <c r="V1292" t="s">
        <v>34</v>
      </c>
      <c r="W1292" t="s">
        <v>34</v>
      </c>
      <c r="X1292" t="s">
        <v>1536</v>
      </c>
      <c r="Y1292">
        <v>2023</v>
      </c>
      <c r="Z1292">
        <v>2023</v>
      </c>
      <c r="AA1292">
        <v>0.25</v>
      </c>
    </row>
    <row r="1293" spans="1:27" x14ac:dyDescent="0.25">
      <c r="A1293" t="s">
        <v>1534</v>
      </c>
      <c r="B1293" t="s">
        <v>412</v>
      </c>
      <c r="C1293" t="s">
        <v>1573</v>
      </c>
      <c r="D1293" t="s">
        <v>38</v>
      </c>
      <c r="E1293" s="1">
        <v>45225</v>
      </c>
      <c r="F1293">
        <v>10991</v>
      </c>
      <c r="G1293">
        <v>7.59</v>
      </c>
      <c r="H1293">
        <v>10.25</v>
      </c>
      <c r="I1293">
        <v>50</v>
      </c>
      <c r="J1293">
        <v>351283</v>
      </c>
      <c r="K1293" s="1">
        <v>45225</v>
      </c>
      <c r="L1293">
        <v>7160</v>
      </c>
      <c r="M1293">
        <v>7.24</v>
      </c>
      <c r="N1293">
        <v>9.5</v>
      </c>
      <c r="O1293">
        <v>50</v>
      </c>
      <c r="P1293" s="1">
        <v>45657</v>
      </c>
      <c r="Q1293">
        <v>340336</v>
      </c>
      <c r="R1293" t="s">
        <v>31</v>
      </c>
      <c r="S1293">
        <v>7.9666666666666597</v>
      </c>
      <c r="T1293" t="s">
        <v>39</v>
      </c>
      <c r="U1293" t="s">
        <v>40</v>
      </c>
      <c r="V1293" t="s">
        <v>34</v>
      </c>
      <c r="W1293" t="s">
        <v>34</v>
      </c>
      <c r="X1293" t="s">
        <v>1536</v>
      </c>
      <c r="Y1293">
        <v>2023</v>
      </c>
      <c r="Z1293">
        <v>2023</v>
      </c>
      <c r="AA1293">
        <v>0.25</v>
      </c>
    </row>
    <row r="1294" spans="1:27" x14ac:dyDescent="0.25">
      <c r="A1294" t="s">
        <v>1574</v>
      </c>
      <c r="B1294" t="s">
        <v>1575</v>
      </c>
      <c r="C1294" t="s">
        <v>1576</v>
      </c>
      <c r="D1294" t="s">
        <v>38</v>
      </c>
      <c r="E1294" s="1">
        <v>39744</v>
      </c>
      <c r="F1294">
        <v>58904.92</v>
      </c>
      <c r="G1294">
        <v>8.7200000000000006</v>
      </c>
      <c r="H1294">
        <v>11.38</v>
      </c>
      <c r="I1294">
        <v>52.34</v>
      </c>
      <c r="J1294">
        <v>634581.18000000005</v>
      </c>
      <c r="K1294" s="1">
        <v>39744</v>
      </c>
      <c r="L1294">
        <v>41500</v>
      </c>
      <c r="M1294">
        <v>0</v>
      </c>
      <c r="N1294">
        <v>0</v>
      </c>
      <c r="O1294">
        <v>0</v>
      </c>
      <c r="P1294" s="1">
        <v>39355</v>
      </c>
      <c r="Q1294">
        <v>0</v>
      </c>
      <c r="R1294" t="s">
        <v>43</v>
      </c>
      <c r="S1294">
        <v>8.9666666666666597</v>
      </c>
      <c r="T1294" t="s">
        <v>39</v>
      </c>
      <c r="U1294" t="s">
        <v>40</v>
      </c>
      <c r="V1294" t="s">
        <v>34</v>
      </c>
      <c r="W1294" t="s">
        <v>34</v>
      </c>
      <c r="X1294" t="s">
        <v>1577</v>
      </c>
      <c r="Y1294">
        <v>2008</v>
      </c>
      <c r="Z1294">
        <v>2008</v>
      </c>
      <c r="AA1294">
        <v>0.39</v>
      </c>
    </row>
    <row r="1295" spans="1:27" x14ac:dyDescent="0.25">
      <c r="A1295" t="s">
        <v>1574</v>
      </c>
      <c r="B1295" t="s">
        <v>1578</v>
      </c>
      <c r="C1295" t="s">
        <v>1579</v>
      </c>
      <c r="D1295" t="s">
        <v>38</v>
      </c>
      <c r="E1295" s="1">
        <v>39744</v>
      </c>
      <c r="F1295">
        <v>98268</v>
      </c>
      <c r="G1295">
        <v>8.8699999999999992</v>
      </c>
      <c r="H1295">
        <v>11.5</v>
      </c>
      <c r="I1295">
        <v>54.34</v>
      </c>
      <c r="J1295">
        <v>1104306</v>
      </c>
      <c r="K1295" s="1">
        <v>39744</v>
      </c>
      <c r="L1295">
        <v>76500</v>
      </c>
      <c r="M1295">
        <v>0</v>
      </c>
      <c r="N1295">
        <v>0</v>
      </c>
      <c r="O1295">
        <v>0</v>
      </c>
      <c r="P1295" s="1">
        <v>39447</v>
      </c>
      <c r="Q1295">
        <v>0</v>
      </c>
      <c r="R1295" t="s">
        <v>43</v>
      </c>
      <c r="S1295">
        <v>6.86666666666666</v>
      </c>
      <c r="T1295" t="s">
        <v>39</v>
      </c>
      <c r="U1295" t="s">
        <v>40</v>
      </c>
      <c r="V1295" t="s">
        <v>34</v>
      </c>
      <c r="W1295" t="s">
        <v>34</v>
      </c>
      <c r="X1295" t="s">
        <v>1577</v>
      </c>
      <c r="Y1295">
        <v>2008</v>
      </c>
      <c r="Z1295">
        <v>2008</v>
      </c>
      <c r="AA1295">
        <v>0.39</v>
      </c>
    </row>
    <row r="1296" spans="1:27" x14ac:dyDescent="0.25">
      <c r="A1296" t="s">
        <v>1574</v>
      </c>
      <c r="B1296" t="s">
        <v>1580</v>
      </c>
      <c r="C1296" t="s">
        <v>1581</v>
      </c>
      <c r="D1296" t="s">
        <v>38</v>
      </c>
      <c r="E1296" s="1">
        <v>39870</v>
      </c>
      <c r="F1296">
        <v>51949.391000000003</v>
      </c>
      <c r="G1296">
        <v>8.89</v>
      </c>
      <c r="H1296">
        <v>11.95</v>
      </c>
      <c r="I1296">
        <v>50</v>
      </c>
      <c r="J1296">
        <v>583252.58900000004</v>
      </c>
      <c r="K1296" s="1">
        <v>39870</v>
      </c>
      <c r="L1296">
        <v>38350</v>
      </c>
      <c r="M1296">
        <v>0</v>
      </c>
      <c r="N1296">
        <v>0</v>
      </c>
      <c r="O1296">
        <v>0</v>
      </c>
      <c r="P1296" s="1">
        <v>39813</v>
      </c>
      <c r="Q1296">
        <v>0</v>
      </c>
      <c r="R1296" t="s">
        <v>43</v>
      </c>
      <c r="S1296">
        <v>8.0333333333333297</v>
      </c>
      <c r="T1296" t="s">
        <v>39</v>
      </c>
      <c r="U1296" t="s">
        <v>40</v>
      </c>
      <c r="V1296" t="s">
        <v>34</v>
      </c>
      <c r="W1296" t="s">
        <v>34</v>
      </c>
      <c r="X1296" t="s">
        <v>1577</v>
      </c>
      <c r="Y1296">
        <v>2009</v>
      </c>
      <c r="Z1296">
        <v>2009</v>
      </c>
      <c r="AA1296">
        <v>0.39</v>
      </c>
    </row>
    <row r="1297" spans="1:27" x14ac:dyDescent="0.25">
      <c r="A1297" t="s">
        <v>1574</v>
      </c>
      <c r="B1297" t="s">
        <v>1582</v>
      </c>
      <c r="C1297" t="s">
        <v>1583</v>
      </c>
      <c r="D1297" t="s">
        <v>38</v>
      </c>
      <c r="E1297" s="1">
        <v>40052</v>
      </c>
      <c r="F1297">
        <v>19600</v>
      </c>
      <c r="G1297">
        <v>8.9499999999999993</v>
      </c>
      <c r="H1297">
        <v>12.25</v>
      </c>
      <c r="I1297">
        <v>49.03</v>
      </c>
      <c r="J1297">
        <v>253957</v>
      </c>
      <c r="K1297" s="1">
        <v>40052</v>
      </c>
      <c r="L1297">
        <v>10000</v>
      </c>
      <c r="M1297">
        <v>0</v>
      </c>
      <c r="N1297">
        <v>0</v>
      </c>
      <c r="O1297">
        <v>0</v>
      </c>
      <c r="P1297" s="1">
        <v>40086</v>
      </c>
      <c r="Q1297">
        <v>0</v>
      </c>
      <c r="R1297" t="s">
        <v>43</v>
      </c>
      <c r="S1297">
        <v>7</v>
      </c>
      <c r="T1297" t="s">
        <v>39</v>
      </c>
      <c r="U1297" t="s">
        <v>40</v>
      </c>
      <c r="V1297" t="s">
        <v>34</v>
      </c>
      <c r="W1297" t="s">
        <v>34</v>
      </c>
      <c r="X1297" t="s">
        <v>1577</v>
      </c>
      <c r="Y1297">
        <v>2009</v>
      </c>
      <c r="Z1297">
        <v>2009</v>
      </c>
      <c r="AA1297">
        <v>0.39</v>
      </c>
    </row>
    <row r="1298" spans="1:27" x14ac:dyDescent="0.25">
      <c r="A1298" t="s">
        <v>1574</v>
      </c>
      <c r="B1298" t="s">
        <v>1584</v>
      </c>
      <c r="C1298" t="s">
        <v>1585</v>
      </c>
      <c r="D1298" t="s">
        <v>38</v>
      </c>
      <c r="E1298" s="1">
        <v>40052</v>
      </c>
      <c r="F1298">
        <v>38100</v>
      </c>
      <c r="G1298">
        <v>8.9499999999999993</v>
      </c>
      <c r="H1298">
        <v>12.25</v>
      </c>
      <c r="I1298">
        <v>49.03</v>
      </c>
      <c r="J1298">
        <v>423296</v>
      </c>
      <c r="K1298" s="1">
        <v>40052</v>
      </c>
      <c r="L1298">
        <v>19750</v>
      </c>
      <c r="M1298">
        <v>0</v>
      </c>
      <c r="N1298">
        <v>0</v>
      </c>
      <c r="O1298">
        <v>0</v>
      </c>
      <c r="P1298" s="1">
        <v>40086</v>
      </c>
      <c r="Q1298">
        <v>0</v>
      </c>
      <c r="R1298" t="s">
        <v>43</v>
      </c>
      <c r="S1298">
        <v>7</v>
      </c>
      <c r="T1298" t="s">
        <v>39</v>
      </c>
      <c r="U1298" t="s">
        <v>40</v>
      </c>
      <c r="V1298" t="s">
        <v>34</v>
      </c>
      <c r="W1298" t="s">
        <v>34</v>
      </c>
      <c r="X1298" t="s">
        <v>1577</v>
      </c>
      <c r="Y1298">
        <v>2009</v>
      </c>
      <c r="Z1298">
        <v>2009</v>
      </c>
      <c r="AA1298">
        <v>0.39</v>
      </c>
    </row>
    <row r="1299" spans="1:27" x14ac:dyDescent="0.25">
      <c r="A1299" t="s">
        <v>1574</v>
      </c>
      <c r="B1299" t="s">
        <v>1575</v>
      </c>
      <c r="C1299" t="s">
        <v>1586</v>
      </c>
      <c r="D1299" t="s">
        <v>38</v>
      </c>
      <c r="E1299" s="1">
        <v>40408</v>
      </c>
      <c r="F1299">
        <v>32267.307000000001</v>
      </c>
      <c r="G1299">
        <v>8.91</v>
      </c>
      <c r="H1299">
        <v>11.7</v>
      </c>
      <c r="I1299">
        <v>52</v>
      </c>
      <c r="J1299">
        <v>701193.03200000001</v>
      </c>
      <c r="K1299" s="1">
        <v>40408</v>
      </c>
      <c r="L1299">
        <v>12000</v>
      </c>
      <c r="M1299">
        <v>0</v>
      </c>
      <c r="N1299">
        <v>0</v>
      </c>
      <c r="O1299">
        <v>0</v>
      </c>
      <c r="P1299" s="1">
        <v>40086</v>
      </c>
      <c r="Q1299">
        <v>0</v>
      </c>
      <c r="R1299" t="s">
        <v>43</v>
      </c>
      <c r="S1299">
        <v>6.7333333333333298</v>
      </c>
      <c r="T1299" t="s">
        <v>39</v>
      </c>
      <c r="U1299" t="s">
        <v>40</v>
      </c>
      <c r="V1299" t="s">
        <v>34</v>
      </c>
      <c r="W1299" t="s">
        <v>34</v>
      </c>
      <c r="X1299" t="s">
        <v>1577</v>
      </c>
      <c r="Y1299">
        <v>2010</v>
      </c>
      <c r="Z1299">
        <v>2010</v>
      </c>
      <c r="AA1299">
        <v>0.39</v>
      </c>
    </row>
    <row r="1300" spans="1:27" x14ac:dyDescent="0.25">
      <c r="A1300" t="s">
        <v>1574</v>
      </c>
      <c r="B1300" t="s">
        <v>1587</v>
      </c>
      <c r="C1300" t="s">
        <v>1588</v>
      </c>
      <c r="D1300" t="s">
        <v>30</v>
      </c>
      <c r="E1300" s="1">
        <v>40528</v>
      </c>
      <c r="F1300">
        <v>114700</v>
      </c>
      <c r="G1300">
        <v>9.11</v>
      </c>
      <c r="H1300">
        <v>11.75</v>
      </c>
      <c r="I1300">
        <v>48.37</v>
      </c>
      <c r="J1300">
        <v>2244957</v>
      </c>
      <c r="K1300" s="1">
        <v>40528</v>
      </c>
      <c r="L1300">
        <v>77500</v>
      </c>
      <c r="M1300">
        <v>0</v>
      </c>
      <c r="N1300">
        <v>0</v>
      </c>
      <c r="O1300">
        <v>0</v>
      </c>
      <c r="P1300" s="1">
        <v>40543</v>
      </c>
      <c r="Q1300">
        <v>0</v>
      </c>
      <c r="R1300" t="s">
        <v>43</v>
      </c>
      <c r="S1300">
        <v>8.6666666666666607</v>
      </c>
      <c r="T1300" t="s">
        <v>39</v>
      </c>
      <c r="U1300" t="s">
        <v>40</v>
      </c>
      <c r="V1300" t="s">
        <v>34</v>
      </c>
      <c r="W1300" t="s">
        <v>34</v>
      </c>
      <c r="X1300" t="s">
        <v>1577</v>
      </c>
      <c r="Y1300">
        <v>2010</v>
      </c>
      <c r="Z1300">
        <v>2010</v>
      </c>
      <c r="AA1300">
        <v>0.39</v>
      </c>
    </row>
    <row r="1301" spans="1:27" x14ac:dyDescent="0.25">
      <c r="A1301" t="s">
        <v>1574</v>
      </c>
      <c r="B1301" t="s">
        <v>1578</v>
      </c>
      <c r="C1301" t="s">
        <v>1589</v>
      </c>
      <c r="D1301" t="s">
        <v>30</v>
      </c>
      <c r="E1301" s="1">
        <v>40528</v>
      </c>
      <c r="F1301">
        <v>316400</v>
      </c>
      <c r="G1301">
        <v>8.9499999999999993</v>
      </c>
      <c r="H1301">
        <v>11.75</v>
      </c>
      <c r="I1301">
        <v>53.18</v>
      </c>
      <c r="J1301">
        <v>3236000</v>
      </c>
      <c r="K1301" s="1">
        <v>40528</v>
      </c>
      <c r="L1301">
        <v>224980.092</v>
      </c>
      <c r="M1301">
        <v>0</v>
      </c>
      <c r="N1301">
        <v>0</v>
      </c>
      <c r="O1301">
        <v>0</v>
      </c>
      <c r="P1301" s="1">
        <v>40543</v>
      </c>
      <c r="Q1301">
        <v>0</v>
      </c>
      <c r="R1301" t="s">
        <v>43</v>
      </c>
      <c r="S1301">
        <v>8.6666666666666607</v>
      </c>
      <c r="T1301" t="s">
        <v>39</v>
      </c>
      <c r="U1301" t="s">
        <v>40</v>
      </c>
      <c r="V1301" t="s">
        <v>34</v>
      </c>
      <c r="W1301" t="s">
        <v>34</v>
      </c>
      <c r="X1301" t="s">
        <v>1577</v>
      </c>
      <c r="Y1301">
        <v>2010</v>
      </c>
      <c r="Z1301">
        <v>2010</v>
      </c>
      <c r="AA1301">
        <v>0.39</v>
      </c>
    </row>
    <row r="1302" spans="1:27" x14ac:dyDescent="0.25">
      <c r="A1302" t="s">
        <v>1574</v>
      </c>
      <c r="B1302" t="s">
        <v>1578</v>
      </c>
      <c r="C1302" t="s">
        <v>1590</v>
      </c>
      <c r="D1302" t="s">
        <v>38</v>
      </c>
      <c r="E1302" s="1">
        <v>40528</v>
      </c>
      <c r="F1302">
        <v>43800</v>
      </c>
      <c r="G1302">
        <v>8.9499999999999993</v>
      </c>
      <c r="H1302">
        <v>11.75</v>
      </c>
      <c r="I1302">
        <v>53.18</v>
      </c>
      <c r="J1302">
        <v>1099600</v>
      </c>
      <c r="K1302" s="1">
        <v>40528</v>
      </c>
      <c r="L1302">
        <v>19636</v>
      </c>
      <c r="M1302">
        <v>0</v>
      </c>
      <c r="N1302">
        <v>0</v>
      </c>
      <c r="O1302">
        <v>0</v>
      </c>
      <c r="P1302" s="1">
        <v>40543</v>
      </c>
      <c r="Q1302">
        <v>0</v>
      </c>
      <c r="R1302" t="s">
        <v>43</v>
      </c>
      <c r="S1302">
        <v>8.6666666666666607</v>
      </c>
      <c r="T1302" t="s">
        <v>39</v>
      </c>
      <c r="U1302" t="s">
        <v>40</v>
      </c>
      <c r="V1302" t="s">
        <v>34</v>
      </c>
      <c r="W1302" t="s">
        <v>34</v>
      </c>
      <c r="X1302" t="s">
        <v>1577</v>
      </c>
      <c r="Y1302">
        <v>2010</v>
      </c>
      <c r="Z1302">
        <v>2010</v>
      </c>
      <c r="AA1302">
        <v>0.39</v>
      </c>
    </row>
    <row r="1303" spans="1:27" x14ac:dyDescent="0.25">
      <c r="A1303" t="s">
        <v>1574</v>
      </c>
      <c r="B1303" t="s">
        <v>1591</v>
      </c>
      <c r="C1303" t="s">
        <v>1592</v>
      </c>
      <c r="D1303" t="s">
        <v>30</v>
      </c>
      <c r="E1303" s="1">
        <v>40598</v>
      </c>
      <c r="F1303">
        <v>87329</v>
      </c>
      <c r="G1303">
        <v>8.7799999999999994</v>
      </c>
      <c r="H1303">
        <v>11.25</v>
      </c>
      <c r="I1303">
        <v>52.42</v>
      </c>
      <c r="J1303">
        <v>1439932</v>
      </c>
      <c r="K1303" s="1">
        <v>40598</v>
      </c>
      <c r="L1303">
        <v>45700</v>
      </c>
      <c r="M1303">
        <v>0</v>
      </c>
      <c r="N1303">
        <v>0</v>
      </c>
      <c r="O1303">
        <v>0</v>
      </c>
      <c r="P1303" s="1">
        <v>40633</v>
      </c>
      <c r="Q1303">
        <v>0</v>
      </c>
      <c r="R1303" t="s">
        <v>43</v>
      </c>
      <c r="S1303">
        <v>7.2</v>
      </c>
      <c r="T1303" t="s">
        <v>39</v>
      </c>
      <c r="U1303" t="s">
        <v>40</v>
      </c>
      <c r="V1303" t="s">
        <v>34</v>
      </c>
      <c r="W1303" t="s">
        <v>34</v>
      </c>
      <c r="X1303" t="s">
        <v>1577</v>
      </c>
      <c r="Y1303">
        <v>2011</v>
      </c>
      <c r="Z1303">
        <v>2011</v>
      </c>
      <c r="AA1303">
        <v>0.39</v>
      </c>
    </row>
    <row r="1304" spans="1:27" x14ac:dyDescent="0.25">
      <c r="A1304" t="s">
        <v>1574</v>
      </c>
      <c r="B1304" t="s">
        <v>1593</v>
      </c>
      <c r="C1304" t="s">
        <v>1594</v>
      </c>
      <c r="D1304" t="s">
        <v>38</v>
      </c>
      <c r="E1304" s="1">
        <v>40703</v>
      </c>
      <c r="F1304">
        <v>70200</v>
      </c>
      <c r="G1304">
        <v>8.61</v>
      </c>
      <c r="H1304">
        <v>11.5</v>
      </c>
      <c r="I1304">
        <v>49.99</v>
      </c>
      <c r="J1304">
        <v>687829.83900000004</v>
      </c>
      <c r="K1304" s="1">
        <v>40703</v>
      </c>
      <c r="L1304">
        <v>53000</v>
      </c>
      <c r="M1304">
        <v>0</v>
      </c>
      <c r="N1304">
        <v>0</v>
      </c>
      <c r="O1304">
        <v>0</v>
      </c>
      <c r="P1304" s="1">
        <v>40724</v>
      </c>
      <c r="Q1304">
        <v>0</v>
      </c>
      <c r="R1304" t="s">
        <v>43</v>
      </c>
      <c r="S1304">
        <v>7.4666666666666597</v>
      </c>
      <c r="T1304" t="s">
        <v>39</v>
      </c>
      <c r="U1304" t="s">
        <v>40</v>
      </c>
      <c r="V1304" t="s">
        <v>34</v>
      </c>
      <c r="W1304" t="s">
        <v>34</v>
      </c>
      <c r="X1304" t="s">
        <v>1577</v>
      </c>
      <c r="Y1304">
        <v>2011</v>
      </c>
      <c r="Z1304">
        <v>2011</v>
      </c>
      <c r="AA1304">
        <v>0.39</v>
      </c>
    </row>
    <row r="1305" spans="1:27" x14ac:dyDescent="0.25">
      <c r="A1305" t="s">
        <v>1574</v>
      </c>
      <c r="B1305" t="s">
        <v>1575</v>
      </c>
      <c r="C1305" t="s">
        <v>1595</v>
      </c>
      <c r="D1305" t="s">
        <v>38</v>
      </c>
      <c r="E1305" s="1">
        <v>40830</v>
      </c>
      <c r="F1305">
        <v>37844.921000000002</v>
      </c>
      <c r="G1305">
        <v>8.74</v>
      </c>
      <c r="H1305">
        <v>11.6</v>
      </c>
      <c r="I1305">
        <v>52.23</v>
      </c>
      <c r="J1305">
        <v>809368.22</v>
      </c>
      <c r="K1305" s="1">
        <v>40830</v>
      </c>
      <c r="L1305">
        <v>17000</v>
      </c>
      <c r="M1305">
        <v>0</v>
      </c>
      <c r="N1305">
        <v>0</v>
      </c>
      <c r="O1305">
        <v>0</v>
      </c>
      <c r="P1305" s="1">
        <v>40816</v>
      </c>
      <c r="Q1305">
        <v>0</v>
      </c>
      <c r="R1305" t="s">
        <v>43</v>
      </c>
      <c r="S1305">
        <v>9.1</v>
      </c>
      <c r="T1305" t="s">
        <v>39</v>
      </c>
      <c r="U1305" t="s">
        <v>40</v>
      </c>
      <c r="V1305" t="s">
        <v>34</v>
      </c>
      <c r="W1305" t="s">
        <v>34</v>
      </c>
      <c r="X1305" t="s">
        <v>1577</v>
      </c>
      <c r="Y1305">
        <v>2011</v>
      </c>
      <c r="Z1305">
        <v>2011</v>
      </c>
      <c r="AA1305">
        <v>0.39</v>
      </c>
    </row>
    <row r="1306" spans="1:27" x14ac:dyDescent="0.25">
      <c r="A1306" t="s">
        <v>1574</v>
      </c>
      <c r="B1306" t="s">
        <v>1582</v>
      </c>
      <c r="C1306" t="s">
        <v>1596</v>
      </c>
      <c r="D1306" t="s">
        <v>38</v>
      </c>
      <c r="E1306" s="1">
        <v>40766</v>
      </c>
      <c r="F1306">
        <v>16459.539000000001</v>
      </c>
      <c r="G1306">
        <v>9.11</v>
      </c>
      <c r="H1306">
        <v>11.6</v>
      </c>
      <c r="I1306">
        <v>53.56</v>
      </c>
      <c r="J1306">
        <v>232132.16200000001</v>
      </c>
      <c r="K1306" s="1">
        <v>40766</v>
      </c>
      <c r="L1306">
        <v>8899.73</v>
      </c>
      <c r="M1306">
        <v>0</v>
      </c>
      <c r="N1306">
        <v>0</v>
      </c>
      <c r="O1306">
        <v>0</v>
      </c>
      <c r="P1306" s="1">
        <v>40816</v>
      </c>
      <c r="Q1306">
        <v>0</v>
      </c>
      <c r="R1306" t="s">
        <v>43</v>
      </c>
      <c r="S1306">
        <v>6.9666666666666597</v>
      </c>
      <c r="T1306" t="s">
        <v>39</v>
      </c>
      <c r="U1306" t="s">
        <v>40</v>
      </c>
      <c r="V1306" t="s">
        <v>34</v>
      </c>
      <c r="W1306" t="s">
        <v>34</v>
      </c>
      <c r="X1306" t="s">
        <v>1577</v>
      </c>
      <c r="Y1306">
        <v>2011</v>
      </c>
      <c r="Z1306">
        <v>2011</v>
      </c>
      <c r="AA1306">
        <v>0.39</v>
      </c>
    </row>
    <row r="1307" spans="1:27" x14ac:dyDescent="0.25">
      <c r="A1307" t="s">
        <v>1574</v>
      </c>
      <c r="B1307" t="s">
        <v>1587</v>
      </c>
      <c r="C1307" t="s">
        <v>1597</v>
      </c>
      <c r="D1307" t="s">
        <v>30</v>
      </c>
      <c r="E1307" s="1">
        <v>41248</v>
      </c>
      <c r="F1307">
        <v>104600</v>
      </c>
      <c r="G1307">
        <v>8.42</v>
      </c>
      <c r="H1307">
        <v>11.25</v>
      </c>
      <c r="I1307">
        <v>50.78</v>
      </c>
      <c r="J1307">
        <v>2420963</v>
      </c>
      <c r="K1307" s="1">
        <v>41248</v>
      </c>
      <c r="L1307">
        <v>71065</v>
      </c>
      <c r="M1307">
        <v>7.99</v>
      </c>
      <c r="N1307">
        <v>10.4</v>
      </c>
      <c r="O1307">
        <v>50.78</v>
      </c>
      <c r="P1307" s="1">
        <v>41274</v>
      </c>
      <c r="Q1307">
        <v>2407726</v>
      </c>
      <c r="R1307" t="s">
        <v>51</v>
      </c>
      <c r="S1307">
        <v>8.3333333333333304</v>
      </c>
      <c r="T1307" t="s">
        <v>39</v>
      </c>
      <c r="U1307" t="s">
        <v>33</v>
      </c>
      <c r="V1307" t="s">
        <v>34</v>
      </c>
      <c r="W1307" t="s">
        <v>34</v>
      </c>
      <c r="X1307" t="s">
        <v>1577</v>
      </c>
      <c r="Y1307">
        <v>2012</v>
      </c>
      <c r="Z1307">
        <v>2012</v>
      </c>
      <c r="AA1307">
        <v>0.39</v>
      </c>
    </row>
    <row r="1308" spans="1:27" x14ac:dyDescent="0.25">
      <c r="A1308" t="s">
        <v>1574</v>
      </c>
      <c r="B1308" t="s">
        <v>1593</v>
      </c>
      <c r="C1308" t="s">
        <v>1598</v>
      </c>
      <c r="D1308" t="s">
        <v>38</v>
      </c>
      <c r="E1308" s="1">
        <v>41179</v>
      </c>
      <c r="F1308">
        <v>28387.097000000002</v>
      </c>
      <c r="G1308">
        <v>8.24</v>
      </c>
      <c r="H1308">
        <v>11.25</v>
      </c>
      <c r="I1308">
        <v>50.7</v>
      </c>
      <c r="J1308">
        <v>755179.91399999999</v>
      </c>
      <c r="K1308" s="1">
        <v>41179</v>
      </c>
      <c r="L1308">
        <v>15400</v>
      </c>
      <c r="M1308">
        <v>0</v>
      </c>
      <c r="N1308">
        <v>0</v>
      </c>
      <c r="O1308">
        <v>0</v>
      </c>
      <c r="P1308" s="1">
        <v>41213</v>
      </c>
      <c r="Q1308">
        <v>0</v>
      </c>
      <c r="R1308" t="s">
        <v>43</v>
      </c>
      <c r="S1308">
        <v>7.0666666666666602</v>
      </c>
      <c r="T1308" t="s">
        <v>39</v>
      </c>
      <c r="U1308" t="s">
        <v>40</v>
      </c>
      <c r="V1308" t="s">
        <v>34</v>
      </c>
      <c r="W1308" t="s">
        <v>34</v>
      </c>
      <c r="X1308" t="s">
        <v>1577</v>
      </c>
      <c r="Y1308">
        <v>2012</v>
      </c>
      <c r="Z1308">
        <v>2012</v>
      </c>
      <c r="AA1308">
        <v>0.39</v>
      </c>
    </row>
    <row r="1309" spans="1:27" x14ac:dyDescent="0.25">
      <c r="A1309" t="s">
        <v>1574</v>
      </c>
      <c r="B1309" t="s">
        <v>1575</v>
      </c>
      <c r="C1309" t="s">
        <v>1599</v>
      </c>
      <c r="D1309" t="s">
        <v>38</v>
      </c>
      <c r="E1309" s="1">
        <v>41417</v>
      </c>
      <c r="F1309">
        <v>77331.077000000005</v>
      </c>
      <c r="G1309">
        <v>8.52</v>
      </c>
      <c r="H1309">
        <v>11.25</v>
      </c>
      <c r="I1309">
        <v>52.32</v>
      </c>
      <c r="J1309">
        <v>1011680.66</v>
      </c>
      <c r="K1309" s="1">
        <v>41417</v>
      </c>
      <c r="L1309">
        <v>55250</v>
      </c>
      <c r="M1309">
        <v>0</v>
      </c>
      <c r="N1309">
        <v>0</v>
      </c>
      <c r="O1309">
        <v>0</v>
      </c>
      <c r="P1309" t="s">
        <v>43</v>
      </c>
      <c r="Q1309">
        <v>0</v>
      </c>
      <c r="R1309" t="s">
        <v>43</v>
      </c>
      <c r="S1309">
        <v>7.9</v>
      </c>
      <c r="T1309" t="s">
        <v>39</v>
      </c>
      <c r="U1309" t="s">
        <v>40</v>
      </c>
      <c r="V1309" t="s">
        <v>34</v>
      </c>
      <c r="W1309" t="s">
        <v>34</v>
      </c>
      <c r="X1309" t="s">
        <v>1577</v>
      </c>
      <c r="Y1309">
        <v>2013</v>
      </c>
      <c r="Z1309">
        <v>2013</v>
      </c>
      <c r="AA1309">
        <v>0.39</v>
      </c>
    </row>
    <row r="1310" spans="1:27" x14ac:dyDescent="0.25">
      <c r="A1310" t="s">
        <v>1574</v>
      </c>
      <c r="B1310" t="s">
        <v>1600</v>
      </c>
      <c r="C1310" t="s">
        <v>1601</v>
      </c>
      <c r="D1310" t="s">
        <v>38</v>
      </c>
      <c r="E1310" s="1">
        <v>41627</v>
      </c>
      <c r="F1310">
        <v>18700</v>
      </c>
      <c r="G1310">
        <v>7.97</v>
      </c>
      <c r="H1310">
        <v>11.25</v>
      </c>
      <c r="I1310">
        <v>50.01</v>
      </c>
      <c r="J1310">
        <v>210137.04699999999</v>
      </c>
      <c r="K1310" s="1">
        <v>41627</v>
      </c>
      <c r="L1310">
        <v>13800</v>
      </c>
      <c r="M1310">
        <v>0</v>
      </c>
      <c r="N1310">
        <v>0</v>
      </c>
      <c r="O1310">
        <v>0</v>
      </c>
      <c r="P1310" s="1">
        <v>42035</v>
      </c>
      <c r="Q1310">
        <v>0</v>
      </c>
      <c r="R1310" t="s">
        <v>43</v>
      </c>
      <c r="S1310">
        <v>7.7666666666666604</v>
      </c>
      <c r="T1310" t="s">
        <v>39</v>
      </c>
      <c r="U1310" t="s">
        <v>40</v>
      </c>
      <c r="V1310" t="s">
        <v>34</v>
      </c>
      <c r="W1310" t="s">
        <v>34</v>
      </c>
      <c r="X1310" t="s">
        <v>1577</v>
      </c>
      <c r="Y1310">
        <v>2013</v>
      </c>
      <c r="Z1310">
        <v>2013</v>
      </c>
      <c r="AA1310">
        <v>0.39</v>
      </c>
    </row>
    <row r="1311" spans="1:27" x14ac:dyDescent="0.25">
      <c r="A1311" t="s">
        <v>1574</v>
      </c>
      <c r="B1311" t="s">
        <v>1591</v>
      </c>
      <c r="C1311" t="s">
        <v>1602</v>
      </c>
      <c r="D1311" t="s">
        <v>30</v>
      </c>
      <c r="E1311" s="1">
        <v>41752</v>
      </c>
      <c r="F1311">
        <v>76277</v>
      </c>
      <c r="G1311">
        <v>8.36</v>
      </c>
      <c r="H1311">
        <v>11.25</v>
      </c>
      <c r="I1311">
        <v>51.94</v>
      </c>
      <c r="J1311">
        <v>1543254</v>
      </c>
      <c r="K1311" s="1">
        <v>41752</v>
      </c>
      <c r="L1311">
        <v>48000</v>
      </c>
      <c r="M1311">
        <v>0</v>
      </c>
      <c r="N1311">
        <v>0</v>
      </c>
      <c r="O1311">
        <v>0</v>
      </c>
      <c r="P1311" s="1">
        <v>42124</v>
      </c>
      <c r="Q1311">
        <v>0</v>
      </c>
      <c r="R1311" t="s">
        <v>43</v>
      </c>
      <c r="S1311">
        <v>8.8000000000000007</v>
      </c>
      <c r="T1311" t="s">
        <v>39</v>
      </c>
      <c r="U1311" t="s">
        <v>40</v>
      </c>
      <c r="V1311" t="s">
        <v>34</v>
      </c>
      <c r="W1311" t="s">
        <v>34</v>
      </c>
      <c r="X1311" t="s">
        <v>1577</v>
      </c>
      <c r="Y1311">
        <v>2014</v>
      </c>
      <c r="Z1311">
        <v>2014</v>
      </c>
      <c r="AA1311">
        <v>0.39</v>
      </c>
    </row>
    <row r="1312" spans="1:27" x14ac:dyDescent="0.25">
      <c r="A1312" t="s">
        <v>1574</v>
      </c>
      <c r="B1312" t="s">
        <v>1575</v>
      </c>
      <c r="C1312" t="s">
        <v>1603</v>
      </c>
      <c r="D1312" t="s">
        <v>38</v>
      </c>
      <c r="E1312" s="1">
        <v>41956</v>
      </c>
      <c r="F1312">
        <v>54115.826000000001</v>
      </c>
      <c r="G1312">
        <v>8.4600000000000009</v>
      </c>
      <c r="H1312">
        <v>11.25</v>
      </c>
      <c r="I1312">
        <v>52.17</v>
      </c>
      <c r="J1312">
        <v>1185796.3570000001</v>
      </c>
      <c r="K1312" s="1">
        <v>41956</v>
      </c>
      <c r="L1312">
        <v>32500</v>
      </c>
      <c r="M1312">
        <v>0</v>
      </c>
      <c r="N1312">
        <v>0</v>
      </c>
      <c r="O1312">
        <v>0</v>
      </c>
      <c r="P1312" t="s">
        <v>43</v>
      </c>
      <c r="Q1312">
        <v>0</v>
      </c>
      <c r="R1312" t="s">
        <v>43</v>
      </c>
      <c r="S1312">
        <v>7.9</v>
      </c>
      <c r="T1312" t="s">
        <v>39</v>
      </c>
      <c r="U1312" t="s">
        <v>40</v>
      </c>
      <c r="V1312" t="s">
        <v>34</v>
      </c>
      <c r="W1312" t="s">
        <v>34</v>
      </c>
      <c r="X1312" t="s">
        <v>1577</v>
      </c>
      <c r="Y1312">
        <v>2014</v>
      </c>
      <c r="Z1312">
        <v>2014</v>
      </c>
      <c r="AA1312">
        <v>0.39</v>
      </c>
    </row>
    <row r="1313" spans="1:27" x14ac:dyDescent="0.25">
      <c r="A1313" t="s">
        <v>1574</v>
      </c>
      <c r="B1313" t="s">
        <v>1604</v>
      </c>
      <c r="C1313" t="s">
        <v>1605</v>
      </c>
      <c r="D1313" t="s">
        <v>30</v>
      </c>
      <c r="E1313" s="1">
        <v>42103</v>
      </c>
      <c r="F1313">
        <v>168299.734</v>
      </c>
      <c r="G1313">
        <v>8.0500000000000007</v>
      </c>
      <c r="H1313">
        <v>10.9</v>
      </c>
      <c r="I1313">
        <v>49.96</v>
      </c>
      <c r="J1313">
        <v>1413000</v>
      </c>
      <c r="K1313" s="1">
        <v>42103</v>
      </c>
      <c r="L1313">
        <v>105660.318</v>
      </c>
      <c r="M1313">
        <v>0</v>
      </c>
      <c r="N1313">
        <v>0</v>
      </c>
      <c r="O1313">
        <v>0</v>
      </c>
      <c r="P1313" s="1">
        <v>42490</v>
      </c>
      <c r="Q1313">
        <v>0</v>
      </c>
      <c r="R1313" t="s">
        <v>43</v>
      </c>
      <c r="S1313">
        <v>8.2666666666666604</v>
      </c>
      <c r="T1313" t="s">
        <v>39</v>
      </c>
      <c r="U1313" t="s">
        <v>40</v>
      </c>
      <c r="V1313" t="s">
        <v>34</v>
      </c>
      <c r="W1313" t="s">
        <v>34</v>
      </c>
      <c r="X1313" t="s">
        <v>1577</v>
      </c>
      <c r="Y1313">
        <v>2015</v>
      </c>
      <c r="Z1313">
        <v>2015</v>
      </c>
      <c r="AA1313">
        <v>0.39</v>
      </c>
    </row>
    <row r="1314" spans="1:27" x14ac:dyDescent="0.25">
      <c r="A1314" t="s">
        <v>1574</v>
      </c>
      <c r="B1314" t="s">
        <v>1606</v>
      </c>
      <c r="C1314" t="s">
        <v>1607</v>
      </c>
      <c r="D1314" t="s">
        <v>30</v>
      </c>
      <c r="E1314" s="1">
        <v>42103</v>
      </c>
      <c r="F1314">
        <v>136821.997</v>
      </c>
      <c r="G1314">
        <v>8.31</v>
      </c>
      <c r="H1314">
        <v>10.9</v>
      </c>
      <c r="I1314">
        <v>49.9</v>
      </c>
      <c r="J1314">
        <v>1540298</v>
      </c>
      <c r="K1314" s="1">
        <v>42103</v>
      </c>
      <c r="L1314">
        <v>107805.542</v>
      </c>
      <c r="M1314">
        <v>0</v>
      </c>
      <c r="N1314">
        <v>0</v>
      </c>
      <c r="O1314">
        <v>0</v>
      </c>
      <c r="P1314" s="1">
        <v>42490</v>
      </c>
      <c r="Q1314">
        <v>0</v>
      </c>
      <c r="R1314" t="s">
        <v>43</v>
      </c>
      <c r="S1314">
        <v>8.2666666666666604</v>
      </c>
      <c r="T1314" t="s">
        <v>39</v>
      </c>
      <c r="U1314" t="s">
        <v>40</v>
      </c>
      <c r="V1314" t="s">
        <v>34</v>
      </c>
      <c r="W1314" t="s">
        <v>34</v>
      </c>
      <c r="X1314" t="s">
        <v>1577</v>
      </c>
      <c r="Y1314">
        <v>2015</v>
      </c>
      <c r="Z1314">
        <v>2015</v>
      </c>
      <c r="AA1314">
        <v>0.39</v>
      </c>
    </row>
    <row r="1315" spans="1:27" x14ac:dyDescent="0.25">
      <c r="A1315" t="s">
        <v>1574</v>
      </c>
      <c r="B1315" t="s">
        <v>1608</v>
      </c>
      <c r="C1315" t="s">
        <v>1609</v>
      </c>
      <c r="D1315" t="s">
        <v>30</v>
      </c>
      <c r="E1315" s="1">
        <v>42103</v>
      </c>
      <c r="F1315">
        <v>38017.088000000003</v>
      </c>
      <c r="G1315">
        <v>8.51</v>
      </c>
      <c r="H1315">
        <v>10.9</v>
      </c>
      <c r="I1315">
        <v>50.07</v>
      </c>
      <c r="J1315">
        <v>358929</v>
      </c>
      <c r="K1315" s="1">
        <v>42103</v>
      </c>
      <c r="L1315">
        <v>25459.309000000001</v>
      </c>
      <c r="M1315">
        <v>0</v>
      </c>
      <c r="N1315">
        <v>0</v>
      </c>
      <c r="O1315">
        <v>0</v>
      </c>
      <c r="P1315" s="1">
        <v>42490</v>
      </c>
      <c r="Q1315">
        <v>0</v>
      </c>
      <c r="R1315" t="s">
        <v>43</v>
      </c>
      <c r="S1315">
        <v>8.2666666666666604</v>
      </c>
      <c r="T1315" t="s">
        <v>39</v>
      </c>
      <c r="U1315" t="s">
        <v>40</v>
      </c>
      <c r="V1315" t="s">
        <v>34</v>
      </c>
      <c r="W1315" t="s">
        <v>34</v>
      </c>
      <c r="X1315" t="s">
        <v>1577</v>
      </c>
      <c r="Y1315">
        <v>2015</v>
      </c>
      <c r="Z1315">
        <v>2015</v>
      </c>
      <c r="AA1315">
        <v>0.39</v>
      </c>
    </row>
    <row r="1316" spans="1:27" x14ac:dyDescent="0.25">
      <c r="A1316" t="s">
        <v>1574</v>
      </c>
      <c r="B1316" t="s">
        <v>1610</v>
      </c>
      <c r="C1316" t="s">
        <v>1611</v>
      </c>
      <c r="D1316" t="s">
        <v>30</v>
      </c>
      <c r="E1316" s="1">
        <v>42103</v>
      </c>
      <c r="F1316">
        <v>113961.057</v>
      </c>
      <c r="G1316">
        <v>8.14</v>
      </c>
      <c r="H1316">
        <v>10.9</v>
      </c>
      <c r="I1316">
        <v>50.13</v>
      </c>
      <c r="J1316">
        <v>1287287</v>
      </c>
      <c r="K1316" s="1">
        <v>42103</v>
      </c>
      <c r="L1316">
        <v>95238.721999999994</v>
      </c>
      <c r="M1316">
        <v>0</v>
      </c>
      <c r="N1316">
        <v>0</v>
      </c>
      <c r="O1316">
        <v>0</v>
      </c>
      <c r="P1316" s="1">
        <v>42490</v>
      </c>
      <c r="Q1316">
        <v>0</v>
      </c>
      <c r="R1316" t="s">
        <v>43</v>
      </c>
      <c r="S1316">
        <v>8.2666666666666604</v>
      </c>
      <c r="T1316" t="s">
        <v>39</v>
      </c>
      <c r="U1316" t="s">
        <v>40</v>
      </c>
      <c r="V1316" t="s">
        <v>34</v>
      </c>
      <c r="W1316" t="s">
        <v>34</v>
      </c>
      <c r="X1316" t="s">
        <v>1577</v>
      </c>
      <c r="Y1316">
        <v>2015</v>
      </c>
      <c r="Z1316">
        <v>2015</v>
      </c>
      <c r="AA1316">
        <v>0.39</v>
      </c>
    </row>
    <row r="1317" spans="1:27" x14ac:dyDescent="0.25">
      <c r="A1317" t="s">
        <v>1574</v>
      </c>
      <c r="B1317" t="s">
        <v>1578</v>
      </c>
      <c r="C1317" t="s">
        <v>1612</v>
      </c>
      <c r="D1317" t="s">
        <v>30</v>
      </c>
      <c r="E1317" s="1">
        <v>42355</v>
      </c>
      <c r="F1317">
        <v>190080</v>
      </c>
      <c r="G1317">
        <v>8.19</v>
      </c>
      <c r="H1317">
        <v>10.95</v>
      </c>
      <c r="I1317">
        <v>53.36</v>
      </c>
      <c r="J1317">
        <v>4103611</v>
      </c>
      <c r="K1317" s="1">
        <v>42355</v>
      </c>
      <c r="L1317">
        <v>127000</v>
      </c>
      <c r="M1317">
        <v>0</v>
      </c>
      <c r="N1317">
        <v>0</v>
      </c>
      <c r="O1317">
        <v>0</v>
      </c>
      <c r="P1317" s="1">
        <v>42735</v>
      </c>
      <c r="Q1317">
        <v>0</v>
      </c>
      <c r="R1317" t="s">
        <v>43</v>
      </c>
      <c r="S1317">
        <v>8.8333333333333304</v>
      </c>
      <c r="T1317" t="s">
        <v>39</v>
      </c>
      <c r="U1317" t="s">
        <v>40</v>
      </c>
      <c r="V1317" t="s">
        <v>34</v>
      </c>
      <c r="W1317" t="s">
        <v>34</v>
      </c>
      <c r="X1317" t="s">
        <v>1577</v>
      </c>
      <c r="Y1317">
        <v>2015</v>
      </c>
      <c r="Z1317">
        <v>2015</v>
      </c>
      <c r="AA1317">
        <v>0.39</v>
      </c>
    </row>
    <row r="1318" spans="1:27" x14ac:dyDescent="0.25">
      <c r="A1318" t="s">
        <v>1574</v>
      </c>
      <c r="B1318" t="s">
        <v>1587</v>
      </c>
      <c r="C1318" t="s">
        <v>1613</v>
      </c>
      <c r="D1318" t="s">
        <v>30</v>
      </c>
      <c r="E1318" s="1">
        <v>42327</v>
      </c>
      <c r="F1318">
        <v>167479</v>
      </c>
      <c r="G1318">
        <v>8.15</v>
      </c>
      <c r="H1318">
        <v>10.95</v>
      </c>
      <c r="I1318">
        <v>51.66</v>
      </c>
      <c r="J1318">
        <v>3156000</v>
      </c>
      <c r="K1318" s="1">
        <v>42327</v>
      </c>
      <c r="L1318">
        <v>124000</v>
      </c>
      <c r="M1318">
        <v>0</v>
      </c>
      <c r="N1318">
        <v>0</v>
      </c>
      <c r="O1318">
        <v>0</v>
      </c>
      <c r="P1318" s="1">
        <v>42735</v>
      </c>
      <c r="Q1318">
        <v>0</v>
      </c>
      <c r="R1318" t="s">
        <v>43</v>
      </c>
      <c r="S1318">
        <v>7.7666666666666604</v>
      </c>
      <c r="T1318" t="s">
        <v>39</v>
      </c>
      <c r="U1318" t="s">
        <v>40</v>
      </c>
      <c r="V1318" t="s">
        <v>34</v>
      </c>
      <c r="W1318" t="s">
        <v>34</v>
      </c>
      <c r="X1318" t="s">
        <v>1577</v>
      </c>
      <c r="Y1318">
        <v>2015</v>
      </c>
      <c r="Z1318">
        <v>2015</v>
      </c>
      <c r="AA1318">
        <v>0.39</v>
      </c>
    </row>
    <row r="1319" spans="1:27" x14ac:dyDescent="0.25">
      <c r="A1319" t="s">
        <v>1574</v>
      </c>
      <c r="B1319" t="s">
        <v>1575</v>
      </c>
      <c r="C1319" t="s">
        <v>1614</v>
      </c>
      <c r="D1319" t="s">
        <v>38</v>
      </c>
      <c r="E1319" s="1">
        <v>42341</v>
      </c>
      <c r="F1319">
        <v>46200</v>
      </c>
      <c r="G1319">
        <v>8.14</v>
      </c>
      <c r="H1319">
        <v>10.95</v>
      </c>
      <c r="I1319">
        <v>52.21</v>
      </c>
      <c r="J1319">
        <v>1325000</v>
      </c>
      <c r="K1319" s="1">
        <v>42341</v>
      </c>
      <c r="L1319">
        <v>28000</v>
      </c>
      <c r="M1319">
        <v>0</v>
      </c>
      <c r="N1319">
        <v>0</v>
      </c>
      <c r="O1319">
        <v>0</v>
      </c>
      <c r="P1319" s="1">
        <v>42735</v>
      </c>
      <c r="Q1319">
        <v>0</v>
      </c>
      <c r="R1319" t="s">
        <v>43</v>
      </c>
      <c r="S1319">
        <v>8.6333333333333293</v>
      </c>
      <c r="T1319" t="s">
        <v>39</v>
      </c>
      <c r="U1319" t="s">
        <v>40</v>
      </c>
      <c r="V1319" t="s">
        <v>34</v>
      </c>
      <c r="W1319" t="s">
        <v>34</v>
      </c>
      <c r="X1319" t="s">
        <v>1577</v>
      </c>
      <c r="Y1319">
        <v>2015</v>
      </c>
      <c r="Z1319">
        <v>2015</v>
      </c>
      <c r="AA1319">
        <v>0.39</v>
      </c>
    </row>
    <row r="1320" spans="1:27" x14ac:dyDescent="0.25">
      <c r="A1320" t="s">
        <v>1574</v>
      </c>
      <c r="B1320" t="s">
        <v>1615</v>
      </c>
      <c r="C1320" t="s">
        <v>1616</v>
      </c>
      <c r="D1320" t="s">
        <v>38</v>
      </c>
      <c r="E1320" s="1">
        <v>42614</v>
      </c>
      <c r="F1320">
        <v>58564</v>
      </c>
      <c r="G1320">
        <v>8.17</v>
      </c>
      <c r="H1320">
        <v>11</v>
      </c>
      <c r="I1320">
        <v>54.55</v>
      </c>
      <c r="J1320">
        <v>923707</v>
      </c>
      <c r="K1320" s="1">
        <v>42614</v>
      </c>
      <c r="L1320">
        <v>27000</v>
      </c>
      <c r="M1320">
        <v>0</v>
      </c>
      <c r="N1320">
        <v>0</v>
      </c>
      <c r="O1320">
        <v>0</v>
      </c>
      <c r="P1320" s="1">
        <v>43008</v>
      </c>
      <c r="Q1320">
        <v>0</v>
      </c>
      <c r="R1320" t="s">
        <v>43</v>
      </c>
      <c r="S1320">
        <v>7.5333333333333297</v>
      </c>
      <c r="T1320" t="s">
        <v>39</v>
      </c>
      <c r="U1320" t="s">
        <v>40</v>
      </c>
      <c r="V1320" t="s">
        <v>34</v>
      </c>
      <c r="W1320" t="s">
        <v>34</v>
      </c>
      <c r="X1320" t="s">
        <v>1577</v>
      </c>
      <c r="Y1320">
        <v>2016</v>
      </c>
      <c r="Z1320">
        <v>2016</v>
      </c>
      <c r="AA1320">
        <v>0.39</v>
      </c>
    </row>
    <row r="1321" spans="1:27" x14ac:dyDescent="0.25">
      <c r="A1321" t="s">
        <v>1574</v>
      </c>
      <c r="B1321" t="s">
        <v>1575</v>
      </c>
      <c r="C1321" t="s">
        <v>1617</v>
      </c>
      <c r="D1321" t="s">
        <v>38</v>
      </c>
      <c r="E1321" s="1">
        <v>42670</v>
      </c>
      <c r="F1321">
        <v>55257.002</v>
      </c>
      <c r="G1321">
        <v>8.15</v>
      </c>
      <c r="H1321">
        <v>11</v>
      </c>
      <c r="I1321">
        <v>52.31</v>
      </c>
      <c r="J1321">
        <v>1494091.075</v>
      </c>
      <c r="K1321" s="1">
        <v>42670</v>
      </c>
      <c r="L1321">
        <v>35000</v>
      </c>
      <c r="M1321">
        <v>0</v>
      </c>
      <c r="N1321">
        <v>0</v>
      </c>
      <c r="O1321">
        <v>0</v>
      </c>
      <c r="P1321" s="1">
        <v>43100</v>
      </c>
      <c r="Q1321">
        <v>0</v>
      </c>
      <c r="R1321" t="s">
        <v>43</v>
      </c>
      <c r="S1321">
        <v>7.43333333333333</v>
      </c>
      <c r="T1321" t="s">
        <v>39</v>
      </c>
      <c r="U1321" t="s">
        <v>40</v>
      </c>
      <c r="V1321" t="s">
        <v>34</v>
      </c>
      <c r="W1321" t="s">
        <v>34</v>
      </c>
      <c r="X1321" t="s">
        <v>1577</v>
      </c>
      <c r="Y1321">
        <v>2016</v>
      </c>
      <c r="Z1321">
        <v>2016</v>
      </c>
      <c r="AA1321">
        <v>0.39</v>
      </c>
    </row>
    <row r="1322" spans="1:27" x14ac:dyDescent="0.25">
      <c r="A1322" t="s">
        <v>1574</v>
      </c>
      <c r="B1322" t="s">
        <v>1604</v>
      </c>
      <c r="C1322" t="s">
        <v>1618</v>
      </c>
      <c r="D1322" t="s">
        <v>30</v>
      </c>
      <c r="E1322" s="1">
        <v>42754</v>
      </c>
      <c r="F1322">
        <v>140248</v>
      </c>
      <c r="G1322">
        <v>8.14</v>
      </c>
      <c r="H1322">
        <v>10.9</v>
      </c>
      <c r="I1322">
        <v>51.2</v>
      </c>
      <c r="J1322">
        <v>1405890</v>
      </c>
      <c r="K1322" s="1">
        <v>42754</v>
      </c>
      <c r="L1322">
        <v>90500</v>
      </c>
      <c r="M1322">
        <v>0</v>
      </c>
      <c r="N1322">
        <v>0</v>
      </c>
      <c r="O1322">
        <v>0</v>
      </c>
      <c r="P1322" s="1">
        <v>43100</v>
      </c>
      <c r="Q1322">
        <v>0</v>
      </c>
      <c r="R1322" t="s">
        <v>43</v>
      </c>
      <c r="S1322">
        <v>8.86666666666666</v>
      </c>
      <c r="T1322" t="s">
        <v>39</v>
      </c>
      <c r="U1322" t="s">
        <v>40</v>
      </c>
      <c r="V1322" t="s">
        <v>34</v>
      </c>
      <c r="W1322" t="s">
        <v>34</v>
      </c>
      <c r="X1322" t="s">
        <v>1577</v>
      </c>
      <c r="Y1322">
        <v>2017</v>
      </c>
      <c r="Z1322">
        <v>2017</v>
      </c>
      <c r="AA1322">
        <v>0.39</v>
      </c>
    </row>
    <row r="1323" spans="1:27" x14ac:dyDescent="0.25">
      <c r="A1323" t="s">
        <v>1574</v>
      </c>
      <c r="B1323" t="s">
        <v>1606</v>
      </c>
      <c r="C1323" t="s">
        <v>1619</v>
      </c>
      <c r="D1323" t="s">
        <v>30</v>
      </c>
      <c r="E1323" s="1">
        <v>42754</v>
      </c>
      <c r="F1323">
        <v>158770</v>
      </c>
      <c r="G1323">
        <v>8.58</v>
      </c>
      <c r="H1323">
        <v>11.3</v>
      </c>
      <c r="I1323">
        <v>52.6</v>
      </c>
      <c r="J1323">
        <v>1631187</v>
      </c>
      <c r="K1323" s="1">
        <v>42754</v>
      </c>
      <c r="L1323">
        <v>94600</v>
      </c>
      <c r="M1323">
        <v>0</v>
      </c>
      <c r="N1323">
        <v>0</v>
      </c>
      <c r="O1323">
        <v>0</v>
      </c>
      <c r="P1323" s="1">
        <v>43100</v>
      </c>
      <c r="Q1323">
        <v>0</v>
      </c>
      <c r="R1323" t="s">
        <v>43</v>
      </c>
      <c r="S1323">
        <v>8.86666666666666</v>
      </c>
      <c r="T1323" t="s">
        <v>39</v>
      </c>
      <c r="U1323" t="s">
        <v>40</v>
      </c>
      <c r="V1323" t="s">
        <v>34</v>
      </c>
      <c r="W1323" t="s">
        <v>34</v>
      </c>
      <c r="X1323" t="s">
        <v>1577</v>
      </c>
      <c r="Y1323">
        <v>2017</v>
      </c>
      <c r="Z1323">
        <v>2017</v>
      </c>
      <c r="AA1323">
        <v>0.39</v>
      </c>
    </row>
    <row r="1324" spans="1:27" x14ac:dyDescent="0.25">
      <c r="A1324" t="s">
        <v>1574</v>
      </c>
      <c r="B1324" t="s">
        <v>1608</v>
      </c>
      <c r="C1324" t="s">
        <v>1620</v>
      </c>
      <c r="D1324" t="s">
        <v>30</v>
      </c>
      <c r="E1324" s="1">
        <v>42754</v>
      </c>
      <c r="F1324">
        <v>42033</v>
      </c>
      <c r="G1324">
        <v>8.6999999999999993</v>
      </c>
      <c r="H1324">
        <v>11.5</v>
      </c>
      <c r="I1324">
        <v>50.1</v>
      </c>
      <c r="J1324">
        <v>413519</v>
      </c>
      <c r="K1324" s="1">
        <v>42754</v>
      </c>
      <c r="L1324">
        <v>27500</v>
      </c>
      <c r="M1324">
        <v>0</v>
      </c>
      <c r="N1324">
        <v>0</v>
      </c>
      <c r="O1324">
        <v>0</v>
      </c>
      <c r="P1324" s="1">
        <v>43100</v>
      </c>
      <c r="Q1324">
        <v>0</v>
      </c>
      <c r="R1324" t="s">
        <v>43</v>
      </c>
      <c r="S1324">
        <v>8.86666666666666</v>
      </c>
      <c r="T1324" t="s">
        <v>39</v>
      </c>
      <c r="U1324" t="s">
        <v>40</v>
      </c>
      <c r="V1324" t="s">
        <v>34</v>
      </c>
      <c r="W1324" t="s">
        <v>34</v>
      </c>
      <c r="X1324" t="s">
        <v>1577</v>
      </c>
      <c r="Y1324">
        <v>2017</v>
      </c>
      <c r="Z1324">
        <v>2017</v>
      </c>
      <c r="AA1324">
        <v>0.39</v>
      </c>
    </row>
    <row r="1325" spans="1:27" x14ac:dyDescent="0.25">
      <c r="A1325" t="s">
        <v>1574</v>
      </c>
      <c r="B1325" t="s">
        <v>1610</v>
      </c>
      <c r="C1325" t="s">
        <v>1621</v>
      </c>
      <c r="D1325" t="s">
        <v>30</v>
      </c>
      <c r="E1325" s="1">
        <v>42754</v>
      </c>
      <c r="F1325">
        <v>98228</v>
      </c>
      <c r="G1325">
        <v>7.9</v>
      </c>
      <c r="H1325">
        <v>10.9</v>
      </c>
      <c r="I1325">
        <v>50.3</v>
      </c>
      <c r="J1325">
        <v>1364215</v>
      </c>
      <c r="K1325" s="1">
        <v>42754</v>
      </c>
      <c r="L1325">
        <v>60600</v>
      </c>
      <c r="M1325">
        <v>0</v>
      </c>
      <c r="N1325">
        <v>0</v>
      </c>
      <c r="O1325">
        <v>0</v>
      </c>
      <c r="P1325" s="1">
        <v>43100</v>
      </c>
      <c r="Q1325">
        <v>0</v>
      </c>
      <c r="R1325" t="s">
        <v>43</v>
      </c>
      <c r="S1325">
        <v>8.86666666666666</v>
      </c>
      <c r="T1325" t="s">
        <v>39</v>
      </c>
      <c r="U1325" t="s">
        <v>40</v>
      </c>
      <c r="V1325" t="s">
        <v>34</v>
      </c>
      <c r="W1325" t="s">
        <v>34</v>
      </c>
      <c r="X1325" t="s">
        <v>1577</v>
      </c>
      <c r="Y1325">
        <v>2017</v>
      </c>
      <c r="Z1325">
        <v>2017</v>
      </c>
      <c r="AA1325">
        <v>0.39</v>
      </c>
    </row>
    <row r="1326" spans="1:27" x14ac:dyDescent="0.25">
      <c r="A1326" t="s">
        <v>1574</v>
      </c>
      <c r="B1326" t="s">
        <v>1584</v>
      </c>
      <c r="C1326" t="s">
        <v>1622</v>
      </c>
      <c r="D1326" t="s">
        <v>38</v>
      </c>
      <c r="E1326" s="1">
        <v>42978</v>
      </c>
      <c r="F1326">
        <v>21660.861000000001</v>
      </c>
      <c r="G1326">
        <v>8.4</v>
      </c>
      <c r="H1326">
        <v>11.2</v>
      </c>
      <c r="I1326">
        <v>55.82</v>
      </c>
      <c r="J1326">
        <v>555974.87100000004</v>
      </c>
      <c r="K1326" s="1">
        <v>42978</v>
      </c>
      <c r="L1326">
        <v>11250.108</v>
      </c>
      <c r="M1326">
        <v>0</v>
      </c>
      <c r="N1326">
        <v>0</v>
      </c>
      <c r="O1326">
        <v>0</v>
      </c>
      <c r="P1326" s="1">
        <v>43373</v>
      </c>
      <c r="Q1326">
        <v>0</v>
      </c>
      <c r="R1326" t="s">
        <v>43</v>
      </c>
      <c r="S1326">
        <v>7.4666666666666597</v>
      </c>
      <c r="T1326" t="s">
        <v>39</v>
      </c>
      <c r="U1326" t="s">
        <v>40</v>
      </c>
      <c r="V1326" t="s">
        <v>34</v>
      </c>
      <c r="W1326" t="s">
        <v>34</v>
      </c>
      <c r="X1326" t="s">
        <v>1577</v>
      </c>
      <c r="Y1326">
        <v>2017</v>
      </c>
      <c r="Z1326">
        <v>2017</v>
      </c>
      <c r="AA1326">
        <v>0.39</v>
      </c>
    </row>
    <row r="1327" spans="1:27" x14ac:dyDescent="0.25">
      <c r="A1327" t="s">
        <v>1574</v>
      </c>
      <c r="B1327" t="s">
        <v>1615</v>
      </c>
      <c r="C1327" t="s">
        <v>1623</v>
      </c>
      <c r="D1327" t="s">
        <v>30</v>
      </c>
      <c r="E1327" s="1">
        <v>43377</v>
      </c>
      <c r="F1327">
        <v>7705</v>
      </c>
      <c r="G1327">
        <v>8.24</v>
      </c>
      <c r="H1327">
        <v>11.25</v>
      </c>
      <c r="I1327">
        <v>54.02</v>
      </c>
      <c r="J1327">
        <v>119242</v>
      </c>
      <c r="K1327" s="1">
        <v>43377</v>
      </c>
      <c r="L1327">
        <v>3201</v>
      </c>
      <c r="M1327">
        <v>7.48</v>
      </c>
      <c r="N1327">
        <v>9.85</v>
      </c>
      <c r="O1327">
        <v>54.02</v>
      </c>
      <c r="P1327" s="1">
        <v>43738</v>
      </c>
      <c r="Q1327">
        <v>94851</v>
      </c>
      <c r="R1327" t="s">
        <v>51</v>
      </c>
      <c r="S1327">
        <v>8.36666666666666</v>
      </c>
      <c r="T1327" t="s">
        <v>39</v>
      </c>
      <c r="U1327" t="s">
        <v>33</v>
      </c>
      <c r="V1327" t="s">
        <v>34</v>
      </c>
      <c r="W1327" t="s">
        <v>34</v>
      </c>
      <c r="X1327" t="s">
        <v>1577</v>
      </c>
      <c r="Y1327">
        <v>2018</v>
      </c>
      <c r="Z1327">
        <v>2018</v>
      </c>
      <c r="AA1327">
        <v>0.25</v>
      </c>
    </row>
    <row r="1328" spans="1:27" x14ac:dyDescent="0.25">
      <c r="A1328" t="s">
        <v>1574</v>
      </c>
      <c r="B1328" t="s">
        <v>1575</v>
      </c>
      <c r="C1328" t="s">
        <v>1624</v>
      </c>
      <c r="D1328" t="s">
        <v>38</v>
      </c>
      <c r="E1328" s="1">
        <v>43440</v>
      </c>
      <c r="F1328">
        <v>46937.247000000003</v>
      </c>
      <c r="G1328">
        <v>8.1</v>
      </c>
      <c r="H1328">
        <v>10.95</v>
      </c>
      <c r="I1328">
        <v>52.34</v>
      </c>
      <c r="J1328">
        <v>1915996.4569999999</v>
      </c>
      <c r="K1328" s="1">
        <v>43440</v>
      </c>
      <c r="L1328">
        <v>26000</v>
      </c>
      <c r="M1328">
        <v>0</v>
      </c>
      <c r="N1328">
        <v>0</v>
      </c>
      <c r="O1328">
        <v>0</v>
      </c>
      <c r="P1328" s="1">
        <v>43830</v>
      </c>
      <c r="Q1328">
        <v>0</v>
      </c>
      <c r="R1328" t="s">
        <v>43</v>
      </c>
      <c r="S1328">
        <v>8.8333333333333304</v>
      </c>
      <c r="T1328" t="s">
        <v>39</v>
      </c>
      <c r="U1328" t="s">
        <v>40</v>
      </c>
      <c r="V1328" t="s">
        <v>34</v>
      </c>
      <c r="W1328" t="s">
        <v>34</v>
      </c>
      <c r="X1328" t="s">
        <v>1577</v>
      </c>
      <c r="Y1328">
        <v>2018</v>
      </c>
      <c r="Z1328">
        <v>2018</v>
      </c>
      <c r="AA1328">
        <v>0.25</v>
      </c>
    </row>
    <row r="1329" spans="1:27" x14ac:dyDescent="0.25">
      <c r="A1329" t="s">
        <v>1574</v>
      </c>
      <c r="B1329" t="s">
        <v>1578</v>
      </c>
      <c r="C1329" t="s">
        <v>1625</v>
      </c>
      <c r="D1329" t="s">
        <v>30</v>
      </c>
      <c r="E1329" s="1">
        <v>43454</v>
      </c>
      <c r="F1329">
        <v>81899.332999999999</v>
      </c>
      <c r="G1329">
        <v>7.79</v>
      </c>
      <c r="H1329">
        <v>10.95</v>
      </c>
      <c r="I1329">
        <v>53.39</v>
      </c>
      <c r="J1329">
        <v>4846186</v>
      </c>
      <c r="K1329" s="1">
        <v>43454</v>
      </c>
      <c r="L1329">
        <v>24918.576000000001</v>
      </c>
      <c r="M1329">
        <v>0</v>
      </c>
      <c r="N1329">
        <v>0</v>
      </c>
      <c r="O1329">
        <v>0</v>
      </c>
      <c r="P1329" s="1">
        <v>43830</v>
      </c>
      <c r="Q1329">
        <v>0</v>
      </c>
      <c r="R1329" t="s">
        <v>43</v>
      </c>
      <c r="S1329">
        <v>8.86666666666666</v>
      </c>
      <c r="T1329" t="s">
        <v>39</v>
      </c>
      <c r="U1329" t="s">
        <v>40</v>
      </c>
      <c r="V1329" t="s">
        <v>34</v>
      </c>
      <c r="W1329" t="s">
        <v>34</v>
      </c>
      <c r="X1329" t="s">
        <v>1577</v>
      </c>
      <c r="Y1329">
        <v>2018</v>
      </c>
      <c r="Z1329">
        <v>2018</v>
      </c>
      <c r="AA1329">
        <v>0.25</v>
      </c>
    </row>
    <row r="1330" spans="1:27" x14ac:dyDescent="0.25">
      <c r="A1330" t="s">
        <v>1574</v>
      </c>
      <c r="B1330" t="s">
        <v>1591</v>
      </c>
      <c r="C1330" t="s">
        <v>1626</v>
      </c>
      <c r="D1330" t="s">
        <v>30</v>
      </c>
      <c r="E1330" s="1">
        <v>43454</v>
      </c>
      <c r="F1330">
        <v>133756</v>
      </c>
      <c r="G1330">
        <v>8.06</v>
      </c>
      <c r="H1330">
        <v>10.95</v>
      </c>
      <c r="I1330">
        <v>54.51</v>
      </c>
      <c r="J1330">
        <v>1926260</v>
      </c>
      <c r="K1330" s="1">
        <v>43454</v>
      </c>
      <c r="L1330">
        <v>92700</v>
      </c>
      <c r="M1330">
        <v>0</v>
      </c>
      <c r="N1330">
        <v>0</v>
      </c>
      <c r="O1330">
        <v>0</v>
      </c>
      <c r="P1330" s="1">
        <v>43830</v>
      </c>
      <c r="Q1330">
        <v>0</v>
      </c>
      <c r="R1330" t="s">
        <v>43</v>
      </c>
      <c r="S1330">
        <v>8.9</v>
      </c>
      <c r="T1330" t="s">
        <v>39</v>
      </c>
      <c r="U1330" t="s">
        <v>40</v>
      </c>
      <c r="V1330" t="s">
        <v>34</v>
      </c>
      <c r="W1330" t="s">
        <v>34</v>
      </c>
      <c r="X1330" t="s">
        <v>1577</v>
      </c>
      <c r="Y1330">
        <v>2018</v>
      </c>
      <c r="Z1330">
        <v>2018</v>
      </c>
      <c r="AA1330">
        <v>0.25</v>
      </c>
    </row>
    <row r="1331" spans="1:27" x14ac:dyDescent="0.25">
      <c r="A1331" t="s">
        <v>1574</v>
      </c>
      <c r="B1331" t="s">
        <v>1615</v>
      </c>
      <c r="C1331" t="s">
        <v>1627</v>
      </c>
      <c r="D1331" t="s">
        <v>38</v>
      </c>
      <c r="E1331" s="1">
        <v>43727</v>
      </c>
      <c r="F1331">
        <v>71100</v>
      </c>
      <c r="G1331">
        <v>8.31</v>
      </c>
      <c r="H1331">
        <v>11.25</v>
      </c>
      <c r="I1331">
        <v>54.8</v>
      </c>
      <c r="J1331">
        <v>2376713</v>
      </c>
      <c r="K1331" s="1">
        <v>43727</v>
      </c>
      <c r="L1331">
        <v>30000</v>
      </c>
      <c r="M1331">
        <v>0</v>
      </c>
      <c r="N1331">
        <v>0</v>
      </c>
      <c r="O1331">
        <v>0</v>
      </c>
      <c r="P1331" s="1">
        <v>44104</v>
      </c>
      <c r="Q1331">
        <v>0</v>
      </c>
      <c r="R1331" t="s">
        <v>43</v>
      </c>
      <c r="S1331">
        <v>7.8</v>
      </c>
      <c r="T1331" t="s">
        <v>39</v>
      </c>
      <c r="U1331" t="s">
        <v>40</v>
      </c>
      <c r="V1331" t="s">
        <v>34</v>
      </c>
      <c r="W1331" t="s">
        <v>34</v>
      </c>
      <c r="X1331" t="s">
        <v>1577</v>
      </c>
      <c r="Y1331">
        <v>2019</v>
      </c>
      <c r="Z1331">
        <v>2019</v>
      </c>
      <c r="AA1331">
        <v>0.25</v>
      </c>
    </row>
    <row r="1332" spans="1:27" x14ac:dyDescent="0.25">
      <c r="A1332" t="s">
        <v>1574</v>
      </c>
      <c r="B1332" t="s">
        <v>1593</v>
      </c>
      <c r="C1332" t="s">
        <v>1628</v>
      </c>
      <c r="D1332" t="s">
        <v>38</v>
      </c>
      <c r="E1332" s="1">
        <v>43741</v>
      </c>
      <c r="F1332">
        <v>94848.210999999996</v>
      </c>
      <c r="G1332">
        <v>8</v>
      </c>
      <c r="H1332">
        <v>11.25</v>
      </c>
      <c r="I1332">
        <v>53.66</v>
      </c>
      <c r="J1332">
        <v>2052311.067</v>
      </c>
      <c r="K1332" s="1">
        <v>43741</v>
      </c>
      <c r="L1332">
        <v>59500</v>
      </c>
      <c r="M1332">
        <v>0</v>
      </c>
      <c r="N1332">
        <v>0</v>
      </c>
      <c r="O1332">
        <v>0</v>
      </c>
      <c r="P1332" s="1">
        <v>44135</v>
      </c>
      <c r="Q1332">
        <v>0</v>
      </c>
      <c r="R1332" t="s">
        <v>43</v>
      </c>
      <c r="S1332">
        <v>8.2666666666666604</v>
      </c>
      <c r="T1332" t="s">
        <v>39</v>
      </c>
      <c r="U1332" t="s">
        <v>40</v>
      </c>
      <c r="V1332" t="s">
        <v>34</v>
      </c>
      <c r="W1332" t="s">
        <v>34</v>
      </c>
      <c r="X1332" t="s">
        <v>1577</v>
      </c>
      <c r="Y1332">
        <v>2019</v>
      </c>
      <c r="Z1332">
        <v>2019</v>
      </c>
      <c r="AA1332">
        <v>0.25</v>
      </c>
    </row>
    <row r="1333" spans="1:27" x14ac:dyDescent="0.25">
      <c r="A1333" t="s">
        <v>1574</v>
      </c>
      <c r="B1333" t="s">
        <v>1615</v>
      </c>
      <c r="C1333" t="s">
        <v>1629</v>
      </c>
      <c r="D1333" t="s">
        <v>38</v>
      </c>
      <c r="E1333" s="1">
        <v>44112</v>
      </c>
      <c r="F1333">
        <v>74550.482000000004</v>
      </c>
      <c r="G1333">
        <v>7.95</v>
      </c>
      <c r="H1333">
        <v>10.95</v>
      </c>
      <c r="I1333">
        <v>53.3</v>
      </c>
      <c r="J1333">
        <v>2616719</v>
      </c>
      <c r="K1333" s="1">
        <v>44112</v>
      </c>
      <c r="L1333">
        <v>20000</v>
      </c>
      <c r="M1333">
        <v>0</v>
      </c>
      <c r="N1333">
        <v>0</v>
      </c>
      <c r="O1333">
        <v>0</v>
      </c>
      <c r="P1333" s="1">
        <v>44469</v>
      </c>
      <c r="Q1333">
        <v>0</v>
      </c>
      <c r="R1333" t="s">
        <v>43</v>
      </c>
      <c r="S1333">
        <v>8.4666666666666597</v>
      </c>
      <c r="T1333" t="s">
        <v>39</v>
      </c>
      <c r="U1333" t="s">
        <v>40</v>
      </c>
      <c r="V1333" t="s">
        <v>41</v>
      </c>
      <c r="W1333" t="s">
        <v>34</v>
      </c>
      <c r="X1333" t="s">
        <v>1577</v>
      </c>
      <c r="Y1333">
        <v>2020</v>
      </c>
      <c r="Z1333">
        <v>2020</v>
      </c>
      <c r="AA1333">
        <v>0.25</v>
      </c>
    </row>
    <row r="1334" spans="1:27" x14ac:dyDescent="0.25">
      <c r="A1334" t="s">
        <v>1574</v>
      </c>
      <c r="B1334" t="s">
        <v>1575</v>
      </c>
      <c r="C1334" t="s">
        <v>1630</v>
      </c>
      <c r="D1334" t="s">
        <v>38</v>
      </c>
      <c r="E1334" s="1">
        <v>44246</v>
      </c>
      <c r="F1334">
        <v>100437.42</v>
      </c>
      <c r="G1334">
        <v>7.98</v>
      </c>
      <c r="H1334">
        <v>10.95</v>
      </c>
      <c r="I1334">
        <v>54.19</v>
      </c>
      <c r="J1334">
        <v>2401427.1090000002</v>
      </c>
      <c r="K1334" s="1">
        <v>44246</v>
      </c>
      <c r="L1334">
        <v>63548.904999999999</v>
      </c>
      <c r="M1334">
        <v>7.41</v>
      </c>
      <c r="N1334">
        <v>9.86</v>
      </c>
      <c r="O1334">
        <v>54.19</v>
      </c>
      <c r="P1334" s="1">
        <v>44561</v>
      </c>
      <c r="Q1334">
        <v>2329124.0189999999</v>
      </c>
      <c r="R1334" t="s">
        <v>51</v>
      </c>
      <c r="S1334">
        <v>10.033333333333299</v>
      </c>
      <c r="T1334" t="s">
        <v>39</v>
      </c>
      <c r="U1334" t="s">
        <v>33</v>
      </c>
      <c r="V1334" t="s">
        <v>34</v>
      </c>
      <c r="W1334" t="s">
        <v>34</v>
      </c>
      <c r="X1334" t="s">
        <v>1577</v>
      </c>
      <c r="Y1334">
        <v>2021</v>
      </c>
      <c r="Z1334">
        <v>2021</v>
      </c>
      <c r="AA1334">
        <v>0.25</v>
      </c>
    </row>
    <row r="1335" spans="1:27" x14ac:dyDescent="0.25">
      <c r="A1335" t="s">
        <v>1574</v>
      </c>
      <c r="B1335" t="s">
        <v>1578</v>
      </c>
      <c r="C1335" t="s">
        <v>1631</v>
      </c>
      <c r="D1335" t="s">
        <v>38</v>
      </c>
      <c r="E1335" s="1">
        <v>44364</v>
      </c>
      <c r="F1335">
        <v>65976.051999999996</v>
      </c>
      <c r="G1335">
        <v>7.63</v>
      </c>
      <c r="H1335">
        <v>10.95</v>
      </c>
      <c r="I1335">
        <v>53.38</v>
      </c>
      <c r="J1335">
        <v>2463555.0279999999</v>
      </c>
      <c r="K1335" s="1">
        <v>44364</v>
      </c>
      <c r="L1335">
        <v>29118.484</v>
      </c>
      <c r="M1335">
        <v>7.26</v>
      </c>
      <c r="N1335">
        <v>10.24</v>
      </c>
      <c r="O1335">
        <v>53.38</v>
      </c>
      <c r="P1335" s="1">
        <v>44742</v>
      </c>
      <c r="Q1335">
        <v>2425859.4479999999</v>
      </c>
      <c r="R1335" t="s">
        <v>51</v>
      </c>
      <c r="S1335">
        <v>8.6666666666666607</v>
      </c>
      <c r="T1335" t="s">
        <v>39</v>
      </c>
      <c r="U1335" t="s">
        <v>33</v>
      </c>
      <c r="V1335" t="s">
        <v>34</v>
      </c>
      <c r="W1335" t="s">
        <v>34</v>
      </c>
      <c r="X1335" t="s">
        <v>1577</v>
      </c>
      <c r="Y1335">
        <v>2021</v>
      </c>
      <c r="Z1335">
        <v>2021</v>
      </c>
      <c r="AA1335">
        <v>0.25</v>
      </c>
    </row>
    <row r="1336" spans="1:27" x14ac:dyDescent="0.25">
      <c r="A1336" t="s">
        <v>1574</v>
      </c>
      <c r="B1336" t="s">
        <v>1615</v>
      </c>
      <c r="C1336" t="s">
        <v>1632</v>
      </c>
      <c r="D1336" t="s">
        <v>30</v>
      </c>
      <c r="E1336" s="1">
        <v>44497</v>
      </c>
      <c r="F1336">
        <v>8709</v>
      </c>
      <c r="G1336">
        <v>7.57</v>
      </c>
      <c r="H1336">
        <v>10.75</v>
      </c>
      <c r="I1336">
        <v>51.2</v>
      </c>
      <c r="J1336">
        <v>131831</v>
      </c>
      <c r="K1336" s="1">
        <v>44497</v>
      </c>
      <c r="L1336">
        <v>6150</v>
      </c>
      <c r="M1336">
        <v>0</v>
      </c>
      <c r="N1336">
        <v>0</v>
      </c>
      <c r="O1336">
        <v>0</v>
      </c>
      <c r="P1336" s="1">
        <v>44834</v>
      </c>
      <c r="Q1336">
        <v>0</v>
      </c>
      <c r="R1336" t="s">
        <v>43</v>
      </c>
      <c r="S1336">
        <v>8.7333333333333307</v>
      </c>
      <c r="T1336" t="s">
        <v>39</v>
      </c>
      <c r="U1336" t="s">
        <v>40</v>
      </c>
      <c r="V1336" t="s">
        <v>34</v>
      </c>
      <c r="W1336" t="s">
        <v>34</v>
      </c>
      <c r="X1336" t="s">
        <v>1577</v>
      </c>
      <c r="Y1336">
        <v>2021</v>
      </c>
      <c r="Z1336">
        <v>2021</v>
      </c>
      <c r="AA1336">
        <v>0.25</v>
      </c>
    </row>
    <row r="1337" spans="1:27" x14ac:dyDescent="0.25">
      <c r="A1337" t="s">
        <v>1574</v>
      </c>
      <c r="B1337" t="s">
        <v>1575</v>
      </c>
      <c r="C1337" t="s">
        <v>1633</v>
      </c>
      <c r="D1337" t="s">
        <v>38</v>
      </c>
      <c r="E1337" s="1">
        <v>44546</v>
      </c>
      <c r="F1337">
        <v>98300</v>
      </c>
      <c r="G1337">
        <v>7.88</v>
      </c>
      <c r="H1337">
        <v>10.95</v>
      </c>
      <c r="I1337">
        <v>54.34</v>
      </c>
      <c r="J1337">
        <v>2673012.0649999999</v>
      </c>
      <c r="K1337" s="1">
        <v>44546</v>
      </c>
      <c r="L1337">
        <v>58500</v>
      </c>
      <c r="M1337">
        <v>0</v>
      </c>
      <c r="N1337">
        <v>0</v>
      </c>
      <c r="O1337">
        <v>0</v>
      </c>
      <c r="P1337" s="1">
        <v>44926</v>
      </c>
      <c r="Q1337">
        <v>0</v>
      </c>
      <c r="R1337" t="s">
        <v>43</v>
      </c>
      <c r="S1337">
        <v>8.6999999999999993</v>
      </c>
      <c r="T1337" t="s">
        <v>39</v>
      </c>
      <c r="U1337" t="s">
        <v>40</v>
      </c>
      <c r="V1337" t="s">
        <v>34</v>
      </c>
      <c r="W1337" t="s">
        <v>34</v>
      </c>
      <c r="X1337" t="s">
        <v>1577</v>
      </c>
      <c r="Y1337">
        <v>2021</v>
      </c>
      <c r="Z1337">
        <v>2021</v>
      </c>
      <c r="AA1337">
        <v>0.25</v>
      </c>
    </row>
    <row r="1338" spans="1:27" x14ac:dyDescent="0.25">
      <c r="A1338" t="s">
        <v>1574</v>
      </c>
      <c r="B1338" t="s">
        <v>1578</v>
      </c>
      <c r="C1338" t="s">
        <v>1634</v>
      </c>
      <c r="D1338" t="s">
        <v>30</v>
      </c>
      <c r="E1338" s="1">
        <v>44518</v>
      </c>
      <c r="F1338">
        <v>245985</v>
      </c>
      <c r="G1338">
        <v>7.68</v>
      </c>
      <c r="H1338">
        <v>10.95</v>
      </c>
      <c r="I1338">
        <v>53.41</v>
      </c>
      <c r="J1338">
        <v>6385938</v>
      </c>
      <c r="K1338" s="1">
        <v>44518</v>
      </c>
      <c r="L1338">
        <v>167700</v>
      </c>
      <c r="M1338">
        <v>0</v>
      </c>
      <c r="N1338">
        <v>0</v>
      </c>
      <c r="O1338">
        <v>0</v>
      </c>
      <c r="P1338" s="1">
        <v>44926</v>
      </c>
      <c r="Q1338">
        <v>0</v>
      </c>
      <c r="R1338" t="s">
        <v>43</v>
      </c>
      <c r="S1338">
        <v>7.7333333333333298</v>
      </c>
      <c r="T1338" t="s">
        <v>39</v>
      </c>
      <c r="U1338" t="s">
        <v>40</v>
      </c>
      <c r="V1338" t="s">
        <v>34</v>
      </c>
      <c r="W1338" t="s">
        <v>34</v>
      </c>
      <c r="X1338" t="s">
        <v>1577</v>
      </c>
      <c r="Y1338">
        <v>2021</v>
      </c>
      <c r="Z1338">
        <v>2021</v>
      </c>
      <c r="AA1338">
        <v>0.25</v>
      </c>
    </row>
    <row r="1339" spans="1:27" x14ac:dyDescent="0.25">
      <c r="A1339" t="s">
        <v>1574</v>
      </c>
      <c r="B1339" t="s">
        <v>1591</v>
      </c>
      <c r="C1339" t="s">
        <v>1635</v>
      </c>
      <c r="D1339" t="s">
        <v>30</v>
      </c>
      <c r="E1339" s="1">
        <v>44546</v>
      </c>
      <c r="F1339">
        <v>115000</v>
      </c>
      <c r="G1339">
        <v>7.84</v>
      </c>
      <c r="H1339">
        <v>10.95</v>
      </c>
      <c r="I1339">
        <v>53.35</v>
      </c>
      <c r="J1339">
        <v>2276464</v>
      </c>
      <c r="K1339" s="1">
        <v>44546</v>
      </c>
      <c r="L1339">
        <v>74200</v>
      </c>
      <c r="M1339">
        <v>0</v>
      </c>
      <c r="N1339">
        <v>0</v>
      </c>
      <c r="O1339">
        <v>0</v>
      </c>
      <c r="P1339" s="1">
        <v>44926</v>
      </c>
      <c r="Q1339">
        <v>0</v>
      </c>
      <c r="R1339" t="s">
        <v>43</v>
      </c>
      <c r="S1339">
        <v>8.1333333333333293</v>
      </c>
      <c r="T1339" t="s">
        <v>39</v>
      </c>
      <c r="U1339" t="s">
        <v>40</v>
      </c>
      <c r="V1339" t="s">
        <v>34</v>
      </c>
      <c r="W1339" t="s">
        <v>34</v>
      </c>
      <c r="X1339" t="s">
        <v>1577</v>
      </c>
      <c r="Y1339">
        <v>2021</v>
      </c>
      <c r="Z1339">
        <v>2021</v>
      </c>
      <c r="AA1339">
        <v>0.25</v>
      </c>
    </row>
    <row r="1340" spans="1:27" x14ac:dyDescent="0.25">
      <c r="A1340" t="s">
        <v>1574</v>
      </c>
      <c r="B1340" t="s">
        <v>1615</v>
      </c>
      <c r="C1340" t="s">
        <v>1636</v>
      </c>
      <c r="D1340" t="s">
        <v>38</v>
      </c>
      <c r="E1340" s="1">
        <v>44819</v>
      </c>
      <c r="F1340">
        <v>82742</v>
      </c>
      <c r="G1340">
        <v>7.96</v>
      </c>
      <c r="H1340">
        <v>11.2</v>
      </c>
      <c r="I1340">
        <v>55.09</v>
      </c>
      <c r="J1340">
        <v>3169023</v>
      </c>
      <c r="K1340" s="1">
        <v>44819</v>
      </c>
      <c r="L1340">
        <v>49450</v>
      </c>
      <c r="M1340">
        <v>0</v>
      </c>
      <c r="N1340">
        <v>0</v>
      </c>
      <c r="O1340">
        <v>0</v>
      </c>
      <c r="P1340" s="1">
        <v>45199</v>
      </c>
      <c r="Q1340">
        <v>0</v>
      </c>
      <c r="R1340" t="s">
        <v>43</v>
      </c>
      <c r="S1340">
        <v>7.6666666666666599</v>
      </c>
      <c r="T1340" t="s">
        <v>39</v>
      </c>
      <c r="U1340" t="s">
        <v>40</v>
      </c>
      <c r="V1340" t="s">
        <v>41</v>
      </c>
      <c r="W1340" t="s">
        <v>34</v>
      </c>
      <c r="X1340" t="s">
        <v>1577</v>
      </c>
      <c r="Y1340">
        <v>2022</v>
      </c>
      <c r="Z1340">
        <v>2022</v>
      </c>
      <c r="AA1340">
        <v>0.25</v>
      </c>
    </row>
    <row r="1341" spans="1:27" x14ac:dyDescent="0.25">
      <c r="A1341" t="s">
        <v>1574</v>
      </c>
      <c r="B1341" t="s">
        <v>1575</v>
      </c>
      <c r="C1341" t="s">
        <v>1637</v>
      </c>
      <c r="D1341" t="s">
        <v>38</v>
      </c>
      <c r="E1341" s="1">
        <v>44903</v>
      </c>
      <c r="F1341">
        <v>81090.259000000005</v>
      </c>
      <c r="G1341">
        <v>8.08</v>
      </c>
      <c r="H1341">
        <v>11.2</v>
      </c>
      <c r="I1341">
        <v>54.38</v>
      </c>
      <c r="J1341">
        <v>2958295.0129999998</v>
      </c>
      <c r="K1341" s="1">
        <v>44903</v>
      </c>
      <c r="L1341">
        <v>44500</v>
      </c>
      <c r="M1341">
        <v>0</v>
      </c>
      <c r="N1341">
        <v>0</v>
      </c>
      <c r="O1341">
        <v>0</v>
      </c>
      <c r="P1341" s="1">
        <v>45291</v>
      </c>
      <c r="Q1341">
        <v>0</v>
      </c>
      <c r="R1341" t="s">
        <v>43</v>
      </c>
      <c r="S1341">
        <v>8.8333333333333304</v>
      </c>
      <c r="T1341" t="s">
        <v>39</v>
      </c>
      <c r="U1341" t="s">
        <v>40</v>
      </c>
      <c r="V1341" t="s">
        <v>34</v>
      </c>
      <c r="W1341" t="s">
        <v>34</v>
      </c>
      <c r="X1341" t="s">
        <v>1577</v>
      </c>
      <c r="Y1341">
        <v>2022</v>
      </c>
      <c r="Z1341">
        <v>2022</v>
      </c>
      <c r="AA1341">
        <v>0.25</v>
      </c>
    </row>
    <row r="1342" spans="1:27" x14ac:dyDescent="0.25">
      <c r="A1342" t="s">
        <v>1574</v>
      </c>
      <c r="B1342" t="s">
        <v>1578</v>
      </c>
      <c r="C1342" t="s">
        <v>1638</v>
      </c>
      <c r="D1342" t="s">
        <v>38</v>
      </c>
      <c r="E1342" s="1">
        <v>44861</v>
      </c>
      <c r="F1342">
        <v>82110</v>
      </c>
      <c r="G1342">
        <v>7.68</v>
      </c>
      <c r="H1342">
        <v>10.95</v>
      </c>
      <c r="I1342">
        <v>53.41</v>
      </c>
      <c r="J1342">
        <v>2884136</v>
      </c>
      <c r="K1342" s="1">
        <v>44861</v>
      </c>
      <c r="L1342">
        <v>54800</v>
      </c>
      <c r="M1342">
        <v>0</v>
      </c>
      <c r="N1342">
        <v>0</v>
      </c>
      <c r="O1342">
        <v>0</v>
      </c>
      <c r="P1342" s="1">
        <v>45291</v>
      </c>
      <c r="Q1342">
        <v>0</v>
      </c>
      <c r="R1342" t="s">
        <v>43</v>
      </c>
      <c r="S1342">
        <v>7</v>
      </c>
      <c r="T1342" t="s">
        <v>39</v>
      </c>
      <c r="U1342" t="s">
        <v>40</v>
      </c>
      <c r="V1342" t="s">
        <v>34</v>
      </c>
      <c r="W1342" t="s">
        <v>34</v>
      </c>
      <c r="X1342" t="s">
        <v>1577</v>
      </c>
      <c r="Y1342">
        <v>2022</v>
      </c>
      <c r="Z1342">
        <v>2022</v>
      </c>
      <c r="AA1342">
        <v>0.25</v>
      </c>
    </row>
    <row r="1343" spans="1:27" x14ac:dyDescent="0.25">
      <c r="A1343" t="s">
        <v>1574</v>
      </c>
      <c r="B1343" t="s">
        <v>1412</v>
      </c>
      <c r="C1343" t="s">
        <v>1639</v>
      </c>
      <c r="D1343" t="s">
        <v>38</v>
      </c>
      <c r="E1343" s="1">
        <v>45092</v>
      </c>
      <c r="F1343">
        <v>28140</v>
      </c>
      <c r="G1343">
        <v>8.5299999999999994</v>
      </c>
      <c r="H1343">
        <v>11.2</v>
      </c>
      <c r="I1343">
        <v>54.9</v>
      </c>
      <c r="J1343">
        <v>456783</v>
      </c>
      <c r="K1343" s="1">
        <v>45092</v>
      </c>
      <c r="L1343">
        <v>23000</v>
      </c>
      <c r="M1343">
        <v>0</v>
      </c>
      <c r="N1343">
        <v>0</v>
      </c>
      <c r="O1343">
        <v>0</v>
      </c>
      <c r="P1343" s="1">
        <v>45504</v>
      </c>
      <c r="Q1343">
        <v>0</v>
      </c>
      <c r="R1343" t="s">
        <v>43</v>
      </c>
      <c r="S1343">
        <v>7.6666666666666599</v>
      </c>
      <c r="T1343" t="s">
        <v>39</v>
      </c>
      <c r="U1343" t="s">
        <v>40</v>
      </c>
      <c r="V1343" t="s">
        <v>34</v>
      </c>
      <c r="W1343" t="s">
        <v>34</v>
      </c>
      <c r="X1343" t="s">
        <v>1577</v>
      </c>
      <c r="Y1343">
        <v>2023</v>
      </c>
      <c r="Z1343">
        <v>2023</v>
      </c>
      <c r="AA1343">
        <v>0.25</v>
      </c>
    </row>
    <row r="1344" spans="1:27" x14ac:dyDescent="0.25">
      <c r="A1344" t="s">
        <v>1574</v>
      </c>
      <c r="B1344" t="s">
        <v>1615</v>
      </c>
      <c r="C1344" t="s">
        <v>1640</v>
      </c>
      <c r="D1344" t="s">
        <v>30</v>
      </c>
      <c r="E1344" s="1">
        <v>45190</v>
      </c>
      <c r="F1344">
        <v>11453</v>
      </c>
      <c r="G1344">
        <v>8.19</v>
      </c>
      <c r="H1344">
        <v>11.3</v>
      </c>
      <c r="I1344">
        <v>54.59</v>
      </c>
      <c r="J1344">
        <v>172186</v>
      </c>
      <c r="K1344" s="1">
        <v>45190</v>
      </c>
      <c r="L1344">
        <v>8500</v>
      </c>
      <c r="M1344">
        <v>0</v>
      </c>
      <c r="N1344">
        <v>0</v>
      </c>
      <c r="O1344">
        <v>0</v>
      </c>
      <c r="P1344" s="1">
        <v>45565</v>
      </c>
      <c r="Q1344">
        <v>0</v>
      </c>
      <c r="R1344" t="s">
        <v>43</v>
      </c>
      <c r="S1344">
        <v>7.9</v>
      </c>
      <c r="T1344" t="s">
        <v>39</v>
      </c>
      <c r="U1344" t="s">
        <v>40</v>
      </c>
      <c r="V1344" t="s">
        <v>34</v>
      </c>
      <c r="W1344" t="s">
        <v>34</v>
      </c>
      <c r="X1344" t="s">
        <v>1577</v>
      </c>
      <c r="Y1344">
        <v>2023</v>
      </c>
      <c r="Z1344">
        <v>2023</v>
      </c>
      <c r="AA1344">
        <v>0.25</v>
      </c>
    </row>
    <row r="1345" spans="1:27" x14ac:dyDescent="0.25">
      <c r="A1345" t="s">
        <v>1641</v>
      </c>
      <c r="B1345" t="s">
        <v>1642</v>
      </c>
      <c r="C1345" t="s">
        <v>1643</v>
      </c>
      <c r="D1345" t="s">
        <v>38</v>
      </c>
      <c r="E1345" s="1">
        <v>39776</v>
      </c>
      <c r="F1345">
        <v>18100</v>
      </c>
      <c r="G1345">
        <v>9.19</v>
      </c>
      <c r="H1345">
        <v>11.5</v>
      </c>
      <c r="I1345">
        <v>47.71</v>
      </c>
      <c r="J1345">
        <v>285241.45799999998</v>
      </c>
      <c r="K1345" s="1">
        <v>39776</v>
      </c>
      <c r="L1345">
        <v>13700</v>
      </c>
      <c r="M1345">
        <v>8.7100000000000009</v>
      </c>
      <c r="N1345">
        <v>10.5</v>
      </c>
      <c r="O1345">
        <v>47.71</v>
      </c>
      <c r="P1345" s="1">
        <v>39355</v>
      </c>
      <c r="Q1345">
        <v>285241.45799999998</v>
      </c>
      <c r="R1345" t="s">
        <v>31</v>
      </c>
      <c r="S1345">
        <v>7.9</v>
      </c>
      <c r="T1345" t="s">
        <v>39</v>
      </c>
      <c r="U1345" t="s">
        <v>33</v>
      </c>
      <c r="V1345" t="s">
        <v>34</v>
      </c>
      <c r="W1345" t="s">
        <v>34</v>
      </c>
      <c r="X1345" t="s">
        <v>1644</v>
      </c>
      <c r="Y1345">
        <v>2008</v>
      </c>
      <c r="Z1345">
        <v>2008</v>
      </c>
      <c r="AA1345">
        <v>0.39</v>
      </c>
    </row>
    <row r="1346" spans="1:27" x14ac:dyDescent="0.25">
      <c r="A1346" t="s">
        <v>1641</v>
      </c>
      <c r="B1346" t="s">
        <v>1642</v>
      </c>
      <c r="C1346" t="s">
        <v>1645</v>
      </c>
      <c r="D1346" t="s">
        <v>30</v>
      </c>
      <c r="E1346" s="1">
        <v>40218</v>
      </c>
      <c r="F1346">
        <v>67600</v>
      </c>
      <c r="G1346">
        <v>8.98</v>
      </c>
      <c r="H1346">
        <v>11.6</v>
      </c>
      <c r="I1346">
        <v>50.05</v>
      </c>
      <c r="J1346">
        <v>580000</v>
      </c>
      <c r="K1346" s="1">
        <v>40218</v>
      </c>
      <c r="L1346">
        <v>25800</v>
      </c>
      <c r="M1346">
        <v>7.31</v>
      </c>
      <c r="N1346">
        <v>9.8000000000000007</v>
      </c>
      <c r="O1346">
        <v>48.78</v>
      </c>
      <c r="P1346" s="1">
        <v>39813</v>
      </c>
      <c r="Q1346">
        <v>550870.43200000003</v>
      </c>
      <c r="R1346" t="s">
        <v>31</v>
      </c>
      <c r="S1346">
        <v>8.43333333333333</v>
      </c>
      <c r="T1346" t="s">
        <v>39</v>
      </c>
      <c r="U1346" t="s">
        <v>33</v>
      </c>
      <c r="V1346" t="s">
        <v>34</v>
      </c>
      <c r="W1346" t="s">
        <v>34</v>
      </c>
      <c r="X1346" t="s">
        <v>1644</v>
      </c>
      <c r="Y1346">
        <v>2010</v>
      </c>
      <c r="Z1346">
        <v>2010</v>
      </c>
      <c r="AA1346">
        <v>0.39</v>
      </c>
    </row>
    <row r="1347" spans="1:27" x14ac:dyDescent="0.25">
      <c r="A1347" t="s">
        <v>1641</v>
      </c>
      <c r="B1347" t="s">
        <v>1642</v>
      </c>
      <c r="C1347" t="s">
        <v>1646</v>
      </c>
      <c r="D1347" t="s">
        <v>30</v>
      </c>
      <c r="E1347" s="1">
        <v>41263</v>
      </c>
      <c r="F1347">
        <v>31448.277999999998</v>
      </c>
      <c r="G1347">
        <v>7.85</v>
      </c>
      <c r="H1347">
        <v>10.75</v>
      </c>
      <c r="I1347">
        <v>49.6</v>
      </c>
      <c r="J1347">
        <v>575087.37300000002</v>
      </c>
      <c r="K1347" s="1">
        <v>41263</v>
      </c>
      <c r="L1347">
        <v>20925.482</v>
      </c>
      <c r="M1347">
        <v>7.17</v>
      </c>
      <c r="N1347">
        <v>9.5</v>
      </c>
      <c r="O1347">
        <v>49.14</v>
      </c>
      <c r="P1347" s="1">
        <v>40908</v>
      </c>
      <c r="Q1347">
        <v>561738.46200000006</v>
      </c>
      <c r="R1347" t="s">
        <v>31</v>
      </c>
      <c r="S1347">
        <v>7.9</v>
      </c>
      <c r="T1347" t="s">
        <v>39</v>
      </c>
      <c r="U1347" t="s">
        <v>40</v>
      </c>
      <c r="V1347" t="s">
        <v>34</v>
      </c>
      <c r="W1347" t="s">
        <v>34</v>
      </c>
      <c r="X1347" t="s">
        <v>1644</v>
      </c>
      <c r="Y1347">
        <v>2012</v>
      </c>
      <c r="Z1347">
        <v>2012</v>
      </c>
      <c r="AA1347">
        <v>0.39</v>
      </c>
    </row>
    <row r="1348" spans="1:27" x14ac:dyDescent="0.25">
      <c r="A1348" t="s">
        <v>1641</v>
      </c>
      <c r="B1348" t="s">
        <v>1642</v>
      </c>
      <c r="C1348" t="s">
        <v>1647</v>
      </c>
      <c r="D1348" t="s">
        <v>38</v>
      </c>
      <c r="E1348" s="1">
        <v>41263</v>
      </c>
      <c r="F1348">
        <v>19952.203000000001</v>
      </c>
      <c r="G1348">
        <v>8.24</v>
      </c>
      <c r="H1348">
        <v>10.75</v>
      </c>
      <c r="I1348">
        <v>49.6</v>
      </c>
      <c r="J1348">
        <v>369945.45899999997</v>
      </c>
      <c r="K1348" s="1">
        <v>41263</v>
      </c>
      <c r="L1348">
        <v>10898.619000000001</v>
      </c>
      <c r="M1348">
        <v>7.54</v>
      </c>
      <c r="N1348">
        <v>9.5</v>
      </c>
      <c r="O1348">
        <v>49.14</v>
      </c>
      <c r="P1348" s="1">
        <v>40908</v>
      </c>
      <c r="Q1348">
        <v>372661.60200000001</v>
      </c>
      <c r="R1348" t="s">
        <v>31</v>
      </c>
      <c r="S1348">
        <v>7.9</v>
      </c>
      <c r="T1348" t="s">
        <v>39</v>
      </c>
      <c r="U1348" t="s">
        <v>40</v>
      </c>
      <c r="V1348" t="s">
        <v>34</v>
      </c>
      <c r="W1348" t="s">
        <v>34</v>
      </c>
      <c r="X1348" t="s">
        <v>1644</v>
      </c>
      <c r="Y1348">
        <v>2012</v>
      </c>
      <c r="Z1348">
        <v>2012</v>
      </c>
      <c r="AA1348">
        <v>0.39</v>
      </c>
    </row>
    <row r="1349" spans="1:27" x14ac:dyDescent="0.25">
      <c r="A1349" t="s">
        <v>1641</v>
      </c>
      <c r="B1349" t="s">
        <v>1642</v>
      </c>
      <c r="C1349" t="s">
        <v>1648</v>
      </c>
      <c r="D1349" t="s">
        <v>30</v>
      </c>
      <c r="E1349" s="1">
        <v>43336</v>
      </c>
      <c r="F1349">
        <v>18877.760999999999</v>
      </c>
      <c r="G1349">
        <v>7.43</v>
      </c>
      <c r="H1349">
        <v>10.1</v>
      </c>
      <c r="I1349">
        <v>50.97</v>
      </c>
      <c r="J1349">
        <v>730084.33799999999</v>
      </c>
      <c r="K1349" s="1">
        <v>43336</v>
      </c>
      <c r="L1349">
        <v>28900</v>
      </c>
      <c r="M1349">
        <v>6.97</v>
      </c>
      <c r="N1349">
        <v>9.2799999999999994</v>
      </c>
      <c r="O1349">
        <v>50.95</v>
      </c>
      <c r="P1349" s="1">
        <v>42916</v>
      </c>
      <c r="Q1349">
        <v>734837.21799999999</v>
      </c>
      <c r="R1349" t="s">
        <v>31</v>
      </c>
      <c r="S1349">
        <v>9</v>
      </c>
      <c r="T1349" t="s">
        <v>39</v>
      </c>
      <c r="U1349" t="s">
        <v>40</v>
      </c>
      <c r="V1349" t="s">
        <v>41</v>
      </c>
      <c r="W1349" t="s">
        <v>34</v>
      </c>
      <c r="X1349" t="s">
        <v>1644</v>
      </c>
      <c r="Y1349">
        <v>2018</v>
      </c>
      <c r="Z1349">
        <v>2018</v>
      </c>
      <c r="AA1349">
        <v>0.25</v>
      </c>
    </row>
    <row r="1350" spans="1:27" x14ac:dyDescent="0.25">
      <c r="A1350" t="s">
        <v>1641</v>
      </c>
      <c r="B1350" t="s">
        <v>1642</v>
      </c>
      <c r="C1350" t="s">
        <v>1649</v>
      </c>
      <c r="D1350" t="s">
        <v>38</v>
      </c>
      <c r="E1350" s="1">
        <v>43336</v>
      </c>
      <c r="F1350">
        <v>15451.040999999999</v>
      </c>
      <c r="G1350">
        <v>7.67</v>
      </c>
      <c r="H1350">
        <v>10.1</v>
      </c>
      <c r="I1350">
        <v>50.97</v>
      </c>
      <c r="J1350">
        <v>765221.25100000005</v>
      </c>
      <c r="K1350" s="1">
        <v>43336</v>
      </c>
      <c r="L1350">
        <v>17400</v>
      </c>
      <c r="M1350">
        <v>7.15</v>
      </c>
      <c r="N1350">
        <v>9.2799999999999994</v>
      </c>
      <c r="O1350">
        <v>50.95</v>
      </c>
      <c r="P1350" s="1">
        <v>42916</v>
      </c>
      <c r="Q1350">
        <v>788686.88</v>
      </c>
      <c r="R1350" t="s">
        <v>31</v>
      </c>
      <c r="S1350">
        <v>9</v>
      </c>
      <c r="T1350" t="s">
        <v>39</v>
      </c>
      <c r="U1350" t="s">
        <v>40</v>
      </c>
      <c r="V1350" t="s">
        <v>41</v>
      </c>
      <c r="W1350" t="s">
        <v>34</v>
      </c>
      <c r="X1350" t="s">
        <v>1644</v>
      </c>
      <c r="Y1350">
        <v>2018</v>
      </c>
      <c r="Z1350">
        <v>2018</v>
      </c>
      <c r="AA1350">
        <v>0.25</v>
      </c>
    </row>
    <row r="1351" spans="1:27" x14ac:dyDescent="0.25">
      <c r="A1351" t="s">
        <v>1650</v>
      </c>
      <c r="B1351" t="s">
        <v>1205</v>
      </c>
      <c r="C1351" t="s">
        <v>1651</v>
      </c>
      <c r="D1351" t="s">
        <v>30</v>
      </c>
      <c r="E1351" s="1">
        <v>40205</v>
      </c>
      <c r="F1351">
        <v>132900</v>
      </c>
      <c r="G1351">
        <v>8.83</v>
      </c>
      <c r="H1351">
        <v>11.5</v>
      </c>
      <c r="I1351">
        <v>53</v>
      </c>
      <c r="J1351">
        <v>3285000</v>
      </c>
      <c r="K1351" s="1">
        <v>40205</v>
      </c>
      <c r="L1351">
        <v>74125</v>
      </c>
      <c r="M1351">
        <v>8.41</v>
      </c>
      <c r="N1351">
        <v>10.7</v>
      </c>
      <c r="O1351">
        <v>53</v>
      </c>
      <c r="P1351" s="1">
        <v>39813</v>
      </c>
      <c r="Q1351">
        <v>3189295</v>
      </c>
      <c r="R1351" t="s">
        <v>51</v>
      </c>
      <c r="S1351">
        <v>6.1333333333333302</v>
      </c>
      <c r="T1351" t="s">
        <v>32</v>
      </c>
      <c r="U1351" t="s">
        <v>40</v>
      </c>
      <c r="V1351" t="s">
        <v>34</v>
      </c>
      <c r="W1351" t="s">
        <v>34</v>
      </c>
      <c r="X1351" t="s">
        <v>1652</v>
      </c>
      <c r="Y1351">
        <v>2010</v>
      </c>
      <c r="Z1351">
        <v>2010</v>
      </c>
      <c r="AA1351">
        <v>0.39</v>
      </c>
    </row>
    <row r="1352" spans="1:27" x14ac:dyDescent="0.25">
      <c r="A1352" t="s">
        <v>1650</v>
      </c>
      <c r="B1352" t="s">
        <v>1653</v>
      </c>
      <c r="C1352" t="s">
        <v>1654</v>
      </c>
      <c r="D1352" t="s">
        <v>30</v>
      </c>
      <c r="E1352" s="1">
        <v>40374</v>
      </c>
      <c r="F1352">
        <v>197600</v>
      </c>
      <c r="G1352">
        <v>9.0299999999999994</v>
      </c>
      <c r="H1352">
        <v>11.6</v>
      </c>
      <c r="I1352">
        <v>52.96</v>
      </c>
      <c r="J1352">
        <v>4821000</v>
      </c>
      <c r="K1352" s="1">
        <v>40374</v>
      </c>
      <c r="L1352">
        <v>101200</v>
      </c>
      <c r="M1352">
        <v>8.56</v>
      </c>
      <c r="N1352">
        <v>10.7</v>
      </c>
      <c r="O1352">
        <v>52.96</v>
      </c>
      <c r="P1352" s="1">
        <v>40086</v>
      </c>
      <c r="Q1352">
        <v>4759342</v>
      </c>
      <c r="R1352" t="s">
        <v>51</v>
      </c>
      <c r="S1352">
        <v>6.0333333333333297</v>
      </c>
      <c r="T1352" t="s">
        <v>32</v>
      </c>
      <c r="U1352" t="s">
        <v>40</v>
      </c>
      <c r="V1352" t="s">
        <v>41</v>
      </c>
      <c r="W1352" t="s">
        <v>34</v>
      </c>
      <c r="X1352" t="s">
        <v>1652</v>
      </c>
      <c r="Y1352">
        <v>2010</v>
      </c>
      <c r="Z1352">
        <v>2010</v>
      </c>
      <c r="AA1352">
        <v>0.39</v>
      </c>
    </row>
    <row r="1353" spans="1:27" x14ac:dyDescent="0.25">
      <c r="A1353" t="s">
        <v>1650</v>
      </c>
      <c r="B1353" t="s">
        <v>1653</v>
      </c>
      <c r="C1353" t="s">
        <v>1655</v>
      </c>
      <c r="D1353" t="s">
        <v>30</v>
      </c>
      <c r="E1353" s="1">
        <v>40451</v>
      </c>
      <c r="F1353">
        <v>54600</v>
      </c>
      <c r="G1353">
        <v>8.6</v>
      </c>
      <c r="H1353">
        <v>11</v>
      </c>
      <c r="I1353">
        <v>53.36</v>
      </c>
      <c r="J1353">
        <v>462000</v>
      </c>
      <c r="K1353" s="1">
        <v>40451</v>
      </c>
      <c r="L1353">
        <v>47300</v>
      </c>
      <c r="M1353">
        <v>8.6300000000000008</v>
      </c>
      <c r="N1353">
        <v>11</v>
      </c>
      <c r="O1353">
        <v>53.52</v>
      </c>
      <c r="P1353" s="1">
        <v>40359</v>
      </c>
      <c r="Q1353">
        <v>399100</v>
      </c>
      <c r="R1353" t="s">
        <v>51</v>
      </c>
      <c r="S1353">
        <v>4.1666666666666599</v>
      </c>
      <c r="T1353" t="s">
        <v>112</v>
      </c>
      <c r="U1353" t="s">
        <v>33</v>
      </c>
      <c r="V1353" t="s">
        <v>34</v>
      </c>
      <c r="W1353" t="s">
        <v>34</v>
      </c>
      <c r="X1353" t="s">
        <v>1652</v>
      </c>
      <c r="Y1353">
        <v>2010</v>
      </c>
      <c r="Z1353">
        <v>2010</v>
      </c>
      <c r="AA1353">
        <v>0.39</v>
      </c>
    </row>
    <row r="1354" spans="1:27" x14ac:dyDescent="0.25">
      <c r="A1354" t="s">
        <v>1650</v>
      </c>
      <c r="B1354" t="s">
        <v>1653</v>
      </c>
      <c r="C1354" t="s">
        <v>1656</v>
      </c>
      <c r="D1354" t="s">
        <v>30</v>
      </c>
      <c r="E1354" s="1">
        <v>40816</v>
      </c>
      <c r="F1354">
        <v>58500</v>
      </c>
      <c r="G1354">
        <v>8.85</v>
      </c>
      <c r="H1354">
        <v>0</v>
      </c>
      <c r="I1354">
        <v>54.58</v>
      </c>
      <c r="J1354">
        <v>484700</v>
      </c>
      <c r="K1354" s="1">
        <v>40816</v>
      </c>
      <c r="L1354">
        <v>52783.341999999997</v>
      </c>
      <c r="M1354">
        <v>8.85</v>
      </c>
      <c r="N1354">
        <v>0</v>
      </c>
      <c r="O1354">
        <v>54.67</v>
      </c>
      <c r="P1354" s="1">
        <v>40724</v>
      </c>
      <c r="Q1354">
        <v>436725</v>
      </c>
      <c r="R1354" t="s">
        <v>51</v>
      </c>
      <c r="S1354">
        <v>4.2</v>
      </c>
      <c r="T1354" t="s">
        <v>112</v>
      </c>
      <c r="U1354" t="s">
        <v>33</v>
      </c>
      <c r="V1354" t="s">
        <v>34</v>
      </c>
      <c r="W1354" t="s">
        <v>34</v>
      </c>
      <c r="X1354" t="s">
        <v>1652</v>
      </c>
      <c r="Y1354">
        <v>2011</v>
      </c>
      <c r="Z1354">
        <v>2011</v>
      </c>
      <c r="AA1354">
        <v>0.39</v>
      </c>
    </row>
    <row r="1355" spans="1:27" x14ac:dyDescent="0.25">
      <c r="A1355" t="s">
        <v>1650</v>
      </c>
      <c r="B1355" t="s">
        <v>1205</v>
      </c>
      <c r="C1355" t="s">
        <v>1657</v>
      </c>
      <c r="D1355" t="s">
        <v>30</v>
      </c>
      <c r="E1355" s="1">
        <v>40933</v>
      </c>
      <c r="F1355">
        <v>215522</v>
      </c>
      <c r="G1355">
        <v>8.6300000000000008</v>
      </c>
      <c r="H1355">
        <v>11.5</v>
      </c>
      <c r="I1355">
        <v>53</v>
      </c>
      <c r="J1355">
        <v>4094853</v>
      </c>
      <c r="K1355" s="1">
        <v>40933</v>
      </c>
      <c r="L1355">
        <v>92844</v>
      </c>
      <c r="M1355">
        <v>8.1</v>
      </c>
      <c r="N1355">
        <v>10.5</v>
      </c>
      <c r="O1355">
        <v>53</v>
      </c>
      <c r="P1355" s="1">
        <v>40543</v>
      </c>
      <c r="Q1355">
        <v>3963064</v>
      </c>
      <c r="R1355" t="s">
        <v>51</v>
      </c>
      <c r="S1355">
        <v>5.7666666666666604</v>
      </c>
      <c r="T1355" t="s">
        <v>32</v>
      </c>
      <c r="U1355" t="s">
        <v>40</v>
      </c>
      <c r="V1355" t="s">
        <v>41</v>
      </c>
      <c r="W1355" t="s">
        <v>34</v>
      </c>
      <c r="X1355" t="s">
        <v>1652</v>
      </c>
      <c r="Y1355">
        <v>2012</v>
      </c>
      <c r="Z1355">
        <v>2012</v>
      </c>
      <c r="AA1355">
        <v>0.39</v>
      </c>
    </row>
    <row r="1356" spans="1:27" x14ac:dyDescent="0.25">
      <c r="A1356" t="s">
        <v>1650</v>
      </c>
      <c r="B1356" t="s">
        <v>1653</v>
      </c>
      <c r="C1356" t="s">
        <v>1658</v>
      </c>
      <c r="D1356" t="s">
        <v>30</v>
      </c>
      <c r="E1356" s="1">
        <v>41178</v>
      </c>
      <c r="F1356">
        <v>56747</v>
      </c>
      <c r="G1356">
        <v>8.74</v>
      </c>
      <c r="H1356">
        <v>0</v>
      </c>
      <c r="I1356">
        <v>54.11</v>
      </c>
      <c r="J1356">
        <v>1594736</v>
      </c>
      <c r="K1356" s="1">
        <v>41178</v>
      </c>
      <c r="L1356">
        <v>52148.913</v>
      </c>
      <c r="M1356">
        <v>8.75</v>
      </c>
      <c r="N1356">
        <v>0</v>
      </c>
      <c r="O1356">
        <v>54.28</v>
      </c>
      <c r="P1356" s="1">
        <v>41090</v>
      </c>
      <c r="Q1356">
        <v>1540355</v>
      </c>
      <c r="R1356" t="s">
        <v>51</v>
      </c>
      <c r="S1356">
        <v>3.9666666666666601</v>
      </c>
      <c r="T1356" t="s">
        <v>112</v>
      </c>
      <c r="U1356" t="s">
        <v>33</v>
      </c>
      <c r="V1356" t="s">
        <v>34</v>
      </c>
      <c r="W1356" t="s">
        <v>34</v>
      </c>
      <c r="X1356" t="s">
        <v>1652</v>
      </c>
      <c r="Y1356">
        <v>2012</v>
      </c>
      <c r="Z1356">
        <v>2012</v>
      </c>
      <c r="AA1356">
        <v>0.39</v>
      </c>
    </row>
    <row r="1357" spans="1:27" x14ac:dyDescent="0.25">
      <c r="A1357" t="s">
        <v>1650</v>
      </c>
      <c r="B1357" t="s">
        <v>1653</v>
      </c>
      <c r="C1357" t="s">
        <v>1659</v>
      </c>
      <c r="D1357" t="s">
        <v>30</v>
      </c>
      <c r="E1357" s="1">
        <v>41262</v>
      </c>
      <c r="F1357">
        <v>151502</v>
      </c>
      <c r="G1357">
        <v>8.56</v>
      </c>
      <c r="H1357">
        <v>10.95</v>
      </c>
      <c r="I1357">
        <v>52.18</v>
      </c>
      <c r="J1357">
        <v>4869135</v>
      </c>
      <c r="K1357" s="1">
        <v>41262</v>
      </c>
      <c r="L1357">
        <v>97075</v>
      </c>
      <c r="M1357">
        <v>8.1999999999999993</v>
      </c>
      <c r="N1357">
        <v>10.25</v>
      </c>
      <c r="O1357">
        <v>52.18</v>
      </c>
      <c r="P1357" s="1">
        <v>40908</v>
      </c>
      <c r="Q1357">
        <v>4842524</v>
      </c>
      <c r="R1357" t="s">
        <v>51</v>
      </c>
      <c r="S1357">
        <v>5.7666666666666604</v>
      </c>
      <c r="T1357" t="s">
        <v>32</v>
      </c>
      <c r="U1357" t="s">
        <v>40</v>
      </c>
      <c r="V1357" t="s">
        <v>34</v>
      </c>
      <c r="W1357" t="s">
        <v>34</v>
      </c>
      <c r="X1357" t="s">
        <v>1652</v>
      </c>
      <c r="Y1357">
        <v>2012</v>
      </c>
      <c r="Z1357">
        <v>2012</v>
      </c>
      <c r="AA1357">
        <v>0.39</v>
      </c>
    </row>
    <row r="1358" spans="1:27" x14ac:dyDescent="0.25">
      <c r="A1358" t="s">
        <v>1650</v>
      </c>
      <c r="B1358" t="s">
        <v>1653</v>
      </c>
      <c r="C1358" t="s">
        <v>1660</v>
      </c>
      <c r="D1358" t="s">
        <v>38</v>
      </c>
      <c r="E1358" s="1">
        <v>41193</v>
      </c>
      <c r="F1358">
        <v>8777.8050000000003</v>
      </c>
      <c r="G1358">
        <v>8.34</v>
      </c>
      <c r="H1358">
        <v>0</v>
      </c>
      <c r="I1358">
        <v>54.15</v>
      </c>
      <c r="J1358">
        <v>467420.31699999998</v>
      </c>
      <c r="K1358" s="1">
        <v>41193</v>
      </c>
      <c r="L1358">
        <v>7527</v>
      </c>
      <c r="M1358">
        <v>8.34</v>
      </c>
      <c r="N1358">
        <v>0</v>
      </c>
      <c r="O1358">
        <v>54.28</v>
      </c>
      <c r="P1358" s="1">
        <v>40999</v>
      </c>
      <c r="Q1358">
        <v>467392.04399999999</v>
      </c>
      <c r="R1358" t="s">
        <v>51</v>
      </c>
      <c r="S1358">
        <v>3.93333333333333</v>
      </c>
      <c r="T1358" t="s">
        <v>39</v>
      </c>
      <c r="U1358" t="s">
        <v>33</v>
      </c>
      <c r="V1358" t="s">
        <v>34</v>
      </c>
      <c r="W1358" t="s">
        <v>34</v>
      </c>
      <c r="X1358" t="s">
        <v>1652</v>
      </c>
      <c r="Y1358">
        <v>2012</v>
      </c>
      <c r="Z1358">
        <v>2012</v>
      </c>
      <c r="AA1358">
        <v>0.39</v>
      </c>
    </row>
    <row r="1359" spans="1:27" x14ac:dyDescent="0.25">
      <c r="A1359" t="s">
        <v>1650</v>
      </c>
      <c r="B1359" t="s">
        <v>1653</v>
      </c>
      <c r="C1359" t="s">
        <v>1661</v>
      </c>
      <c r="D1359" t="s">
        <v>38</v>
      </c>
      <c r="E1359" s="1">
        <v>40829</v>
      </c>
      <c r="F1359">
        <v>8600</v>
      </c>
      <c r="G1359">
        <v>8.44</v>
      </c>
      <c r="H1359">
        <v>0</v>
      </c>
      <c r="I1359">
        <v>54.58</v>
      </c>
      <c r="J1359">
        <v>438800</v>
      </c>
      <c r="K1359" s="1">
        <v>40829</v>
      </c>
      <c r="L1359">
        <v>8500</v>
      </c>
      <c r="M1359">
        <v>8.44</v>
      </c>
      <c r="N1359">
        <v>0</v>
      </c>
      <c r="O1359">
        <v>54.58</v>
      </c>
      <c r="P1359" s="1">
        <v>40633</v>
      </c>
      <c r="Q1359">
        <v>438800</v>
      </c>
      <c r="R1359" t="s">
        <v>51</v>
      </c>
      <c r="S1359">
        <v>4</v>
      </c>
      <c r="T1359" t="s">
        <v>39</v>
      </c>
      <c r="U1359" t="s">
        <v>33</v>
      </c>
      <c r="V1359" t="s">
        <v>34</v>
      </c>
      <c r="W1359" t="s">
        <v>34</v>
      </c>
      <c r="X1359" t="s">
        <v>1652</v>
      </c>
      <c r="Y1359">
        <v>2011</v>
      </c>
      <c r="Z1359">
        <v>2011</v>
      </c>
      <c r="AA1359">
        <v>0.39</v>
      </c>
    </row>
    <row r="1360" spans="1:27" x14ac:dyDescent="0.25">
      <c r="A1360" t="s">
        <v>1650</v>
      </c>
      <c r="B1360" t="s">
        <v>1205</v>
      </c>
      <c r="C1360" t="s">
        <v>1662</v>
      </c>
      <c r="D1360" t="s">
        <v>30</v>
      </c>
      <c r="E1360" s="1">
        <v>41528</v>
      </c>
      <c r="F1360">
        <v>220064</v>
      </c>
      <c r="G1360">
        <v>8.4499999999999993</v>
      </c>
      <c r="H1360">
        <v>11.25</v>
      </c>
      <c r="I1360">
        <v>53</v>
      </c>
      <c r="J1360">
        <v>4313858</v>
      </c>
      <c r="K1360" s="1">
        <v>41528</v>
      </c>
      <c r="L1360">
        <v>118622</v>
      </c>
      <c r="M1360">
        <v>7.89</v>
      </c>
      <c r="N1360">
        <v>10.199999999999999</v>
      </c>
      <c r="O1360">
        <v>53</v>
      </c>
      <c r="P1360" s="1">
        <v>41090</v>
      </c>
      <c r="Q1360">
        <v>4228964</v>
      </c>
      <c r="R1360" t="s">
        <v>51</v>
      </c>
      <c r="S1360">
        <v>5.9</v>
      </c>
      <c r="T1360" t="s">
        <v>32</v>
      </c>
      <c r="U1360" t="s">
        <v>40</v>
      </c>
      <c r="V1360" t="s">
        <v>41</v>
      </c>
      <c r="W1360" t="s">
        <v>34</v>
      </c>
      <c r="X1360" t="s">
        <v>1652</v>
      </c>
      <c r="Y1360">
        <v>2013</v>
      </c>
      <c r="Z1360">
        <v>2013</v>
      </c>
      <c r="AA1360">
        <v>0.39</v>
      </c>
    </row>
    <row r="1361" spans="1:27" x14ac:dyDescent="0.25">
      <c r="A1361" t="s">
        <v>1650</v>
      </c>
      <c r="B1361" t="s">
        <v>1653</v>
      </c>
      <c r="C1361" t="s">
        <v>1663</v>
      </c>
      <c r="D1361" t="s">
        <v>30</v>
      </c>
      <c r="E1361" s="1">
        <v>41535</v>
      </c>
      <c r="F1361">
        <v>69671</v>
      </c>
      <c r="G1361">
        <v>8.56</v>
      </c>
      <c r="H1361">
        <v>0</v>
      </c>
      <c r="I1361">
        <v>53.68</v>
      </c>
      <c r="J1361">
        <v>2126935</v>
      </c>
      <c r="K1361" s="1">
        <v>41535</v>
      </c>
      <c r="L1361">
        <v>67240.232000000004</v>
      </c>
      <c r="M1361">
        <v>8.56</v>
      </c>
      <c r="N1361">
        <v>0</v>
      </c>
      <c r="O1361">
        <v>53.86</v>
      </c>
      <c r="P1361" s="1">
        <v>41455</v>
      </c>
      <c r="Q1361">
        <v>2106051</v>
      </c>
      <c r="R1361" t="s">
        <v>51</v>
      </c>
      <c r="S1361">
        <v>3.7</v>
      </c>
      <c r="T1361" t="s">
        <v>112</v>
      </c>
      <c r="U1361" t="s">
        <v>33</v>
      </c>
      <c r="V1361" t="s">
        <v>34</v>
      </c>
      <c r="W1361" t="s">
        <v>34</v>
      </c>
      <c r="X1361" t="s">
        <v>1652</v>
      </c>
      <c r="Y1361">
        <v>2013</v>
      </c>
      <c r="Z1361">
        <v>2013</v>
      </c>
      <c r="AA1361">
        <v>0.39</v>
      </c>
    </row>
    <row r="1362" spans="1:27" x14ac:dyDescent="0.25">
      <c r="A1362" t="s">
        <v>1650</v>
      </c>
      <c r="B1362" t="s">
        <v>1653</v>
      </c>
      <c r="C1362" t="s">
        <v>1664</v>
      </c>
      <c r="D1362" t="s">
        <v>30</v>
      </c>
      <c r="E1362" s="1">
        <v>41906</v>
      </c>
      <c r="F1362">
        <v>70038</v>
      </c>
      <c r="G1362">
        <v>8.51</v>
      </c>
      <c r="H1362">
        <v>0</v>
      </c>
      <c r="I1362">
        <v>53.29</v>
      </c>
      <c r="J1362">
        <v>2701222</v>
      </c>
      <c r="K1362" s="1">
        <v>41906</v>
      </c>
      <c r="L1362">
        <v>66237.453999999998</v>
      </c>
      <c r="M1362">
        <v>8.5299999999999994</v>
      </c>
      <c r="N1362">
        <v>0</v>
      </c>
      <c r="O1362">
        <v>53.52</v>
      </c>
      <c r="P1362" s="1">
        <v>41820</v>
      </c>
      <c r="Q1362">
        <v>2667474</v>
      </c>
      <c r="R1362" t="s">
        <v>51</v>
      </c>
      <c r="S1362">
        <v>3.9</v>
      </c>
      <c r="T1362" t="s">
        <v>112</v>
      </c>
      <c r="U1362" t="s">
        <v>33</v>
      </c>
      <c r="V1362" t="s">
        <v>34</v>
      </c>
      <c r="W1362" t="s">
        <v>34</v>
      </c>
      <c r="X1362" t="s">
        <v>1652</v>
      </c>
      <c r="Y1362">
        <v>2014</v>
      </c>
      <c r="Z1362">
        <v>2014</v>
      </c>
      <c r="AA1362">
        <v>0.39</v>
      </c>
    </row>
    <row r="1363" spans="1:27" x14ac:dyDescent="0.25">
      <c r="A1363" t="s">
        <v>1650</v>
      </c>
      <c r="B1363" t="s">
        <v>1653</v>
      </c>
      <c r="C1363" t="s">
        <v>1665</v>
      </c>
      <c r="D1363" t="s">
        <v>38</v>
      </c>
      <c r="E1363" s="1">
        <v>41927</v>
      </c>
      <c r="F1363">
        <v>-2997.17</v>
      </c>
      <c r="G1363">
        <v>8.11</v>
      </c>
      <c r="H1363">
        <v>0</v>
      </c>
      <c r="I1363">
        <v>53.33</v>
      </c>
      <c r="J1363">
        <v>500894.228</v>
      </c>
      <c r="K1363" s="1">
        <v>41927</v>
      </c>
      <c r="L1363">
        <v>-2647.3229999999999</v>
      </c>
      <c r="M1363">
        <v>8.1300000000000008</v>
      </c>
      <c r="N1363">
        <v>0</v>
      </c>
      <c r="O1363">
        <v>53.52</v>
      </c>
      <c r="P1363" s="1">
        <v>41729</v>
      </c>
      <c r="Q1363">
        <v>500909.89</v>
      </c>
      <c r="R1363" t="s">
        <v>51</v>
      </c>
      <c r="S1363">
        <v>4.1333333333333302</v>
      </c>
      <c r="T1363" t="s">
        <v>39</v>
      </c>
      <c r="U1363" t="s">
        <v>33</v>
      </c>
      <c r="V1363" t="s">
        <v>34</v>
      </c>
      <c r="W1363" t="s">
        <v>34</v>
      </c>
      <c r="X1363" t="s">
        <v>1652</v>
      </c>
      <c r="Y1363">
        <v>2014</v>
      </c>
      <c r="Z1363">
        <v>2014</v>
      </c>
      <c r="AA1363">
        <v>0.39</v>
      </c>
    </row>
    <row r="1364" spans="1:27" x14ac:dyDescent="0.25">
      <c r="A1364" t="s">
        <v>1650</v>
      </c>
      <c r="B1364" t="s">
        <v>1653</v>
      </c>
      <c r="C1364" t="s">
        <v>1666</v>
      </c>
      <c r="D1364" t="s">
        <v>30</v>
      </c>
      <c r="E1364" s="1">
        <v>42270</v>
      </c>
      <c r="F1364">
        <v>69648</v>
      </c>
      <c r="G1364">
        <v>8.4499999999999993</v>
      </c>
      <c r="H1364">
        <v>0</v>
      </c>
      <c r="I1364">
        <v>52.46</v>
      </c>
      <c r="J1364">
        <v>3267493</v>
      </c>
      <c r="K1364" s="1">
        <v>42270</v>
      </c>
      <c r="L1364">
        <v>64526</v>
      </c>
      <c r="M1364">
        <v>8.57</v>
      </c>
      <c r="N1364">
        <v>0</v>
      </c>
      <c r="O1364">
        <v>52.66</v>
      </c>
      <c r="P1364" s="1">
        <v>42185</v>
      </c>
      <c r="Q1364">
        <v>3214067</v>
      </c>
      <c r="R1364" t="s">
        <v>51</v>
      </c>
      <c r="S1364">
        <v>3.9</v>
      </c>
      <c r="T1364" t="s">
        <v>112</v>
      </c>
      <c r="U1364" t="s">
        <v>33</v>
      </c>
      <c r="V1364" t="s">
        <v>34</v>
      </c>
      <c r="W1364" t="s">
        <v>34</v>
      </c>
      <c r="X1364" t="s">
        <v>1652</v>
      </c>
      <c r="Y1364">
        <v>2015</v>
      </c>
      <c r="Z1364">
        <v>2015</v>
      </c>
      <c r="AA1364">
        <v>0.39</v>
      </c>
    </row>
    <row r="1365" spans="1:27" x14ac:dyDescent="0.25">
      <c r="A1365" t="s">
        <v>1650</v>
      </c>
      <c r="B1365" t="s">
        <v>1653</v>
      </c>
      <c r="C1365" t="s">
        <v>1667</v>
      </c>
      <c r="D1365" t="s">
        <v>30</v>
      </c>
      <c r="E1365" s="1">
        <v>42662</v>
      </c>
      <c r="F1365">
        <v>74161</v>
      </c>
      <c r="G1365">
        <v>8.19</v>
      </c>
      <c r="H1365">
        <v>0</v>
      </c>
      <c r="I1365">
        <v>51.18</v>
      </c>
      <c r="J1365">
        <v>3878381</v>
      </c>
      <c r="K1365" s="1">
        <v>42662</v>
      </c>
      <c r="L1365">
        <v>64428</v>
      </c>
      <c r="M1365">
        <v>8.24</v>
      </c>
      <c r="N1365">
        <v>0</v>
      </c>
      <c r="O1365">
        <v>51.35</v>
      </c>
      <c r="P1365" s="1">
        <v>42551</v>
      </c>
      <c r="Q1365">
        <v>3788217</v>
      </c>
      <c r="R1365" t="s">
        <v>51</v>
      </c>
      <c r="S1365">
        <v>3.8</v>
      </c>
      <c r="T1365" t="s">
        <v>112</v>
      </c>
      <c r="U1365" t="s">
        <v>33</v>
      </c>
      <c r="V1365">
        <v>0</v>
      </c>
      <c r="W1365">
        <v>0</v>
      </c>
      <c r="X1365" t="s">
        <v>1652</v>
      </c>
      <c r="Y1365">
        <v>2016</v>
      </c>
      <c r="Z1365">
        <v>2016</v>
      </c>
      <c r="AA1365">
        <v>0.39</v>
      </c>
    </row>
    <row r="1366" spans="1:27" x14ac:dyDescent="0.25">
      <c r="A1366" t="s">
        <v>1650</v>
      </c>
      <c r="B1366" t="s">
        <v>1211</v>
      </c>
      <c r="C1366" t="s">
        <v>1668</v>
      </c>
      <c r="D1366" t="s">
        <v>30</v>
      </c>
      <c r="E1366" s="1">
        <v>42711</v>
      </c>
      <c r="F1366">
        <v>79000</v>
      </c>
      <c r="G1366">
        <v>7.55</v>
      </c>
      <c r="H1366">
        <v>10.75</v>
      </c>
      <c r="I1366">
        <v>53</v>
      </c>
      <c r="J1366">
        <v>1318993</v>
      </c>
      <c r="K1366" s="1">
        <v>42711</v>
      </c>
      <c r="L1366">
        <v>56209</v>
      </c>
      <c r="M1366">
        <v>7.21</v>
      </c>
      <c r="N1366">
        <v>10.1</v>
      </c>
      <c r="O1366">
        <v>53</v>
      </c>
      <c r="P1366" s="1">
        <v>42369</v>
      </c>
      <c r="Q1366">
        <v>1305964</v>
      </c>
      <c r="R1366" t="s">
        <v>51</v>
      </c>
      <c r="S1366">
        <v>5.3</v>
      </c>
      <c r="T1366" t="s">
        <v>32</v>
      </c>
      <c r="U1366" t="s">
        <v>40</v>
      </c>
      <c r="V1366" t="s">
        <v>41</v>
      </c>
      <c r="W1366" t="s">
        <v>34</v>
      </c>
      <c r="X1366" t="s">
        <v>1652</v>
      </c>
      <c r="Y1366">
        <v>2016</v>
      </c>
      <c r="Z1366">
        <v>2016</v>
      </c>
      <c r="AA1366">
        <v>0.39</v>
      </c>
    </row>
    <row r="1367" spans="1:27" x14ac:dyDescent="0.25">
      <c r="A1367" t="s">
        <v>1650</v>
      </c>
      <c r="B1367" t="s">
        <v>1653</v>
      </c>
      <c r="C1367" t="s">
        <v>1669</v>
      </c>
      <c r="D1367" t="s">
        <v>38</v>
      </c>
      <c r="E1367" s="1">
        <v>43005</v>
      </c>
      <c r="F1367">
        <v>9022.098</v>
      </c>
      <c r="G1367">
        <v>8.15</v>
      </c>
      <c r="H1367">
        <v>0</v>
      </c>
      <c r="I1367">
        <v>52.16</v>
      </c>
      <c r="J1367">
        <v>588958.98499999999</v>
      </c>
      <c r="K1367" s="1">
        <v>43005</v>
      </c>
      <c r="L1367">
        <v>8633.5380000000005</v>
      </c>
      <c r="M1367">
        <v>8.15</v>
      </c>
      <c r="N1367">
        <v>0</v>
      </c>
      <c r="O1367">
        <v>52.16</v>
      </c>
      <c r="P1367" s="1">
        <v>42825</v>
      </c>
      <c r="Q1367">
        <v>588953.02399999998</v>
      </c>
      <c r="R1367" t="s">
        <v>51</v>
      </c>
      <c r="S1367">
        <v>3.4666666666666601</v>
      </c>
      <c r="T1367" t="s">
        <v>39</v>
      </c>
      <c r="U1367" t="s">
        <v>33</v>
      </c>
      <c r="V1367" t="s">
        <v>34</v>
      </c>
      <c r="W1367" t="s">
        <v>34</v>
      </c>
      <c r="X1367" t="s">
        <v>1652</v>
      </c>
      <c r="Y1367">
        <v>2017</v>
      </c>
      <c r="Z1367">
        <v>2017</v>
      </c>
      <c r="AA1367">
        <v>0.39</v>
      </c>
    </row>
    <row r="1368" spans="1:27" x14ac:dyDescent="0.25">
      <c r="A1368" t="s">
        <v>1650</v>
      </c>
      <c r="B1368" t="s">
        <v>1653</v>
      </c>
      <c r="C1368" t="s">
        <v>1670</v>
      </c>
      <c r="D1368" t="s">
        <v>38</v>
      </c>
      <c r="E1368" s="1">
        <v>42656</v>
      </c>
      <c r="F1368">
        <v>4386.6949999999997</v>
      </c>
      <c r="G1368">
        <v>8.07</v>
      </c>
      <c r="H1368">
        <v>0</v>
      </c>
      <c r="I1368">
        <v>51.18</v>
      </c>
      <c r="J1368">
        <v>545712.88199999998</v>
      </c>
      <c r="K1368" s="1">
        <v>42656</v>
      </c>
      <c r="L1368">
        <v>4086.1469999999999</v>
      </c>
      <c r="M1368">
        <v>8.11</v>
      </c>
      <c r="N1368">
        <v>0</v>
      </c>
      <c r="O1368">
        <v>51.35</v>
      </c>
      <c r="P1368" s="1">
        <v>42460</v>
      </c>
      <c r="Q1368">
        <v>545701.06599999999</v>
      </c>
      <c r="R1368" t="s">
        <v>51</v>
      </c>
      <c r="S1368">
        <v>4</v>
      </c>
      <c r="T1368" t="s">
        <v>39</v>
      </c>
      <c r="U1368" t="s">
        <v>33</v>
      </c>
      <c r="V1368" t="s">
        <v>34</v>
      </c>
      <c r="W1368" t="s">
        <v>34</v>
      </c>
      <c r="X1368" t="s">
        <v>1652</v>
      </c>
      <c r="Y1368">
        <v>2016</v>
      </c>
      <c r="Z1368">
        <v>2016</v>
      </c>
      <c r="AA1368">
        <v>0.39</v>
      </c>
    </row>
    <row r="1369" spans="1:27" x14ac:dyDescent="0.25">
      <c r="A1369" t="s">
        <v>1650</v>
      </c>
      <c r="B1369" t="s">
        <v>1203</v>
      </c>
      <c r="C1369" t="s">
        <v>1671</v>
      </c>
      <c r="D1369" t="s">
        <v>38</v>
      </c>
      <c r="E1369" s="1">
        <v>42656</v>
      </c>
      <c r="F1369">
        <v>15555.221</v>
      </c>
      <c r="G1369">
        <v>8.9600000000000009</v>
      </c>
      <c r="H1369">
        <v>12.6</v>
      </c>
      <c r="I1369">
        <v>53</v>
      </c>
      <c r="J1369">
        <v>246093.58300000001</v>
      </c>
      <c r="K1369" s="1">
        <v>42656</v>
      </c>
      <c r="L1369">
        <v>8300</v>
      </c>
      <c r="M1369">
        <v>7.68</v>
      </c>
      <c r="N1369">
        <v>10.199999999999999</v>
      </c>
      <c r="O1369">
        <v>53</v>
      </c>
      <c r="P1369" s="1">
        <v>42460</v>
      </c>
      <c r="Q1369">
        <v>246085.576</v>
      </c>
      <c r="R1369" t="s">
        <v>51</v>
      </c>
      <c r="S1369">
        <v>4</v>
      </c>
      <c r="T1369" t="s">
        <v>39</v>
      </c>
      <c r="U1369" t="s">
        <v>40</v>
      </c>
      <c r="V1369" t="s">
        <v>34</v>
      </c>
      <c r="W1369" t="s">
        <v>34</v>
      </c>
      <c r="X1369" t="s">
        <v>1652</v>
      </c>
      <c r="Y1369">
        <v>2016</v>
      </c>
      <c r="Z1369">
        <v>2016</v>
      </c>
      <c r="AA1369">
        <v>0.39</v>
      </c>
    </row>
    <row r="1370" spans="1:27" x14ac:dyDescent="0.25">
      <c r="A1370" t="s">
        <v>1650</v>
      </c>
      <c r="B1370" t="s">
        <v>1203</v>
      </c>
      <c r="C1370" t="s">
        <v>1672</v>
      </c>
      <c r="D1370" t="s">
        <v>38</v>
      </c>
      <c r="E1370" s="1">
        <v>43005</v>
      </c>
      <c r="F1370">
        <v>17223.522000000001</v>
      </c>
      <c r="G1370">
        <v>8.8699999999999992</v>
      </c>
      <c r="H1370">
        <v>12.6</v>
      </c>
      <c r="I1370">
        <v>53</v>
      </c>
      <c r="J1370">
        <v>304797.261</v>
      </c>
      <c r="K1370" s="1">
        <v>43005</v>
      </c>
      <c r="L1370">
        <v>5500</v>
      </c>
      <c r="M1370">
        <v>7.6</v>
      </c>
      <c r="N1370">
        <v>10.199999999999999</v>
      </c>
      <c r="O1370">
        <v>53</v>
      </c>
      <c r="P1370" s="1">
        <v>42825</v>
      </c>
      <c r="Q1370">
        <v>304077.18800000002</v>
      </c>
      <c r="R1370" t="s">
        <v>51</v>
      </c>
      <c r="S1370">
        <v>3.4666666666666601</v>
      </c>
      <c r="T1370" t="s">
        <v>39</v>
      </c>
      <c r="U1370" t="s">
        <v>40</v>
      </c>
      <c r="V1370" t="s">
        <v>34</v>
      </c>
      <c r="W1370" t="s">
        <v>34</v>
      </c>
      <c r="X1370" t="s">
        <v>1652</v>
      </c>
      <c r="Y1370">
        <v>2017</v>
      </c>
      <c r="Z1370">
        <v>2017</v>
      </c>
      <c r="AA1370">
        <v>0.39</v>
      </c>
    </row>
    <row r="1371" spans="1:27" x14ac:dyDescent="0.25">
      <c r="A1371" t="s">
        <v>1650</v>
      </c>
      <c r="B1371" t="s">
        <v>1653</v>
      </c>
      <c r="C1371" t="s">
        <v>1673</v>
      </c>
      <c r="D1371" t="s">
        <v>38</v>
      </c>
      <c r="E1371" s="1">
        <v>43369</v>
      </c>
      <c r="F1371">
        <v>-18737.190999999999</v>
      </c>
      <c r="G1371">
        <v>8.19</v>
      </c>
      <c r="H1371">
        <v>0</v>
      </c>
      <c r="I1371">
        <v>53.13</v>
      </c>
      <c r="J1371">
        <v>604576.47900000005</v>
      </c>
      <c r="K1371" s="1">
        <v>43369</v>
      </c>
      <c r="L1371">
        <v>-19716.936000000002</v>
      </c>
      <c r="M1371">
        <v>8.0500000000000007</v>
      </c>
      <c r="N1371">
        <v>0</v>
      </c>
      <c r="O1371">
        <v>49.83</v>
      </c>
      <c r="P1371" s="1">
        <v>43190</v>
      </c>
      <c r="Q1371">
        <v>604599.68299999996</v>
      </c>
      <c r="R1371" t="s">
        <v>51</v>
      </c>
      <c r="S1371">
        <v>3.43333333333333</v>
      </c>
      <c r="T1371" t="s">
        <v>39</v>
      </c>
      <c r="U1371" t="s">
        <v>33</v>
      </c>
      <c r="V1371" t="s">
        <v>34</v>
      </c>
      <c r="W1371" t="s">
        <v>34</v>
      </c>
      <c r="X1371" t="s">
        <v>1652</v>
      </c>
      <c r="Y1371">
        <v>2018</v>
      </c>
      <c r="Z1371">
        <v>2018</v>
      </c>
      <c r="AA1371">
        <v>0.25</v>
      </c>
    </row>
    <row r="1372" spans="1:27" x14ac:dyDescent="0.25">
      <c r="A1372" t="s">
        <v>1650</v>
      </c>
      <c r="B1372" t="s">
        <v>1203</v>
      </c>
      <c r="C1372" t="s">
        <v>1674</v>
      </c>
      <c r="D1372" t="s">
        <v>38</v>
      </c>
      <c r="E1372" s="1">
        <v>43369</v>
      </c>
      <c r="F1372">
        <v>-3952.6379999999999</v>
      </c>
      <c r="G1372">
        <v>8.8699999999999992</v>
      </c>
      <c r="H1372">
        <v>0</v>
      </c>
      <c r="I1372">
        <v>53</v>
      </c>
      <c r="J1372">
        <v>341628.04</v>
      </c>
      <c r="K1372" s="1">
        <v>43369</v>
      </c>
      <c r="L1372">
        <v>-13855.623</v>
      </c>
      <c r="M1372">
        <v>7.6</v>
      </c>
      <c r="N1372">
        <v>10.199999999999999</v>
      </c>
      <c r="O1372">
        <v>53</v>
      </c>
      <c r="P1372" s="1">
        <v>43190</v>
      </c>
      <c r="Q1372">
        <v>341418.47600000002</v>
      </c>
      <c r="R1372" t="s">
        <v>51</v>
      </c>
      <c r="S1372">
        <v>3.43333333333333</v>
      </c>
      <c r="T1372" t="s">
        <v>39</v>
      </c>
      <c r="U1372" t="s">
        <v>40</v>
      </c>
      <c r="V1372" t="s">
        <v>34</v>
      </c>
      <c r="W1372" t="s">
        <v>34</v>
      </c>
      <c r="X1372" t="s">
        <v>1652</v>
      </c>
      <c r="Y1372">
        <v>2018</v>
      </c>
      <c r="Z1372">
        <v>2018</v>
      </c>
      <c r="AA1372">
        <v>0.25</v>
      </c>
    </row>
    <row r="1373" spans="1:27" x14ac:dyDescent="0.25">
      <c r="A1373" t="s">
        <v>1650</v>
      </c>
      <c r="B1373" t="s">
        <v>1205</v>
      </c>
      <c r="C1373" t="s">
        <v>1675</v>
      </c>
      <c r="D1373" t="s">
        <v>30</v>
      </c>
      <c r="E1373" s="1">
        <v>43586</v>
      </c>
      <c r="F1373">
        <v>225214</v>
      </c>
      <c r="G1373">
        <v>7.69</v>
      </c>
      <c r="H1373">
        <v>10.5</v>
      </c>
      <c r="I1373">
        <v>53</v>
      </c>
      <c r="J1373">
        <v>5624949</v>
      </c>
      <c r="K1373" s="1">
        <v>43586</v>
      </c>
      <c r="L1373">
        <v>106931</v>
      </c>
      <c r="M1373">
        <v>7.16</v>
      </c>
      <c r="N1373">
        <v>9.5</v>
      </c>
      <c r="O1373">
        <v>53</v>
      </c>
      <c r="P1373" s="1">
        <v>43100</v>
      </c>
      <c r="Q1373">
        <v>5445665</v>
      </c>
      <c r="R1373" t="s">
        <v>51</v>
      </c>
      <c r="S1373">
        <v>5.8</v>
      </c>
      <c r="T1373" t="s">
        <v>32</v>
      </c>
      <c r="U1373" t="s">
        <v>33</v>
      </c>
      <c r="V1373" t="s">
        <v>34</v>
      </c>
      <c r="W1373" t="s">
        <v>34</v>
      </c>
      <c r="X1373" t="s">
        <v>1652</v>
      </c>
      <c r="Y1373">
        <v>2019</v>
      </c>
      <c r="Z1373">
        <v>2019</v>
      </c>
      <c r="AA1373">
        <v>0.25</v>
      </c>
    </row>
    <row r="1374" spans="1:27" x14ac:dyDescent="0.25">
      <c r="A1374" t="s">
        <v>1650</v>
      </c>
      <c r="B1374" t="s">
        <v>1211</v>
      </c>
      <c r="C1374" t="s">
        <v>1676</v>
      </c>
      <c r="D1374" t="s">
        <v>30</v>
      </c>
      <c r="E1374" s="1">
        <v>43593</v>
      </c>
      <c r="F1374">
        <v>68501</v>
      </c>
      <c r="G1374">
        <v>7.52</v>
      </c>
      <c r="H1374">
        <v>10.5</v>
      </c>
      <c r="I1374">
        <v>53</v>
      </c>
      <c r="J1374">
        <v>1512508</v>
      </c>
      <c r="K1374" s="1">
        <v>43593</v>
      </c>
      <c r="L1374">
        <v>41474</v>
      </c>
      <c r="M1374">
        <v>6.99</v>
      </c>
      <c r="N1374">
        <v>9.5</v>
      </c>
      <c r="O1374">
        <v>53</v>
      </c>
      <c r="P1374" s="1">
        <v>43100</v>
      </c>
      <c r="Q1374">
        <v>1477356</v>
      </c>
      <c r="R1374" t="s">
        <v>51</v>
      </c>
      <c r="S1374">
        <v>6.0333333333333297</v>
      </c>
      <c r="T1374" t="s">
        <v>32</v>
      </c>
      <c r="U1374" t="s">
        <v>33</v>
      </c>
      <c r="V1374" t="s">
        <v>34</v>
      </c>
      <c r="W1374" t="s">
        <v>34</v>
      </c>
      <c r="X1374" t="s">
        <v>1652</v>
      </c>
      <c r="Y1374">
        <v>2019</v>
      </c>
      <c r="Z1374">
        <v>2019</v>
      </c>
      <c r="AA1374">
        <v>0.25</v>
      </c>
    </row>
    <row r="1375" spans="1:27" x14ac:dyDescent="0.25">
      <c r="A1375" t="s">
        <v>1650</v>
      </c>
      <c r="B1375" t="s">
        <v>1653</v>
      </c>
      <c r="C1375" t="s">
        <v>1677</v>
      </c>
      <c r="D1375" t="s">
        <v>30</v>
      </c>
      <c r="E1375" s="1">
        <v>44398</v>
      </c>
      <c r="F1375">
        <v>178234</v>
      </c>
      <c r="G1375">
        <v>8.48</v>
      </c>
      <c r="H1375">
        <v>10.25</v>
      </c>
      <c r="I1375">
        <v>53.35</v>
      </c>
      <c r="J1375">
        <v>5748651</v>
      </c>
      <c r="K1375" s="1">
        <v>44398</v>
      </c>
      <c r="L1375">
        <v>61600</v>
      </c>
      <c r="M1375">
        <v>7.59</v>
      </c>
      <c r="N1375">
        <v>9.5</v>
      </c>
      <c r="O1375">
        <v>51.62</v>
      </c>
      <c r="P1375" s="1">
        <v>43830</v>
      </c>
      <c r="Q1375">
        <v>5753665</v>
      </c>
      <c r="R1375" t="s">
        <v>51</v>
      </c>
      <c r="S1375">
        <v>11.3666666666666</v>
      </c>
      <c r="T1375" t="s">
        <v>32</v>
      </c>
      <c r="U1375" t="s">
        <v>40</v>
      </c>
      <c r="V1375" t="s">
        <v>34</v>
      </c>
      <c r="W1375" t="s">
        <v>34</v>
      </c>
      <c r="X1375" t="s">
        <v>1652</v>
      </c>
      <c r="Y1375">
        <v>2021</v>
      </c>
      <c r="Z1375">
        <v>2021</v>
      </c>
      <c r="AA1375">
        <v>0.25</v>
      </c>
    </row>
    <row r="1376" spans="1:27" x14ac:dyDescent="0.25">
      <c r="A1376" t="s">
        <v>1650</v>
      </c>
      <c r="B1376" t="s">
        <v>1203</v>
      </c>
      <c r="C1376" t="s">
        <v>1678</v>
      </c>
      <c r="D1376" t="s">
        <v>38</v>
      </c>
      <c r="E1376" s="1">
        <v>44819</v>
      </c>
      <c r="F1376">
        <v>9570.9560000000001</v>
      </c>
      <c r="G1376">
        <v>7.26</v>
      </c>
      <c r="H1376">
        <v>9.9</v>
      </c>
      <c r="I1376">
        <v>54.56</v>
      </c>
      <c r="J1376">
        <v>505226.071</v>
      </c>
      <c r="K1376" s="1">
        <v>44819</v>
      </c>
      <c r="L1376">
        <v>1659.14</v>
      </c>
      <c r="M1376">
        <v>6.8</v>
      </c>
      <c r="N1376">
        <v>9.3000000000000007</v>
      </c>
      <c r="O1376">
        <v>52.2</v>
      </c>
      <c r="P1376" s="1">
        <v>44561</v>
      </c>
      <c r="Q1376">
        <v>501322.06099999999</v>
      </c>
      <c r="R1376" t="s">
        <v>51</v>
      </c>
      <c r="S1376">
        <v>5.5666666666666602</v>
      </c>
      <c r="T1376" t="s">
        <v>39</v>
      </c>
      <c r="U1376" t="s">
        <v>40</v>
      </c>
      <c r="V1376" t="s">
        <v>34</v>
      </c>
      <c r="W1376" t="s">
        <v>34</v>
      </c>
      <c r="X1376" t="s">
        <v>1652</v>
      </c>
      <c r="Y1376">
        <v>2022</v>
      </c>
      <c r="Z1376">
        <v>2022</v>
      </c>
      <c r="AA1376">
        <v>0.25</v>
      </c>
    </row>
    <row r="1377" spans="1:27" x14ac:dyDescent="0.25">
      <c r="A1377" t="s">
        <v>1650</v>
      </c>
      <c r="B1377" t="s">
        <v>1203</v>
      </c>
      <c r="C1377" t="s">
        <v>1679</v>
      </c>
      <c r="D1377" t="s">
        <v>38</v>
      </c>
      <c r="E1377" s="1">
        <v>43740</v>
      </c>
      <c r="F1377">
        <v>12941.236999999999</v>
      </c>
      <c r="G1377">
        <v>8.8800000000000008</v>
      </c>
      <c r="H1377">
        <v>12.6</v>
      </c>
      <c r="I1377">
        <v>55.35</v>
      </c>
      <c r="J1377">
        <v>365778.78499999997</v>
      </c>
      <c r="K1377" s="1">
        <v>43740</v>
      </c>
      <c r="L1377">
        <v>6102.317</v>
      </c>
      <c r="M1377">
        <v>7.57</v>
      </c>
      <c r="N1377">
        <v>9.9</v>
      </c>
      <c r="O1377">
        <v>55.35</v>
      </c>
      <c r="P1377" s="1">
        <v>43555</v>
      </c>
      <c r="Q1377">
        <v>365709.40600000002</v>
      </c>
      <c r="R1377" t="s">
        <v>51</v>
      </c>
      <c r="S1377">
        <v>3.6666666666666599</v>
      </c>
      <c r="T1377" t="s">
        <v>39</v>
      </c>
      <c r="U1377" t="s">
        <v>40</v>
      </c>
      <c r="V1377" t="s">
        <v>34</v>
      </c>
      <c r="W1377" t="s">
        <v>34</v>
      </c>
      <c r="X1377" t="s">
        <v>1652</v>
      </c>
      <c r="Y1377">
        <v>2019</v>
      </c>
      <c r="Z1377">
        <v>2019</v>
      </c>
      <c r="AA1377">
        <v>0.25</v>
      </c>
    </row>
    <row r="1378" spans="1:27" x14ac:dyDescent="0.25">
      <c r="A1378" t="s">
        <v>1650</v>
      </c>
      <c r="B1378" t="s">
        <v>1203</v>
      </c>
      <c r="C1378" t="s">
        <v>1680</v>
      </c>
      <c r="D1378" t="s">
        <v>38</v>
      </c>
      <c r="E1378" s="1">
        <v>44108</v>
      </c>
      <c r="F1378">
        <v>15428.794</v>
      </c>
      <c r="G1378">
        <v>8.75</v>
      </c>
      <c r="H1378">
        <v>12.6</v>
      </c>
      <c r="I1378">
        <v>52.31</v>
      </c>
      <c r="J1378">
        <v>407613.484</v>
      </c>
      <c r="K1378" s="1">
        <v>44108</v>
      </c>
      <c r="L1378">
        <v>7084.5349999999999</v>
      </c>
      <c r="M1378">
        <v>7.23</v>
      </c>
      <c r="N1378">
        <v>9.8000000000000007</v>
      </c>
      <c r="O1378">
        <v>52.31</v>
      </c>
      <c r="P1378" s="1">
        <v>43921</v>
      </c>
      <c r="Q1378">
        <v>407612.04599999997</v>
      </c>
      <c r="R1378" t="s">
        <v>51</v>
      </c>
      <c r="S1378">
        <v>3.7</v>
      </c>
      <c r="T1378" t="s">
        <v>39</v>
      </c>
      <c r="U1378" t="s">
        <v>40</v>
      </c>
      <c r="V1378" t="s">
        <v>34</v>
      </c>
      <c r="W1378" t="s">
        <v>34</v>
      </c>
      <c r="X1378" t="s">
        <v>1652</v>
      </c>
      <c r="Y1378">
        <v>2020</v>
      </c>
      <c r="Z1378">
        <v>2020</v>
      </c>
      <c r="AA1378">
        <v>0.25</v>
      </c>
    </row>
    <row r="1379" spans="1:27" x14ac:dyDescent="0.25">
      <c r="A1379" t="s">
        <v>1650</v>
      </c>
      <c r="B1379" t="s">
        <v>1203</v>
      </c>
      <c r="C1379" t="s">
        <v>1681</v>
      </c>
      <c r="D1379" t="s">
        <v>38</v>
      </c>
      <c r="E1379" s="1">
        <v>44468</v>
      </c>
      <c r="F1379">
        <v>17282.002</v>
      </c>
      <c r="G1379">
        <v>0</v>
      </c>
      <c r="H1379">
        <v>12.6</v>
      </c>
      <c r="I1379">
        <v>52.2</v>
      </c>
      <c r="J1379">
        <v>452731.027</v>
      </c>
      <c r="K1379" s="1">
        <v>44468</v>
      </c>
      <c r="L1379">
        <v>7441.5619999999999</v>
      </c>
      <c r="M1379">
        <v>7.07</v>
      </c>
      <c r="N1379">
        <v>9.8000000000000007</v>
      </c>
      <c r="O1379">
        <v>52.2</v>
      </c>
      <c r="P1379" s="1">
        <v>44286</v>
      </c>
      <c r="Q1379">
        <v>452655.58799999999</v>
      </c>
      <c r="R1379" t="s">
        <v>51</v>
      </c>
      <c r="S1379">
        <v>3.5333333333333301</v>
      </c>
      <c r="T1379" t="s">
        <v>39</v>
      </c>
      <c r="U1379" t="s">
        <v>40</v>
      </c>
      <c r="V1379" t="s">
        <v>34</v>
      </c>
      <c r="W1379" t="s">
        <v>34</v>
      </c>
      <c r="X1379" t="s">
        <v>1652</v>
      </c>
      <c r="Y1379">
        <v>2021</v>
      </c>
      <c r="Z1379">
        <v>2021</v>
      </c>
      <c r="AA1379">
        <v>0.25</v>
      </c>
    </row>
    <row r="1380" spans="1:27" x14ac:dyDescent="0.25">
      <c r="A1380" t="s">
        <v>1650</v>
      </c>
      <c r="B1380" t="s">
        <v>1211</v>
      </c>
      <c r="C1380" t="s">
        <v>1682</v>
      </c>
      <c r="D1380" t="s">
        <v>30</v>
      </c>
      <c r="E1380" s="1">
        <v>44966</v>
      </c>
      <c r="F1380">
        <v>90019</v>
      </c>
      <c r="G1380">
        <v>7.18</v>
      </c>
      <c r="H1380">
        <v>10.199999999999999</v>
      </c>
      <c r="I1380">
        <v>53</v>
      </c>
      <c r="J1380">
        <v>1948408</v>
      </c>
      <c r="K1380" s="1">
        <v>44966</v>
      </c>
      <c r="L1380">
        <v>52297</v>
      </c>
      <c r="M1380">
        <v>6.83</v>
      </c>
      <c r="N1380">
        <v>9.6</v>
      </c>
      <c r="O1380">
        <v>52.43</v>
      </c>
      <c r="P1380" s="1">
        <v>44561</v>
      </c>
      <c r="Q1380">
        <v>1846184</v>
      </c>
      <c r="R1380" t="s">
        <v>51</v>
      </c>
      <c r="S1380">
        <v>5.36666666666666</v>
      </c>
      <c r="T1380" t="s">
        <v>32</v>
      </c>
      <c r="U1380" t="s">
        <v>40</v>
      </c>
      <c r="V1380" t="s">
        <v>34</v>
      </c>
      <c r="W1380" t="s">
        <v>34</v>
      </c>
      <c r="X1380" t="s">
        <v>1652</v>
      </c>
      <c r="Y1380">
        <v>2023</v>
      </c>
      <c r="Z1380">
        <v>2023</v>
      </c>
      <c r="AA1380">
        <v>0.25</v>
      </c>
    </row>
    <row r="1381" spans="1:27" x14ac:dyDescent="0.25">
      <c r="A1381" t="s">
        <v>1650</v>
      </c>
      <c r="B1381" t="s">
        <v>1653</v>
      </c>
      <c r="C1381" t="s">
        <v>1683</v>
      </c>
      <c r="D1381" t="s">
        <v>38</v>
      </c>
      <c r="E1381" s="1">
        <v>45189</v>
      </c>
      <c r="F1381">
        <v>5456.7389999999996</v>
      </c>
      <c r="G1381">
        <v>8.23</v>
      </c>
      <c r="H1381">
        <v>10.38</v>
      </c>
      <c r="I1381">
        <v>54.78</v>
      </c>
      <c r="J1381">
        <v>1058865.541</v>
      </c>
      <c r="K1381" s="1">
        <v>45189</v>
      </c>
      <c r="L1381">
        <v>-5127.991</v>
      </c>
      <c r="M1381">
        <v>7.74</v>
      </c>
      <c r="N1381">
        <v>9.49</v>
      </c>
      <c r="O1381">
        <v>54.78</v>
      </c>
      <c r="P1381" s="1">
        <v>44834</v>
      </c>
      <c r="Q1381">
        <v>1058446.7560000001</v>
      </c>
      <c r="R1381" t="s">
        <v>51</v>
      </c>
      <c r="S1381">
        <v>5.7666666666666604</v>
      </c>
      <c r="T1381" t="s">
        <v>39</v>
      </c>
      <c r="U1381" t="s">
        <v>40</v>
      </c>
      <c r="V1381" t="s">
        <v>34</v>
      </c>
      <c r="W1381" t="s">
        <v>34</v>
      </c>
      <c r="X1381" t="s">
        <v>1652</v>
      </c>
      <c r="Y1381">
        <v>2023</v>
      </c>
      <c r="Z1381">
        <v>2023</v>
      </c>
      <c r="AA1381">
        <v>0.25</v>
      </c>
    </row>
    <row r="1382" spans="1:27" x14ac:dyDescent="0.25">
      <c r="A1382" t="s">
        <v>1650</v>
      </c>
      <c r="B1382" t="s">
        <v>1203</v>
      </c>
      <c r="C1382" t="s">
        <v>1684</v>
      </c>
      <c r="D1382" t="s">
        <v>38</v>
      </c>
      <c r="E1382" s="1">
        <v>45204</v>
      </c>
      <c r="F1382">
        <v>13623.84</v>
      </c>
      <c r="G1382">
        <v>6.94</v>
      </c>
      <c r="H1382">
        <v>9.3000000000000007</v>
      </c>
      <c r="I1382">
        <v>54.05</v>
      </c>
      <c r="J1382">
        <v>561024.18000000005</v>
      </c>
      <c r="K1382" s="1">
        <v>45204</v>
      </c>
      <c r="L1382">
        <v>12939.9</v>
      </c>
      <c r="M1382">
        <v>6.9</v>
      </c>
      <c r="N1382">
        <v>9.3000000000000007</v>
      </c>
      <c r="O1382">
        <v>53.13</v>
      </c>
      <c r="P1382" s="1">
        <v>45016</v>
      </c>
      <c r="Q1382">
        <v>558582.60699999996</v>
      </c>
      <c r="R1382" t="s">
        <v>51</v>
      </c>
      <c r="S1382">
        <v>3.7333333333333298</v>
      </c>
      <c r="T1382" t="s">
        <v>39</v>
      </c>
      <c r="U1382" t="s">
        <v>40</v>
      </c>
      <c r="V1382" t="s">
        <v>34</v>
      </c>
      <c r="W1382" t="s">
        <v>34</v>
      </c>
      <c r="X1382" t="s">
        <v>1652</v>
      </c>
      <c r="Y1382">
        <v>2023</v>
      </c>
      <c r="Z1382">
        <v>2023</v>
      </c>
      <c r="AA1382">
        <v>0.25</v>
      </c>
    </row>
    <row r="1383" spans="1:27" x14ac:dyDescent="0.25">
      <c r="A1383" t="s">
        <v>1685</v>
      </c>
      <c r="B1383" t="s">
        <v>1038</v>
      </c>
      <c r="C1383" t="s">
        <v>1686</v>
      </c>
      <c r="D1383" t="s">
        <v>30</v>
      </c>
      <c r="E1383" s="1">
        <v>40183</v>
      </c>
      <c r="F1383">
        <v>18583</v>
      </c>
      <c r="G1383">
        <v>9.02</v>
      </c>
      <c r="H1383">
        <v>11.25</v>
      </c>
      <c r="I1383">
        <v>51.63</v>
      </c>
      <c r="J1383">
        <v>282640</v>
      </c>
      <c r="K1383" s="1">
        <v>40183</v>
      </c>
      <c r="L1383">
        <v>10900</v>
      </c>
      <c r="M1383">
        <v>8.32</v>
      </c>
      <c r="N1383">
        <v>0</v>
      </c>
      <c r="O1383">
        <v>0</v>
      </c>
      <c r="P1383" t="s">
        <v>43</v>
      </c>
      <c r="Q1383">
        <v>0</v>
      </c>
      <c r="R1383" t="s">
        <v>43</v>
      </c>
      <c r="S1383">
        <v>6.3</v>
      </c>
      <c r="T1383" t="s">
        <v>32</v>
      </c>
      <c r="U1383" t="s">
        <v>40</v>
      </c>
      <c r="V1383" t="s">
        <v>34</v>
      </c>
      <c r="W1383" t="s">
        <v>34</v>
      </c>
      <c r="X1383" t="s">
        <v>1687</v>
      </c>
      <c r="Y1383">
        <v>2010</v>
      </c>
      <c r="Z1383">
        <v>2010</v>
      </c>
      <c r="AA1383">
        <v>0.39</v>
      </c>
    </row>
    <row r="1384" spans="1:27" x14ac:dyDescent="0.25">
      <c r="A1384" t="s">
        <v>1685</v>
      </c>
      <c r="B1384" t="s">
        <v>1688</v>
      </c>
      <c r="C1384" t="s">
        <v>1689</v>
      </c>
      <c r="D1384" t="s">
        <v>30</v>
      </c>
      <c r="E1384" s="1">
        <v>40366</v>
      </c>
      <c r="F1384">
        <v>38759.089</v>
      </c>
      <c r="G1384">
        <v>9.27</v>
      </c>
      <c r="H1384">
        <v>11.5</v>
      </c>
      <c r="I1384">
        <v>52</v>
      </c>
      <c r="J1384">
        <v>393433.40899999999</v>
      </c>
      <c r="K1384" s="1">
        <v>40366</v>
      </c>
      <c r="L1384">
        <v>22002.925999999999</v>
      </c>
      <c r="M1384">
        <v>8.26</v>
      </c>
      <c r="N1384">
        <v>0</v>
      </c>
      <c r="O1384">
        <v>0</v>
      </c>
      <c r="P1384" s="1">
        <v>39994</v>
      </c>
      <c r="Q1384">
        <v>380525.51799999998</v>
      </c>
      <c r="R1384" t="s">
        <v>31</v>
      </c>
      <c r="S1384">
        <v>9.36666666666666</v>
      </c>
      <c r="T1384" t="s">
        <v>32</v>
      </c>
      <c r="U1384" t="s">
        <v>40</v>
      </c>
      <c r="V1384" t="s">
        <v>34</v>
      </c>
      <c r="W1384" t="s">
        <v>41</v>
      </c>
      <c r="X1384" t="s">
        <v>1687</v>
      </c>
      <c r="Y1384">
        <v>2010</v>
      </c>
      <c r="Z1384">
        <v>2010</v>
      </c>
      <c r="AA1384">
        <v>0.39</v>
      </c>
    </row>
    <row r="1385" spans="1:27" x14ac:dyDescent="0.25">
      <c r="A1385" t="s">
        <v>1685</v>
      </c>
      <c r="B1385" t="s">
        <v>1038</v>
      </c>
      <c r="C1385" t="s">
        <v>1690</v>
      </c>
      <c r="D1385" t="s">
        <v>30</v>
      </c>
      <c r="E1385" s="1">
        <v>41079</v>
      </c>
      <c r="F1385">
        <v>11886</v>
      </c>
      <c r="G1385">
        <v>8.52</v>
      </c>
      <c r="H1385">
        <v>10.65</v>
      </c>
      <c r="I1385">
        <v>52.9</v>
      </c>
      <c r="J1385">
        <v>318891</v>
      </c>
      <c r="K1385" s="1">
        <v>41079</v>
      </c>
      <c r="L1385">
        <v>8037</v>
      </c>
      <c r="M1385">
        <v>7.79</v>
      </c>
      <c r="N1385">
        <v>9.25</v>
      </c>
      <c r="O1385">
        <v>53.04</v>
      </c>
      <c r="P1385" s="1">
        <v>40543</v>
      </c>
      <c r="Q1385">
        <v>319526</v>
      </c>
      <c r="R1385" t="s">
        <v>31</v>
      </c>
      <c r="S1385">
        <v>11.8333333333333</v>
      </c>
      <c r="T1385" t="s">
        <v>32</v>
      </c>
      <c r="U1385" t="s">
        <v>33</v>
      </c>
      <c r="V1385" t="s">
        <v>34</v>
      </c>
      <c r="W1385" t="s">
        <v>41</v>
      </c>
      <c r="X1385" t="s">
        <v>1687</v>
      </c>
      <c r="Y1385">
        <v>2012</v>
      </c>
      <c r="Z1385">
        <v>2012</v>
      </c>
      <c r="AA1385">
        <v>0.39</v>
      </c>
    </row>
    <row r="1386" spans="1:27" x14ac:dyDescent="0.25">
      <c r="A1386" t="s">
        <v>1685</v>
      </c>
      <c r="B1386" t="s">
        <v>1038</v>
      </c>
      <c r="C1386" t="s">
        <v>1691</v>
      </c>
      <c r="D1386" t="s">
        <v>30</v>
      </c>
      <c r="E1386" s="1">
        <v>41382</v>
      </c>
      <c r="F1386">
        <v>19368</v>
      </c>
      <c r="G1386">
        <v>8.51</v>
      </c>
      <c r="H1386">
        <v>10.65</v>
      </c>
      <c r="I1386">
        <v>52.89</v>
      </c>
      <c r="J1386">
        <v>367509</v>
      </c>
      <c r="K1386" s="1">
        <v>41382</v>
      </c>
      <c r="L1386">
        <v>11570</v>
      </c>
      <c r="M1386">
        <v>7.78</v>
      </c>
      <c r="N1386">
        <v>0</v>
      </c>
      <c r="O1386">
        <v>0</v>
      </c>
      <c r="P1386" s="1">
        <v>40908</v>
      </c>
      <c r="Q1386">
        <v>351738</v>
      </c>
      <c r="R1386" t="s">
        <v>31</v>
      </c>
      <c r="S1386">
        <v>9.7666666666666604</v>
      </c>
      <c r="T1386" t="s">
        <v>32</v>
      </c>
      <c r="U1386" t="s">
        <v>40</v>
      </c>
      <c r="V1386" t="s">
        <v>34</v>
      </c>
      <c r="W1386" t="s">
        <v>41</v>
      </c>
      <c r="X1386" t="s">
        <v>1687</v>
      </c>
      <c r="Y1386">
        <v>2013</v>
      </c>
      <c r="Z1386">
        <v>2013</v>
      </c>
      <c r="AA1386">
        <v>0.39</v>
      </c>
    </row>
    <row r="1387" spans="1:27" x14ac:dyDescent="0.25">
      <c r="A1387" t="s">
        <v>1685</v>
      </c>
      <c r="B1387" t="s">
        <v>1688</v>
      </c>
      <c r="C1387" t="s">
        <v>1692</v>
      </c>
      <c r="D1387" t="s">
        <v>30</v>
      </c>
      <c r="E1387" s="1">
        <v>41534</v>
      </c>
      <c r="F1387">
        <v>13745.825999999999</v>
      </c>
      <c r="G1387">
        <v>8.5399999999999991</v>
      </c>
      <c r="H1387">
        <v>10.25</v>
      </c>
      <c r="I1387">
        <v>53.17</v>
      </c>
      <c r="J1387">
        <v>438289.04499999998</v>
      </c>
      <c r="K1387" s="1">
        <v>41534</v>
      </c>
      <c r="L1387">
        <v>8831.4639999999999</v>
      </c>
      <c r="M1387">
        <v>7.93</v>
      </c>
      <c r="N1387">
        <v>0</v>
      </c>
      <c r="O1387">
        <v>0</v>
      </c>
      <c r="P1387" t="s">
        <v>43</v>
      </c>
      <c r="Q1387">
        <v>0</v>
      </c>
      <c r="R1387" t="s">
        <v>43</v>
      </c>
      <c r="S1387">
        <v>9.1333333333333293</v>
      </c>
      <c r="T1387" t="s">
        <v>32</v>
      </c>
      <c r="U1387" t="s">
        <v>40</v>
      </c>
      <c r="V1387" t="s">
        <v>34</v>
      </c>
      <c r="W1387" t="s">
        <v>41</v>
      </c>
      <c r="X1387" t="s">
        <v>1687</v>
      </c>
      <c r="Y1387">
        <v>2013</v>
      </c>
      <c r="Z1387">
        <v>2013</v>
      </c>
      <c r="AA1387">
        <v>0.39</v>
      </c>
    </row>
    <row r="1388" spans="1:27" x14ac:dyDescent="0.25">
      <c r="A1388" t="s">
        <v>1685</v>
      </c>
      <c r="B1388" t="s">
        <v>1688</v>
      </c>
      <c r="C1388" t="s">
        <v>1693</v>
      </c>
      <c r="D1388" t="s">
        <v>30</v>
      </c>
      <c r="E1388" s="1">
        <v>42065</v>
      </c>
      <c r="F1388">
        <v>14634.237999999999</v>
      </c>
      <c r="G1388">
        <v>8.48</v>
      </c>
      <c r="H1388">
        <v>10.25</v>
      </c>
      <c r="I1388">
        <v>53.32</v>
      </c>
      <c r="J1388">
        <v>542701.96400000004</v>
      </c>
      <c r="K1388" s="1">
        <v>42065</v>
      </c>
      <c r="L1388">
        <v>6890.7460000000001</v>
      </c>
      <c r="M1388">
        <v>7.76</v>
      </c>
      <c r="N1388">
        <v>0</v>
      </c>
      <c r="O1388">
        <v>0</v>
      </c>
      <c r="P1388" s="1">
        <v>41547</v>
      </c>
      <c r="Q1388">
        <v>543925.179</v>
      </c>
      <c r="R1388" t="s">
        <v>31</v>
      </c>
      <c r="S1388">
        <v>11.2</v>
      </c>
      <c r="T1388" t="s">
        <v>32</v>
      </c>
      <c r="U1388" t="s">
        <v>40</v>
      </c>
      <c r="V1388" t="s">
        <v>34</v>
      </c>
      <c r="W1388" t="s">
        <v>41</v>
      </c>
      <c r="X1388" t="s">
        <v>1687</v>
      </c>
      <c r="Y1388">
        <v>2015</v>
      </c>
      <c r="Z1388">
        <v>2015</v>
      </c>
      <c r="AA1388">
        <v>0.39</v>
      </c>
    </row>
    <row r="1389" spans="1:27" x14ac:dyDescent="0.25">
      <c r="A1389" t="s">
        <v>1685</v>
      </c>
      <c r="B1389" t="s">
        <v>1038</v>
      </c>
      <c r="C1389" t="s">
        <v>1694</v>
      </c>
      <c r="D1389" t="s">
        <v>30</v>
      </c>
      <c r="E1389" s="1">
        <v>42170</v>
      </c>
      <c r="F1389">
        <v>24640</v>
      </c>
      <c r="G1389">
        <v>7.84</v>
      </c>
      <c r="H1389">
        <v>10.25</v>
      </c>
      <c r="I1389">
        <v>53.86</v>
      </c>
      <c r="J1389">
        <v>433242</v>
      </c>
      <c r="K1389" s="1">
        <v>42170</v>
      </c>
      <c r="L1389">
        <v>15200</v>
      </c>
      <c r="M1389">
        <v>7.22</v>
      </c>
      <c r="N1389">
        <v>0</v>
      </c>
      <c r="O1389">
        <v>0</v>
      </c>
      <c r="P1389" s="1">
        <v>41639</v>
      </c>
      <c r="Q1389">
        <v>412436</v>
      </c>
      <c r="R1389" t="s">
        <v>31</v>
      </c>
      <c r="S1389">
        <v>11.9</v>
      </c>
      <c r="T1389" t="s">
        <v>32</v>
      </c>
      <c r="U1389" t="s">
        <v>40</v>
      </c>
      <c r="V1389" t="s">
        <v>34</v>
      </c>
      <c r="W1389" t="s">
        <v>41</v>
      </c>
      <c r="X1389" t="s">
        <v>1687</v>
      </c>
      <c r="Y1389">
        <v>2015</v>
      </c>
      <c r="Z1389">
        <v>2015</v>
      </c>
      <c r="AA1389">
        <v>0.39</v>
      </c>
    </row>
    <row r="1390" spans="1:27" x14ac:dyDescent="0.25">
      <c r="A1390" t="s">
        <v>1685</v>
      </c>
      <c r="B1390" t="s">
        <v>1181</v>
      </c>
      <c r="C1390" t="s">
        <v>1695</v>
      </c>
      <c r="D1390" t="s">
        <v>30</v>
      </c>
      <c r="E1390" s="1">
        <v>42306</v>
      </c>
      <c r="F1390">
        <v>26509.558000000001</v>
      </c>
      <c r="G1390">
        <v>7.76</v>
      </c>
      <c r="H1390">
        <v>10</v>
      </c>
      <c r="I1390">
        <v>53.61</v>
      </c>
      <c r="J1390">
        <v>447397.98599999998</v>
      </c>
      <c r="K1390" s="1">
        <v>42306</v>
      </c>
      <c r="L1390">
        <v>40687.309000000001</v>
      </c>
      <c r="M1390">
        <v>7.24</v>
      </c>
      <c r="N1390">
        <v>0</v>
      </c>
      <c r="O1390">
        <v>0</v>
      </c>
      <c r="P1390" t="s">
        <v>43</v>
      </c>
      <c r="Q1390">
        <v>0</v>
      </c>
      <c r="R1390" t="s">
        <v>43</v>
      </c>
      <c r="S1390">
        <v>10.466666666666599</v>
      </c>
      <c r="T1390" t="s">
        <v>32</v>
      </c>
      <c r="U1390" t="s">
        <v>40</v>
      </c>
      <c r="V1390" t="s">
        <v>34</v>
      </c>
      <c r="W1390" t="s">
        <v>41</v>
      </c>
      <c r="X1390" t="s">
        <v>1687</v>
      </c>
      <c r="Y1390">
        <v>2015</v>
      </c>
      <c r="Z1390">
        <v>2015</v>
      </c>
      <c r="AA1390">
        <v>0.39</v>
      </c>
    </row>
    <row r="1391" spans="1:27" x14ac:dyDescent="0.25">
      <c r="A1391" t="s">
        <v>1685</v>
      </c>
      <c r="B1391" t="s">
        <v>1031</v>
      </c>
      <c r="C1391" t="s">
        <v>1696</v>
      </c>
      <c r="D1391" t="s">
        <v>30</v>
      </c>
      <c r="E1391" s="1">
        <v>43599</v>
      </c>
      <c r="F1391">
        <v>5691.2079999999996</v>
      </c>
      <c r="G1391">
        <v>7.91</v>
      </c>
      <c r="H1391">
        <v>10.3</v>
      </c>
      <c r="I1391">
        <v>52.92</v>
      </c>
      <c r="J1391">
        <v>0</v>
      </c>
      <c r="K1391" s="1">
        <v>43599</v>
      </c>
      <c r="L1391">
        <v>4830.8209999999999</v>
      </c>
      <c r="M1391">
        <v>7.09</v>
      </c>
      <c r="N1391">
        <v>8.75</v>
      </c>
      <c r="O1391">
        <v>52.92</v>
      </c>
      <c r="P1391" s="1">
        <v>43100</v>
      </c>
      <c r="Q1391">
        <v>83501.485000000001</v>
      </c>
      <c r="R1391" t="s">
        <v>31</v>
      </c>
      <c r="S1391">
        <v>12.966666666666599</v>
      </c>
      <c r="T1391" t="s">
        <v>32</v>
      </c>
      <c r="U1391" t="s">
        <v>33</v>
      </c>
      <c r="V1391" t="s">
        <v>34</v>
      </c>
      <c r="W1391" t="s">
        <v>41</v>
      </c>
      <c r="X1391" t="s">
        <v>1687</v>
      </c>
      <c r="Y1391">
        <v>2019</v>
      </c>
      <c r="Z1391">
        <v>2019</v>
      </c>
      <c r="AA1391">
        <v>0.25</v>
      </c>
    </row>
    <row r="1392" spans="1:27" x14ac:dyDescent="0.25">
      <c r="A1392" t="s">
        <v>1685</v>
      </c>
      <c r="B1392" t="s">
        <v>399</v>
      </c>
      <c r="C1392" t="s">
        <v>1697</v>
      </c>
      <c r="D1392" t="s">
        <v>38</v>
      </c>
      <c r="E1392" s="1">
        <v>45013</v>
      </c>
      <c r="F1392">
        <v>7037</v>
      </c>
      <c r="G1392">
        <v>7.6</v>
      </c>
      <c r="H1392">
        <v>10.75</v>
      </c>
      <c r="I1392">
        <v>53.33</v>
      </c>
      <c r="J1392">
        <v>152187</v>
      </c>
      <c r="K1392" s="1">
        <v>45013</v>
      </c>
      <c r="L1392">
        <v>5946.5410000000002</v>
      </c>
      <c r="M1392">
        <v>6.75</v>
      </c>
      <c r="N1392">
        <v>0</v>
      </c>
      <c r="O1392">
        <v>0</v>
      </c>
      <c r="P1392" s="1">
        <v>44561</v>
      </c>
      <c r="Q1392">
        <v>153482.079</v>
      </c>
      <c r="R1392" t="s">
        <v>31</v>
      </c>
      <c r="S1392">
        <v>10.466666666666599</v>
      </c>
      <c r="T1392" t="s">
        <v>39</v>
      </c>
      <c r="U1392" t="s">
        <v>40</v>
      </c>
      <c r="V1392" t="s">
        <v>41</v>
      </c>
      <c r="W1392" t="s">
        <v>41</v>
      </c>
      <c r="X1392" t="s">
        <v>1687</v>
      </c>
      <c r="Y1392">
        <v>2023</v>
      </c>
      <c r="Z1392">
        <v>2023</v>
      </c>
      <c r="AA1392">
        <v>0.25</v>
      </c>
    </row>
    <row r="1393" spans="1:27" x14ac:dyDescent="0.25">
      <c r="A1393" t="s">
        <v>1685</v>
      </c>
      <c r="B1393" t="s">
        <v>1038</v>
      </c>
      <c r="C1393" t="s">
        <v>1698</v>
      </c>
      <c r="D1393" t="s">
        <v>30</v>
      </c>
      <c r="E1393" s="1">
        <v>45083</v>
      </c>
      <c r="F1393">
        <v>85823.46</v>
      </c>
      <c r="G1393">
        <v>7.65</v>
      </c>
      <c r="H1393">
        <v>10.75</v>
      </c>
      <c r="I1393">
        <v>53.01</v>
      </c>
      <c r="J1393">
        <v>947135</v>
      </c>
      <c r="K1393" s="1">
        <v>45083</v>
      </c>
      <c r="L1393">
        <v>44612</v>
      </c>
      <c r="M1393">
        <v>6.82</v>
      </c>
      <c r="N1393">
        <v>0</v>
      </c>
      <c r="O1393">
        <v>0</v>
      </c>
      <c r="P1393" s="1">
        <v>44561</v>
      </c>
      <c r="Q1393">
        <v>829155</v>
      </c>
      <c r="R1393" t="s">
        <v>31</v>
      </c>
      <c r="S1393">
        <v>11.3666666666666</v>
      </c>
      <c r="T1393" t="s">
        <v>32</v>
      </c>
      <c r="U1393" t="s">
        <v>40</v>
      </c>
      <c r="V1393" t="s">
        <v>34</v>
      </c>
      <c r="W1393" t="s">
        <v>41</v>
      </c>
      <c r="X1393" t="s">
        <v>1687</v>
      </c>
      <c r="Y1393">
        <v>2023</v>
      </c>
      <c r="Z1393">
        <v>2023</v>
      </c>
      <c r="AA1393">
        <v>0.25</v>
      </c>
    </row>
    <row r="1394" spans="1:27" x14ac:dyDescent="0.25">
      <c r="A1394" t="s">
        <v>1685</v>
      </c>
      <c r="B1394" t="s">
        <v>1181</v>
      </c>
      <c r="C1394" t="s">
        <v>1699</v>
      </c>
      <c r="D1394" t="s">
        <v>30</v>
      </c>
      <c r="E1394" s="1">
        <v>45300</v>
      </c>
      <c r="F1394">
        <v>30873.649000000001</v>
      </c>
      <c r="G1394">
        <v>7.54</v>
      </c>
      <c r="H1394">
        <v>10.7</v>
      </c>
      <c r="I1394">
        <v>50.5</v>
      </c>
      <c r="J1394">
        <v>787278.75100000005</v>
      </c>
      <c r="K1394" s="1">
        <v>45300</v>
      </c>
      <c r="L1394">
        <v>21520.114000000001</v>
      </c>
      <c r="M1394">
        <v>6.81</v>
      </c>
      <c r="N1394">
        <v>0</v>
      </c>
      <c r="O1394">
        <v>0</v>
      </c>
      <c r="P1394" s="1">
        <v>44926</v>
      </c>
      <c r="Q1394">
        <v>791809.02099999995</v>
      </c>
      <c r="R1394" t="s">
        <v>31</v>
      </c>
      <c r="S1394">
        <v>6.93333333333333</v>
      </c>
      <c r="T1394" t="s">
        <v>32</v>
      </c>
      <c r="U1394" t="s">
        <v>40</v>
      </c>
      <c r="V1394" t="s">
        <v>34</v>
      </c>
      <c r="W1394" t="s">
        <v>34</v>
      </c>
      <c r="X1394" t="s">
        <v>1687</v>
      </c>
      <c r="Y1394">
        <v>2024</v>
      </c>
      <c r="Z1394">
        <v>2024</v>
      </c>
      <c r="AA1394">
        <v>0.25</v>
      </c>
    </row>
    <row r="1395" spans="1:27" x14ac:dyDescent="0.25">
      <c r="A1395" t="s">
        <v>1700</v>
      </c>
      <c r="B1395" t="s">
        <v>227</v>
      </c>
      <c r="C1395" t="s">
        <v>1701</v>
      </c>
      <c r="D1395" t="s">
        <v>38</v>
      </c>
      <c r="E1395" s="1">
        <v>39881</v>
      </c>
      <c r="F1395">
        <v>7388.6220000000003</v>
      </c>
      <c r="G1395">
        <v>9.0399999999999991</v>
      </c>
      <c r="H1395">
        <v>11.7</v>
      </c>
      <c r="I1395">
        <v>50</v>
      </c>
      <c r="J1395">
        <v>190136.99900000001</v>
      </c>
      <c r="K1395" s="1">
        <v>39881</v>
      </c>
      <c r="L1395">
        <v>2512.5749999999998</v>
      </c>
      <c r="M1395">
        <v>8.24</v>
      </c>
      <c r="N1395">
        <v>10.3</v>
      </c>
      <c r="O1395">
        <v>48.12</v>
      </c>
      <c r="P1395" s="1">
        <v>40268</v>
      </c>
      <c r="Q1395">
        <v>190136.99900000001</v>
      </c>
      <c r="R1395" t="s">
        <v>31</v>
      </c>
      <c r="S1395">
        <v>4.8333333333333304</v>
      </c>
      <c r="T1395" t="s">
        <v>39</v>
      </c>
      <c r="U1395" t="s">
        <v>40</v>
      </c>
      <c r="V1395" t="s">
        <v>34</v>
      </c>
      <c r="W1395" t="s">
        <v>34</v>
      </c>
      <c r="X1395" t="s">
        <v>1702</v>
      </c>
      <c r="Y1395">
        <v>2009</v>
      </c>
      <c r="Z1395">
        <v>2009</v>
      </c>
      <c r="AA1395">
        <v>0.39</v>
      </c>
    </row>
    <row r="1396" spans="1:27" x14ac:dyDescent="0.25">
      <c r="A1396" t="s">
        <v>1700</v>
      </c>
      <c r="B1396" t="s">
        <v>1703</v>
      </c>
      <c r="C1396" t="s">
        <v>1704</v>
      </c>
      <c r="D1396" t="s">
        <v>38</v>
      </c>
      <c r="E1396" s="1">
        <v>40322</v>
      </c>
      <c r="F1396">
        <v>2248.3760000000002</v>
      </c>
      <c r="G1396">
        <v>8.2799999999999994</v>
      </c>
      <c r="H1396">
        <v>11</v>
      </c>
      <c r="I1396">
        <v>50.9</v>
      </c>
      <c r="J1396">
        <v>93818.504000000001</v>
      </c>
      <c r="K1396" s="1">
        <v>40322</v>
      </c>
      <c r="L1396">
        <v>60.067999999999998</v>
      </c>
      <c r="M1396">
        <v>7.41</v>
      </c>
      <c r="N1396">
        <v>10.050000000000001</v>
      </c>
      <c r="O1396">
        <v>46.06</v>
      </c>
      <c r="P1396" s="1">
        <v>40663</v>
      </c>
      <c r="Q1396">
        <v>93818.504000000001</v>
      </c>
      <c r="R1396" t="s">
        <v>31</v>
      </c>
      <c r="S1396">
        <v>6.3</v>
      </c>
      <c r="T1396" t="s">
        <v>39</v>
      </c>
      <c r="U1396" t="s">
        <v>33</v>
      </c>
      <c r="V1396" t="s">
        <v>34</v>
      </c>
      <c r="W1396" t="s">
        <v>34</v>
      </c>
      <c r="X1396" t="s">
        <v>1702</v>
      </c>
      <c r="Y1396">
        <v>2010</v>
      </c>
      <c r="Z1396">
        <v>2010</v>
      </c>
      <c r="AA1396">
        <v>0.39</v>
      </c>
    </row>
    <row r="1397" spans="1:27" x14ac:dyDescent="0.25">
      <c r="A1397" t="s">
        <v>1700</v>
      </c>
      <c r="B1397" t="s">
        <v>1203</v>
      </c>
      <c r="C1397" t="s">
        <v>1705</v>
      </c>
      <c r="D1397" t="s">
        <v>38</v>
      </c>
      <c r="E1397" s="1">
        <v>40931</v>
      </c>
      <c r="F1397">
        <v>16712.710999999999</v>
      </c>
      <c r="G1397">
        <v>8.5299999999999994</v>
      </c>
      <c r="H1397">
        <v>11.25</v>
      </c>
      <c r="I1397">
        <v>52.71</v>
      </c>
      <c r="J1397">
        <v>338574.70299999998</v>
      </c>
      <c r="K1397" s="1">
        <v>40931</v>
      </c>
      <c r="L1397">
        <v>11900</v>
      </c>
      <c r="M1397">
        <v>7.98</v>
      </c>
      <c r="N1397">
        <v>10.199999999999999</v>
      </c>
      <c r="O1397">
        <v>52.71</v>
      </c>
      <c r="P1397" s="1">
        <v>41333</v>
      </c>
      <c r="Q1397">
        <v>348872.81900000002</v>
      </c>
      <c r="R1397" t="s">
        <v>31</v>
      </c>
      <c r="S1397">
        <v>4.7666666666666604</v>
      </c>
      <c r="T1397" t="s">
        <v>39</v>
      </c>
      <c r="U1397" t="s">
        <v>40</v>
      </c>
      <c r="V1397" t="s">
        <v>34</v>
      </c>
      <c r="W1397" t="s">
        <v>34</v>
      </c>
      <c r="X1397" t="s">
        <v>1702</v>
      </c>
      <c r="Y1397">
        <v>2012</v>
      </c>
      <c r="Z1397">
        <v>2012</v>
      </c>
      <c r="AA1397">
        <v>0.39</v>
      </c>
    </row>
    <row r="1398" spans="1:27" x14ac:dyDescent="0.25">
      <c r="A1398" t="s">
        <v>1700</v>
      </c>
      <c r="B1398" t="s">
        <v>227</v>
      </c>
      <c r="C1398" t="s">
        <v>1706</v>
      </c>
      <c r="D1398" t="s">
        <v>38</v>
      </c>
      <c r="E1398" s="1">
        <v>41221</v>
      </c>
      <c r="F1398">
        <v>10800.897000000001</v>
      </c>
      <c r="G1398">
        <v>8.75</v>
      </c>
      <c r="H1398">
        <v>11</v>
      </c>
      <c r="I1398">
        <v>51.32</v>
      </c>
      <c r="J1398">
        <v>208661.03700000001</v>
      </c>
      <c r="K1398" s="1">
        <v>41221</v>
      </c>
      <c r="L1398">
        <v>7100</v>
      </c>
      <c r="M1398">
        <v>8.2799999999999994</v>
      </c>
      <c r="N1398">
        <v>10.1</v>
      </c>
      <c r="O1398">
        <v>51.32</v>
      </c>
      <c r="P1398" s="1">
        <v>41608</v>
      </c>
      <c r="Q1398">
        <v>201359.443</v>
      </c>
      <c r="R1398" t="s">
        <v>31</v>
      </c>
      <c r="S1398">
        <v>4.6333333333333302</v>
      </c>
      <c r="T1398" t="s">
        <v>39</v>
      </c>
      <c r="U1398" t="s">
        <v>40</v>
      </c>
      <c r="V1398" t="s">
        <v>34</v>
      </c>
      <c r="W1398" t="s">
        <v>34</v>
      </c>
      <c r="X1398" t="s">
        <v>1702</v>
      </c>
      <c r="Y1398">
        <v>2012</v>
      </c>
      <c r="Z1398">
        <v>2012</v>
      </c>
      <c r="AA1398">
        <v>0.39</v>
      </c>
    </row>
    <row r="1399" spans="1:27" x14ac:dyDescent="0.25">
      <c r="A1399" t="s">
        <v>1700</v>
      </c>
      <c r="B1399" t="s">
        <v>227</v>
      </c>
      <c r="C1399" t="s">
        <v>1707</v>
      </c>
      <c r="D1399" t="s">
        <v>38</v>
      </c>
      <c r="E1399" s="1">
        <v>41981</v>
      </c>
      <c r="F1399">
        <v>2517.0230000000001</v>
      </c>
      <c r="G1399">
        <v>8.11</v>
      </c>
      <c r="H1399">
        <v>0</v>
      </c>
      <c r="I1399">
        <v>51.87</v>
      </c>
      <c r="J1399">
        <v>242180.57399999999</v>
      </c>
      <c r="K1399" s="1">
        <v>41981</v>
      </c>
      <c r="L1399">
        <v>0</v>
      </c>
      <c r="M1399">
        <v>0</v>
      </c>
      <c r="N1399">
        <v>0</v>
      </c>
      <c r="O1399">
        <v>0</v>
      </c>
      <c r="P1399" t="s">
        <v>43</v>
      </c>
      <c r="Q1399">
        <v>0</v>
      </c>
      <c r="R1399" t="s">
        <v>43</v>
      </c>
      <c r="S1399">
        <v>3.4</v>
      </c>
      <c r="T1399" t="s">
        <v>112</v>
      </c>
      <c r="U1399" t="s">
        <v>43</v>
      </c>
      <c r="V1399" t="s">
        <v>34</v>
      </c>
      <c r="W1399" t="s">
        <v>34</v>
      </c>
      <c r="X1399" t="s">
        <v>1702</v>
      </c>
      <c r="Y1399">
        <v>2014</v>
      </c>
      <c r="Z1399">
        <v>2014</v>
      </c>
      <c r="AA1399">
        <v>0.39</v>
      </c>
    </row>
    <row r="1400" spans="1:27" x14ac:dyDescent="0.25">
      <c r="A1400" t="s">
        <v>1700</v>
      </c>
      <c r="B1400" t="s">
        <v>227</v>
      </c>
      <c r="C1400" t="s">
        <v>1708</v>
      </c>
      <c r="D1400" t="s">
        <v>38</v>
      </c>
      <c r="E1400" s="1">
        <v>42135</v>
      </c>
      <c r="F1400">
        <v>5888.6120000000001</v>
      </c>
      <c r="G1400">
        <v>8.58</v>
      </c>
      <c r="H1400">
        <v>10.7</v>
      </c>
      <c r="I1400">
        <v>55.93</v>
      </c>
      <c r="J1400">
        <v>254734.497</v>
      </c>
      <c r="K1400" s="1">
        <v>42135</v>
      </c>
      <c r="L1400">
        <v>711.47199999999998</v>
      </c>
      <c r="M1400">
        <v>7.73</v>
      </c>
      <c r="N1400">
        <v>9.8000000000000007</v>
      </c>
      <c r="O1400">
        <v>53.13</v>
      </c>
      <c r="P1400" s="1">
        <v>42521</v>
      </c>
      <c r="Q1400">
        <v>247958.277</v>
      </c>
      <c r="R1400" t="s">
        <v>31</v>
      </c>
      <c r="S1400">
        <v>5.5666666666666602</v>
      </c>
      <c r="T1400" t="s">
        <v>39</v>
      </c>
      <c r="U1400" t="s">
        <v>40</v>
      </c>
      <c r="V1400" t="s">
        <v>34</v>
      </c>
      <c r="W1400" t="s">
        <v>34</v>
      </c>
      <c r="X1400" t="s">
        <v>1702</v>
      </c>
      <c r="Y1400">
        <v>2015</v>
      </c>
      <c r="Z1400">
        <v>2015</v>
      </c>
      <c r="AA1400">
        <v>0.39</v>
      </c>
    </row>
    <row r="1401" spans="1:27" x14ac:dyDescent="0.25">
      <c r="A1401" t="s">
        <v>1700</v>
      </c>
      <c r="B1401" t="s">
        <v>1709</v>
      </c>
      <c r="C1401" t="s">
        <v>1710</v>
      </c>
      <c r="D1401" t="s">
        <v>30</v>
      </c>
      <c r="E1401" s="1">
        <v>42353</v>
      </c>
      <c r="F1401">
        <v>12118.172</v>
      </c>
      <c r="G1401">
        <v>6.69</v>
      </c>
      <c r="H1401">
        <v>10.66</v>
      </c>
      <c r="I1401">
        <v>42.43</v>
      </c>
      <c r="J1401">
        <v>71500.894</v>
      </c>
      <c r="K1401" s="1">
        <v>42353</v>
      </c>
      <c r="L1401">
        <v>0</v>
      </c>
      <c r="M1401">
        <v>0</v>
      </c>
      <c r="N1401">
        <v>0</v>
      </c>
      <c r="O1401">
        <v>0</v>
      </c>
      <c r="P1401" t="s">
        <v>43</v>
      </c>
      <c r="Q1401">
        <v>0</v>
      </c>
      <c r="R1401" t="s">
        <v>43</v>
      </c>
      <c r="S1401">
        <v>2.6</v>
      </c>
      <c r="T1401" t="s">
        <v>32</v>
      </c>
      <c r="U1401" t="s">
        <v>43</v>
      </c>
      <c r="V1401" t="s">
        <v>34</v>
      </c>
      <c r="W1401" t="s">
        <v>34</v>
      </c>
      <c r="X1401" t="s">
        <v>1702</v>
      </c>
      <c r="Y1401">
        <v>2015</v>
      </c>
      <c r="Z1401">
        <v>2015</v>
      </c>
      <c r="AA1401">
        <v>0.39</v>
      </c>
    </row>
    <row r="1402" spans="1:27" x14ac:dyDescent="0.25">
      <c r="A1402" t="s">
        <v>1700</v>
      </c>
      <c r="B1402" t="s">
        <v>1709</v>
      </c>
      <c r="C1402" t="s">
        <v>1711</v>
      </c>
      <c r="D1402" t="s">
        <v>30</v>
      </c>
      <c r="E1402" s="1">
        <v>42591</v>
      </c>
      <c r="F1402">
        <v>12118.173000000001</v>
      </c>
      <c r="G1402">
        <v>6.69</v>
      </c>
      <c r="H1402">
        <v>10.66</v>
      </c>
      <c r="I1402">
        <v>42.43</v>
      </c>
      <c r="J1402">
        <v>71500.894</v>
      </c>
      <c r="K1402" s="1">
        <v>42591</v>
      </c>
      <c r="L1402">
        <v>8618.0849999999991</v>
      </c>
      <c r="M1402">
        <v>6.18</v>
      </c>
      <c r="N1402">
        <v>9.85</v>
      </c>
      <c r="O1402">
        <v>40.25</v>
      </c>
      <c r="P1402" s="1">
        <v>43100</v>
      </c>
      <c r="Q1402">
        <v>82748.426000000007</v>
      </c>
      <c r="R1402" t="s">
        <v>31</v>
      </c>
      <c r="S1402">
        <v>7.2666666666666604</v>
      </c>
      <c r="T1402" t="s">
        <v>32</v>
      </c>
      <c r="U1402" t="s">
        <v>40</v>
      </c>
      <c r="V1402" t="s">
        <v>34</v>
      </c>
      <c r="W1402" t="s">
        <v>34</v>
      </c>
      <c r="X1402" t="s">
        <v>1702</v>
      </c>
      <c r="Y1402">
        <v>2016</v>
      </c>
      <c r="Z1402">
        <v>2016</v>
      </c>
      <c r="AA1402">
        <v>0.39</v>
      </c>
    </row>
    <row r="1403" spans="1:27" x14ac:dyDescent="0.25">
      <c r="A1403" t="s">
        <v>1700</v>
      </c>
      <c r="B1403" t="s">
        <v>1703</v>
      </c>
      <c r="C1403" t="s">
        <v>1712</v>
      </c>
      <c r="D1403" t="s">
        <v>38</v>
      </c>
      <c r="E1403" s="1">
        <v>43388</v>
      </c>
      <c r="F1403">
        <v>6199.3339999999998</v>
      </c>
      <c r="G1403">
        <v>7.83</v>
      </c>
      <c r="H1403">
        <v>11.25</v>
      </c>
      <c r="I1403">
        <v>49.23</v>
      </c>
      <c r="J1403">
        <v>157795.28700000001</v>
      </c>
      <c r="K1403" s="1">
        <v>43388</v>
      </c>
      <c r="L1403">
        <v>1390.347</v>
      </c>
      <c r="M1403">
        <v>7.12</v>
      </c>
      <c r="N1403">
        <v>9.8000000000000007</v>
      </c>
      <c r="O1403">
        <v>49.23</v>
      </c>
      <c r="P1403" s="1">
        <v>43646</v>
      </c>
      <c r="Q1403">
        <v>149739.71599999999</v>
      </c>
      <c r="R1403" t="s">
        <v>31</v>
      </c>
      <c r="S1403">
        <v>8.0666666666666593</v>
      </c>
      <c r="T1403" t="s">
        <v>39</v>
      </c>
      <c r="U1403" t="s">
        <v>33</v>
      </c>
      <c r="V1403">
        <v>0</v>
      </c>
      <c r="W1403">
        <v>0</v>
      </c>
      <c r="X1403" t="s">
        <v>1702</v>
      </c>
      <c r="Y1403">
        <v>2018</v>
      </c>
      <c r="Z1403">
        <v>2018</v>
      </c>
      <c r="AA1403">
        <v>0.25</v>
      </c>
    </row>
    <row r="1404" spans="1:27" x14ac:dyDescent="0.25">
      <c r="A1404" t="s">
        <v>1700</v>
      </c>
      <c r="B1404" t="s">
        <v>227</v>
      </c>
      <c r="C1404" t="s">
        <v>1713</v>
      </c>
      <c r="D1404" t="s">
        <v>38</v>
      </c>
      <c r="E1404" s="1">
        <v>43438</v>
      </c>
      <c r="F1404">
        <v>-5031.9960000000001</v>
      </c>
      <c r="G1404">
        <v>7.26</v>
      </c>
      <c r="H1404">
        <v>0</v>
      </c>
      <c r="I1404">
        <v>51.4</v>
      </c>
      <c r="J1404">
        <v>351847.74200000003</v>
      </c>
      <c r="K1404" s="1">
        <v>43438</v>
      </c>
      <c r="L1404">
        <v>-5031.9960000000001</v>
      </c>
      <c r="M1404">
        <v>7.26</v>
      </c>
      <c r="N1404">
        <v>0</v>
      </c>
      <c r="O1404">
        <v>51.4</v>
      </c>
      <c r="P1404" s="1">
        <v>43616</v>
      </c>
      <c r="Q1404">
        <v>351847.74200000003</v>
      </c>
      <c r="R1404" t="s">
        <v>31</v>
      </c>
      <c r="S1404">
        <v>5.7333333333333298</v>
      </c>
      <c r="T1404" t="s">
        <v>39</v>
      </c>
      <c r="U1404" t="s">
        <v>40</v>
      </c>
      <c r="V1404" t="s">
        <v>34</v>
      </c>
      <c r="W1404" t="s">
        <v>34</v>
      </c>
      <c r="X1404" t="s">
        <v>1702</v>
      </c>
      <c r="Y1404">
        <v>2018</v>
      </c>
      <c r="Z1404">
        <v>2018</v>
      </c>
      <c r="AA1404">
        <v>0.25</v>
      </c>
    </row>
    <row r="1405" spans="1:27" x14ac:dyDescent="0.25">
      <c r="A1405" t="s">
        <v>1700</v>
      </c>
      <c r="B1405" t="s">
        <v>227</v>
      </c>
      <c r="C1405" t="s">
        <v>1714</v>
      </c>
      <c r="D1405" t="s">
        <v>38</v>
      </c>
      <c r="E1405" s="1">
        <v>43605</v>
      </c>
      <c r="F1405">
        <v>861.35500000000002</v>
      </c>
      <c r="G1405">
        <v>7.79</v>
      </c>
      <c r="H1405">
        <v>0</v>
      </c>
      <c r="I1405">
        <v>58.38</v>
      </c>
      <c r="J1405">
        <v>389061.46899999998</v>
      </c>
      <c r="K1405" s="1">
        <v>43605</v>
      </c>
      <c r="L1405">
        <v>23.824000000000002</v>
      </c>
      <c r="M1405">
        <v>7.79</v>
      </c>
      <c r="N1405">
        <v>0</v>
      </c>
      <c r="O1405">
        <v>58.38</v>
      </c>
      <c r="P1405" s="1">
        <v>43982</v>
      </c>
      <c r="Q1405">
        <v>389061.39299999998</v>
      </c>
      <c r="R1405" t="s">
        <v>31</v>
      </c>
      <c r="S1405">
        <v>3.6</v>
      </c>
      <c r="T1405" t="s">
        <v>39</v>
      </c>
      <c r="U1405" t="s">
        <v>40</v>
      </c>
      <c r="V1405" t="s">
        <v>34</v>
      </c>
      <c r="W1405" t="s">
        <v>34</v>
      </c>
      <c r="X1405" t="s">
        <v>1702</v>
      </c>
      <c r="Y1405">
        <v>2019</v>
      </c>
      <c r="Z1405">
        <v>2019</v>
      </c>
      <c r="AA1405">
        <v>0.25</v>
      </c>
    </row>
    <row r="1406" spans="1:27" x14ac:dyDescent="0.25">
      <c r="A1406" t="s">
        <v>1700</v>
      </c>
      <c r="B1406" t="s">
        <v>1703</v>
      </c>
      <c r="C1406" t="s">
        <v>1715</v>
      </c>
      <c r="D1406" t="s">
        <v>38</v>
      </c>
      <c r="E1406" s="1">
        <v>44088</v>
      </c>
      <c r="F1406">
        <v>5186.9009999999998</v>
      </c>
      <c r="G1406">
        <v>7.12</v>
      </c>
      <c r="H1406">
        <v>0</v>
      </c>
      <c r="I1406">
        <v>49.23</v>
      </c>
      <c r="J1406">
        <v>163294.45199999999</v>
      </c>
      <c r="K1406" s="1">
        <v>44088</v>
      </c>
      <c r="L1406">
        <v>4758.576</v>
      </c>
      <c r="M1406">
        <v>7.12</v>
      </c>
      <c r="N1406">
        <v>0</v>
      </c>
      <c r="O1406">
        <v>49.23</v>
      </c>
      <c r="P1406" s="1">
        <v>43830</v>
      </c>
      <c r="Q1406">
        <v>163379.679</v>
      </c>
      <c r="R1406" t="s">
        <v>31</v>
      </c>
      <c r="S1406">
        <v>3.6</v>
      </c>
      <c r="T1406" t="s">
        <v>39</v>
      </c>
      <c r="U1406" t="s">
        <v>33</v>
      </c>
      <c r="V1406" t="s">
        <v>34</v>
      </c>
      <c r="W1406" t="s">
        <v>34</v>
      </c>
      <c r="X1406" t="s">
        <v>1702</v>
      </c>
      <c r="Y1406">
        <v>2020</v>
      </c>
      <c r="Z1406">
        <v>2020</v>
      </c>
      <c r="AA1406">
        <v>0.25</v>
      </c>
    </row>
    <row r="1407" spans="1:27" x14ac:dyDescent="0.25">
      <c r="A1407" t="s">
        <v>1700</v>
      </c>
      <c r="B1407" t="s">
        <v>1203</v>
      </c>
      <c r="C1407" t="s">
        <v>1716</v>
      </c>
      <c r="D1407" t="s">
        <v>38</v>
      </c>
      <c r="E1407" s="1">
        <v>44243</v>
      </c>
      <c r="F1407">
        <v>25802.066999999999</v>
      </c>
      <c r="G1407">
        <v>7.1</v>
      </c>
      <c r="H1407">
        <v>10.3</v>
      </c>
      <c r="I1407">
        <v>50.5</v>
      </c>
      <c r="J1407">
        <v>909883.68700000003</v>
      </c>
      <c r="K1407" s="1">
        <v>44243</v>
      </c>
      <c r="L1407">
        <v>16250</v>
      </c>
      <c r="M1407">
        <v>6.85</v>
      </c>
      <c r="N1407">
        <v>9.8000000000000007</v>
      </c>
      <c r="O1407">
        <v>50.5</v>
      </c>
      <c r="P1407" s="1">
        <v>44561</v>
      </c>
      <c r="Q1407">
        <v>897267.14500000002</v>
      </c>
      <c r="R1407" t="s">
        <v>31</v>
      </c>
      <c r="S1407">
        <v>7.6333333333333302</v>
      </c>
      <c r="T1407" t="s">
        <v>39</v>
      </c>
      <c r="U1407" t="s">
        <v>40</v>
      </c>
      <c r="V1407" t="s">
        <v>34</v>
      </c>
      <c r="W1407" t="s">
        <v>41</v>
      </c>
      <c r="X1407" t="s">
        <v>1702</v>
      </c>
      <c r="Y1407">
        <v>2021</v>
      </c>
      <c r="Z1407">
        <v>2021</v>
      </c>
      <c r="AA1407">
        <v>0.25</v>
      </c>
    </row>
    <row r="1408" spans="1:27" x14ac:dyDescent="0.25">
      <c r="A1408" t="s">
        <v>1700</v>
      </c>
      <c r="B1408" t="s">
        <v>1709</v>
      </c>
      <c r="C1408" t="s">
        <v>1717</v>
      </c>
      <c r="D1408" t="s">
        <v>30</v>
      </c>
      <c r="E1408" s="1">
        <v>44859</v>
      </c>
      <c r="F1408">
        <v>14375.638000000001</v>
      </c>
      <c r="G1408">
        <v>6.36</v>
      </c>
      <c r="H1408">
        <v>10.199999999999999</v>
      </c>
      <c r="I1408">
        <v>48.9</v>
      </c>
      <c r="J1408">
        <v>147057.92800000001</v>
      </c>
      <c r="K1408" s="1">
        <v>44859</v>
      </c>
      <c r="L1408">
        <v>5750</v>
      </c>
      <c r="M1408">
        <v>6.02</v>
      </c>
      <c r="N1408">
        <v>9.5</v>
      </c>
      <c r="O1408">
        <v>48.9</v>
      </c>
      <c r="P1408" s="1">
        <v>44377</v>
      </c>
      <c r="Q1408">
        <v>134543.375</v>
      </c>
      <c r="R1408" t="s">
        <v>31</v>
      </c>
      <c r="S1408">
        <v>11.4</v>
      </c>
      <c r="T1408" t="s">
        <v>32</v>
      </c>
      <c r="U1408" t="s">
        <v>40</v>
      </c>
      <c r="V1408" t="s">
        <v>34</v>
      </c>
      <c r="W1408" t="s">
        <v>34</v>
      </c>
      <c r="X1408" t="s">
        <v>1702</v>
      </c>
      <c r="Y1408">
        <v>2022</v>
      </c>
      <c r="Z1408">
        <v>2022</v>
      </c>
      <c r="AA1408">
        <v>0.25</v>
      </c>
    </row>
    <row r="1409" spans="1:27" x14ac:dyDescent="0.25">
      <c r="A1409" t="s">
        <v>1700</v>
      </c>
      <c r="B1409" t="s">
        <v>227</v>
      </c>
      <c r="C1409" t="s">
        <v>1718</v>
      </c>
      <c r="D1409" t="s">
        <v>38</v>
      </c>
      <c r="E1409" s="1">
        <v>44396</v>
      </c>
      <c r="F1409">
        <v>7896.57</v>
      </c>
      <c r="G1409">
        <v>7.62</v>
      </c>
      <c r="H1409">
        <v>0</v>
      </c>
      <c r="I1409">
        <v>59.88</v>
      </c>
      <c r="J1409">
        <v>421388.51</v>
      </c>
      <c r="K1409" s="1">
        <v>44396</v>
      </c>
      <c r="L1409">
        <v>10467.763000000001</v>
      </c>
      <c r="M1409">
        <v>7.62</v>
      </c>
      <c r="N1409">
        <v>0</v>
      </c>
      <c r="O1409">
        <v>59.88</v>
      </c>
      <c r="P1409" s="1">
        <v>44104</v>
      </c>
      <c r="Q1409">
        <v>421188.462</v>
      </c>
      <c r="R1409" t="s">
        <v>31</v>
      </c>
      <c r="S1409">
        <v>5.6</v>
      </c>
      <c r="T1409" t="s">
        <v>39</v>
      </c>
      <c r="U1409" t="s">
        <v>40</v>
      </c>
      <c r="V1409" t="s">
        <v>34</v>
      </c>
      <c r="W1409" t="s">
        <v>34</v>
      </c>
      <c r="X1409" t="s">
        <v>1702</v>
      </c>
      <c r="Y1409">
        <v>2021</v>
      </c>
      <c r="Z1409">
        <v>2021</v>
      </c>
      <c r="AA1409">
        <v>0.25</v>
      </c>
    </row>
    <row r="1410" spans="1:27" x14ac:dyDescent="0.25">
      <c r="A1410" t="s">
        <v>1700</v>
      </c>
      <c r="B1410" t="s">
        <v>227</v>
      </c>
      <c r="C1410" t="s">
        <v>1719</v>
      </c>
      <c r="D1410" t="s">
        <v>38</v>
      </c>
      <c r="E1410" s="1">
        <v>44732</v>
      </c>
      <c r="F1410">
        <v>2465.759</v>
      </c>
      <c r="G1410">
        <v>7.53</v>
      </c>
      <c r="H1410">
        <v>0</v>
      </c>
      <c r="I1410">
        <v>60.59</v>
      </c>
      <c r="J1410">
        <v>447447.99</v>
      </c>
      <c r="K1410" s="1">
        <v>44732</v>
      </c>
      <c r="L1410">
        <v>2465.759</v>
      </c>
      <c r="M1410">
        <v>7.53</v>
      </c>
      <c r="N1410">
        <v>0</v>
      </c>
      <c r="O1410">
        <v>60.59</v>
      </c>
      <c r="P1410" s="1">
        <v>44469</v>
      </c>
      <c r="Q1410">
        <v>447447.99</v>
      </c>
      <c r="R1410" t="s">
        <v>31</v>
      </c>
      <c r="S1410">
        <v>4.6333333333333302</v>
      </c>
      <c r="T1410" t="s">
        <v>39</v>
      </c>
      <c r="U1410" t="s">
        <v>33</v>
      </c>
      <c r="V1410" t="s">
        <v>34</v>
      </c>
      <c r="W1410" t="s">
        <v>34</v>
      </c>
      <c r="X1410" t="s">
        <v>1702</v>
      </c>
      <c r="Y1410">
        <v>2022</v>
      </c>
      <c r="Z1410">
        <v>2022</v>
      </c>
      <c r="AA1410">
        <v>0.25</v>
      </c>
    </row>
    <row r="1411" spans="1:27" x14ac:dyDescent="0.25">
      <c r="A1411" t="s">
        <v>1700</v>
      </c>
      <c r="B1411" t="s">
        <v>227</v>
      </c>
      <c r="C1411" t="s">
        <v>1720</v>
      </c>
      <c r="D1411" t="s">
        <v>38</v>
      </c>
      <c r="E1411" s="1">
        <v>45099</v>
      </c>
      <c r="F1411">
        <v>26.834</v>
      </c>
      <c r="G1411">
        <v>7.58</v>
      </c>
      <c r="H1411">
        <v>0</v>
      </c>
      <c r="I1411">
        <v>62.2</v>
      </c>
      <c r="J1411">
        <v>499428.90700000001</v>
      </c>
      <c r="K1411" s="1">
        <v>45099</v>
      </c>
      <c r="L1411">
        <v>-1156.5229999999999</v>
      </c>
      <c r="M1411">
        <v>7.58</v>
      </c>
      <c r="N1411">
        <v>0</v>
      </c>
      <c r="O1411">
        <v>62.2</v>
      </c>
      <c r="P1411" s="1">
        <v>44834</v>
      </c>
      <c r="Q1411">
        <v>499447.076</v>
      </c>
      <c r="R1411" t="s">
        <v>31</v>
      </c>
      <c r="S1411">
        <v>4.7333333333333298</v>
      </c>
      <c r="T1411" t="s">
        <v>39</v>
      </c>
      <c r="U1411" t="s">
        <v>33</v>
      </c>
      <c r="V1411" t="s">
        <v>34</v>
      </c>
      <c r="W1411" t="s">
        <v>34</v>
      </c>
      <c r="X1411" t="s">
        <v>1702</v>
      </c>
      <c r="Y1411">
        <v>2023</v>
      </c>
      <c r="Z1411">
        <v>2023</v>
      </c>
      <c r="AA1411">
        <v>0.25</v>
      </c>
    </row>
    <row r="1412" spans="1:27" x14ac:dyDescent="0.25">
      <c r="A1412" t="s">
        <v>1700</v>
      </c>
      <c r="B1412" t="s">
        <v>1203</v>
      </c>
      <c r="C1412" t="s">
        <v>1721</v>
      </c>
      <c r="D1412" t="s">
        <v>38</v>
      </c>
      <c r="E1412" s="1">
        <v>45264</v>
      </c>
      <c r="F1412">
        <v>41560.726999999999</v>
      </c>
      <c r="G1412">
        <v>6.95</v>
      </c>
      <c r="H1412">
        <v>9.8000000000000007</v>
      </c>
      <c r="I1412">
        <v>50.09</v>
      </c>
      <c r="J1412">
        <v>1143947.4450000001</v>
      </c>
      <c r="K1412" s="1">
        <v>45264</v>
      </c>
      <c r="L1412">
        <v>40208.694000000003</v>
      </c>
      <c r="M1412">
        <v>6.95</v>
      </c>
      <c r="N1412">
        <v>9.8000000000000007</v>
      </c>
      <c r="O1412">
        <v>50.09</v>
      </c>
      <c r="P1412" s="1">
        <v>44926</v>
      </c>
      <c r="Q1412">
        <v>1140671.264</v>
      </c>
      <c r="R1412" t="s">
        <v>31</v>
      </c>
      <c r="S1412">
        <v>6.6333333333333302</v>
      </c>
      <c r="T1412" t="s">
        <v>39</v>
      </c>
      <c r="U1412" t="s">
        <v>40</v>
      </c>
      <c r="V1412" t="s">
        <v>34</v>
      </c>
      <c r="W1412" t="s">
        <v>34</v>
      </c>
      <c r="X1412" t="s">
        <v>1702</v>
      </c>
      <c r="Y1412">
        <v>2023</v>
      </c>
      <c r="Z1412">
        <v>2023</v>
      </c>
      <c r="AA1412">
        <v>0.25</v>
      </c>
    </row>
    <row r="1413" spans="1:27" x14ac:dyDescent="0.25">
      <c r="A1413" t="s">
        <v>1700</v>
      </c>
      <c r="B1413" t="s">
        <v>1703</v>
      </c>
      <c r="C1413" t="s">
        <v>1722</v>
      </c>
      <c r="D1413" t="s">
        <v>38</v>
      </c>
      <c r="E1413" s="1">
        <v>44501</v>
      </c>
      <c r="F1413">
        <v>11887.115</v>
      </c>
      <c r="G1413">
        <v>0</v>
      </c>
      <c r="H1413">
        <v>0</v>
      </c>
      <c r="I1413">
        <v>0</v>
      </c>
      <c r="J1413">
        <v>190231.598</v>
      </c>
      <c r="K1413" s="1">
        <v>44501</v>
      </c>
      <c r="L1413">
        <v>11545.439</v>
      </c>
      <c r="M1413">
        <v>0</v>
      </c>
      <c r="N1413">
        <v>0</v>
      </c>
      <c r="O1413">
        <v>0</v>
      </c>
      <c r="P1413" s="1">
        <v>44196</v>
      </c>
      <c r="Q1413">
        <v>190129.26</v>
      </c>
      <c r="R1413" t="s">
        <v>31</v>
      </c>
      <c r="S1413">
        <v>6.5</v>
      </c>
      <c r="T1413" t="s">
        <v>39</v>
      </c>
      <c r="U1413" t="s">
        <v>40</v>
      </c>
      <c r="V1413" t="s">
        <v>34</v>
      </c>
      <c r="W1413" t="s">
        <v>34</v>
      </c>
      <c r="X1413" t="s">
        <v>1702</v>
      </c>
      <c r="Y1413">
        <v>2021</v>
      </c>
      <c r="Z1413">
        <v>2021</v>
      </c>
      <c r="AA1413">
        <v>0.25</v>
      </c>
    </row>
    <row r="1414" spans="1:27" x14ac:dyDescent="0.25">
      <c r="A1414" t="s">
        <v>1700</v>
      </c>
      <c r="B1414" t="s">
        <v>1703</v>
      </c>
      <c r="C1414" t="s">
        <v>1723</v>
      </c>
      <c r="D1414" t="s">
        <v>38</v>
      </c>
      <c r="E1414" s="1">
        <v>44862</v>
      </c>
      <c r="F1414">
        <v>8021.2569999999996</v>
      </c>
      <c r="G1414">
        <v>0</v>
      </c>
      <c r="H1414">
        <v>0</v>
      </c>
      <c r="I1414">
        <v>0</v>
      </c>
      <c r="J1414">
        <v>210023.75399999999</v>
      </c>
      <c r="K1414" s="1">
        <v>44862</v>
      </c>
      <c r="L1414">
        <v>7911.7640000000001</v>
      </c>
      <c r="M1414">
        <v>0</v>
      </c>
      <c r="N1414">
        <v>0</v>
      </c>
      <c r="O1414">
        <v>0</v>
      </c>
      <c r="P1414" s="1">
        <v>44561</v>
      </c>
      <c r="Q1414">
        <v>210018.272</v>
      </c>
      <c r="R1414" t="s">
        <v>31</v>
      </c>
      <c r="S1414">
        <v>6.36666666666666</v>
      </c>
      <c r="T1414" t="s">
        <v>39</v>
      </c>
      <c r="U1414" t="s">
        <v>33</v>
      </c>
      <c r="V1414" t="s">
        <v>34</v>
      </c>
      <c r="W1414" t="s">
        <v>34</v>
      </c>
      <c r="X1414" t="s">
        <v>1702</v>
      </c>
      <c r="Y1414">
        <v>2022</v>
      </c>
      <c r="Z1414">
        <v>2022</v>
      </c>
      <c r="AA1414">
        <v>0.25</v>
      </c>
    </row>
    <row r="1415" spans="1:27" x14ac:dyDescent="0.25">
      <c r="A1415" t="s">
        <v>1700</v>
      </c>
      <c r="B1415" t="s">
        <v>1703</v>
      </c>
      <c r="C1415" t="s">
        <v>1724</v>
      </c>
      <c r="D1415" t="s">
        <v>38</v>
      </c>
      <c r="E1415" s="1">
        <v>45205</v>
      </c>
      <c r="F1415">
        <v>12044.393</v>
      </c>
      <c r="G1415">
        <v>7.12</v>
      </c>
      <c r="H1415">
        <v>9.8000000000000007</v>
      </c>
      <c r="I1415">
        <v>49.23</v>
      </c>
      <c r="J1415">
        <v>245514.76</v>
      </c>
      <c r="K1415" s="1">
        <v>45205</v>
      </c>
      <c r="L1415">
        <v>11936.563</v>
      </c>
      <c r="M1415">
        <v>7.12</v>
      </c>
      <c r="N1415">
        <v>9.8000000000000007</v>
      </c>
      <c r="O1415">
        <v>49.23</v>
      </c>
      <c r="P1415" s="1">
        <v>44926</v>
      </c>
      <c r="Q1415">
        <v>0</v>
      </c>
      <c r="R1415" t="s">
        <v>43</v>
      </c>
      <c r="S1415">
        <v>5.6333333333333302</v>
      </c>
      <c r="T1415" t="s">
        <v>39</v>
      </c>
      <c r="U1415" t="s">
        <v>40</v>
      </c>
      <c r="V1415" t="s">
        <v>34</v>
      </c>
      <c r="W1415" t="s">
        <v>34</v>
      </c>
      <c r="X1415" t="s">
        <v>1702</v>
      </c>
      <c r="Y1415">
        <v>2023</v>
      </c>
      <c r="Z1415">
        <v>2023</v>
      </c>
      <c r="AA1415">
        <v>0.25</v>
      </c>
    </row>
    <row r="1416" spans="1:27" x14ac:dyDescent="0.25">
      <c r="A1416" t="s">
        <v>1725</v>
      </c>
      <c r="B1416" t="s">
        <v>1726</v>
      </c>
      <c r="C1416" t="s">
        <v>1727</v>
      </c>
      <c r="D1416" t="s">
        <v>30</v>
      </c>
      <c r="E1416" s="1">
        <v>39629</v>
      </c>
      <c r="F1416">
        <v>318000</v>
      </c>
      <c r="G1416">
        <v>8.5500000000000007</v>
      </c>
      <c r="H1416">
        <v>10.75</v>
      </c>
      <c r="I1416">
        <v>44.15</v>
      </c>
      <c r="J1416">
        <v>6880000</v>
      </c>
      <c r="K1416" s="1">
        <v>39629</v>
      </c>
      <c r="L1416">
        <v>0</v>
      </c>
      <c r="M1416">
        <v>0</v>
      </c>
      <c r="N1416">
        <v>0</v>
      </c>
      <c r="O1416">
        <v>0</v>
      </c>
      <c r="P1416" s="1">
        <v>39082</v>
      </c>
      <c r="Q1416">
        <v>0</v>
      </c>
      <c r="R1416" t="s">
        <v>43</v>
      </c>
      <c r="S1416">
        <v>10.233333333333301</v>
      </c>
      <c r="T1416" t="s">
        <v>39</v>
      </c>
      <c r="U1416" t="s">
        <v>40</v>
      </c>
      <c r="V1416" t="s">
        <v>34</v>
      </c>
      <c r="W1416" t="s">
        <v>34</v>
      </c>
      <c r="X1416" t="s">
        <v>1728</v>
      </c>
      <c r="Y1416">
        <v>2008</v>
      </c>
      <c r="Z1416">
        <v>2008</v>
      </c>
      <c r="AA1416">
        <v>0.39</v>
      </c>
    </row>
    <row r="1417" spans="1:27" x14ac:dyDescent="0.25">
      <c r="A1417" t="s">
        <v>1725</v>
      </c>
      <c r="B1417" t="s">
        <v>1729</v>
      </c>
      <c r="C1417" t="s">
        <v>1730</v>
      </c>
      <c r="D1417" t="s">
        <v>30</v>
      </c>
      <c r="E1417" s="1">
        <v>39883</v>
      </c>
      <c r="F1417">
        <v>107521.93700000001</v>
      </c>
      <c r="G1417">
        <v>8.67</v>
      </c>
      <c r="H1417">
        <v>11</v>
      </c>
      <c r="I1417">
        <v>48.69</v>
      </c>
      <c r="J1417">
        <v>1746138</v>
      </c>
      <c r="K1417" s="1">
        <v>39883</v>
      </c>
      <c r="L1417">
        <v>30500</v>
      </c>
      <c r="M1417">
        <v>0</v>
      </c>
      <c r="N1417">
        <v>0</v>
      </c>
      <c r="O1417">
        <v>0</v>
      </c>
      <c r="P1417" s="1">
        <v>39172</v>
      </c>
      <c r="Q1417">
        <v>0</v>
      </c>
      <c r="R1417" t="s">
        <v>43</v>
      </c>
      <c r="S1417">
        <v>17.733333333333299</v>
      </c>
      <c r="T1417" t="s">
        <v>32</v>
      </c>
      <c r="U1417" t="s">
        <v>40</v>
      </c>
      <c r="V1417" t="s">
        <v>34</v>
      </c>
      <c r="W1417" t="s">
        <v>41</v>
      </c>
      <c r="X1417" t="s">
        <v>1728</v>
      </c>
      <c r="Y1417">
        <v>2009</v>
      </c>
      <c r="Z1417">
        <v>2009</v>
      </c>
      <c r="AA1417">
        <v>0.39</v>
      </c>
    </row>
    <row r="1418" spans="1:27" x14ac:dyDescent="0.25">
      <c r="A1418" t="s">
        <v>1725</v>
      </c>
      <c r="B1418" t="s">
        <v>227</v>
      </c>
      <c r="C1418" t="s">
        <v>1731</v>
      </c>
      <c r="D1418" t="s">
        <v>38</v>
      </c>
      <c r="E1418" s="1">
        <v>39623</v>
      </c>
      <c r="F1418">
        <v>49600</v>
      </c>
      <c r="G1418">
        <v>8.4700000000000006</v>
      </c>
      <c r="H1418">
        <v>11</v>
      </c>
      <c r="I1418">
        <v>48.27</v>
      </c>
      <c r="J1418">
        <v>1177100</v>
      </c>
      <c r="K1418" s="1">
        <v>39623</v>
      </c>
      <c r="L1418">
        <v>19653.313999999998</v>
      </c>
      <c r="M1418">
        <v>7.98</v>
      </c>
      <c r="N1418">
        <v>10</v>
      </c>
      <c r="O1418">
        <v>48.27</v>
      </c>
      <c r="P1418" s="1">
        <v>39263</v>
      </c>
      <c r="Q1418">
        <v>1127923.888</v>
      </c>
      <c r="R1418" t="s">
        <v>51</v>
      </c>
      <c r="S1418">
        <v>8.0666666666666593</v>
      </c>
      <c r="T1418" t="s">
        <v>39</v>
      </c>
      <c r="U1418" t="s">
        <v>40</v>
      </c>
      <c r="V1418" t="s">
        <v>34</v>
      </c>
      <c r="W1418" t="s">
        <v>34</v>
      </c>
      <c r="X1418" t="s">
        <v>1728</v>
      </c>
      <c r="Y1418">
        <v>2008</v>
      </c>
      <c r="Z1418">
        <v>2008</v>
      </c>
      <c r="AA1418">
        <v>0.39</v>
      </c>
    </row>
    <row r="1419" spans="1:27" x14ac:dyDescent="0.25">
      <c r="A1419" t="s">
        <v>1725</v>
      </c>
      <c r="B1419" t="s">
        <v>1726</v>
      </c>
      <c r="C1419" t="s">
        <v>1732</v>
      </c>
      <c r="D1419" t="s">
        <v>30</v>
      </c>
      <c r="E1419" s="1">
        <v>40056</v>
      </c>
      <c r="F1419">
        <v>241646.00099999999</v>
      </c>
      <c r="G1419">
        <v>8.5500000000000007</v>
      </c>
      <c r="H1419">
        <v>11.5</v>
      </c>
      <c r="I1419">
        <v>40</v>
      </c>
      <c r="J1419">
        <v>7302594.176</v>
      </c>
      <c r="K1419" s="1">
        <v>40056</v>
      </c>
      <c r="L1419">
        <v>115062</v>
      </c>
      <c r="M1419">
        <v>8.2799999999999994</v>
      </c>
      <c r="N1419">
        <v>10.25</v>
      </c>
      <c r="O1419">
        <v>40</v>
      </c>
      <c r="P1419" s="1">
        <v>39447</v>
      </c>
      <c r="Q1419">
        <v>7073725.4400000004</v>
      </c>
      <c r="R1419" t="s">
        <v>51</v>
      </c>
      <c r="S1419">
        <v>14.3333333333333</v>
      </c>
      <c r="T1419" t="s">
        <v>39</v>
      </c>
      <c r="U1419" t="s">
        <v>33</v>
      </c>
      <c r="V1419" t="s">
        <v>34</v>
      </c>
      <c r="W1419" t="s">
        <v>34</v>
      </c>
      <c r="X1419" t="s">
        <v>1728</v>
      </c>
      <c r="Y1419">
        <v>2009</v>
      </c>
      <c r="Z1419">
        <v>2009</v>
      </c>
      <c r="AA1419">
        <v>0.39</v>
      </c>
    </row>
    <row r="1420" spans="1:27" x14ac:dyDescent="0.25">
      <c r="A1420" t="s">
        <v>1725</v>
      </c>
      <c r="B1420" t="s">
        <v>65</v>
      </c>
      <c r="C1420" t="s">
        <v>1733</v>
      </c>
      <c r="D1420" t="s">
        <v>38</v>
      </c>
      <c r="E1420" s="1">
        <v>39741</v>
      </c>
      <c r="F1420">
        <v>6400</v>
      </c>
      <c r="G1420">
        <v>9.32</v>
      </c>
      <c r="H1420">
        <v>11</v>
      </c>
      <c r="I1420">
        <v>55.4</v>
      </c>
      <c r="J1420">
        <v>119100</v>
      </c>
      <c r="K1420" s="1">
        <v>39741</v>
      </c>
      <c r="L1420">
        <v>1200</v>
      </c>
      <c r="M1420">
        <v>8.8000000000000007</v>
      </c>
      <c r="N1420">
        <v>10.06</v>
      </c>
      <c r="O1420">
        <v>55.4</v>
      </c>
      <c r="P1420" s="1">
        <v>39447</v>
      </c>
      <c r="Q1420">
        <v>91800</v>
      </c>
      <c r="R1420" t="s">
        <v>51</v>
      </c>
      <c r="S1420">
        <v>7.6</v>
      </c>
      <c r="T1420" t="s">
        <v>39</v>
      </c>
      <c r="U1420" t="s">
        <v>40</v>
      </c>
      <c r="V1420" t="s">
        <v>34</v>
      </c>
      <c r="W1420" t="s">
        <v>34</v>
      </c>
      <c r="X1420" t="s">
        <v>1728</v>
      </c>
      <c r="Y1420">
        <v>2008</v>
      </c>
      <c r="Z1420">
        <v>2008</v>
      </c>
      <c r="AA1420">
        <v>0.39</v>
      </c>
    </row>
    <row r="1421" spans="1:27" x14ac:dyDescent="0.25">
      <c r="A1421" t="s">
        <v>1725</v>
      </c>
      <c r="B1421" t="s">
        <v>1325</v>
      </c>
      <c r="C1421" t="s">
        <v>1734</v>
      </c>
      <c r="D1421" t="s">
        <v>30</v>
      </c>
      <c r="E1421" s="1">
        <v>39966</v>
      </c>
      <c r="F1421">
        <v>94384.644</v>
      </c>
      <c r="G1421">
        <v>8.85</v>
      </c>
      <c r="H1421">
        <v>11.25</v>
      </c>
      <c r="I1421">
        <v>51.01</v>
      </c>
      <c r="J1421">
        <v>989400</v>
      </c>
      <c r="K1421" s="1">
        <v>39966</v>
      </c>
      <c r="L1421">
        <v>57393</v>
      </c>
      <c r="M1421">
        <v>0</v>
      </c>
      <c r="N1421">
        <v>0</v>
      </c>
      <c r="O1421">
        <v>0</v>
      </c>
      <c r="P1421" s="1">
        <v>39447</v>
      </c>
      <c r="Q1421">
        <v>0</v>
      </c>
      <c r="R1421" t="s">
        <v>43</v>
      </c>
      <c r="S1421">
        <v>11.8333333333333</v>
      </c>
      <c r="T1421" t="s">
        <v>32</v>
      </c>
      <c r="U1421" t="s">
        <v>40</v>
      </c>
      <c r="V1421" t="s">
        <v>34</v>
      </c>
      <c r="W1421" t="s">
        <v>41</v>
      </c>
      <c r="X1421" t="s">
        <v>1728</v>
      </c>
      <c r="Y1421">
        <v>2009</v>
      </c>
      <c r="Z1421">
        <v>2009</v>
      </c>
      <c r="AA1421">
        <v>0.39</v>
      </c>
    </row>
    <row r="1422" spans="1:27" x14ac:dyDescent="0.25">
      <c r="A1422" t="s">
        <v>1725</v>
      </c>
      <c r="B1422" t="s">
        <v>1735</v>
      </c>
      <c r="C1422" t="s">
        <v>1736</v>
      </c>
      <c r="D1422" t="s">
        <v>30</v>
      </c>
      <c r="E1422" s="1">
        <v>40046</v>
      </c>
      <c r="F1422">
        <v>24360.253000000001</v>
      </c>
      <c r="G1422">
        <v>10.16</v>
      </c>
      <c r="H1422">
        <v>11.25</v>
      </c>
      <c r="I1422">
        <v>40</v>
      </c>
      <c r="J1422">
        <v>430100</v>
      </c>
      <c r="K1422" s="1">
        <v>40046</v>
      </c>
      <c r="L1422">
        <v>12700</v>
      </c>
      <c r="M1422">
        <v>9.76</v>
      </c>
      <c r="N1422">
        <v>10.25</v>
      </c>
      <c r="O1422">
        <v>40</v>
      </c>
      <c r="P1422" s="1">
        <v>39538</v>
      </c>
      <c r="Q1422">
        <v>430215.79</v>
      </c>
      <c r="R1422" t="s">
        <v>51</v>
      </c>
      <c r="S1422">
        <v>11.9</v>
      </c>
      <c r="T1422" t="s">
        <v>39</v>
      </c>
      <c r="U1422" t="s">
        <v>40</v>
      </c>
      <c r="V1422" t="s">
        <v>34</v>
      </c>
      <c r="W1422" t="s">
        <v>34</v>
      </c>
      <c r="X1422" t="s">
        <v>1728</v>
      </c>
      <c r="Y1422">
        <v>2009</v>
      </c>
      <c r="Z1422">
        <v>2009</v>
      </c>
      <c r="AA1422">
        <v>0.39</v>
      </c>
    </row>
    <row r="1423" spans="1:27" x14ac:dyDescent="0.25">
      <c r="A1423" t="s">
        <v>1725</v>
      </c>
      <c r="B1423" t="s">
        <v>65</v>
      </c>
      <c r="C1423" t="s">
        <v>1737</v>
      </c>
      <c r="D1423" t="s">
        <v>38</v>
      </c>
      <c r="E1423" s="1">
        <v>40232</v>
      </c>
      <c r="F1423">
        <v>20351.746999999999</v>
      </c>
      <c r="G1423">
        <v>9.07</v>
      </c>
      <c r="H1423">
        <v>11.25</v>
      </c>
      <c r="I1423">
        <v>55.6</v>
      </c>
      <c r="J1423">
        <v>374138.05900000001</v>
      </c>
      <c r="K1423" s="1">
        <v>40232</v>
      </c>
      <c r="L1423">
        <v>5070.0749999999998</v>
      </c>
      <c r="M1423">
        <v>8.65</v>
      </c>
      <c r="N1423">
        <v>10.5</v>
      </c>
      <c r="O1423">
        <v>55.6</v>
      </c>
      <c r="P1423" s="1">
        <v>39903</v>
      </c>
      <c r="Q1423">
        <v>355973.304</v>
      </c>
      <c r="R1423" t="s">
        <v>51</v>
      </c>
      <c r="S1423">
        <v>6.9</v>
      </c>
      <c r="T1423" t="s">
        <v>39</v>
      </c>
      <c r="U1423" t="s">
        <v>33</v>
      </c>
      <c r="V1423" t="s">
        <v>34</v>
      </c>
      <c r="W1423" t="s">
        <v>34</v>
      </c>
      <c r="X1423" t="s">
        <v>1728</v>
      </c>
      <c r="Y1423">
        <v>2010</v>
      </c>
      <c r="Z1423">
        <v>2010</v>
      </c>
      <c r="AA1423">
        <v>0.39</v>
      </c>
    </row>
    <row r="1424" spans="1:27" x14ac:dyDescent="0.25">
      <c r="A1424" t="s">
        <v>1725</v>
      </c>
      <c r="B1424" t="s">
        <v>227</v>
      </c>
      <c r="C1424" t="s">
        <v>1738</v>
      </c>
      <c r="D1424" t="s">
        <v>38</v>
      </c>
      <c r="E1424" s="1">
        <v>40204</v>
      </c>
      <c r="F1424">
        <v>7700</v>
      </c>
      <c r="G1424">
        <v>9.14</v>
      </c>
      <c r="H1424">
        <v>11.5</v>
      </c>
      <c r="I1424">
        <v>48.91</v>
      </c>
      <c r="J1424">
        <v>1308454.9509999999</v>
      </c>
      <c r="K1424" s="1">
        <v>40204</v>
      </c>
      <c r="L1424">
        <v>2700</v>
      </c>
      <c r="M1424">
        <v>8.6</v>
      </c>
      <c r="N1424">
        <v>10.4</v>
      </c>
      <c r="O1424">
        <v>48.91</v>
      </c>
      <c r="P1424" s="1">
        <v>39629</v>
      </c>
      <c r="Q1424">
        <v>1279647.2409999999</v>
      </c>
      <c r="R1424" t="s">
        <v>51</v>
      </c>
      <c r="S1424">
        <v>9.2333333333333307</v>
      </c>
      <c r="T1424" t="s">
        <v>39</v>
      </c>
      <c r="U1424" t="s">
        <v>33</v>
      </c>
      <c r="V1424" t="s">
        <v>34</v>
      </c>
      <c r="W1424" t="s">
        <v>34</v>
      </c>
      <c r="X1424" t="s">
        <v>1728</v>
      </c>
      <c r="Y1424">
        <v>2010</v>
      </c>
      <c r="Z1424">
        <v>2010</v>
      </c>
      <c r="AA1424">
        <v>0.39</v>
      </c>
    </row>
    <row r="1425" spans="1:27" x14ac:dyDescent="0.25">
      <c r="A1425" t="s">
        <v>1725</v>
      </c>
      <c r="B1425" t="s">
        <v>53</v>
      </c>
      <c r="C1425" t="s">
        <v>1739</v>
      </c>
      <c r="D1425" t="s">
        <v>30</v>
      </c>
      <c r="E1425" s="1">
        <v>40284</v>
      </c>
      <c r="F1425">
        <v>81922.41</v>
      </c>
      <c r="G1425">
        <v>8.7799999999999994</v>
      </c>
      <c r="H1425">
        <v>11.5</v>
      </c>
      <c r="I1425">
        <v>50.65</v>
      </c>
      <c r="J1425">
        <v>668735.61199999996</v>
      </c>
      <c r="K1425" s="1">
        <v>40284</v>
      </c>
      <c r="L1425">
        <v>25000</v>
      </c>
      <c r="M1425">
        <v>0</v>
      </c>
      <c r="N1425">
        <v>0</v>
      </c>
      <c r="O1425">
        <v>0</v>
      </c>
      <c r="P1425" s="1">
        <v>39903</v>
      </c>
      <c r="Q1425">
        <v>0</v>
      </c>
      <c r="R1425" t="s">
        <v>43</v>
      </c>
      <c r="S1425">
        <v>7.7</v>
      </c>
      <c r="T1425" t="s">
        <v>32</v>
      </c>
      <c r="U1425" t="s">
        <v>40</v>
      </c>
      <c r="V1425" t="s">
        <v>34</v>
      </c>
      <c r="W1425" t="s">
        <v>34</v>
      </c>
      <c r="X1425" t="s">
        <v>1728</v>
      </c>
      <c r="Y1425">
        <v>2010</v>
      </c>
      <c r="Z1425">
        <v>2010</v>
      </c>
      <c r="AA1425">
        <v>0.39</v>
      </c>
    </row>
    <row r="1426" spans="1:27" x14ac:dyDescent="0.25">
      <c r="A1426" t="s">
        <v>1725</v>
      </c>
      <c r="B1426" t="s">
        <v>1329</v>
      </c>
      <c r="C1426" t="s">
        <v>1740</v>
      </c>
      <c r="D1426" t="s">
        <v>30</v>
      </c>
      <c r="E1426" s="1">
        <v>40389</v>
      </c>
      <c r="F1426">
        <v>50758.703999999998</v>
      </c>
      <c r="G1426">
        <v>9.2200000000000006</v>
      </c>
      <c r="H1426">
        <v>11.35</v>
      </c>
      <c r="I1426">
        <v>51.27</v>
      </c>
      <c r="J1426">
        <v>969238.777</v>
      </c>
      <c r="K1426" s="1">
        <v>40389</v>
      </c>
      <c r="L1426">
        <v>17150</v>
      </c>
      <c r="M1426">
        <v>0</v>
      </c>
      <c r="N1426">
        <v>0</v>
      </c>
      <c r="O1426">
        <v>0</v>
      </c>
      <c r="P1426" s="1">
        <v>39994</v>
      </c>
      <c r="Q1426">
        <v>0</v>
      </c>
      <c r="R1426" t="s">
        <v>43</v>
      </c>
      <c r="S1426">
        <v>7.7666666666666604</v>
      </c>
      <c r="T1426" t="s">
        <v>32</v>
      </c>
      <c r="U1426" t="s">
        <v>40</v>
      </c>
      <c r="V1426" t="s">
        <v>34</v>
      </c>
      <c r="W1426" t="s">
        <v>41</v>
      </c>
      <c r="X1426" t="s">
        <v>1728</v>
      </c>
      <c r="Y1426">
        <v>2010</v>
      </c>
      <c r="Z1426">
        <v>2010</v>
      </c>
      <c r="AA1426">
        <v>0.39</v>
      </c>
    </row>
    <row r="1427" spans="1:27" x14ac:dyDescent="0.25">
      <c r="A1427" t="s">
        <v>1725</v>
      </c>
      <c r="B1427" t="s">
        <v>1729</v>
      </c>
      <c r="C1427" t="s">
        <v>1741</v>
      </c>
      <c r="D1427" t="s">
        <v>30</v>
      </c>
      <c r="E1427" s="1">
        <v>40513</v>
      </c>
      <c r="F1427">
        <v>198700</v>
      </c>
      <c r="G1427">
        <v>9.82</v>
      </c>
      <c r="H1427">
        <v>11.5</v>
      </c>
      <c r="I1427">
        <v>51.94</v>
      </c>
      <c r="J1427">
        <v>1561000</v>
      </c>
      <c r="K1427" s="1">
        <v>40513</v>
      </c>
      <c r="L1427">
        <v>68000</v>
      </c>
      <c r="M1427">
        <v>8.52</v>
      </c>
      <c r="N1427">
        <v>10.130000000000001</v>
      </c>
      <c r="O1427">
        <v>0</v>
      </c>
      <c r="P1427" s="1">
        <v>39994</v>
      </c>
      <c r="Q1427">
        <v>0</v>
      </c>
      <c r="R1427" t="s">
        <v>43</v>
      </c>
      <c r="S1427">
        <v>11.2</v>
      </c>
      <c r="T1427" t="s">
        <v>32</v>
      </c>
      <c r="U1427" t="s">
        <v>40</v>
      </c>
      <c r="V1427" t="s">
        <v>41</v>
      </c>
      <c r="W1427" t="s">
        <v>41</v>
      </c>
      <c r="X1427" t="s">
        <v>1728</v>
      </c>
      <c r="Y1427">
        <v>2010</v>
      </c>
      <c r="Z1427">
        <v>2010</v>
      </c>
      <c r="AA1427">
        <v>0.39</v>
      </c>
    </row>
    <row r="1428" spans="1:27" x14ac:dyDescent="0.25">
      <c r="A1428" t="s">
        <v>1725</v>
      </c>
      <c r="B1428" t="s">
        <v>1325</v>
      </c>
      <c r="C1428" t="s">
        <v>1742</v>
      </c>
      <c r="D1428" t="s">
        <v>30</v>
      </c>
      <c r="E1428" s="1">
        <v>40627</v>
      </c>
      <c r="F1428">
        <v>55425.097999999998</v>
      </c>
      <c r="G1428">
        <v>9.24</v>
      </c>
      <c r="H1428">
        <v>11.35</v>
      </c>
      <c r="I1428">
        <v>51</v>
      </c>
      <c r="J1428">
        <v>941080.24800000002</v>
      </c>
      <c r="K1428" s="1">
        <v>40627</v>
      </c>
      <c r="L1428">
        <v>52501.05</v>
      </c>
      <c r="M1428">
        <v>0</v>
      </c>
      <c r="N1428">
        <v>0</v>
      </c>
      <c r="O1428">
        <v>0</v>
      </c>
      <c r="P1428" s="1">
        <v>40178</v>
      </c>
      <c r="Q1428">
        <v>0</v>
      </c>
      <c r="R1428" t="s">
        <v>43</v>
      </c>
      <c r="S1428">
        <v>10.4</v>
      </c>
      <c r="T1428" t="s">
        <v>32</v>
      </c>
      <c r="U1428" t="s">
        <v>40</v>
      </c>
      <c r="V1428" t="s">
        <v>41</v>
      </c>
      <c r="W1428" t="s">
        <v>41</v>
      </c>
      <c r="X1428" t="s">
        <v>1728</v>
      </c>
      <c r="Y1428">
        <v>2011</v>
      </c>
      <c r="Z1428">
        <v>2011</v>
      </c>
      <c r="AA1428">
        <v>0.39</v>
      </c>
    </row>
    <row r="1429" spans="1:27" x14ac:dyDescent="0.25">
      <c r="A1429" t="s">
        <v>1725</v>
      </c>
      <c r="B1429" t="s">
        <v>1743</v>
      </c>
      <c r="C1429" t="s">
        <v>1744</v>
      </c>
      <c r="D1429" t="s">
        <v>30</v>
      </c>
      <c r="E1429" s="1">
        <v>40577</v>
      </c>
      <c r="F1429">
        <v>92404</v>
      </c>
      <c r="G1429">
        <v>9</v>
      </c>
      <c r="H1429">
        <v>11.25</v>
      </c>
      <c r="I1429">
        <v>50</v>
      </c>
      <c r="J1429">
        <v>2560234</v>
      </c>
      <c r="K1429" s="1">
        <v>40577</v>
      </c>
      <c r="L1429">
        <v>14652</v>
      </c>
      <c r="M1429">
        <v>8.2100000000000009</v>
      </c>
      <c r="N1429">
        <v>10</v>
      </c>
      <c r="O1429">
        <v>45</v>
      </c>
      <c r="P1429" s="1">
        <v>40178</v>
      </c>
      <c r="Q1429">
        <v>2398358</v>
      </c>
      <c r="R1429" t="s">
        <v>51</v>
      </c>
      <c r="S1429">
        <v>7.2666666666666604</v>
      </c>
      <c r="T1429" t="s">
        <v>39</v>
      </c>
      <c r="U1429" t="s">
        <v>33</v>
      </c>
      <c r="V1429" t="s">
        <v>34</v>
      </c>
      <c r="W1429" t="s">
        <v>34</v>
      </c>
      <c r="X1429" t="s">
        <v>1728</v>
      </c>
      <c r="Y1429">
        <v>2011</v>
      </c>
      <c r="Z1429">
        <v>2011</v>
      </c>
      <c r="AA1429">
        <v>0.39</v>
      </c>
    </row>
    <row r="1430" spans="1:27" x14ac:dyDescent="0.25">
      <c r="A1430" t="s">
        <v>1725</v>
      </c>
      <c r="B1430" t="s">
        <v>1745</v>
      </c>
      <c r="C1430" t="s">
        <v>1746</v>
      </c>
      <c r="D1430" t="s">
        <v>38</v>
      </c>
      <c r="E1430" s="1">
        <v>40526</v>
      </c>
      <c r="F1430">
        <v>4405.63</v>
      </c>
      <c r="G1430">
        <v>9.0500000000000007</v>
      </c>
      <c r="H1430">
        <v>11</v>
      </c>
      <c r="I1430">
        <v>59.24</v>
      </c>
      <c r="J1430">
        <v>101562.43</v>
      </c>
      <c r="K1430" s="1">
        <v>40526</v>
      </c>
      <c r="L1430">
        <v>841.74199999999996</v>
      </c>
      <c r="M1430">
        <v>8.65</v>
      </c>
      <c r="N1430">
        <v>10.33</v>
      </c>
      <c r="O1430">
        <v>59.24</v>
      </c>
      <c r="P1430" s="1">
        <v>39994</v>
      </c>
      <c r="Q1430">
        <v>101358.508</v>
      </c>
      <c r="R1430" t="s">
        <v>51</v>
      </c>
      <c r="S1430">
        <v>6.4666666666666597</v>
      </c>
      <c r="T1430" t="s">
        <v>39</v>
      </c>
      <c r="U1430" t="s">
        <v>33</v>
      </c>
      <c r="V1430" t="s">
        <v>34</v>
      </c>
      <c r="W1430" t="s">
        <v>34</v>
      </c>
      <c r="X1430" t="s">
        <v>1728</v>
      </c>
      <c r="Y1430">
        <v>2010</v>
      </c>
      <c r="Z1430">
        <v>2010</v>
      </c>
      <c r="AA1430">
        <v>0.39</v>
      </c>
    </row>
    <row r="1431" spans="1:27" x14ac:dyDescent="0.25">
      <c r="A1431" t="s">
        <v>1725</v>
      </c>
      <c r="B1431" t="s">
        <v>1735</v>
      </c>
      <c r="C1431" t="s">
        <v>1747</v>
      </c>
      <c r="D1431" t="s">
        <v>30</v>
      </c>
      <c r="E1431" s="1">
        <v>40563</v>
      </c>
      <c r="F1431">
        <v>16287.120999999999</v>
      </c>
      <c r="G1431">
        <v>10.65</v>
      </c>
      <c r="H1431">
        <v>11.5</v>
      </c>
      <c r="I1431">
        <v>50</v>
      </c>
      <c r="J1431">
        <v>332189.12599999999</v>
      </c>
      <c r="K1431" s="1">
        <v>40563</v>
      </c>
      <c r="L1431">
        <v>8302.2540000000008</v>
      </c>
      <c r="M1431">
        <v>9.9</v>
      </c>
      <c r="N1431">
        <v>10.130000000000001</v>
      </c>
      <c r="O1431">
        <v>45</v>
      </c>
      <c r="P1431" s="1">
        <v>40268</v>
      </c>
      <c r="Q1431">
        <v>332128.06400000001</v>
      </c>
      <c r="R1431" t="s">
        <v>51</v>
      </c>
      <c r="S1431">
        <v>4.9000000000000004</v>
      </c>
      <c r="T1431" t="s">
        <v>39</v>
      </c>
      <c r="U1431" t="s">
        <v>40</v>
      </c>
      <c r="V1431" t="s">
        <v>34</v>
      </c>
      <c r="W1431" t="s">
        <v>34</v>
      </c>
      <c r="X1431" t="s">
        <v>1728</v>
      </c>
      <c r="Y1431">
        <v>2011</v>
      </c>
      <c r="Z1431">
        <v>2011</v>
      </c>
      <c r="AA1431">
        <v>0.39</v>
      </c>
    </row>
    <row r="1432" spans="1:27" x14ac:dyDescent="0.25">
      <c r="A1432" t="s">
        <v>1725</v>
      </c>
      <c r="B1432" t="s">
        <v>1726</v>
      </c>
      <c r="C1432" t="s">
        <v>1748</v>
      </c>
      <c r="D1432" t="s">
        <v>30</v>
      </c>
      <c r="E1432" s="1">
        <v>40774</v>
      </c>
      <c r="F1432">
        <v>352787.05</v>
      </c>
      <c r="G1432">
        <v>8.76</v>
      </c>
      <c r="H1432">
        <v>11.25</v>
      </c>
      <c r="I1432">
        <v>45</v>
      </c>
      <c r="J1432">
        <v>8118241.54</v>
      </c>
      <c r="K1432" s="1">
        <v>40774</v>
      </c>
      <c r="L1432">
        <v>136722.04800000001</v>
      </c>
      <c r="M1432">
        <v>8.14</v>
      </c>
      <c r="N1432">
        <v>10.25</v>
      </c>
      <c r="O1432">
        <v>40</v>
      </c>
      <c r="P1432" s="1">
        <v>40359</v>
      </c>
      <c r="Q1432">
        <v>8098414.835</v>
      </c>
      <c r="R1432" t="s">
        <v>51</v>
      </c>
      <c r="S1432">
        <v>7.4666666666666597</v>
      </c>
      <c r="T1432" t="s">
        <v>39</v>
      </c>
      <c r="U1432" t="s">
        <v>40</v>
      </c>
      <c r="V1432" t="s">
        <v>41</v>
      </c>
      <c r="W1432" t="s">
        <v>41</v>
      </c>
      <c r="X1432" t="s">
        <v>1728</v>
      </c>
      <c r="Y1432">
        <v>2011</v>
      </c>
      <c r="Z1432">
        <v>2011</v>
      </c>
      <c r="AA1432">
        <v>0.39</v>
      </c>
    </row>
    <row r="1433" spans="1:27" x14ac:dyDescent="0.25">
      <c r="A1433" t="s">
        <v>1725</v>
      </c>
      <c r="B1433" t="s">
        <v>65</v>
      </c>
      <c r="C1433" t="s">
        <v>1749</v>
      </c>
      <c r="D1433" t="s">
        <v>38</v>
      </c>
      <c r="E1433" s="1">
        <v>40651</v>
      </c>
      <c r="F1433">
        <v>6500</v>
      </c>
      <c r="G1433">
        <v>9.3000000000000007</v>
      </c>
      <c r="H1433">
        <v>11</v>
      </c>
      <c r="I1433">
        <v>56</v>
      </c>
      <c r="J1433">
        <v>67000</v>
      </c>
      <c r="K1433" s="1">
        <v>40651</v>
      </c>
      <c r="L1433">
        <v>4600</v>
      </c>
      <c r="M1433">
        <v>8.75</v>
      </c>
      <c r="N1433">
        <v>10.050000000000001</v>
      </c>
      <c r="O1433">
        <v>55.44</v>
      </c>
      <c r="P1433" s="1">
        <v>40359</v>
      </c>
      <c r="Q1433">
        <v>65400</v>
      </c>
      <c r="R1433" t="s">
        <v>51</v>
      </c>
      <c r="S1433">
        <v>4.5333333333333297</v>
      </c>
      <c r="T1433" t="s">
        <v>39</v>
      </c>
      <c r="U1433" t="s">
        <v>40</v>
      </c>
      <c r="V1433" t="s">
        <v>34</v>
      </c>
      <c r="W1433" t="s">
        <v>34</v>
      </c>
      <c r="X1433" t="s">
        <v>1728</v>
      </c>
      <c r="Y1433">
        <v>2011</v>
      </c>
      <c r="Z1433">
        <v>2011</v>
      </c>
      <c r="AA1433">
        <v>0.39</v>
      </c>
    </row>
    <row r="1434" spans="1:27" x14ac:dyDescent="0.25">
      <c r="A1434" t="s">
        <v>1725</v>
      </c>
      <c r="B1434" t="s">
        <v>53</v>
      </c>
      <c r="C1434" t="s">
        <v>1750</v>
      </c>
      <c r="D1434" t="s">
        <v>30</v>
      </c>
      <c r="E1434" s="1">
        <v>40898</v>
      </c>
      <c r="F1434">
        <v>60300</v>
      </c>
      <c r="G1434">
        <v>8.2100000000000009</v>
      </c>
      <c r="H1434">
        <v>10.33</v>
      </c>
      <c r="I1434">
        <v>49.7</v>
      </c>
      <c r="J1434">
        <v>372903.41200000001</v>
      </c>
      <c r="K1434" s="1">
        <v>40898</v>
      </c>
      <c r="L1434">
        <v>0</v>
      </c>
      <c r="M1434">
        <v>0</v>
      </c>
      <c r="N1434">
        <v>0</v>
      </c>
      <c r="O1434">
        <v>0</v>
      </c>
      <c r="P1434" t="s">
        <v>43</v>
      </c>
      <c r="Q1434">
        <v>0</v>
      </c>
      <c r="R1434" t="s">
        <v>43</v>
      </c>
      <c r="S1434">
        <v>3.7333333333333298</v>
      </c>
      <c r="T1434" t="s">
        <v>32</v>
      </c>
      <c r="U1434" t="s">
        <v>33</v>
      </c>
      <c r="V1434" t="s">
        <v>34</v>
      </c>
      <c r="W1434" t="s">
        <v>34</v>
      </c>
      <c r="X1434" t="s">
        <v>1728</v>
      </c>
      <c r="Y1434">
        <v>2011</v>
      </c>
      <c r="Z1434">
        <v>2011</v>
      </c>
      <c r="AA1434">
        <v>0.39</v>
      </c>
    </row>
    <row r="1435" spans="1:27" x14ac:dyDescent="0.25">
      <c r="A1435" t="s">
        <v>1725</v>
      </c>
      <c r="B1435" t="s">
        <v>1729</v>
      </c>
      <c r="C1435" t="s">
        <v>1751</v>
      </c>
      <c r="D1435" t="s">
        <v>30</v>
      </c>
      <c r="E1435" s="1">
        <v>41165</v>
      </c>
      <c r="F1435">
        <v>104766.72900000001</v>
      </c>
      <c r="G1435">
        <v>8.67</v>
      </c>
      <c r="H1435">
        <v>10.6</v>
      </c>
      <c r="I1435">
        <v>49.92</v>
      </c>
      <c r="J1435">
        <v>1714106.4820000001</v>
      </c>
      <c r="K1435" s="1">
        <v>41165</v>
      </c>
      <c r="L1435">
        <v>27673.028999999999</v>
      </c>
      <c r="M1435">
        <v>8.27</v>
      </c>
      <c r="N1435">
        <v>9.8000000000000007</v>
      </c>
      <c r="O1435">
        <v>49.92</v>
      </c>
      <c r="P1435" s="1">
        <v>40724</v>
      </c>
      <c r="Q1435">
        <v>1677223.2080000001</v>
      </c>
      <c r="R1435" t="s">
        <v>51</v>
      </c>
      <c r="S1435">
        <v>9.6666666666666607</v>
      </c>
      <c r="T1435" t="s">
        <v>32</v>
      </c>
      <c r="U1435" t="s">
        <v>33</v>
      </c>
      <c r="V1435" t="s">
        <v>34</v>
      </c>
      <c r="W1435" t="s">
        <v>34</v>
      </c>
      <c r="X1435" t="s">
        <v>1728</v>
      </c>
      <c r="Y1435">
        <v>2012</v>
      </c>
      <c r="Z1435">
        <v>2012</v>
      </c>
      <c r="AA1435">
        <v>0.39</v>
      </c>
    </row>
    <row r="1436" spans="1:27" x14ac:dyDescent="0.25">
      <c r="A1436" t="s">
        <v>1725</v>
      </c>
      <c r="B1436" t="s">
        <v>1329</v>
      </c>
      <c r="C1436" t="s">
        <v>1752</v>
      </c>
      <c r="D1436" t="s">
        <v>30</v>
      </c>
      <c r="E1436" s="1">
        <v>41047</v>
      </c>
      <c r="F1436">
        <v>26254.61</v>
      </c>
      <c r="G1436">
        <v>8.94</v>
      </c>
      <c r="H1436">
        <v>10.6</v>
      </c>
      <c r="I1436">
        <v>53.38</v>
      </c>
      <c r="J1436">
        <v>1126215.1680000001</v>
      </c>
      <c r="K1436" s="1">
        <v>41047</v>
      </c>
      <c r="L1436">
        <v>-15000</v>
      </c>
      <c r="M1436">
        <v>0</v>
      </c>
      <c r="N1436">
        <v>0</v>
      </c>
      <c r="O1436">
        <v>0</v>
      </c>
      <c r="P1436" s="1">
        <v>40816</v>
      </c>
      <c r="Q1436">
        <v>0</v>
      </c>
      <c r="R1436" t="s">
        <v>43</v>
      </c>
      <c r="S1436">
        <v>3.5666666666666602</v>
      </c>
      <c r="T1436" t="s">
        <v>32</v>
      </c>
      <c r="U1436" t="s">
        <v>40</v>
      </c>
      <c r="V1436" t="s">
        <v>34</v>
      </c>
      <c r="W1436" t="s">
        <v>41</v>
      </c>
      <c r="X1436" t="s">
        <v>1728</v>
      </c>
      <c r="Y1436">
        <v>2012</v>
      </c>
      <c r="Z1436">
        <v>2012</v>
      </c>
      <c r="AA1436">
        <v>0.39</v>
      </c>
    </row>
    <row r="1437" spans="1:27" x14ac:dyDescent="0.25">
      <c r="A1437" t="s">
        <v>1725</v>
      </c>
      <c r="B1437" t="s">
        <v>1753</v>
      </c>
      <c r="C1437" t="s">
        <v>1754</v>
      </c>
      <c r="D1437" t="s">
        <v>30</v>
      </c>
      <c r="E1437" s="1">
        <v>41194</v>
      </c>
      <c r="F1437">
        <v>28752.945</v>
      </c>
      <c r="G1437">
        <v>8.65</v>
      </c>
      <c r="H1437">
        <v>11</v>
      </c>
      <c r="I1437">
        <v>52</v>
      </c>
      <c r="J1437">
        <v>53513.326000000001</v>
      </c>
      <c r="K1437" s="1">
        <v>41194</v>
      </c>
      <c r="L1437">
        <v>14657.549000000001</v>
      </c>
      <c r="M1437">
        <v>6.81</v>
      </c>
      <c r="N1437">
        <v>9.6</v>
      </c>
      <c r="O1437">
        <v>45</v>
      </c>
      <c r="P1437" s="1">
        <v>40999</v>
      </c>
      <c r="Q1437">
        <v>49021.546000000002</v>
      </c>
      <c r="R1437" t="s">
        <v>51</v>
      </c>
      <c r="S1437">
        <v>9.2333333333333307</v>
      </c>
      <c r="T1437" t="s">
        <v>162</v>
      </c>
      <c r="U1437" t="s">
        <v>40</v>
      </c>
      <c r="V1437" t="s">
        <v>41</v>
      </c>
      <c r="W1437" t="s">
        <v>41</v>
      </c>
      <c r="X1437" t="s">
        <v>1728</v>
      </c>
      <c r="Y1437">
        <v>2012</v>
      </c>
      <c r="Z1437">
        <v>2012</v>
      </c>
      <c r="AA1437">
        <v>0.39</v>
      </c>
    </row>
    <row r="1438" spans="1:27" x14ac:dyDescent="0.25">
      <c r="A1438" t="s">
        <v>1725</v>
      </c>
      <c r="B1438" t="s">
        <v>53</v>
      </c>
      <c r="C1438" t="s">
        <v>1755</v>
      </c>
      <c r="D1438" t="s">
        <v>30</v>
      </c>
      <c r="E1438" s="1">
        <v>41550</v>
      </c>
      <c r="F1438">
        <v>83087.294999999998</v>
      </c>
      <c r="G1438">
        <v>8.5500000000000007</v>
      </c>
      <c r="H1438">
        <v>11.25</v>
      </c>
      <c r="I1438">
        <v>49.1</v>
      </c>
      <c r="J1438">
        <v>1199333.01</v>
      </c>
      <c r="K1438" s="1">
        <v>41550</v>
      </c>
      <c r="L1438">
        <v>52427.12</v>
      </c>
      <c r="M1438">
        <v>7.77</v>
      </c>
      <c r="N1438">
        <v>9.65</v>
      </c>
      <c r="O1438">
        <v>49.1</v>
      </c>
      <c r="P1438" s="1">
        <v>40908</v>
      </c>
      <c r="Q1438">
        <v>1173929.649</v>
      </c>
      <c r="R1438" t="s">
        <v>51</v>
      </c>
      <c r="S1438">
        <v>14.4333333333333</v>
      </c>
      <c r="T1438" t="s">
        <v>32</v>
      </c>
      <c r="U1438" t="s">
        <v>33</v>
      </c>
      <c r="V1438" t="s">
        <v>34</v>
      </c>
      <c r="W1438" t="s">
        <v>34</v>
      </c>
      <c r="X1438" t="s">
        <v>1728</v>
      </c>
      <c r="Y1438">
        <v>2013</v>
      </c>
      <c r="Z1438">
        <v>2013</v>
      </c>
      <c r="AA1438">
        <v>0.39</v>
      </c>
    </row>
    <row r="1439" spans="1:27" x14ac:dyDescent="0.25">
      <c r="A1439" t="s">
        <v>1725</v>
      </c>
      <c r="B1439" t="s">
        <v>227</v>
      </c>
      <c r="C1439" t="s">
        <v>1756</v>
      </c>
      <c r="D1439" t="s">
        <v>38</v>
      </c>
      <c r="E1439" s="1">
        <v>41247</v>
      </c>
      <c r="F1439">
        <v>34966.677000000003</v>
      </c>
      <c r="G1439">
        <v>8.85</v>
      </c>
      <c r="H1439">
        <v>11.05</v>
      </c>
      <c r="I1439">
        <v>51.69</v>
      </c>
      <c r="J1439">
        <v>1514381.2209999999</v>
      </c>
      <c r="K1439" s="1">
        <v>41247</v>
      </c>
      <c r="L1439">
        <v>25058.478999999999</v>
      </c>
      <c r="M1439">
        <v>8.57</v>
      </c>
      <c r="N1439">
        <v>10.5</v>
      </c>
      <c r="O1439">
        <v>51.69</v>
      </c>
      <c r="P1439" s="1">
        <v>40816</v>
      </c>
      <c r="Q1439">
        <v>1512985.746</v>
      </c>
      <c r="R1439" t="s">
        <v>51</v>
      </c>
      <c r="S1439">
        <v>6.2333333333333298</v>
      </c>
      <c r="T1439" t="s">
        <v>39</v>
      </c>
      <c r="U1439" t="s">
        <v>33</v>
      </c>
      <c r="V1439" t="s">
        <v>34</v>
      </c>
      <c r="W1439" t="s">
        <v>34</v>
      </c>
      <c r="X1439" t="s">
        <v>1728</v>
      </c>
      <c r="Y1439">
        <v>2012</v>
      </c>
      <c r="Z1439">
        <v>2012</v>
      </c>
      <c r="AA1439">
        <v>0.39</v>
      </c>
    </row>
    <row r="1440" spans="1:27" x14ac:dyDescent="0.25">
      <c r="A1440" t="s">
        <v>1725</v>
      </c>
      <c r="B1440" t="s">
        <v>227</v>
      </c>
      <c r="C1440" t="s">
        <v>1757</v>
      </c>
      <c r="D1440" t="s">
        <v>38</v>
      </c>
      <c r="E1440" s="1">
        <v>41184</v>
      </c>
      <c r="F1440">
        <v>9708.2669999999998</v>
      </c>
      <c r="G1440">
        <v>8.85</v>
      </c>
      <c r="H1440">
        <v>11.05</v>
      </c>
      <c r="I1440">
        <v>51.69</v>
      </c>
      <c r="J1440">
        <v>273869.516</v>
      </c>
      <c r="K1440" s="1">
        <v>41184</v>
      </c>
      <c r="L1440">
        <v>6579.9189999999999</v>
      </c>
      <c r="M1440">
        <v>0</v>
      </c>
      <c r="N1440">
        <v>0</v>
      </c>
      <c r="O1440">
        <v>0</v>
      </c>
      <c r="P1440" s="1">
        <v>40816</v>
      </c>
      <c r="Q1440">
        <v>0</v>
      </c>
      <c r="R1440" t="s">
        <v>43</v>
      </c>
      <c r="S1440">
        <v>3.93333333333333</v>
      </c>
      <c r="T1440" t="s">
        <v>39</v>
      </c>
      <c r="U1440" t="s">
        <v>40</v>
      </c>
      <c r="V1440" t="s">
        <v>34</v>
      </c>
      <c r="W1440" t="s">
        <v>34</v>
      </c>
      <c r="X1440" t="s">
        <v>1728</v>
      </c>
      <c r="Y1440">
        <v>2012</v>
      </c>
      <c r="Z1440">
        <v>2012</v>
      </c>
      <c r="AA1440">
        <v>0.39</v>
      </c>
    </row>
    <row r="1441" spans="1:27" x14ac:dyDescent="0.25">
      <c r="A1441" t="s">
        <v>1725</v>
      </c>
      <c r="B1441" t="s">
        <v>65</v>
      </c>
      <c r="C1441" t="s">
        <v>1758</v>
      </c>
      <c r="D1441" t="s">
        <v>38</v>
      </c>
      <c r="E1441" s="1">
        <v>41247</v>
      </c>
      <c r="F1441">
        <v>8621.0259999999998</v>
      </c>
      <c r="G1441">
        <v>9.09</v>
      </c>
      <c r="H1441">
        <v>11</v>
      </c>
      <c r="I1441">
        <v>58</v>
      </c>
      <c r="J1441">
        <v>98900</v>
      </c>
      <c r="K1441" s="1">
        <v>41247</v>
      </c>
      <c r="L1441">
        <v>6200</v>
      </c>
      <c r="M1441">
        <v>8.51</v>
      </c>
      <c r="N1441">
        <v>10</v>
      </c>
      <c r="O1441">
        <v>58</v>
      </c>
      <c r="P1441" s="1">
        <v>40908</v>
      </c>
      <c r="Q1441">
        <v>0</v>
      </c>
      <c r="R1441" t="s">
        <v>43</v>
      </c>
      <c r="S1441">
        <v>5.1666666666666599</v>
      </c>
      <c r="T1441" t="s">
        <v>39</v>
      </c>
      <c r="U1441" t="s">
        <v>40</v>
      </c>
      <c r="V1441" t="s">
        <v>34</v>
      </c>
      <c r="W1441" t="s">
        <v>34</v>
      </c>
      <c r="X1441" t="s">
        <v>1728</v>
      </c>
      <c r="Y1441">
        <v>2012</v>
      </c>
      <c r="Z1441">
        <v>2012</v>
      </c>
      <c r="AA1441">
        <v>0.39</v>
      </c>
    </row>
    <row r="1442" spans="1:27" x14ac:dyDescent="0.25">
      <c r="A1442" t="s">
        <v>1725</v>
      </c>
      <c r="B1442" t="s">
        <v>1759</v>
      </c>
      <c r="C1442" t="s">
        <v>1760</v>
      </c>
      <c r="D1442" t="s">
        <v>30</v>
      </c>
      <c r="E1442" s="1">
        <v>41290</v>
      </c>
      <c r="F1442">
        <v>49668.824000000001</v>
      </c>
      <c r="G1442">
        <v>7.87</v>
      </c>
      <c r="H1442">
        <v>11</v>
      </c>
      <c r="I1442">
        <v>45</v>
      </c>
      <c r="J1442">
        <v>262904.98800000001</v>
      </c>
      <c r="K1442" s="1">
        <v>41290</v>
      </c>
      <c r="L1442">
        <v>39500</v>
      </c>
      <c r="M1442">
        <v>7.03</v>
      </c>
      <c r="N1442">
        <v>9.6</v>
      </c>
      <c r="O1442">
        <v>40</v>
      </c>
      <c r="P1442" s="1">
        <v>41090</v>
      </c>
      <c r="Q1442">
        <v>237598.67300000001</v>
      </c>
      <c r="R1442" t="s">
        <v>51</v>
      </c>
      <c r="S1442">
        <v>4.8333333333333304</v>
      </c>
      <c r="T1442" t="s">
        <v>162</v>
      </c>
      <c r="U1442" t="s">
        <v>40</v>
      </c>
      <c r="V1442" t="s">
        <v>34</v>
      </c>
      <c r="W1442" t="s">
        <v>34</v>
      </c>
      <c r="X1442" t="s">
        <v>1728</v>
      </c>
      <c r="Y1442">
        <v>2013</v>
      </c>
      <c r="Z1442">
        <v>2013</v>
      </c>
      <c r="AA1442">
        <v>0.39</v>
      </c>
    </row>
    <row r="1443" spans="1:27" x14ac:dyDescent="0.25">
      <c r="A1443" t="s">
        <v>1725</v>
      </c>
      <c r="B1443" t="s">
        <v>1761</v>
      </c>
      <c r="C1443" t="s">
        <v>1762</v>
      </c>
      <c r="D1443" t="s">
        <v>30</v>
      </c>
      <c r="E1443" s="1">
        <v>41290</v>
      </c>
      <c r="F1443">
        <v>49706.023000000001</v>
      </c>
      <c r="G1443">
        <v>7.73</v>
      </c>
      <c r="H1443">
        <v>10.9</v>
      </c>
      <c r="I1443">
        <v>40</v>
      </c>
      <c r="J1443">
        <v>289450.16200000001</v>
      </c>
      <c r="K1443" s="1">
        <v>41290</v>
      </c>
      <c r="L1443">
        <v>43500</v>
      </c>
      <c r="M1443">
        <v>7.15</v>
      </c>
      <c r="N1443">
        <v>9.6</v>
      </c>
      <c r="O1443">
        <v>40</v>
      </c>
      <c r="P1443" s="1">
        <v>41090</v>
      </c>
      <c r="Q1443">
        <v>283243.95799999998</v>
      </c>
      <c r="R1443" t="s">
        <v>51</v>
      </c>
      <c r="S1443">
        <v>4.7</v>
      </c>
      <c r="T1443" t="s">
        <v>162</v>
      </c>
      <c r="U1443" t="s">
        <v>40</v>
      </c>
      <c r="V1443" t="s">
        <v>41</v>
      </c>
      <c r="W1443" t="s">
        <v>34</v>
      </c>
      <c r="X1443" t="s">
        <v>1728</v>
      </c>
      <c r="Y1443">
        <v>2013</v>
      </c>
      <c r="Z1443">
        <v>2013</v>
      </c>
      <c r="AA1443">
        <v>0.39</v>
      </c>
    </row>
    <row r="1444" spans="1:27" x14ac:dyDescent="0.25">
      <c r="A1444" t="s">
        <v>1725</v>
      </c>
      <c r="B1444" t="s">
        <v>1325</v>
      </c>
      <c r="C1444" t="s">
        <v>1763</v>
      </c>
      <c r="D1444" t="s">
        <v>30</v>
      </c>
      <c r="E1444" s="1">
        <v>41431</v>
      </c>
      <c r="F1444">
        <v>90240.373999999996</v>
      </c>
      <c r="G1444">
        <v>8.6199999999999992</v>
      </c>
      <c r="H1444">
        <v>10.65</v>
      </c>
      <c r="I1444">
        <v>52</v>
      </c>
      <c r="J1444">
        <v>1150577.5719999999</v>
      </c>
      <c r="K1444" s="1">
        <v>41431</v>
      </c>
      <c r="L1444">
        <v>50842</v>
      </c>
      <c r="M1444">
        <v>0</v>
      </c>
      <c r="N1444">
        <v>0</v>
      </c>
      <c r="O1444">
        <v>0</v>
      </c>
      <c r="P1444" s="1">
        <v>41090</v>
      </c>
      <c r="Q1444">
        <v>0</v>
      </c>
      <c r="R1444" t="s">
        <v>43</v>
      </c>
      <c r="S1444">
        <v>6.7666666666666604</v>
      </c>
      <c r="T1444" t="s">
        <v>32</v>
      </c>
      <c r="U1444" t="s">
        <v>40</v>
      </c>
      <c r="V1444" t="s">
        <v>41</v>
      </c>
      <c r="W1444" t="s">
        <v>41</v>
      </c>
      <c r="X1444" t="s">
        <v>1728</v>
      </c>
      <c r="Y1444">
        <v>2013</v>
      </c>
      <c r="Z1444">
        <v>2013</v>
      </c>
      <c r="AA1444">
        <v>0.39</v>
      </c>
    </row>
    <row r="1445" spans="1:27" x14ac:dyDescent="0.25">
      <c r="A1445" t="s">
        <v>1725</v>
      </c>
      <c r="B1445" t="s">
        <v>1729</v>
      </c>
      <c r="C1445" t="s">
        <v>1764</v>
      </c>
      <c r="D1445" t="s">
        <v>30</v>
      </c>
      <c r="E1445" s="1">
        <v>41775</v>
      </c>
      <c r="F1445">
        <v>38602.873</v>
      </c>
      <c r="G1445">
        <v>8.51</v>
      </c>
      <c r="H1445">
        <v>10.4</v>
      </c>
      <c r="I1445">
        <v>48.59</v>
      </c>
      <c r="J1445">
        <v>1633823.8230000001</v>
      </c>
      <c r="K1445" s="1">
        <v>41775</v>
      </c>
      <c r="L1445">
        <v>18500</v>
      </c>
      <c r="M1445">
        <v>0</v>
      </c>
      <c r="N1445">
        <v>9.8000000000000007</v>
      </c>
      <c r="O1445">
        <v>0</v>
      </c>
      <c r="P1445" s="1">
        <v>41364</v>
      </c>
      <c r="Q1445">
        <v>0</v>
      </c>
      <c r="R1445" t="s">
        <v>43</v>
      </c>
      <c r="S1445">
        <v>7.7666666666666604</v>
      </c>
      <c r="T1445" t="s">
        <v>32</v>
      </c>
      <c r="U1445" t="s">
        <v>40</v>
      </c>
      <c r="V1445" t="s">
        <v>34</v>
      </c>
      <c r="W1445" t="s">
        <v>41</v>
      </c>
      <c r="X1445" t="s">
        <v>1728</v>
      </c>
      <c r="Y1445">
        <v>2014</v>
      </c>
      <c r="Z1445">
        <v>2014</v>
      </c>
      <c r="AA1445">
        <v>0.39</v>
      </c>
    </row>
    <row r="1446" spans="1:27" x14ac:dyDescent="0.25">
      <c r="A1446" t="s">
        <v>1725</v>
      </c>
      <c r="B1446" t="s">
        <v>1325</v>
      </c>
      <c r="C1446" t="s">
        <v>1765</v>
      </c>
      <c r="D1446" t="s">
        <v>30</v>
      </c>
      <c r="E1446" s="1">
        <v>41991</v>
      </c>
      <c r="F1446">
        <v>76932.426999999996</v>
      </c>
      <c r="G1446">
        <v>8.43</v>
      </c>
      <c r="H1446">
        <v>10.4</v>
      </c>
      <c r="I1446">
        <v>53.89</v>
      </c>
      <c r="J1446">
        <v>1273279.831</v>
      </c>
      <c r="K1446" s="1">
        <v>41991</v>
      </c>
      <c r="L1446">
        <v>37000</v>
      </c>
      <c r="M1446">
        <v>0</v>
      </c>
      <c r="N1446">
        <v>0</v>
      </c>
      <c r="O1446">
        <v>0</v>
      </c>
      <c r="P1446" s="1">
        <v>41455</v>
      </c>
      <c r="Q1446">
        <v>0</v>
      </c>
      <c r="R1446" t="s">
        <v>43</v>
      </c>
      <c r="S1446">
        <v>11.5</v>
      </c>
      <c r="T1446" t="s">
        <v>32</v>
      </c>
      <c r="U1446" t="s">
        <v>40</v>
      </c>
      <c r="V1446" t="s">
        <v>34</v>
      </c>
      <c r="W1446" t="s">
        <v>41</v>
      </c>
      <c r="X1446" t="s">
        <v>1728</v>
      </c>
      <c r="Y1446">
        <v>2014</v>
      </c>
      <c r="Z1446">
        <v>2014</v>
      </c>
      <c r="AA1446">
        <v>0.39</v>
      </c>
    </row>
    <row r="1447" spans="1:27" x14ac:dyDescent="0.25">
      <c r="A1447" t="s">
        <v>1725</v>
      </c>
      <c r="B1447" t="s">
        <v>227</v>
      </c>
      <c r="C1447" t="s">
        <v>1766</v>
      </c>
      <c r="D1447" t="s">
        <v>38</v>
      </c>
      <c r="E1447" s="1">
        <v>42213</v>
      </c>
      <c r="F1447">
        <v>36586.269999999997</v>
      </c>
      <c r="G1447">
        <v>0</v>
      </c>
      <c r="H1447">
        <v>0</v>
      </c>
      <c r="I1447">
        <v>0</v>
      </c>
      <c r="J1447">
        <v>1793764.6270000001</v>
      </c>
      <c r="K1447" s="1">
        <v>42213</v>
      </c>
      <c r="L1447">
        <v>52600</v>
      </c>
      <c r="M1447">
        <v>0</v>
      </c>
      <c r="N1447">
        <v>0</v>
      </c>
      <c r="O1447">
        <v>0</v>
      </c>
      <c r="P1447" s="1">
        <v>42004</v>
      </c>
      <c r="Q1447">
        <v>1955900</v>
      </c>
      <c r="R1447" t="s">
        <v>51</v>
      </c>
      <c r="S1447">
        <v>14.133333333333301</v>
      </c>
      <c r="T1447" t="s">
        <v>39</v>
      </c>
      <c r="U1447" t="s">
        <v>40</v>
      </c>
      <c r="V1447" t="s">
        <v>34</v>
      </c>
      <c r="W1447">
        <v>0</v>
      </c>
      <c r="X1447" t="s">
        <v>1728</v>
      </c>
      <c r="Y1447">
        <v>2015</v>
      </c>
      <c r="Z1447">
        <v>2015</v>
      </c>
      <c r="AA1447">
        <v>0.39</v>
      </c>
    </row>
    <row r="1448" spans="1:27" x14ac:dyDescent="0.25">
      <c r="A1448" t="s">
        <v>1725</v>
      </c>
      <c r="B1448" t="s">
        <v>1325</v>
      </c>
      <c r="C1448" t="s">
        <v>1767</v>
      </c>
      <c r="D1448" t="s">
        <v>30</v>
      </c>
      <c r="E1448" s="1">
        <v>42355</v>
      </c>
      <c r="F1448">
        <v>42074.995999999999</v>
      </c>
      <c r="G1448">
        <v>8.2799999999999994</v>
      </c>
      <c r="H1448">
        <v>10.25</v>
      </c>
      <c r="I1448">
        <v>53.97</v>
      </c>
      <c r="J1448">
        <v>1538377.121</v>
      </c>
      <c r="K1448" s="1">
        <v>42355</v>
      </c>
      <c r="L1448">
        <v>-4025.973</v>
      </c>
      <c r="M1448">
        <v>7.88</v>
      </c>
      <c r="N1448">
        <v>9.6999999999999993</v>
      </c>
      <c r="O1448">
        <v>51</v>
      </c>
      <c r="P1448" s="1">
        <v>41820</v>
      </c>
      <c r="Q1448">
        <v>1394571.6370000001</v>
      </c>
      <c r="R1448" t="s">
        <v>51</v>
      </c>
      <c r="S1448">
        <v>12.466666666666599</v>
      </c>
      <c r="T1448" t="s">
        <v>32</v>
      </c>
      <c r="U1448" t="s">
        <v>33</v>
      </c>
      <c r="V1448" t="s">
        <v>34</v>
      </c>
      <c r="W1448" t="s">
        <v>34</v>
      </c>
      <c r="X1448" t="s">
        <v>1728</v>
      </c>
      <c r="Y1448">
        <v>2015</v>
      </c>
      <c r="Z1448">
        <v>2015</v>
      </c>
      <c r="AA1448">
        <v>0.39</v>
      </c>
    </row>
    <row r="1449" spans="1:27" x14ac:dyDescent="0.25">
      <c r="A1449" t="s">
        <v>1725</v>
      </c>
      <c r="B1449" t="s">
        <v>1759</v>
      </c>
      <c r="C1449" t="s">
        <v>1768</v>
      </c>
      <c r="D1449" t="s">
        <v>30</v>
      </c>
      <c r="E1449" s="1">
        <v>42125</v>
      </c>
      <c r="F1449">
        <v>33180.889000000003</v>
      </c>
      <c r="G1449">
        <v>6.95</v>
      </c>
      <c r="H1449">
        <v>10.58</v>
      </c>
      <c r="I1449">
        <v>45</v>
      </c>
      <c r="J1449">
        <v>446722.31599999999</v>
      </c>
      <c r="K1449" s="1">
        <v>42125</v>
      </c>
      <c r="L1449">
        <v>30900</v>
      </c>
      <c r="M1449">
        <v>6.11</v>
      </c>
      <c r="N1449">
        <v>9.6</v>
      </c>
      <c r="O1449">
        <v>40</v>
      </c>
      <c r="P1449" s="1">
        <v>41912</v>
      </c>
      <c r="Q1449">
        <v>446722.31599999999</v>
      </c>
      <c r="R1449" t="s">
        <v>51</v>
      </c>
      <c r="S1449">
        <v>4.3</v>
      </c>
      <c r="T1449" t="s">
        <v>162</v>
      </c>
      <c r="U1449" t="s">
        <v>40</v>
      </c>
      <c r="V1449" t="s">
        <v>34</v>
      </c>
      <c r="W1449" t="s">
        <v>34</v>
      </c>
      <c r="X1449" t="s">
        <v>1728</v>
      </c>
      <c r="Y1449">
        <v>2015</v>
      </c>
      <c r="Z1449">
        <v>2015</v>
      </c>
      <c r="AA1449">
        <v>0.39</v>
      </c>
    </row>
    <row r="1450" spans="1:27" x14ac:dyDescent="0.25">
      <c r="A1450" t="s">
        <v>1725</v>
      </c>
      <c r="B1450" t="s">
        <v>1753</v>
      </c>
      <c r="C1450" t="s">
        <v>1769</v>
      </c>
      <c r="D1450" t="s">
        <v>30</v>
      </c>
      <c r="E1450" s="1">
        <v>41893</v>
      </c>
      <c r="F1450">
        <v>91293.87</v>
      </c>
      <c r="G1450">
        <v>6.66</v>
      </c>
      <c r="H1450">
        <v>10.25</v>
      </c>
      <c r="I1450">
        <v>45</v>
      </c>
      <c r="J1450">
        <v>693862.272</v>
      </c>
      <c r="K1450" s="1">
        <v>41893</v>
      </c>
      <c r="L1450">
        <v>87765.659</v>
      </c>
      <c r="M1450">
        <v>6.37</v>
      </c>
      <c r="N1450">
        <v>9.6</v>
      </c>
      <c r="O1450">
        <v>45</v>
      </c>
      <c r="P1450" s="1">
        <v>41729</v>
      </c>
      <c r="Q1450">
        <v>693862.272</v>
      </c>
      <c r="R1450" t="s">
        <v>51</v>
      </c>
      <c r="S1450">
        <v>3.9666666666666601</v>
      </c>
      <c r="T1450" t="s">
        <v>162</v>
      </c>
      <c r="U1450" t="s">
        <v>40</v>
      </c>
      <c r="V1450" t="s">
        <v>34</v>
      </c>
      <c r="W1450" t="s">
        <v>34</v>
      </c>
      <c r="X1450" t="s">
        <v>1728</v>
      </c>
      <c r="Y1450">
        <v>2014</v>
      </c>
      <c r="Z1450">
        <v>2014</v>
      </c>
      <c r="AA1450">
        <v>0.39</v>
      </c>
    </row>
    <row r="1451" spans="1:27" x14ac:dyDescent="0.25">
      <c r="A1451" t="s">
        <v>1725</v>
      </c>
      <c r="B1451" t="s">
        <v>65</v>
      </c>
      <c r="C1451" t="s">
        <v>1770</v>
      </c>
      <c r="D1451" t="s">
        <v>38</v>
      </c>
      <c r="E1451" s="1">
        <v>42241</v>
      </c>
      <c r="F1451">
        <v>6800</v>
      </c>
      <c r="G1451">
        <v>8.3699999999999992</v>
      </c>
      <c r="H1451">
        <v>10.25</v>
      </c>
      <c r="I1451">
        <v>54.5</v>
      </c>
      <c r="J1451">
        <v>132300</v>
      </c>
      <c r="K1451" s="1">
        <v>42241</v>
      </c>
      <c r="L1451">
        <v>4900</v>
      </c>
      <c r="M1451">
        <v>0</v>
      </c>
      <c r="N1451">
        <v>0</v>
      </c>
      <c r="O1451">
        <v>0</v>
      </c>
      <c r="P1451" s="1">
        <v>41912</v>
      </c>
      <c r="Q1451">
        <v>0</v>
      </c>
      <c r="R1451" t="s">
        <v>43</v>
      </c>
      <c r="S1451">
        <v>5.0333333333333297</v>
      </c>
      <c r="T1451" t="s">
        <v>39</v>
      </c>
      <c r="U1451" t="s">
        <v>40</v>
      </c>
      <c r="V1451" t="s">
        <v>34</v>
      </c>
      <c r="W1451" t="s">
        <v>34</v>
      </c>
      <c r="X1451" t="s">
        <v>1728</v>
      </c>
      <c r="Y1451">
        <v>2015</v>
      </c>
      <c r="Z1451">
        <v>2015</v>
      </c>
      <c r="AA1451">
        <v>0.39</v>
      </c>
    </row>
    <row r="1452" spans="1:27" x14ac:dyDescent="0.25">
      <c r="A1452" t="s">
        <v>1725</v>
      </c>
      <c r="B1452" t="s">
        <v>1729</v>
      </c>
      <c r="C1452" t="s">
        <v>1771</v>
      </c>
      <c r="D1452" t="s">
        <v>30</v>
      </c>
      <c r="E1452" s="1">
        <v>42205</v>
      </c>
      <c r="F1452">
        <v>75906.539000000004</v>
      </c>
      <c r="G1452">
        <v>8.36</v>
      </c>
      <c r="H1452">
        <v>10.199999999999999</v>
      </c>
      <c r="I1452">
        <v>50.08</v>
      </c>
      <c r="J1452">
        <v>2004594.36</v>
      </c>
      <c r="K1452" s="1">
        <v>42205</v>
      </c>
      <c r="L1452">
        <v>0</v>
      </c>
      <c r="M1452">
        <v>0</v>
      </c>
      <c r="N1452">
        <v>0</v>
      </c>
      <c r="O1452">
        <v>0</v>
      </c>
      <c r="P1452" t="s">
        <v>43</v>
      </c>
      <c r="Q1452">
        <v>0</v>
      </c>
      <c r="R1452" t="s">
        <v>43</v>
      </c>
      <c r="S1452">
        <v>1.2666666666666599</v>
      </c>
      <c r="T1452" t="s">
        <v>32</v>
      </c>
      <c r="U1452" t="s">
        <v>43</v>
      </c>
      <c r="V1452">
        <v>0</v>
      </c>
      <c r="W1452">
        <v>0</v>
      </c>
      <c r="X1452" t="s">
        <v>1728</v>
      </c>
      <c r="Y1452">
        <v>2015</v>
      </c>
      <c r="Z1452">
        <v>2015</v>
      </c>
      <c r="AA1452">
        <v>0.39</v>
      </c>
    </row>
    <row r="1453" spans="1:27" x14ac:dyDescent="0.25">
      <c r="A1453" t="s">
        <v>1725</v>
      </c>
      <c r="B1453" t="s">
        <v>1329</v>
      </c>
      <c r="C1453" t="s">
        <v>1772</v>
      </c>
      <c r="D1453" t="s">
        <v>30</v>
      </c>
      <c r="E1453" s="1">
        <v>42600</v>
      </c>
      <c r="F1453">
        <v>63312.010999999999</v>
      </c>
      <c r="G1453">
        <v>8.08</v>
      </c>
      <c r="H1453">
        <v>10.1</v>
      </c>
      <c r="I1453">
        <v>49.52</v>
      </c>
      <c r="J1453">
        <v>1467754.301</v>
      </c>
      <c r="K1453" s="1">
        <v>42600</v>
      </c>
      <c r="L1453">
        <v>40700</v>
      </c>
      <c r="M1453">
        <v>0</v>
      </c>
      <c r="N1453">
        <v>0</v>
      </c>
      <c r="O1453">
        <v>0</v>
      </c>
      <c r="P1453" s="1">
        <v>42094</v>
      </c>
      <c r="Q1453">
        <v>0</v>
      </c>
      <c r="R1453" t="s">
        <v>43</v>
      </c>
      <c r="S1453">
        <v>12.466666666666599</v>
      </c>
      <c r="T1453" t="s">
        <v>32</v>
      </c>
      <c r="U1453" t="s">
        <v>40</v>
      </c>
      <c r="V1453" t="s">
        <v>34</v>
      </c>
      <c r="W1453" t="s">
        <v>41</v>
      </c>
      <c r="X1453" t="s">
        <v>1728</v>
      </c>
      <c r="Y1453">
        <v>2016</v>
      </c>
      <c r="Z1453">
        <v>2016</v>
      </c>
      <c r="AA1453">
        <v>0.39</v>
      </c>
    </row>
    <row r="1454" spans="1:27" x14ac:dyDescent="0.25">
      <c r="A1454" t="s">
        <v>1725</v>
      </c>
      <c r="B1454" t="s">
        <v>1325</v>
      </c>
      <c r="C1454" t="s">
        <v>1773</v>
      </c>
      <c r="D1454" t="s">
        <v>30</v>
      </c>
      <c r="E1454" s="1">
        <v>42761</v>
      </c>
      <c r="F1454">
        <v>61498.468000000001</v>
      </c>
      <c r="G1454">
        <v>8.1199999999999992</v>
      </c>
      <c r="H1454">
        <v>10.25</v>
      </c>
      <c r="I1454">
        <v>53.97</v>
      </c>
      <c r="J1454">
        <v>1674038.925</v>
      </c>
      <c r="K1454" s="1">
        <v>42761</v>
      </c>
      <c r="L1454">
        <v>35249.760999999999</v>
      </c>
      <c r="M1454">
        <v>0</v>
      </c>
      <c r="N1454">
        <v>0</v>
      </c>
      <c r="O1454">
        <v>0</v>
      </c>
      <c r="P1454" s="1">
        <v>42277</v>
      </c>
      <c r="Q1454">
        <v>0</v>
      </c>
      <c r="R1454" t="s">
        <v>51</v>
      </c>
      <c r="S1454">
        <v>11.5</v>
      </c>
      <c r="T1454" t="s">
        <v>32</v>
      </c>
      <c r="U1454" t="s">
        <v>40</v>
      </c>
      <c r="V1454" t="s">
        <v>34</v>
      </c>
      <c r="W1454" t="s">
        <v>34</v>
      </c>
      <c r="X1454" t="s">
        <v>1728</v>
      </c>
      <c r="Y1454">
        <v>2017</v>
      </c>
      <c r="Z1454">
        <v>2017</v>
      </c>
      <c r="AA1454">
        <v>0.39</v>
      </c>
    </row>
    <row r="1455" spans="1:27" x14ac:dyDescent="0.25">
      <c r="A1455" t="s">
        <v>1725</v>
      </c>
      <c r="B1455" t="s">
        <v>1774</v>
      </c>
      <c r="C1455" t="s">
        <v>1775</v>
      </c>
      <c r="D1455" t="s">
        <v>30</v>
      </c>
      <c r="E1455" s="1">
        <v>43006</v>
      </c>
      <c r="F1455">
        <v>1400</v>
      </c>
      <c r="G1455">
        <v>7.24</v>
      </c>
      <c r="H1455">
        <v>10</v>
      </c>
      <c r="I1455">
        <v>45</v>
      </c>
      <c r="J1455">
        <v>335240.30699999997</v>
      </c>
      <c r="K1455" s="1">
        <v>43006</v>
      </c>
      <c r="L1455">
        <v>-3000</v>
      </c>
      <c r="M1455">
        <v>0</v>
      </c>
      <c r="N1455">
        <v>0</v>
      </c>
      <c r="O1455">
        <v>0</v>
      </c>
      <c r="P1455" t="s">
        <v>43</v>
      </c>
      <c r="Q1455">
        <v>0</v>
      </c>
      <c r="R1455" t="s">
        <v>43</v>
      </c>
      <c r="S1455">
        <v>17.233333333333299</v>
      </c>
      <c r="T1455" t="s">
        <v>39</v>
      </c>
      <c r="U1455" t="s">
        <v>40</v>
      </c>
      <c r="V1455" t="s">
        <v>34</v>
      </c>
      <c r="W1455" t="s">
        <v>41</v>
      </c>
      <c r="X1455" t="s">
        <v>1728</v>
      </c>
      <c r="Y1455">
        <v>2017</v>
      </c>
      <c r="Z1455">
        <v>2017</v>
      </c>
      <c r="AA1455">
        <v>0.39</v>
      </c>
    </row>
    <row r="1456" spans="1:27" x14ac:dyDescent="0.25">
      <c r="A1456" t="s">
        <v>1725</v>
      </c>
      <c r="B1456" t="s">
        <v>1745</v>
      </c>
      <c r="C1456" t="s">
        <v>1776</v>
      </c>
      <c r="D1456" t="s">
        <v>38</v>
      </c>
      <c r="E1456" s="1">
        <v>42640</v>
      </c>
      <c r="F1456">
        <v>12756.566999999999</v>
      </c>
      <c r="G1456">
        <v>7.59</v>
      </c>
      <c r="H1456">
        <v>10</v>
      </c>
      <c r="I1456">
        <v>60.1</v>
      </c>
      <c r="J1456">
        <v>266060.31599999999</v>
      </c>
      <c r="K1456" s="1">
        <v>42640</v>
      </c>
      <c r="L1456">
        <v>8803.9359999999997</v>
      </c>
      <c r="M1456">
        <v>7.28</v>
      </c>
      <c r="N1456">
        <v>9.5</v>
      </c>
      <c r="O1456">
        <v>60.1</v>
      </c>
      <c r="P1456" s="1">
        <v>42277</v>
      </c>
      <c r="Q1456">
        <v>266006.74300000002</v>
      </c>
      <c r="R1456" t="s">
        <v>51</v>
      </c>
      <c r="S1456">
        <v>6</v>
      </c>
      <c r="T1456" t="s">
        <v>39</v>
      </c>
      <c r="U1456" t="s">
        <v>33</v>
      </c>
      <c r="V1456" t="s">
        <v>34</v>
      </c>
      <c r="W1456" t="s">
        <v>34</v>
      </c>
      <c r="X1456" t="s">
        <v>1728</v>
      </c>
      <c r="Y1456">
        <v>2016</v>
      </c>
      <c r="Z1456">
        <v>2016</v>
      </c>
      <c r="AA1456">
        <v>0.39</v>
      </c>
    </row>
    <row r="1457" spans="1:27" x14ac:dyDescent="0.25">
      <c r="A1457" t="s">
        <v>1725</v>
      </c>
      <c r="B1457" t="s">
        <v>1745</v>
      </c>
      <c r="C1457" t="s">
        <v>1777</v>
      </c>
      <c r="D1457" t="s">
        <v>38</v>
      </c>
      <c r="E1457" s="1">
        <v>42689</v>
      </c>
      <c r="F1457">
        <v>11552.349</v>
      </c>
      <c r="G1457">
        <v>7.61</v>
      </c>
      <c r="H1457">
        <v>10</v>
      </c>
      <c r="I1457">
        <v>60.5</v>
      </c>
      <c r="J1457">
        <v>276320.50699999998</v>
      </c>
      <c r="K1457" s="1">
        <v>42689</v>
      </c>
      <c r="L1457">
        <v>6800</v>
      </c>
      <c r="M1457">
        <v>0</v>
      </c>
      <c r="N1457">
        <v>0</v>
      </c>
      <c r="O1457">
        <v>0</v>
      </c>
      <c r="P1457" s="1">
        <v>42369</v>
      </c>
      <c r="Q1457">
        <v>0</v>
      </c>
      <c r="R1457" t="s">
        <v>43</v>
      </c>
      <c r="S1457">
        <v>4.93333333333333</v>
      </c>
      <c r="T1457" t="s">
        <v>39</v>
      </c>
      <c r="U1457" t="s">
        <v>40</v>
      </c>
      <c r="V1457" t="s">
        <v>34</v>
      </c>
      <c r="W1457" t="s">
        <v>41</v>
      </c>
      <c r="X1457" t="s">
        <v>1728</v>
      </c>
      <c r="Y1457">
        <v>2016</v>
      </c>
      <c r="Z1457">
        <v>2016</v>
      </c>
      <c r="AA1457">
        <v>0.39</v>
      </c>
    </row>
    <row r="1458" spans="1:27" x14ac:dyDescent="0.25">
      <c r="A1458" t="s">
        <v>1725</v>
      </c>
      <c r="B1458" t="s">
        <v>65</v>
      </c>
      <c r="C1458" t="s">
        <v>1778</v>
      </c>
      <c r="D1458" t="s">
        <v>38</v>
      </c>
      <c r="E1458" s="1">
        <v>42878</v>
      </c>
      <c r="F1458">
        <v>31357.668000000001</v>
      </c>
      <c r="G1458">
        <v>0</v>
      </c>
      <c r="H1458">
        <v>10.25</v>
      </c>
      <c r="I1458">
        <v>55.15</v>
      </c>
      <c r="J1458">
        <v>0</v>
      </c>
      <c r="K1458" s="1">
        <v>42878</v>
      </c>
      <c r="L1458">
        <v>16500</v>
      </c>
      <c r="M1458">
        <v>8.02</v>
      </c>
      <c r="N1458">
        <v>9.6</v>
      </c>
      <c r="O1458">
        <v>55.15</v>
      </c>
      <c r="P1458" s="1">
        <v>42551</v>
      </c>
      <c r="Q1458">
        <v>0</v>
      </c>
      <c r="R1458" t="s">
        <v>51</v>
      </c>
      <c r="S1458">
        <v>6.2666666666666604</v>
      </c>
      <c r="T1458" t="s">
        <v>39</v>
      </c>
      <c r="U1458" t="s">
        <v>40</v>
      </c>
      <c r="V1458" t="s">
        <v>34</v>
      </c>
      <c r="W1458" t="s">
        <v>34</v>
      </c>
      <c r="X1458" t="s">
        <v>1728</v>
      </c>
      <c r="Y1458">
        <v>2017</v>
      </c>
      <c r="Z1458">
        <v>2017</v>
      </c>
      <c r="AA1458">
        <v>0.39</v>
      </c>
    </row>
    <row r="1459" spans="1:27" x14ac:dyDescent="0.25">
      <c r="A1459" t="s">
        <v>1725</v>
      </c>
      <c r="B1459" t="s">
        <v>53</v>
      </c>
      <c r="C1459" t="s">
        <v>1779</v>
      </c>
      <c r="D1459" t="s">
        <v>30</v>
      </c>
      <c r="E1459" s="1">
        <v>43083</v>
      </c>
      <c r="F1459">
        <v>105926.32399999999</v>
      </c>
      <c r="G1459">
        <v>7.38</v>
      </c>
      <c r="H1459">
        <v>10</v>
      </c>
      <c r="I1459">
        <v>48.46</v>
      </c>
      <c r="J1459">
        <v>1238892.1259999999</v>
      </c>
      <c r="K1459" s="1">
        <v>43083</v>
      </c>
      <c r="L1459">
        <v>86896.017999999996</v>
      </c>
      <c r="M1459">
        <v>7.18</v>
      </c>
      <c r="N1459">
        <v>9.6</v>
      </c>
      <c r="O1459">
        <v>48.46</v>
      </c>
      <c r="P1459" s="1">
        <v>42551</v>
      </c>
      <c r="Q1459">
        <v>1492170.959</v>
      </c>
      <c r="R1459" t="s">
        <v>51</v>
      </c>
      <c r="S1459">
        <v>12.1</v>
      </c>
      <c r="T1459" t="s">
        <v>32</v>
      </c>
      <c r="U1459" t="s">
        <v>33</v>
      </c>
      <c r="V1459" t="s">
        <v>34</v>
      </c>
      <c r="W1459" t="s">
        <v>41</v>
      </c>
      <c r="X1459" t="s">
        <v>1728</v>
      </c>
      <c r="Y1459">
        <v>2017</v>
      </c>
      <c r="Z1459">
        <v>2017</v>
      </c>
      <c r="AA1459">
        <v>0.39</v>
      </c>
    </row>
    <row r="1460" spans="1:27" x14ac:dyDescent="0.25">
      <c r="A1460" t="s">
        <v>1725</v>
      </c>
      <c r="B1460" t="s">
        <v>1329</v>
      </c>
      <c r="C1460" t="s">
        <v>1780</v>
      </c>
      <c r="D1460" t="s">
        <v>30</v>
      </c>
      <c r="E1460" s="1">
        <v>43083</v>
      </c>
      <c r="F1460">
        <v>39240</v>
      </c>
      <c r="G1460">
        <v>8.14</v>
      </c>
      <c r="H1460">
        <v>10.5</v>
      </c>
      <c r="I1460">
        <v>48.35</v>
      </c>
      <c r="J1460">
        <v>1691654</v>
      </c>
      <c r="K1460" s="1">
        <v>43083</v>
      </c>
      <c r="L1460">
        <v>14500</v>
      </c>
      <c r="M1460">
        <v>7.73</v>
      </c>
      <c r="N1460">
        <v>9.65</v>
      </c>
      <c r="O1460">
        <v>48.35</v>
      </c>
      <c r="P1460" s="1">
        <v>42643</v>
      </c>
      <c r="Q1460">
        <v>0</v>
      </c>
      <c r="R1460" t="s">
        <v>43</v>
      </c>
      <c r="S1460">
        <v>10.133333333333301</v>
      </c>
      <c r="T1460" t="s">
        <v>32</v>
      </c>
      <c r="U1460" t="s">
        <v>40</v>
      </c>
      <c r="V1460" t="s">
        <v>34</v>
      </c>
      <c r="W1460" t="s">
        <v>41</v>
      </c>
      <c r="X1460" t="s">
        <v>1728</v>
      </c>
      <c r="Y1460">
        <v>2017</v>
      </c>
      <c r="Z1460">
        <v>2017</v>
      </c>
      <c r="AA1460">
        <v>0.39</v>
      </c>
    </row>
    <row r="1461" spans="1:27" x14ac:dyDescent="0.25">
      <c r="A1461" t="s">
        <v>1725</v>
      </c>
      <c r="B1461" t="s">
        <v>1726</v>
      </c>
      <c r="C1461" t="s">
        <v>1781</v>
      </c>
      <c r="D1461" t="s">
        <v>30</v>
      </c>
      <c r="E1461" s="1">
        <v>43006</v>
      </c>
      <c r="F1461">
        <v>316879.62300000002</v>
      </c>
      <c r="G1461">
        <v>7.75</v>
      </c>
      <c r="H1461">
        <v>10.25</v>
      </c>
      <c r="I1461">
        <v>45</v>
      </c>
      <c r="J1461">
        <v>10989502.464</v>
      </c>
      <c r="K1461" s="1">
        <v>43006</v>
      </c>
      <c r="L1461">
        <v>118093.666</v>
      </c>
      <c r="M1461">
        <v>7.44</v>
      </c>
      <c r="N1461">
        <v>9.8000000000000007</v>
      </c>
      <c r="O1461">
        <v>42.5</v>
      </c>
      <c r="P1461" s="1">
        <v>42735</v>
      </c>
      <c r="Q1461">
        <v>10991993.213</v>
      </c>
      <c r="R1461" t="s">
        <v>51</v>
      </c>
      <c r="S1461">
        <v>6.5</v>
      </c>
      <c r="T1461" t="s">
        <v>39</v>
      </c>
      <c r="U1461" t="s">
        <v>40</v>
      </c>
      <c r="V1461" t="s">
        <v>34</v>
      </c>
      <c r="W1461" t="s">
        <v>41</v>
      </c>
      <c r="X1461" t="s">
        <v>1728</v>
      </c>
      <c r="Y1461">
        <v>2017</v>
      </c>
      <c r="Z1461">
        <v>2017</v>
      </c>
      <c r="AA1461">
        <v>0.39</v>
      </c>
    </row>
    <row r="1462" spans="1:27" x14ac:dyDescent="0.25">
      <c r="A1462" t="s">
        <v>1725</v>
      </c>
      <c r="B1462" t="s">
        <v>1782</v>
      </c>
      <c r="C1462" t="s">
        <v>1783</v>
      </c>
      <c r="D1462" t="s">
        <v>30</v>
      </c>
      <c r="E1462" s="1">
        <v>42790</v>
      </c>
      <c r="F1462">
        <v>0</v>
      </c>
      <c r="G1462">
        <v>0</v>
      </c>
      <c r="H1462">
        <v>0</v>
      </c>
      <c r="I1462">
        <v>0</v>
      </c>
      <c r="J1462">
        <v>0</v>
      </c>
      <c r="K1462" s="1">
        <v>42790</v>
      </c>
      <c r="L1462">
        <v>-46216.008999999998</v>
      </c>
      <c r="M1462">
        <v>6.39</v>
      </c>
      <c r="N1462">
        <v>9.6</v>
      </c>
      <c r="O1462">
        <v>40</v>
      </c>
      <c r="P1462" s="1">
        <v>42735</v>
      </c>
      <c r="Q1462">
        <v>2495592.676</v>
      </c>
      <c r="R1462" t="s">
        <v>51</v>
      </c>
      <c r="S1462">
        <v>1.7</v>
      </c>
      <c r="T1462" t="s">
        <v>162</v>
      </c>
      <c r="U1462" t="s">
        <v>40</v>
      </c>
      <c r="V1462" t="s">
        <v>34</v>
      </c>
      <c r="W1462" t="s">
        <v>34</v>
      </c>
      <c r="X1462" t="s">
        <v>1728</v>
      </c>
      <c r="Y1462">
        <v>2017</v>
      </c>
      <c r="Z1462">
        <v>2017</v>
      </c>
      <c r="AA1462">
        <v>0.39</v>
      </c>
    </row>
    <row r="1463" spans="1:27" x14ac:dyDescent="0.25">
      <c r="A1463" t="s">
        <v>1725</v>
      </c>
      <c r="B1463" t="s">
        <v>1759</v>
      </c>
      <c r="C1463" t="s">
        <v>1784</v>
      </c>
      <c r="D1463" t="s">
        <v>30</v>
      </c>
      <c r="E1463" s="1">
        <v>42746</v>
      </c>
      <c r="F1463">
        <v>-6500</v>
      </c>
      <c r="G1463">
        <v>0</v>
      </c>
      <c r="H1463">
        <v>0</v>
      </c>
      <c r="I1463">
        <v>0</v>
      </c>
      <c r="J1463">
        <v>0</v>
      </c>
      <c r="K1463" s="1">
        <v>42746</v>
      </c>
      <c r="L1463">
        <v>-6500</v>
      </c>
      <c r="M1463">
        <v>0</v>
      </c>
      <c r="N1463">
        <v>0</v>
      </c>
      <c r="O1463">
        <v>0</v>
      </c>
      <c r="P1463" t="s">
        <v>43</v>
      </c>
      <c r="Q1463">
        <v>0</v>
      </c>
      <c r="R1463" t="s">
        <v>43</v>
      </c>
      <c r="S1463">
        <v>1.2</v>
      </c>
      <c r="T1463" t="s">
        <v>162</v>
      </c>
      <c r="U1463" t="s">
        <v>40</v>
      </c>
      <c r="V1463" t="s">
        <v>34</v>
      </c>
      <c r="W1463" t="s">
        <v>34</v>
      </c>
      <c r="X1463" t="s">
        <v>1728</v>
      </c>
      <c r="Y1463">
        <v>2017</v>
      </c>
      <c r="Z1463">
        <v>2017</v>
      </c>
      <c r="AA1463">
        <v>0.39</v>
      </c>
    </row>
    <row r="1464" spans="1:27" x14ac:dyDescent="0.25">
      <c r="A1464" t="s">
        <v>1725</v>
      </c>
      <c r="B1464" t="s">
        <v>1325</v>
      </c>
      <c r="C1464" t="s">
        <v>1785</v>
      </c>
      <c r="D1464" t="s">
        <v>30</v>
      </c>
      <c r="E1464" s="1">
        <v>43441</v>
      </c>
      <c r="F1464">
        <v>32009.474999999999</v>
      </c>
      <c r="G1464">
        <v>7.79</v>
      </c>
      <c r="H1464">
        <v>10.25</v>
      </c>
      <c r="I1464">
        <v>58</v>
      </c>
      <c r="J1464">
        <v>1882881.385</v>
      </c>
      <c r="K1464" s="1">
        <v>43441</v>
      </c>
      <c r="L1464">
        <v>0</v>
      </c>
      <c r="M1464">
        <v>0</v>
      </c>
      <c r="N1464">
        <v>0</v>
      </c>
      <c r="O1464">
        <v>0</v>
      </c>
      <c r="P1464" s="1">
        <v>42916</v>
      </c>
      <c r="Q1464">
        <v>0</v>
      </c>
      <c r="R1464" t="s">
        <v>43</v>
      </c>
      <c r="S1464">
        <v>15.7666666666666</v>
      </c>
      <c r="T1464" t="s">
        <v>32</v>
      </c>
      <c r="U1464" t="s">
        <v>40</v>
      </c>
      <c r="V1464" t="s">
        <v>34</v>
      </c>
      <c r="W1464" t="s">
        <v>41</v>
      </c>
      <c r="X1464" t="s">
        <v>1728</v>
      </c>
      <c r="Y1464">
        <v>2018</v>
      </c>
      <c r="Z1464">
        <v>2018</v>
      </c>
      <c r="AA1464">
        <v>0.25</v>
      </c>
    </row>
    <row r="1465" spans="1:27" x14ac:dyDescent="0.25">
      <c r="A1465" t="s">
        <v>1725</v>
      </c>
      <c r="B1465" t="s">
        <v>1729</v>
      </c>
      <c r="C1465" t="s">
        <v>1786</v>
      </c>
      <c r="D1465" t="s">
        <v>30</v>
      </c>
      <c r="E1465" s="1">
        <v>43454</v>
      </c>
      <c r="F1465">
        <v>117500</v>
      </c>
      <c r="G1465">
        <v>8.23</v>
      </c>
      <c r="H1465">
        <v>10.65</v>
      </c>
      <c r="I1465">
        <v>50.9</v>
      </c>
      <c r="J1465">
        <v>2571695.327</v>
      </c>
      <c r="K1465" s="1">
        <v>43454</v>
      </c>
      <c r="L1465">
        <v>53200</v>
      </c>
      <c r="M1465">
        <v>0</v>
      </c>
      <c r="N1465">
        <v>0</v>
      </c>
      <c r="O1465">
        <v>0</v>
      </c>
      <c r="P1465" s="1">
        <v>43100</v>
      </c>
      <c r="Q1465">
        <v>0</v>
      </c>
      <c r="R1465" t="s">
        <v>43</v>
      </c>
      <c r="S1465">
        <v>7.3</v>
      </c>
      <c r="T1465" t="s">
        <v>32</v>
      </c>
      <c r="U1465" t="s">
        <v>40</v>
      </c>
      <c r="V1465" t="s">
        <v>34</v>
      </c>
      <c r="W1465" t="s">
        <v>41</v>
      </c>
      <c r="X1465" t="s">
        <v>1728</v>
      </c>
      <c r="Y1465">
        <v>2018</v>
      </c>
      <c r="Z1465">
        <v>2018</v>
      </c>
      <c r="AA1465">
        <v>0.25</v>
      </c>
    </row>
    <row r="1466" spans="1:27" x14ac:dyDescent="0.25">
      <c r="A1466" t="s">
        <v>1725</v>
      </c>
      <c r="B1466" t="s">
        <v>1735</v>
      </c>
      <c r="C1466" t="s">
        <v>1787</v>
      </c>
      <c r="D1466" t="s">
        <v>30</v>
      </c>
      <c r="E1466" s="1">
        <v>43454</v>
      </c>
      <c r="F1466">
        <v>31283.491000000002</v>
      </c>
      <c r="G1466">
        <v>8.85</v>
      </c>
      <c r="H1466">
        <v>10.5</v>
      </c>
      <c r="I1466">
        <v>50</v>
      </c>
      <c r="J1466">
        <v>522410.95299999998</v>
      </c>
      <c r="K1466" s="1">
        <v>43454</v>
      </c>
      <c r="L1466">
        <v>22786.006000000001</v>
      </c>
      <c r="M1466">
        <v>7.89</v>
      </c>
      <c r="N1466">
        <v>9.65</v>
      </c>
      <c r="O1466">
        <v>45</v>
      </c>
      <c r="P1466" s="1">
        <v>43100</v>
      </c>
      <c r="Q1466">
        <v>520297.75799999997</v>
      </c>
      <c r="R1466" t="s">
        <v>51</v>
      </c>
      <c r="S1466">
        <v>6.8</v>
      </c>
      <c r="T1466" t="s">
        <v>39</v>
      </c>
      <c r="U1466" t="s">
        <v>40</v>
      </c>
      <c r="V1466" t="s">
        <v>34</v>
      </c>
      <c r="W1466" t="s">
        <v>34</v>
      </c>
      <c r="X1466" t="s">
        <v>1728</v>
      </c>
      <c r="Y1466">
        <v>2018</v>
      </c>
      <c r="Z1466">
        <v>2018</v>
      </c>
      <c r="AA1466">
        <v>0.25</v>
      </c>
    </row>
    <row r="1467" spans="1:27" x14ac:dyDescent="0.25">
      <c r="A1467" t="s">
        <v>1725</v>
      </c>
      <c r="B1467" t="s">
        <v>1743</v>
      </c>
      <c r="C1467" t="s">
        <v>1788</v>
      </c>
      <c r="D1467" t="s">
        <v>30</v>
      </c>
      <c r="E1467" s="1">
        <v>43875</v>
      </c>
      <c r="F1467">
        <v>188867.228</v>
      </c>
      <c r="G1467">
        <v>7.39</v>
      </c>
      <c r="H1467">
        <v>10.4</v>
      </c>
      <c r="I1467">
        <v>50</v>
      </c>
      <c r="J1467">
        <v>6415236</v>
      </c>
      <c r="K1467" s="1">
        <v>43875</v>
      </c>
      <c r="L1467">
        <v>55941.87</v>
      </c>
      <c r="M1467">
        <v>6.51</v>
      </c>
      <c r="N1467">
        <v>9.4</v>
      </c>
      <c r="O1467">
        <v>42.5</v>
      </c>
      <c r="P1467" s="1">
        <v>43465</v>
      </c>
      <c r="Q1467">
        <v>6266073</v>
      </c>
      <c r="R1467" t="s">
        <v>51</v>
      </c>
      <c r="S1467">
        <v>10.5</v>
      </c>
      <c r="T1467" t="s">
        <v>39</v>
      </c>
      <c r="U1467" t="s">
        <v>40</v>
      </c>
      <c r="V1467" t="s">
        <v>34</v>
      </c>
      <c r="W1467" t="s">
        <v>34</v>
      </c>
      <c r="X1467" t="s">
        <v>1728</v>
      </c>
      <c r="Y1467">
        <v>2020</v>
      </c>
      <c r="Z1467">
        <v>2020</v>
      </c>
      <c r="AA1467">
        <v>0.25</v>
      </c>
    </row>
    <row r="1468" spans="1:27" x14ac:dyDescent="0.25">
      <c r="A1468" t="s">
        <v>1725</v>
      </c>
      <c r="B1468" t="s">
        <v>1789</v>
      </c>
      <c r="C1468" t="s">
        <v>1790</v>
      </c>
      <c r="D1468" t="s">
        <v>30</v>
      </c>
      <c r="E1468" s="1">
        <v>43888</v>
      </c>
      <c r="F1468">
        <v>59076.15</v>
      </c>
      <c r="G1468">
        <v>7.08</v>
      </c>
      <c r="H1468">
        <v>10.5</v>
      </c>
      <c r="I1468">
        <v>45</v>
      </c>
      <c r="J1468">
        <v>2433984.7999999998</v>
      </c>
      <c r="K1468" s="1">
        <v>43888</v>
      </c>
      <c r="L1468">
        <v>742.70699999999999</v>
      </c>
      <c r="M1468">
        <v>6.45</v>
      </c>
      <c r="N1468">
        <v>9.4</v>
      </c>
      <c r="O1468">
        <v>42.5</v>
      </c>
      <c r="P1468" s="1">
        <v>43465</v>
      </c>
      <c r="Q1468">
        <v>2403985.531</v>
      </c>
      <c r="R1468" t="s">
        <v>51</v>
      </c>
      <c r="S1468">
        <v>10.066666666666601</v>
      </c>
      <c r="T1468" t="s">
        <v>39</v>
      </c>
      <c r="U1468" t="s">
        <v>40</v>
      </c>
      <c r="V1468" t="s">
        <v>34</v>
      </c>
      <c r="W1468" t="s">
        <v>34</v>
      </c>
      <c r="X1468" t="s">
        <v>1728</v>
      </c>
      <c r="Y1468">
        <v>2020</v>
      </c>
      <c r="Z1468">
        <v>2020</v>
      </c>
      <c r="AA1468">
        <v>0.25</v>
      </c>
    </row>
    <row r="1469" spans="1:27" x14ac:dyDescent="0.25">
      <c r="A1469" t="s">
        <v>1725</v>
      </c>
      <c r="B1469" t="s">
        <v>227</v>
      </c>
      <c r="C1469" t="s">
        <v>1791</v>
      </c>
      <c r="D1469" t="s">
        <v>38</v>
      </c>
      <c r="E1469" s="1">
        <v>43606</v>
      </c>
      <c r="F1469">
        <v>4300</v>
      </c>
      <c r="G1469">
        <v>8.39</v>
      </c>
      <c r="H1469">
        <v>10.5</v>
      </c>
      <c r="I1469">
        <v>60.18</v>
      </c>
      <c r="J1469">
        <v>2574000</v>
      </c>
      <c r="K1469" s="1">
        <v>43606</v>
      </c>
      <c r="L1469">
        <v>2160.4940000000001</v>
      </c>
      <c r="M1469">
        <v>7.97</v>
      </c>
      <c r="N1469">
        <v>9.8000000000000007</v>
      </c>
      <c r="O1469">
        <v>60.18</v>
      </c>
      <c r="P1469" s="1">
        <v>43100</v>
      </c>
      <c r="Q1469">
        <v>2572769.0550000002</v>
      </c>
      <c r="R1469" t="s">
        <v>51</v>
      </c>
      <c r="S1469">
        <v>7.4</v>
      </c>
      <c r="T1469" t="s">
        <v>39</v>
      </c>
      <c r="U1469" t="s">
        <v>40</v>
      </c>
      <c r="V1469" t="s">
        <v>34</v>
      </c>
      <c r="W1469" t="s">
        <v>34</v>
      </c>
      <c r="X1469" t="s">
        <v>1728</v>
      </c>
      <c r="Y1469">
        <v>2019</v>
      </c>
      <c r="Z1469">
        <v>2019</v>
      </c>
      <c r="AA1469">
        <v>0.25</v>
      </c>
    </row>
    <row r="1470" spans="1:27" x14ac:dyDescent="0.25">
      <c r="A1470" t="s">
        <v>1725</v>
      </c>
      <c r="B1470" t="s">
        <v>1325</v>
      </c>
      <c r="C1470" t="s">
        <v>1792</v>
      </c>
      <c r="D1470" t="s">
        <v>30</v>
      </c>
      <c r="E1470" s="1">
        <v>44070</v>
      </c>
      <c r="F1470">
        <v>129651.22199999999</v>
      </c>
      <c r="G1470">
        <v>7.49</v>
      </c>
      <c r="H1470">
        <v>10.1</v>
      </c>
      <c r="I1470">
        <v>54.62</v>
      </c>
      <c r="J1470">
        <v>2581626.92</v>
      </c>
      <c r="K1470" s="1">
        <v>44070</v>
      </c>
      <c r="L1470">
        <v>88000</v>
      </c>
      <c r="M1470">
        <v>7.13</v>
      </c>
      <c r="N1470">
        <v>9.4499999999999993</v>
      </c>
      <c r="O1470">
        <v>54.62</v>
      </c>
      <c r="P1470" s="1">
        <v>43646</v>
      </c>
      <c r="Q1470">
        <v>0</v>
      </c>
      <c r="R1470" t="s">
        <v>51</v>
      </c>
      <c r="S1470">
        <v>12.8333333333333</v>
      </c>
      <c r="T1470" t="s">
        <v>32</v>
      </c>
      <c r="U1470" t="s">
        <v>40</v>
      </c>
      <c r="V1470" t="s">
        <v>34</v>
      </c>
      <c r="W1470" t="s">
        <v>41</v>
      </c>
      <c r="X1470" t="s">
        <v>1728</v>
      </c>
      <c r="Y1470">
        <v>2020</v>
      </c>
      <c r="Z1470">
        <v>2020</v>
      </c>
      <c r="AA1470">
        <v>0.25</v>
      </c>
    </row>
    <row r="1471" spans="1:27" x14ac:dyDescent="0.25">
      <c r="A1471" t="s">
        <v>1725</v>
      </c>
      <c r="B1471" t="s">
        <v>227</v>
      </c>
      <c r="C1471" t="s">
        <v>1793</v>
      </c>
      <c r="D1471" t="s">
        <v>38</v>
      </c>
      <c r="E1471" s="1">
        <v>43942</v>
      </c>
      <c r="F1471">
        <v>300</v>
      </c>
      <c r="G1471">
        <v>7.71</v>
      </c>
      <c r="H1471">
        <v>9.8000000000000007</v>
      </c>
      <c r="I1471">
        <v>60.12</v>
      </c>
      <c r="J1471">
        <v>37400</v>
      </c>
      <c r="K1471" s="1">
        <v>43942</v>
      </c>
      <c r="L1471">
        <v>-300</v>
      </c>
      <c r="M1471">
        <v>7.71</v>
      </c>
      <c r="N1471">
        <v>9.8000000000000007</v>
      </c>
      <c r="O1471">
        <v>60.12</v>
      </c>
      <c r="P1471" t="s">
        <v>43</v>
      </c>
      <c r="Q1471">
        <v>0</v>
      </c>
      <c r="R1471" t="s">
        <v>43</v>
      </c>
      <c r="S1471">
        <v>6.9</v>
      </c>
      <c r="T1471" t="s">
        <v>39</v>
      </c>
      <c r="U1471" t="s">
        <v>40</v>
      </c>
      <c r="V1471" t="s">
        <v>34</v>
      </c>
      <c r="W1471" t="s">
        <v>34</v>
      </c>
      <c r="X1471" t="s">
        <v>1728</v>
      </c>
      <c r="Y1471">
        <v>2020</v>
      </c>
      <c r="Z1471">
        <v>2020</v>
      </c>
      <c r="AA1471">
        <v>0.25</v>
      </c>
    </row>
    <row r="1472" spans="1:27" x14ac:dyDescent="0.25">
      <c r="A1472" t="s">
        <v>1725</v>
      </c>
      <c r="B1472" t="s">
        <v>1745</v>
      </c>
      <c r="C1472" t="s">
        <v>1794</v>
      </c>
      <c r="D1472" t="s">
        <v>38</v>
      </c>
      <c r="E1472" s="1">
        <v>44047</v>
      </c>
      <c r="F1472">
        <v>17046.666000000001</v>
      </c>
      <c r="G1472">
        <v>7.93</v>
      </c>
      <c r="H1472">
        <v>10</v>
      </c>
      <c r="I1472">
        <v>62.12</v>
      </c>
      <c r="J1472">
        <v>473468.03600000002</v>
      </c>
      <c r="K1472" s="1">
        <v>44047</v>
      </c>
      <c r="L1472">
        <v>10300</v>
      </c>
      <c r="M1472">
        <v>7.46</v>
      </c>
      <c r="N1472">
        <v>9.5</v>
      </c>
      <c r="O1472">
        <v>59</v>
      </c>
      <c r="P1472" s="1">
        <v>43646</v>
      </c>
      <c r="Q1472">
        <v>0</v>
      </c>
      <c r="R1472" t="s">
        <v>43</v>
      </c>
      <c r="S1472">
        <v>7.6</v>
      </c>
      <c r="T1472" t="s">
        <v>39</v>
      </c>
      <c r="U1472" t="s">
        <v>40</v>
      </c>
      <c r="V1472" t="s">
        <v>34</v>
      </c>
      <c r="W1472" t="s">
        <v>34</v>
      </c>
      <c r="X1472" t="s">
        <v>1728</v>
      </c>
      <c r="Y1472">
        <v>2020</v>
      </c>
      <c r="Z1472">
        <v>2020</v>
      </c>
      <c r="AA1472">
        <v>0.25</v>
      </c>
    </row>
    <row r="1473" spans="1:27" x14ac:dyDescent="0.25">
      <c r="A1473" t="s">
        <v>1725</v>
      </c>
      <c r="B1473" t="s">
        <v>65</v>
      </c>
      <c r="C1473" t="s">
        <v>1795</v>
      </c>
      <c r="D1473" t="s">
        <v>38</v>
      </c>
      <c r="E1473" s="1">
        <v>43998</v>
      </c>
      <c r="F1473">
        <v>6816</v>
      </c>
      <c r="G1473">
        <v>8.2200000000000006</v>
      </c>
      <c r="H1473">
        <v>10.4</v>
      </c>
      <c r="I1473">
        <v>58</v>
      </c>
      <c r="J1473">
        <v>0</v>
      </c>
      <c r="K1473" s="1">
        <v>43998</v>
      </c>
      <c r="L1473">
        <v>4000</v>
      </c>
      <c r="M1473">
        <v>7.38</v>
      </c>
      <c r="N1473">
        <v>9.65</v>
      </c>
      <c r="O1473">
        <v>56.95</v>
      </c>
      <c r="P1473" s="1">
        <v>43646</v>
      </c>
      <c r="Q1473">
        <v>280512.76500000001</v>
      </c>
      <c r="R1473" t="s">
        <v>51</v>
      </c>
      <c r="S1473">
        <v>7.1666666666666599</v>
      </c>
      <c r="T1473" t="s">
        <v>39</v>
      </c>
      <c r="U1473" t="s">
        <v>40</v>
      </c>
      <c r="V1473" t="s">
        <v>34</v>
      </c>
      <c r="W1473" t="s">
        <v>34</v>
      </c>
      <c r="X1473" t="s">
        <v>1728</v>
      </c>
      <c r="Y1473">
        <v>2020</v>
      </c>
      <c r="Z1473">
        <v>2020</v>
      </c>
      <c r="AA1473">
        <v>0.25</v>
      </c>
    </row>
    <row r="1474" spans="1:27" x14ac:dyDescent="0.25">
      <c r="A1474" t="s">
        <v>1725</v>
      </c>
      <c r="B1474" t="s">
        <v>1753</v>
      </c>
      <c r="C1474" t="s">
        <v>1796</v>
      </c>
      <c r="D1474" t="s">
        <v>30</v>
      </c>
      <c r="E1474" s="1">
        <v>44098</v>
      </c>
      <c r="F1474">
        <v>-5300</v>
      </c>
      <c r="G1474">
        <v>0</v>
      </c>
      <c r="H1474">
        <v>0</v>
      </c>
      <c r="I1474">
        <v>0</v>
      </c>
      <c r="J1474">
        <v>0</v>
      </c>
      <c r="K1474" s="1">
        <v>44098</v>
      </c>
      <c r="L1474">
        <v>-5300</v>
      </c>
      <c r="M1474">
        <v>0</v>
      </c>
      <c r="N1474">
        <v>0</v>
      </c>
      <c r="O1474">
        <v>0</v>
      </c>
      <c r="P1474" t="s">
        <v>43</v>
      </c>
      <c r="Q1474">
        <v>0</v>
      </c>
      <c r="R1474" t="s">
        <v>43</v>
      </c>
      <c r="S1474">
        <v>1.13333333333333</v>
      </c>
      <c r="T1474" t="s">
        <v>162</v>
      </c>
      <c r="U1474" t="s">
        <v>40</v>
      </c>
      <c r="V1474" t="s">
        <v>34</v>
      </c>
      <c r="W1474" t="s">
        <v>34</v>
      </c>
      <c r="X1474" t="s">
        <v>1728</v>
      </c>
      <c r="Y1474">
        <v>2020</v>
      </c>
      <c r="Z1474">
        <v>2020</v>
      </c>
      <c r="AA1474">
        <v>0.25</v>
      </c>
    </row>
    <row r="1475" spans="1:27" x14ac:dyDescent="0.25">
      <c r="A1475" t="s">
        <v>1725</v>
      </c>
      <c r="B1475" t="s">
        <v>1753</v>
      </c>
      <c r="C1475" t="s">
        <v>1797</v>
      </c>
      <c r="D1475" t="s">
        <v>30</v>
      </c>
      <c r="E1475" s="1">
        <v>42720</v>
      </c>
      <c r="F1475">
        <v>-6000</v>
      </c>
      <c r="G1475">
        <v>0</v>
      </c>
      <c r="H1475">
        <v>0</v>
      </c>
      <c r="I1475">
        <v>0</v>
      </c>
      <c r="J1475">
        <v>0</v>
      </c>
      <c r="K1475" s="1">
        <v>42720</v>
      </c>
      <c r="L1475">
        <v>-6000</v>
      </c>
      <c r="M1475">
        <v>0</v>
      </c>
      <c r="N1475">
        <v>0</v>
      </c>
      <c r="O1475">
        <v>0</v>
      </c>
      <c r="P1475" t="s">
        <v>43</v>
      </c>
      <c r="Q1475">
        <v>0</v>
      </c>
      <c r="R1475" t="s">
        <v>43</v>
      </c>
      <c r="S1475">
        <v>1</v>
      </c>
      <c r="T1475" t="s">
        <v>162</v>
      </c>
      <c r="U1475" t="s">
        <v>40</v>
      </c>
      <c r="V1475" t="s">
        <v>34</v>
      </c>
      <c r="W1475" t="s">
        <v>34</v>
      </c>
      <c r="X1475" t="s">
        <v>1728</v>
      </c>
      <c r="Y1475">
        <v>2016</v>
      </c>
      <c r="Z1475">
        <v>2016</v>
      </c>
      <c r="AA1475">
        <v>0.39</v>
      </c>
    </row>
    <row r="1476" spans="1:27" x14ac:dyDescent="0.25">
      <c r="A1476" t="s">
        <v>1725</v>
      </c>
      <c r="B1476" t="s">
        <v>1761</v>
      </c>
      <c r="C1476" t="s">
        <v>1798</v>
      </c>
      <c r="D1476" t="s">
        <v>30</v>
      </c>
      <c r="E1476" s="1">
        <v>43474</v>
      </c>
      <c r="F1476">
        <v>0</v>
      </c>
      <c r="G1476">
        <v>0</v>
      </c>
      <c r="H1476">
        <v>0</v>
      </c>
      <c r="I1476">
        <v>0</v>
      </c>
      <c r="J1476">
        <v>0</v>
      </c>
      <c r="K1476" s="1">
        <v>43474</v>
      </c>
      <c r="L1476">
        <v>-16000</v>
      </c>
      <c r="M1476">
        <v>0</v>
      </c>
      <c r="N1476">
        <v>0</v>
      </c>
      <c r="O1476">
        <v>0</v>
      </c>
      <c r="P1476" t="s">
        <v>43</v>
      </c>
      <c r="Q1476">
        <v>0</v>
      </c>
      <c r="R1476" t="s">
        <v>43</v>
      </c>
      <c r="S1476">
        <v>2.9666666666666601</v>
      </c>
      <c r="T1476" t="s">
        <v>162</v>
      </c>
      <c r="U1476" t="s">
        <v>40</v>
      </c>
      <c r="V1476" t="s">
        <v>34</v>
      </c>
      <c r="W1476" t="s">
        <v>34</v>
      </c>
      <c r="X1476" t="s">
        <v>1728</v>
      </c>
      <c r="Y1476">
        <v>2019</v>
      </c>
      <c r="Z1476">
        <v>2019</v>
      </c>
      <c r="AA1476">
        <v>0.25</v>
      </c>
    </row>
    <row r="1477" spans="1:27" x14ac:dyDescent="0.25">
      <c r="A1477" t="s">
        <v>1725</v>
      </c>
      <c r="B1477" t="s">
        <v>1761</v>
      </c>
      <c r="C1477" t="s">
        <v>1799</v>
      </c>
      <c r="D1477" t="s">
        <v>30</v>
      </c>
      <c r="E1477" s="1">
        <v>42272</v>
      </c>
      <c r="F1477">
        <v>80528.649000000005</v>
      </c>
      <c r="G1477">
        <v>6.82</v>
      </c>
      <c r="H1477">
        <v>10.25</v>
      </c>
      <c r="I1477">
        <v>45</v>
      </c>
      <c r="J1477">
        <v>847331.59299999999</v>
      </c>
      <c r="K1477" s="1">
        <v>42272</v>
      </c>
      <c r="L1477">
        <v>71732.459000000003</v>
      </c>
      <c r="M1477">
        <v>6.25</v>
      </c>
      <c r="N1477">
        <v>9.6</v>
      </c>
      <c r="O1477">
        <v>40</v>
      </c>
      <c r="P1477" s="1">
        <v>42004</v>
      </c>
      <c r="Q1477">
        <v>847331.59299999999</v>
      </c>
      <c r="R1477" t="s">
        <v>51</v>
      </c>
      <c r="S1477">
        <v>4</v>
      </c>
      <c r="T1477" t="s">
        <v>162</v>
      </c>
      <c r="U1477" t="s">
        <v>40</v>
      </c>
      <c r="V1477" t="s">
        <v>34</v>
      </c>
      <c r="W1477" t="s">
        <v>34</v>
      </c>
      <c r="X1477" t="s">
        <v>1728</v>
      </c>
      <c r="Y1477">
        <v>2015</v>
      </c>
      <c r="Z1477">
        <v>2015</v>
      </c>
      <c r="AA1477">
        <v>0.39</v>
      </c>
    </row>
    <row r="1478" spans="1:27" x14ac:dyDescent="0.25">
      <c r="A1478" t="s">
        <v>1725</v>
      </c>
      <c r="B1478" t="s">
        <v>53</v>
      </c>
      <c r="C1478" t="s">
        <v>1800</v>
      </c>
      <c r="D1478" t="s">
        <v>30</v>
      </c>
      <c r="E1478" s="1">
        <v>44518</v>
      </c>
      <c r="F1478">
        <v>105026.238</v>
      </c>
      <c r="G1478">
        <v>7.22</v>
      </c>
      <c r="H1478">
        <v>10.35</v>
      </c>
      <c r="I1478">
        <v>49.37</v>
      </c>
      <c r="J1478">
        <v>2025542.2379999999</v>
      </c>
      <c r="K1478" s="1">
        <v>44518</v>
      </c>
      <c r="L1478">
        <v>55425.190999999999</v>
      </c>
      <c r="M1478">
        <v>6.69</v>
      </c>
      <c r="N1478">
        <v>9.25</v>
      </c>
      <c r="O1478">
        <v>49.37</v>
      </c>
      <c r="P1478" s="1">
        <v>43921</v>
      </c>
      <c r="Q1478">
        <v>1794994.7390000001</v>
      </c>
      <c r="R1478" t="s">
        <v>51</v>
      </c>
      <c r="S1478">
        <v>13.3666666666666</v>
      </c>
      <c r="T1478" t="s">
        <v>32</v>
      </c>
      <c r="U1478" t="s">
        <v>33</v>
      </c>
      <c r="V1478" t="s">
        <v>34</v>
      </c>
      <c r="W1478" t="s">
        <v>34</v>
      </c>
      <c r="X1478" t="s">
        <v>1728</v>
      </c>
      <c r="Y1478">
        <v>2021</v>
      </c>
      <c r="Z1478">
        <v>2021</v>
      </c>
      <c r="AA1478">
        <v>0.25</v>
      </c>
    </row>
    <row r="1479" spans="1:27" x14ac:dyDescent="0.25">
      <c r="A1479" t="s">
        <v>1725</v>
      </c>
      <c r="B1479" t="s">
        <v>1759</v>
      </c>
      <c r="C1479" t="s">
        <v>1801</v>
      </c>
      <c r="D1479" t="s">
        <v>30</v>
      </c>
      <c r="E1479" s="1">
        <v>44210</v>
      </c>
      <c r="F1479">
        <v>-8850</v>
      </c>
      <c r="G1479">
        <v>0</v>
      </c>
      <c r="H1479">
        <v>0</v>
      </c>
      <c r="I1479">
        <v>0</v>
      </c>
      <c r="J1479">
        <v>0</v>
      </c>
      <c r="K1479" s="1">
        <v>44210</v>
      </c>
      <c r="L1479">
        <v>-8850</v>
      </c>
      <c r="M1479">
        <v>0</v>
      </c>
      <c r="N1479">
        <v>0</v>
      </c>
      <c r="O1479">
        <v>0</v>
      </c>
      <c r="P1479" t="s">
        <v>43</v>
      </c>
      <c r="Q1479">
        <v>0</v>
      </c>
      <c r="R1479" t="s">
        <v>43</v>
      </c>
      <c r="S1479">
        <v>1.86666666666666</v>
      </c>
      <c r="T1479" t="s">
        <v>162</v>
      </c>
      <c r="U1479" t="s">
        <v>40</v>
      </c>
      <c r="V1479" t="s">
        <v>34</v>
      </c>
      <c r="W1479" t="s">
        <v>34</v>
      </c>
      <c r="X1479" t="s">
        <v>1728</v>
      </c>
      <c r="Y1479">
        <v>2021</v>
      </c>
      <c r="Z1479">
        <v>2021</v>
      </c>
      <c r="AA1479">
        <v>0.25</v>
      </c>
    </row>
    <row r="1480" spans="1:27" x14ac:dyDescent="0.25">
      <c r="A1480" t="s">
        <v>1725</v>
      </c>
      <c r="B1480" t="s">
        <v>1782</v>
      </c>
      <c r="C1480" t="s">
        <v>1802</v>
      </c>
      <c r="D1480" t="s">
        <v>30</v>
      </c>
      <c r="E1480" s="1">
        <v>44210</v>
      </c>
      <c r="F1480">
        <v>0</v>
      </c>
      <c r="G1480">
        <v>0</v>
      </c>
      <c r="H1480">
        <v>0</v>
      </c>
      <c r="I1480">
        <v>0</v>
      </c>
      <c r="J1480">
        <v>0</v>
      </c>
      <c r="K1480" s="1">
        <v>44210</v>
      </c>
      <c r="L1480">
        <v>-8300</v>
      </c>
      <c r="M1480">
        <v>0</v>
      </c>
      <c r="N1480">
        <v>0</v>
      </c>
      <c r="O1480">
        <v>0</v>
      </c>
      <c r="P1480" s="1">
        <v>44104</v>
      </c>
      <c r="Q1480">
        <v>0</v>
      </c>
      <c r="R1480" t="s">
        <v>43</v>
      </c>
      <c r="S1480">
        <v>1.36666666666666</v>
      </c>
      <c r="T1480" t="s">
        <v>162</v>
      </c>
      <c r="U1480" t="s">
        <v>40</v>
      </c>
      <c r="V1480" t="s">
        <v>34</v>
      </c>
      <c r="W1480" t="s">
        <v>34</v>
      </c>
      <c r="X1480" t="s">
        <v>1728</v>
      </c>
      <c r="Y1480">
        <v>2021</v>
      </c>
      <c r="Z1480">
        <v>2021</v>
      </c>
      <c r="AA1480">
        <v>0.25</v>
      </c>
    </row>
    <row r="1481" spans="1:27" x14ac:dyDescent="0.25">
      <c r="A1481" t="s">
        <v>1725</v>
      </c>
      <c r="B1481" t="s">
        <v>1774</v>
      </c>
      <c r="C1481" t="s">
        <v>1803</v>
      </c>
      <c r="D1481" t="s">
        <v>30</v>
      </c>
      <c r="E1481" s="1">
        <v>44392</v>
      </c>
      <c r="F1481">
        <v>5866.308</v>
      </c>
      <c r="G1481">
        <v>6.49</v>
      </c>
      <c r="H1481">
        <v>10.35</v>
      </c>
      <c r="I1481">
        <v>45</v>
      </c>
      <c r="J1481">
        <v>271637.69900000002</v>
      </c>
      <c r="K1481" s="1">
        <v>44392</v>
      </c>
      <c r="L1481">
        <v>2592.2080000000001</v>
      </c>
      <c r="M1481">
        <v>5.75</v>
      </c>
      <c r="N1481">
        <v>9.3800000000000008</v>
      </c>
      <c r="O1481">
        <v>40</v>
      </c>
      <c r="P1481" s="1">
        <v>44012</v>
      </c>
      <c r="Q1481">
        <v>272258.27399999998</v>
      </c>
      <c r="R1481" t="s">
        <v>51</v>
      </c>
      <c r="S1481">
        <v>6.9666666666666597</v>
      </c>
      <c r="T1481" t="s">
        <v>162</v>
      </c>
      <c r="U1481" t="s">
        <v>40</v>
      </c>
      <c r="V1481" t="s">
        <v>34</v>
      </c>
      <c r="W1481" t="s">
        <v>34</v>
      </c>
      <c r="X1481" t="s">
        <v>1728</v>
      </c>
      <c r="Y1481">
        <v>2021</v>
      </c>
      <c r="Z1481">
        <v>2021</v>
      </c>
      <c r="AA1481">
        <v>0.25</v>
      </c>
    </row>
    <row r="1482" spans="1:27" x14ac:dyDescent="0.25">
      <c r="A1482" t="s">
        <v>1725</v>
      </c>
      <c r="B1482" t="s">
        <v>1329</v>
      </c>
      <c r="C1482" t="s">
        <v>1804</v>
      </c>
      <c r="D1482" t="s">
        <v>30</v>
      </c>
      <c r="E1482" s="1">
        <v>44819</v>
      </c>
      <c r="F1482">
        <v>69688.576000000001</v>
      </c>
      <c r="G1482">
        <v>7.99</v>
      </c>
      <c r="H1482">
        <v>10.3</v>
      </c>
      <c r="I1482">
        <v>51</v>
      </c>
      <c r="J1482">
        <v>2043901.676</v>
      </c>
      <c r="K1482" s="1">
        <v>44819</v>
      </c>
      <c r="L1482">
        <v>33020</v>
      </c>
      <c r="M1482">
        <v>7.5</v>
      </c>
      <c r="N1482">
        <v>9.35</v>
      </c>
      <c r="O1482">
        <v>51</v>
      </c>
      <c r="P1482" s="1">
        <v>44196</v>
      </c>
      <c r="Q1482">
        <v>0</v>
      </c>
      <c r="R1482" t="s">
        <v>51</v>
      </c>
      <c r="S1482">
        <v>15.7</v>
      </c>
      <c r="T1482" t="s">
        <v>32</v>
      </c>
      <c r="U1482" t="s">
        <v>40</v>
      </c>
      <c r="V1482" t="s">
        <v>34</v>
      </c>
      <c r="W1482" t="s">
        <v>34</v>
      </c>
      <c r="X1482" t="s">
        <v>1728</v>
      </c>
      <c r="Y1482">
        <v>2022</v>
      </c>
      <c r="Z1482">
        <v>2022</v>
      </c>
      <c r="AA1482">
        <v>0.25</v>
      </c>
    </row>
    <row r="1483" spans="1:27" x14ac:dyDescent="0.25">
      <c r="A1483" t="s">
        <v>1725</v>
      </c>
      <c r="B1483" t="s">
        <v>1325</v>
      </c>
      <c r="C1483" t="s">
        <v>1805</v>
      </c>
      <c r="D1483" t="s">
        <v>30</v>
      </c>
      <c r="E1483" s="1">
        <v>44693</v>
      </c>
      <c r="F1483">
        <v>143060.61799999999</v>
      </c>
      <c r="G1483">
        <v>7.56</v>
      </c>
      <c r="H1483">
        <v>10.35</v>
      </c>
      <c r="I1483">
        <v>54.6</v>
      </c>
      <c r="J1483">
        <v>3325208.2960000001</v>
      </c>
      <c r="K1483" s="1">
        <v>44693</v>
      </c>
      <c r="L1483">
        <v>88500</v>
      </c>
      <c r="M1483">
        <v>0</v>
      </c>
      <c r="N1483">
        <v>0</v>
      </c>
      <c r="O1483">
        <v>0</v>
      </c>
      <c r="P1483" s="1">
        <v>44196</v>
      </c>
      <c r="Q1483">
        <v>0</v>
      </c>
      <c r="R1483" t="s">
        <v>51</v>
      </c>
      <c r="S1483">
        <v>15.2666666666666</v>
      </c>
      <c r="T1483" t="s">
        <v>32</v>
      </c>
      <c r="U1483" t="s">
        <v>40</v>
      </c>
      <c r="V1483" t="s">
        <v>34</v>
      </c>
      <c r="W1483" t="s">
        <v>34</v>
      </c>
      <c r="X1483" t="s">
        <v>1728</v>
      </c>
      <c r="Y1483">
        <v>2022</v>
      </c>
      <c r="Z1483">
        <v>2022</v>
      </c>
      <c r="AA1483">
        <v>0.25</v>
      </c>
    </row>
    <row r="1484" spans="1:27" x14ac:dyDescent="0.25">
      <c r="A1484" t="s">
        <v>1725</v>
      </c>
      <c r="B1484" t="s">
        <v>1726</v>
      </c>
      <c r="C1484" t="s">
        <v>1806</v>
      </c>
      <c r="D1484" t="s">
        <v>30</v>
      </c>
      <c r="E1484" s="1">
        <v>44994</v>
      </c>
      <c r="F1484">
        <v>250691.114</v>
      </c>
      <c r="G1484">
        <v>7.05</v>
      </c>
      <c r="H1484">
        <v>10.3</v>
      </c>
      <c r="I1484">
        <v>45</v>
      </c>
      <c r="J1484">
        <v>18815928.375999998</v>
      </c>
      <c r="K1484" s="1">
        <v>44994</v>
      </c>
      <c r="L1484">
        <v>100535.52499999999</v>
      </c>
      <c r="M1484">
        <v>6.65</v>
      </c>
      <c r="N1484">
        <v>9.6999999999999993</v>
      </c>
      <c r="O1484">
        <v>42.5</v>
      </c>
      <c r="P1484" s="1">
        <v>44561</v>
      </c>
      <c r="Q1484">
        <v>18618610.013</v>
      </c>
      <c r="R1484" t="s">
        <v>51</v>
      </c>
      <c r="S1484">
        <v>10</v>
      </c>
      <c r="T1484" t="s">
        <v>39</v>
      </c>
      <c r="U1484" t="s">
        <v>33</v>
      </c>
      <c r="V1484" t="s">
        <v>34</v>
      </c>
      <c r="W1484" t="s">
        <v>34</v>
      </c>
      <c r="X1484" t="s">
        <v>1728</v>
      </c>
      <c r="Y1484">
        <v>2023</v>
      </c>
      <c r="Z1484">
        <v>2023</v>
      </c>
      <c r="AA1484">
        <v>0.25</v>
      </c>
    </row>
    <row r="1485" spans="1:27" x14ac:dyDescent="0.25">
      <c r="A1485" t="s">
        <v>1725</v>
      </c>
      <c r="B1485" t="s">
        <v>1729</v>
      </c>
      <c r="C1485" t="s">
        <v>1807</v>
      </c>
      <c r="D1485" t="s">
        <v>30</v>
      </c>
      <c r="E1485" s="1">
        <v>45141</v>
      </c>
      <c r="F1485">
        <v>131397.61199999999</v>
      </c>
      <c r="G1485">
        <v>7.24</v>
      </c>
      <c r="H1485">
        <v>10.8</v>
      </c>
      <c r="I1485">
        <v>51.21</v>
      </c>
      <c r="J1485">
        <v>4412141.1399999997</v>
      </c>
      <c r="K1485" s="1">
        <v>45141</v>
      </c>
      <c r="L1485">
        <v>54000</v>
      </c>
      <c r="M1485">
        <v>6.61</v>
      </c>
      <c r="N1485">
        <v>9.57</v>
      </c>
      <c r="O1485">
        <v>51.21</v>
      </c>
      <c r="P1485" s="1">
        <v>45291</v>
      </c>
      <c r="Q1485">
        <v>0</v>
      </c>
      <c r="R1485" t="s">
        <v>51</v>
      </c>
      <c r="S1485">
        <v>13.2666666666666</v>
      </c>
      <c r="T1485" t="s">
        <v>32</v>
      </c>
      <c r="U1485" t="s">
        <v>40</v>
      </c>
      <c r="V1485" t="s">
        <v>34</v>
      </c>
      <c r="W1485" t="s">
        <v>34</v>
      </c>
      <c r="X1485" t="s">
        <v>1728</v>
      </c>
      <c r="Y1485">
        <v>2023</v>
      </c>
      <c r="Z1485">
        <v>2023</v>
      </c>
      <c r="AA1485">
        <v>0.25</v>
      </c>
    </row>
    <row r="1486" spans="1:27" x14ac:dyDescent="0.25">
      <c r="A1486" t="s">
        <v>1725</v>
      </c>
      <c r="B1486" t="s">
        <v>1761</v>
      </c>
      <c r="C1486" t="s">
        <v>1808</v>
      </c>
      <c r="D1486" t="s">
        <v>30</v>
      </c>
      <c r="E1486" s="1">
        <v>45008</v>
      </c>
      <c r="F1486">
        <v>0</v>
      </c>
      <c r="G1486">
        <v>0</v>
      </c>
      <c r="H1486">
        <v>0</v>
      </c>
      <c r="I1486">
        <v>0</v>
      </c>
      <c r="J1486">
        <v>0</v>
      </c>
      <c r="K1486" s="1">
        <v>45008</v>
      </c>
      <c r="L1486">
        <v>-8700</v>
      </c>
      <c r="M1486">
        <v>0</v>
      </c>
      <c r="N1486">
        <v>0</v>
      </c>
      <c r="O1486">
        <v>0</v>
      </c>
      <c r="P1486" t="s">
        <v>43</v>
      </c>
      <c r="Q1486">
        <v>0</v>
      </c>
      <c r="R1486" t="s">
        <v>43</v>
      </c>
      <c r="S1486">
        <v>4.2666666666666604</v>
      </c>
      <c r="T1486" t="s">
        <v>162</v>
      </c>
      <c r="U1486" t="s">
        <v>40</v>
      </c>
      <c r="V1486" t="s">
        <v>34</v>
      </c>
      <c r="W1486" t="s">
        <v>34</v>
      </c>
      <c r="X1486" t="s">
        <v>1728</v>
      </c>
      <c r="Y1486">
        <v>2023</v>
      </c>
      <c r="Z1486">
        <v>2023</v>
      </c>
      <c r="AA1486">
        <v>0.25</v>
      </c>
    </row>
    <row r="1487" spans="1:27" x14ac:dyDescent="0.25">
      <c r="A1487" t="s">
        <v>1725</v>
      </c>
      <c r="B1487" t="s">
        <v>1782</v>
      </c>
      <c r="C1487" t="s">
        <v>1809</v>
      </c>
      <c r="D1487" t="s">
        <v>30</v>
      </c>
      <c r="E1487" s="1">
        <v>44973</v>
      </c>
      <c r="F1487">
        <v>0</v>
      </c>
      <c r="G1487">
        <v>0</v>
      </c>
      <c r="H1487">
        <v>0</v>
      </c>
      <c r="I1487">
        <v>0</v>
      </c>
      <c r="J1487">
        <v>0</v>
      </c>
      <c r="K1487" s="1">
        <v>44973</v>
      </c>
      <c r="L1487">
        <v>-14000</v>
      </c>
      <c r="M1487">
        <v>0</v>
      </c>
      <c r="N1487">
        <v>0</v>
      </c>
      <c r="O1487">
        <v>0</v>
      </c>
      <c r="P1487" s="1">
        <v>44742</v>
      </c>
      <c r="Q1487">
        <v>0</v>
      </c>
      <c r="R1487" t="s">
        <v>43</v>
      </c>
      <c r="S1487">
        <v>1.93333333333333</v>
      </c>
      <c r="T1487" t="s">
        <v>162</v>
      </c>
      <c r="U1487" t="s">
        <v>40</v>
      </c>
      <c r="V1487" t="s">
        <v>34</v>
      </c>
      <c r="W1487" t="s">
        <v>34</v>
      </c>
      <c r="X1487" t="s">
        <v>1728</v>
      </c>
      <c r="Y1487">
        <v>2023</v>
      </c>
      <c r="Z1487">
        <v>2023</v>
      </c>
      <c r="AA1487">
        <v>0.25</v>
      </c>
    </row>
    <row r="1488" spans="1:27" x14ac:dyDescent="0.25">
      <c r="A1488" t="s">
        <v>1725</v>
      </c>
      <c r="B1488" t="s">
        <v>1782</v>
      </c>
      <c r="C1488" t="s">
        <v>1810</v>
      </c>
      <c r="D1488" t="s">
        <v>30</v>
      </c>
      <c r="E1488" s="1">
        <v>44978</v>
      </c>
      <c r="F1488">
        <v>37127.275000000001</v>
      </c>
      <c r="G1488">
        <v>6.81</v>
      </c>
      <c r="H1488">
        <v>10.25</v>
      </c>
      <c r="I1488">
        <v>45</v>
      </c>
      <c r="J1488">
        <v>2555954.531</v>
      </c>
      <c r="K1488" s="1">
        <v>44978</v>
      </c>
      <c r="L1488">
        <v>0</v>
      </c>
      <c r="M1488">
        <v>0</v>
      </c>
      <c r="N1488">
        <v>0</v>
      </c>
      <c r="O1488">
        <v>0</v>
      </c>
      <c r="P1488" s="1">
        <v>44834</v>
      </c>
      <c r="Q1488">
        <v>0</v>
      </c>
      <c r="R1488" t="s">
        <v>51</v>
      </c>
      <c r="S1488">
        <v>0.66666666666666596</v>
      </c>
      <c r="T1488" t="s">
        <v>162</v>
      </c>
      <c r="U1488" t="s">
        <v>40</v>
      </c>
      <c r="V1488" t="s">
        <v>34</v>
      </c>
      <c r="W1488" t="s">
        <v>34</v>
      </c>
      <c r="X1488" t="s">
        <v>1728</v>
      </c>
      <c r="Y1488">
        <v>2023</v>
      </c>
      <c r="Z1488">
        <v>2023</v>
      </c>
      <c r="AA1488">
        <v>0.25</v>
      </c>
    </row>
    <row r="1489" spans="1:27" x14ac:dyDescent="0.25">
      <c r="A1489" t="s">
        <v>1725</v>
      </c>
      <c r="B1489" t="s">
        <v>1325</v>
      </c>
      <c r="C1489" t="s">
        <v>1811</v>
      </c>
      <c r="D1489" t="s">
        <v>30</v>
      </c>
      <c r="E1489" s="1">
        <v>45393</v>
      </c>
      <c r="F1489">
        <v>135614.622</v>
      </c>
      <c r="G1489">
        <v>7.72</v>
      </c>
      <c r="H1489">
        <v>10.65</v>
      </c>
      <c r="I1489">
        <v>54.68</v>
      </c>
      <c r="J1489">
        <v>3575246.3450000002</v>
      </c>
      <c r="K1489" s="1">
        <v>45393</v>
      </c>
      <c r="L1489">
        <v>65000</v>
      </c>
      <c r="M1489">
        <v>0</v>
      </c>
      <c r="N1489">
        <v>0</v>
      </c>
      <c r="O1489">
        <v>0</v>
      </c>
      <c r="P1489" s="1">
        <v>44926</v>
      </c>
      <c r="Q1489">
        <v>0</v>
      </c>
      <c r="R1489" t="s">
        <v>43</v>
      </c>
      <c r="S1489">
        <v>14.2666666666666</v>
      </c>
      <c r="T1489" t="s">
        <v>32</v>
      </c>
      <c r="U1489" t="s">
        <v>40</v>
      </c>
      <c r="V1489" t="s">
        <v>34</v>
      </c>
      <c r="W1489" t="s">
        <v>41</v>
      </c>
      <c r="X1489" t="s">
        <v>1728</v>
      </c>
      <c r="Y1489">
        <v>2024</v>
      </c>
      <c r="Z1489">
        <v>2024</v>
      </c>
      <c r="AA1489">
        <v>0.25</v>
      </c>
    </row>
    <row r="1490" spans="1:27" x14ac:dyDescent="0.25">
      <c r="A1490" t="s">
        <v>1725</v>
      </c>
      <c r="B1490" t="s">
        <v>1745</v>
      </c>
      <c r="C1490" t="s">
        <v>1812</v>
      </c>
      <c r="D1490" t="s">
        <v>38</v>
      </c>
      <c r="E1490" s="1">
        <v>44945</v>
      </c>
      <c r="F1490">
        <v>12995.128000000001</v>
      </c>
      <c r="G1490">
        <v>7.77</v>
      </c>
      <c r="H1490">
        <v>10.25</v>
      </c>
      <c r="I1490">
        <v>59.74</v>
      </c>
      <c r="J1490">
        <v>589395.95499999996</v>
      </c>
      <c r="K1490" s="1">
        <v>44945</v>
      </c>
      <c r="L1490">
        <v>8826.5869999999995</v>
      </c>
      <c r="M1490">
        <v>7.38</v>
      </c>
      <c r="N1490">
        <v>9.6</v>
      </c>
      <c r="O1490">
        <v>59.74</v>
      </c>
      <c r="P1490" s="1">
        <v>44561</v>
      </c>
      <c r="Q1490">
        <v>588546.46299999999</v>
      </c>
      <c r="R1490" t="s">
        <v>51</v>
      </c>
      <c r="S1490">
        <v>6.7666666666666604</v>
      </c>
      <c r="T1490" t="s">
        <v>39</v>
      </c>
      <c r="U1490" t="s">
        <v>33</v>
      </c>
      <c r="V1490" t="s">
        <v>34</v>
      </c>
      <c r="W1490" t="s">
        <v>34</v>
      </c>
      <c r="X1490" t="s">
        <v>1728</v>
      </c>
      <c r="Y1490">
        <v>2023</v>
      </c>
      <c r="Z1490">
        <v>2023</v>
      </c>
      <c r="AA1490">
        <v>0.25</v>
      </c>
    </row>
    <row r="1491" spans="1:27" x14ac:dyDescent="0.25">
      <c r="A1491" t="s">
        <v>1725</v>
      </c>
      <c r="B1491" t="s">
        <v>1745</v>
      </c>
      <c r="C1491" t="s">
        <v>1813</v>
      </c>
      <c r="D1491" t="s">
        <v>38</v>
      </c>
      <c r="E1491" s="1">
        <v>45322</v>
      </c>
      <c r="F1491">
        <v>9813.24</v>
      </c>
      <c r="G1491">
        <v>7.75</v>
      </c>
      <c r="H1491">
        <v>10.25</v>
      </c>
      <c r="I1491">
        <v>59.07</v>
      </c>
      <c r="J1491">
        <v>180127.45300000001</v>
      </c>
      <c r="K1491" s="1">
        <v>45322</v>
      </c>
      <c r="L1491">
        <v>5875</v>
      </c>
      <c r="M1491">
        <v>7.42</v>
      </c>
      <c r="N1491">
        <v>9.6999999999999993</v>
      </c>
      <c r="O1491">
        <v>59.07</v>
      </c>
      <c r="P1491" s="1">
        <v>44926</v>
      </c>
      <c r="Q1491">
        <v>0</v>
      </c>
      <c r="R1491" t="s">
        <v>51</v>
      </c>
      <c r="S1491">
        <v>7.1666666666666599</v>
      </c>
      <c r="T1491" t="s">
        <v>39</v>
      </c>
      <c r="U1491" t="s">
        <v>40</v>
      </c>
      <c r="V1491" t="s">
        <v>34</v>
      </c>
      <c r="W1491" t="s">
        <v>34</v>
      </c>
      <c r="X1491" t="s">
        <v>1728</v>
      </c>
      <c r="Y1491">
        <v>2024</v>
      </c>
      <c r="Z1491">
        <v>2024</v>
      </c>
      <c r="AA1491">
        <v>0.25</v>
      </c>
    </row>
    <row r="1492" spans="1:27" x14ac:dyDescent="0.25">
      <c r="A1492" t="s">
        <v>1814</v>
      </c>
      <c r="B1492" t="s">
        <v>145</v>
      </c>
      <c r="C1492" t="s">
        <v>1815</v>
      </c>
      <c r="D1492" t="s">
        <v>30</v>
      </c>
      <c r="E1492" s="1">
        <v>39671</v>
      </c>
      <c r="F1492">
        <v>74500</v>
      </c>
      <c r="G1492">
        <v>8.5399999999999991</v>
      </c>
      <c r="H1492">
        <v>10.75</v>
      </c>
      <c r="I1492">
        <v>50.4</v>
      </c>
      <c r="J1492">
        <v>4127100</v>
      </c>
      <c r="K1492" s="1">
        <v>39671</v>
      </c>
      <c r="L1492">
        <v>36164.195</v>
      </c>
      <c r="M1492">
        <v>8.2899999999999991</v>
      </c>
      <c r="N1492">
        <v>10.25</v>
      </c>
      <c r="O1492">
        <v>50.4</v>
      </c>
      <c r="P1492" s="1">
        <v>39813</v>
      </c>
      <c r="Q1492">
        <v>4129289.0490000001</v>
      </c>
      <c r="R1492" t="s">
        <v>31</v>
      </c>
      <c r="S1492">
        <v>7.93333333333333</v>
      </c>
      <c r="T1492" t="s">
        <v>32</v>
      </c>
      <c r="U1492" t="s">
        <v>33</v>
      </c>
      <c r="V1492" t="s">
        <v>34</v>
      </c>
      <c r="W1492" t="s">
        <v>34</v>
      </c>
      <c r="X1492" t="s">
        <v>1816</v>
      </c>
      <c r="Y1492">
        <v>2008</v>
      </c>
      <c r="Z1492">
        <v>2008</v>
      </c>
      <c r="AA1492">
        <v>0.39</v>
      </c>
    </row>
    <row r="1493" spans="1:27" x14ac:dyDescent="0.25">
      <c r="A1493" t="s">
        <v>1814</v>
      </c>
      <c r="B1493" t="s">
        <v>1817</v>
      </c>
      <c r="C1493" t="s">
        <v>1818</v>
      </c>
      <c r="D1493" t="s">
        <v>38</v>
      </c>
      <c r="E1493" s="1">
        <v>39626</v>
      </c>
      <c r="F1493">
        <v>19600</v>
      </c>
      <c r="G1493">
        <v>9.0500000000000007</v>
      </c>
      <c r="H1493">
        <v>11.25</v>
      </c>
      <c r="I1493">
        <v>51.38</v>
      </c>
      <c r="J1493">
        <v>730214.24699999997</v>
      </c>
      <c r="K1493" s="1">
        <v>39626</v>
      </c>
      <c r="L1493">
        <v>11966.5</v>
      </c>
      <c r="M1493">
        <v>8.41</v>
      </c>
      <c r="N1493">
        <v>10</v>
      </c>
      <c r="O1493">
        <v>51.38</v>
      </c>
      <c r="P1493" s="1">
        <v>39813</v>
      </c>
      <c r="Q1493">
        <v>730214.24699999997</v>
      </c>
      <c r="R1493" t="s">
        <v>31</v>
      </c>
      <c r="S1493">
        <v>6.36666666666666</v>
      </c>
      <c r="T1493" t="s">
        <v>39</v>
      </c>
      <c r="U1493" t="s">
        <v>33</v>
      </c>
      <c r="V1493" t="s">
        <v>34</v>
      </c>
      <c r="W1493" t="s">
        <v>34</v>
      </c>
      <c r="X1493" t="s">
        <v>1816</v>
      </c>
      <c r="Y1493">
        <v>2008</v>
      </c>
      <c r="Z1493">
        <v>2008</v>
      </c>
      <c r="AA1493">
        <v>0.39</v>
      </c>
    </row>
    <row r="1494" spans="1:27" x14ac:dyDescent="0.25">
      <c r="A1494" t="s">
        <v>1814</v>
      </c>
      <c r="B1494" t="s">
        <v>145</v>
      </c>
      <c r="C1494" t="s">
        <v>1819</v>
      </c>
      <c r="D1494" t="s">
        <v>30</v>
      </c>
      <c r="E1494" s="1">
        <v>39924</v>
      </c>
      <c r="F1494">
        <v>137800</v>
      </c>
      <c r="G1494">
        <v>8.69</v>
      </c>
      <c r="H1494">
        <v>11</v>
      </c>
      <c r="I1494">
        <v>51.5</v>
      </c>
      <c r="J1494">
        <v>4549600</v>
      </c>
      <c r="K1494" s="1">
        <v>39924</v>
      </c>
      <c r="L1494">
        <v>45000</v>
      </c>
      <c r="M1494">
        <v>8.36</v>
      </c>
      <c r="N1494">
        <v>10.61</v>
      </c>
      <c r="O1494">
        <v>51</v>
      </c>
      <c r="P1494" s="1">
        <v>40178</v>
      </c>
      <c r="Q1494">
        <v>0</v>
      </c>
      <c r="R1494" t="s">
        <v>31</v>
      </c>
      <c r="S1494">
        <v>9.2666666666666604</v>
      </c>
      <c r="T1494" t="s">
        <v>32</v>
      </c>
      <c r="U1494" t="s">
        <v>40</v>
      </c>
      <c r="V1494" t="s">
        <v>34</v>
      </c>
      <c r="W1494" t="s">
        <v>34</v>
      </c>
      <c r="X1494" t="s">
        <v>1816</v>
      </c>
      <c r="Y1494">
        <v>2009</v>
      </c>
      <c r="Z1494">
        <v>2009</v>
      </c>
      <c r="AA1494">
        <v>0.39</v>
      </c>
    </row>
    <row r="1495" spans="1:27" x14ac:dyDescent="0.25">
      <c r="A1495" t="s">
        <v>1814</v>
      </c>
      <c r="B1495" t="s">
        <v>145</v>
      </c>
      <c r="C1495" t="s">
        <v>1820</v>
      </c>
      <c r="D1495" t="s">
        <v>30</v>
      </c>
      <c r="E1495" s="1">
        <v>40227</v>
      </c>
      <c r="F1495">
        <v>67228.551999999996</v>
      </c>
      <c r="G1495">
        <v>8.5399999999999991</v>
      </c>
      <c r="H1495">
        <v>11</v>
      </c>
      <c r="I1495">
        <v>51</v>
      </c>
      <c r="J1495">
        <v>4627287.2309999997</v>
      </c>
      <c r="K1495" s="1">
        <v>40227</v>
      </c>
      <c r="L1495">
        <v>32414.86</v>
      </c>
      <c r="M1495">
        <v>8.34</v>
      </c>
      <c r="N1495">
        <v>10.6</v>
      </c>
      <c r="O1495">
        <v>51</v>
      </c>
      <c r="P1495" s="1">
        <v>40359</v>
      </c>
      <c r="Q1495">
        <v>4628442.4989999998</v>
      </c>
      <c r="R1495" t="s">
        <v>31</v>
      </c>
      <c r="S1495">
        <v>8</v>
      </c>
      <c r="T1495" t="s">
        <v>32</v>
      </c>
      <c r="U1495" t="s">
        <v>33</v>
      </c>
      <c r="V1495" t="s">
        <v>34</v>
      </c>
      <c r="W1495" t="s">
        <v>34</v>
      </c>
      <c r="X1495" t="s">
        <v>1816</v>
      </c>
      <c r="Y1495">
        <v>2010</v>
      </c>
      <c r="Z1495">
        <v>2010</v>
      </c>
      <c r="AA1495">
        <v>0.39</v>
      </c>
    </row>
    <row r="1496" spans="1:27" x14ac:dyDescent="0.25">
      <c r="A1496" t="s">
        <v>1814</v>
      </c>
      <c r="B1496" t="s">
        <v>1817</v>
      </c>
      <c r="C1496" t="s">
        <v>1821</v>
      </c>
      <c r="D1496" t="s">
        <v>38</v>
      </c>
      <c r="E1496" s="1">
        <v>40276</v>
      </c>
      <c r="F1496">
        <v>17200</v>
      </c>
      <c r="G1496">
        <v>8.5500000000000007</v>
      </c>
      <c r="H1496">
        <v>10.6</v>
      </c>
      <c r="I1496">
        <v>52.86</v>
      </c>
      <c r="J1496">
        <v>838950</v>
      </c>
      <c r="K1496" s="1">
        <v>40276</v>
      </c>
      <c r="L1496">
        <v>2600</v>
      </c>
      <c r="M1496">
        <v>8.42</v>
      </c>
      <c r="N1496">
        <v>10.35</v>
      </c>
      <c r="O1496">
        <v>52.91</v>
      </c>
      <c r="P1496" s="1">
        <v>40543</v>
      </c>
      <c r="Q1496">
        <v>786651.02899999998</v>
      </c>
      <c r="R1496" t="s">
        <v>31</v>
      </c>
      <c r="S1496">
        <v>4.2</v>
      </c>
      <c r="T1496" t="s">
        <v>39</v>
      </c>
      <c r="U1496" t="s">
        <v>40</v>
      </c>
      <c r="V1496" t="s">
        <v>34</v>
      </c>
      <c r="W1496" t="s">
        <v>34</v>
      </c>
      <c r="X1496" t="s">
        <v>1816</v>
      </c>
      <c r="Y1496">
        <v>2010</v>
      </c>
      <c r="Z1496">
        <v>2010</v>
      </c>
      <c r="AA1496">
        <v>0.39</v>
      </c>
    </row>
    <row r="1497" spans="1:27" x14ac:dyDescent="0.25">
      <c r="A1497" t="s">
        <v>1814</v>
      </c>
      <c r="B1497" t="s">
        <v>145</v>
      </c>
      <c r="C1497" t="s">
        <v>1822</v>
      </c>
      <c r="D1497" t="s">
        <v>30</v>
      </c>
      <c r="E1497" s="1">
        <v>40533</v>
      </c>
      <c r="F1497">
        <v>38990.894</v>
      </c>
      <c r="G1497">
        <v>8.34</v>
      </c>
      <c r="H1497">
        <v>10.6</v>
      </c>
      <c r="I1497">
        <v>51</v>
      </c>
      <c r="J1497">
        <v>312847.27899999998</v>
      </c>
      <c r="K1497" s="1">
        <v>40533</v>
      </c>
      <c r="L1497">
        <v>33290</v>
      </c>
      <c r="M1497">
        <v>0</v>
      </c>
      <c r="N1497">
        <v>0</v>
      </c>
      <c r="O1497">
        <v>0</v>
      </c>
      <c r="P1497" t="s">
        <v>43</v>
      </c>
      <c r="Q1497">
        <v>0</v>
      </c>
      <c r="R1497" t="s">
        <v>43</v>
      </c>
      <c r="S1497">
        <v>4.6666666666666599</v>
      </c>
      <c r="T1497" t="s">
        <v>112</v>
      </c>
      <c r="U1497" t="s">
        <v>40</v>
      </c>
      <c r="V1497" t="s">
        <v>34</v>
      </c>
      <c r="W1497" t="s">
        <v>34</v>
      </c>
      <c r="X1497" t="s">
        <v>1816</v>
      </c>
      <c r="Y1497">
        <v>2010</v>
      </c>
      <c r="Z1497">
        <v>2010</v>
      </c>
      <c r="AA1497">
        <v>0.39</v>
      </c>
    </row>
    <row r="1498" spans="1:27" x14ac:dyDescent="0.25">
      <c r="A1498" t="s">
        <v>1814</v>
      </c>
      <c r="B1498" t="s">
        <v>145</v>
      </c>
      <c r="C1498" t="s">
        <v>1823</v>
      </c>
      <c r="D1498" t="s">
        <v>30</v>
      </c>
      <c r="E1498" s="1">
        <v>40344</v>
      </c>
      <c r="F1498">
        <v>33672.406000000003</v>
      </c>
      <c r="G1498">
        <v>8.5399999999999991</v>
      </c>
      <c r="H1498">
        <v>11</v>
      </c>
      <c r="I1498">
        <v>51</v>
      </c>
      <c r="J1498">
        <v>221323.67800000001</v>
      </c>
      <c r="K1498" s="1">
        <v>40344</v>
      </c>
      <c r="L1498">
        <v>30800</v>
      </c>
      <c r="M1498">
        <v>0</v>
      </c>
      <c r="N1498">
        <v>0</v>
      </c>
      <c r="O1498">
        <v>0</v>
      </c>
      <c r="P1498" t="s">
        <v>43</v>
      </c>
      <c r="Q1498">
        <v>0</v>
      </c>
      <c r="R1498" t="s">
        <v>43</v>
      </c>
      <c r="S1498">
        <v>4.4666666666666597</v>
      </c>
      <c r="T1498" t="s">
        <v>112</v>
      </c>
      <c r="U1498" t="s">
        <v>40</v>
      </c>
      <c r="V1498" t="s">
        <v>34</v>
      </c>
      <c r="W1498" t="s">
        <v>34</v>
      </c>
      <c r="X1498" t="s">
        <v>1816</v>
      </c>
      <c r="Y1498">
        <v>2010</v>
      </c>
      <c r="Z1498">
        <v>2010</v>
      </c>
      <c r="AA1498">
        <v>0.39</v>
      </c>
    </row>
    <row r="1499" spans="1:27" x14ac:dyDescent="0.25">
      <c r="A1499" t="s">
        <v>1814</v>
      </c>
      <c r="B1499" t="s">
        <v>145</v>
      </c>
      <c r="C1499" t="s">
        <v>1824</v>
      </c>
      <c r="D1499" t="s">
        <v>30</v>
      </c>
      <c r="E1499" s="1">
        <v>40766</v>
      </c>
      <c r="F1499">
        <v>188057.27799999999</v>
      </c>
      <c r="G1499">
        <v>8.1999999999999993</v>
      </c>
      <c r="H1499">
        <v>10.5</v>
      </c>
      <c r="I1499">
        <v>51.9</v>
      </c>
      <c r="J1499">
        <v>5566045.5659999996</v>
      </c>
      <c r="K1499" s="1">
        <v>40766</v>
      </c>
      <c r="L1499">
        <v>117000</v>
      </c>
      <c r="M1499">
        <v>7.94</v>
      </c>
      <c r="N1499">
        <v>10</v>
      </c>
      <c r="O1499">
        <v>51.9</v>
      </c>
      <c r="P1499" s="1">
        <v>41090</v>
      </c>
      <c r="Q1499">
        <v>0</v>
      </c>
      <c r="R1499" t="s">
        <v>43</v>
      </c>
      <c r="S1499">
        <v>6.6333333333333302</v>
      </c>
      <c r="T1499" t="s">
        <v>32</v>
      </c>
      <c r="U1499" t="s">
        <v>40</v>
      </c>
      <c r="V1499" t="s">
        <v>34</v>
      </c>
      <c r="W1499" t="s">
        <v>34</v>
      </c>
      <c r="X1499" t="s">
        <v>1816</v>
      </c>
      <c r="Y1499">
        <v>2011</v>
      </c>
      <c r="Z1499">
        <v>2011</v>
      </c>
      <c r="AA1499">
        <v>0.39</v>
      </c>
    </row>
    <row r="1500" spans="1:27" x14ac:dyDescent="0.25">
      <c r="A1500" t="s">
        <v>1814</v>
      </c>
      <c r="B1500" t="s">
        <v>145</v>
      </c>
      <c r="C1500" t="s">
        <v>1825</v>
      </c>
      <c r="D1500" t="s">
        <v>30</v>
      </c>
      <c r="E1500" s="1">
        <v>41171</v>
      </c>
      <c r="F1500">
        <v>155733.571</v>
      </c>
      <c r="G1500">
        <v>7.91</v>
      </c>
      <c r="H1500">
        <v>10.199999999999999</v>
      </c>
      <c r="I1500">
        <v>52.1</v>
      </c>
      <c r="J1500">
        <v>5758754.1140000001</v>
      </c>
      <c r="K1500" s="1">
        <v>41171</v>
      </c>
      <c r="L1500">
        <v>154000</v>
      </c>
      <c r="M1500">
        <v>7.68</v>
      </c>
      <c r="N1500">
        <v>9.8000000000000007</v>
      </c>
      <c r="O1500">
        <v>52.1</v>
      </c>
      <c r="P1500" s="1">
        <v>41425</v>
      </c>
      <c r="Q1500">
        <v>0</v>
      </c>
      <c r="R1500" t="s">
        <v>43</v>
      </c>
      <c r="S1500">
        <v>7.2333333333333298</v>
      </c>
      <c r="T1500" t="s">
        <v>32</v>
      </c>
      <c r="U1500" t="s">
        <v>40</v>
      </c>
      <c r="V1500" t="s">
        <v>41</v>
      </c>
      <c r="W1500" t="s">
        <v>34</v>
      </c>
      <c r="X1500" t="s">
        <v>1816</v>
      </c>
      <c r="Y1500">
        <v>2012</v>
      </c>
      <c r="Z1500">
        <v>2012</v>
      </c>
      <c r="AA1500">
        <v>0.39</v>
      </c>
    </row>
    <row r="1501" spans="1:27" x14ac:dyDescent="0.25">
      <c r="A1501" t="s">
        <v>1814</v>
      </c>
      <c r="B1501" t="s">
        <v>1817</v>
      </c>
      <c r="C1501" t="s">
        <v>1826</v>
      </c>
      <c r="D1501" t="s">
        <v>38</v>
      </c>
      <c r="E1501" s="1">
        <v>41691</v>
      </c>
      <c r="F1501">
        <v>11785.808999999999</v>
      </c>
      <c r="G1501">
        <v>7.9</v>
      </c>
      <c r="H1501">
        <v>10.35</v>
      </c>
      <c r="I1501">
        <v>52.07</v>
      </c>
      <c r="J1501">
        <v>987171.11499999999</v>
      </c>
      <c r="K1501" s="1">
        <v>41691</v>
      </c>
      <c r="L1501">
        <v>7614</v>
      </c>
      <c r="M1501">
        <v>7.64</v>
      </c>
      <c r="N1501">
        <v>9.85</v>
      </c>
      <c r="O1501">
        <v>52.07</v>
      </c>
      <c r="P1501" s="1">
        <v>42004</v>
      </c>
      <c r="Q1501">
        <v>987171.11499999999</v>
      </c>
      <c r="R1501" t="s">
        <v>31</v>
      </c>
      <c r="S1501">
        <v>7.8333333333333304</v>
      </c>
      <c r="T1501" t="s">
        <v>39</v>
      </c>
      <c r="U1501" t="s">
        <v>33</v>
      </c>
      <c r="V1501" t="s">
        <v>34</v>
      </c>
      <c r="W1501" t="s">
        <v>34</v>
      </c>
      <c r="X1501" t="s">
        <v>1816</v>
      </c>
      <c r="Y1501">
        <v>2014</v>
      </c>
      <c r="Z1501">
        <v>2014</v>
      </c>
      <c r="AA1501">
        <v>0.39</v>
      </c>
    </row>
    <row r="1502" spans="1:27" x14ac:dyDescent="0.25">
      <c r="A1502" t="s">
        <v>1814</v>
      </c>
      <c r="B1502" t="s">
        <v>145</v>
      </c>
      <c r="C1502" t="s">
        <v>1827</v>
      </c>
      <c r="D1502" t="s">
        <v>30</v>
      </c>
      <c r="E1502" s="1">
        <v>41880</v>
      </c>
      <c r="F1502">
        <v>76252.100999999995</v>
      </c>
      <c r="G1502">
        <v>7.72</v>
      </c>
      <c r="H1502">
        <v>10</v>
      </c>
      <c r="I1502">
        <v>51.6</v>
      </c>
      <c r="J1502">
        <v>6029328.4500000002</v>
      </c>
      <c r="K1502" s="1">
        <v>41880</v>
      </c>
      <c r="L1502">
        <v>54200</v>
      </c>
      <c r="M1502">
        <v>7.57</v>
      </c>
      <c r="N1502">
        <v>9.8000000000000007</v>
      </c>
      <c r="O1502">
        <v>51.43</v>
      </c>
      <c r="P1502" s="1">
        <v>42185</v>
      </c>
      <c r="Q1502">
        <v>0</v>
      </c>
      <c r="R1502" t="s">
        <v>43</v>
      </c>
      <c r="S1502">
        <v>7.93333333333333</v>
      </c>
      <c r="T1502" t="s">
        <v>32</v>
      </c>
      <c r="U1502" t="s">
        <v>40</v>
      </c>
      <c r="V1502" t="s">
        <v>41</v>
      </c>
      <c r="W1502" t="s">
        <v>34</v>
      </c>
      <c r="X1502" t="s">
        <v>1816</v>
      </c>
      <c r="Y1502">
        <v>2014</v>
      </c>
      <c r="Z1502">
        <v>2014</v>
      </c>
      <c r="AA1502">
        <v>0.39</v>
      </c>
    </row>
    <row r="1503" spans="1:27" x14ac:dyDescent="0.25">
      <c r="A1503" t="s">
        <v>1814</v>
      </c>
      <c r="B1503" t="s">
        <v>1817</v>
      </c>
      <c r="C1503" t="s">
        <v>1828</v>
      </c>
      <c r="D1503" t="s">
        <v>38</v>
      </c>
      <c r="E1503" s="1">
        <v>42604</v>
      </c>
      <c r="F1503">
        <v>22200</v>
      </c>
      <c r="G1503">
        <v>7.49</v>
      </c>
      <c r="H1503">
        <v>9.85</v>
      </c>
      <c r="I1503">
        <v>52.72</v>
      </c>
      <c r="J1503">
        <v>1340249.429</v>
      </c>
      <c r="K1503" s="1">
        <v>42604</v>
      </c>
      <c r="L1503">
        <v>0</v>
      </c>
      <c r="M1503">
        <v>0</v>
      </c>
      <c r="N1503">
        <v>0</v>
      </c>
      <c r="O1503">
        <v>0</v>
      </c>
      <c r="P1503" t="s">
        <v>43</v>
      </c>
      <c r="Q1503">
        <v>0</v>
      </c>
      <c r="R1503" t="s">
        <v>43</v>
      </c>
      <c r="S1503">
        <v>1.7333333333333301</v>
      </c>
      <c r="T1503" t="s">
        <v>39</v>
      </c>
      <c r="U1503" t="s">
        <v>40</v>
      </c>
      <c r="V1503" t="s">
        <v>34</v>
      </c>
      <c r="W1503" t="s">
        <v>34</v>
      </c>
      <c r="X1503" t="s">
        <v>1816</v>
      </c>
      <c r="Y1503">
        <v>2016</v>
      </c>
      <c r="Z1503">
        <v>2016</v>
      </c>
      <c r="AA1503">
        <v>0.39</v>
      </c>
    </row>
    <row r="1504" spans="1:27" x14ac:dyDescent="0.25">
      <c r="A1504" t="s">
        <v>1814</v>
      </c>
      <c r="B1504" t="s">
        <v>1817</v>
      </c>
      <c r="C1504" t="s">
        <v>1829</v>
      </c>
      <c r="D1504" t="s">
        <v>38</v>
      </c>
      <c r="E1504" s="1">
        <v>43886</v>
      </c>
      <c r="F1504">
        <v>17523.375</v>
      </c>
      <c r="G1504">
        <v>7.73</v>
      </c>
      <c r="H1504">
        <v>10.5</v>
      </c>
      <c r="I1504">
        <v>55</v>
      </c>
      <c r="J1504">
        <v>1804265.3770000001</v>
      </c>
      <c r="K1504" s="1">
        <v>43886</v>
      </c>
      <c r="L1504">
        <v>2680.0129999999999</v>
      </c>
      <c r="M1504">
        <v>7.18</v>
      </c>
      <c r="N1504">
        <v>9.5</v>
      </c>
      <c r="O1504">
        <v>55</v>
      </c>
      <c r="P1504" s="1">
        <v>44196</v>
      </c>
      <c r="Q1504">
        <v>1793538.7420000001</v>
      </c>
      <c r="R1504" t="s">
        <v>31</v>
      </c>
      <c r="S1504">
        <v>7.9666666666666597</v>
      </c>
      <c r="T1504" t="s">
        <v>39</v>
      </c>
      <c r="U1504" t="s">
        <v>33</v>
      </c>
      <c r="V1504" t="s">
        <v>41</v>
      </c>
      <c r="W1504" t="s">
        <v>34</v>
      </c>
      <c r="X1504" t="s">
        <v>1816</v>
      </c>
      <c r="Y1504">
        <v>2020</v>
      </c>
      <c r="Z1504">
        <v>2020</v>
      </c>
      <c r="AA1504">
        <v>0.25</v>
      </c>
    </row>
    <row r="1505" spans="1:27" x14ac:dyDescent="0.25">
      <c r="A1505" t="s">
        <v>1814</v>
      </c>
      <c r="B1505" t="s">
        <v>145</v>
      </c>
      <c r="C1505" t="s">
        <v>1830</v>
      </c>
      <c r="D1505" t="s">
        <v>30</v>
      </c>
      <c r="E1505" s="1">
        <v>44195</v>
      </c>
      <c r="F1505">
        <v>72049.907000000007</v>
      </c>
      <c r="G1505">
        <v>7.48</v>
      </c>
      <c r="H1505">
        <v>9.8000000000000007</v>
      </c>
      <c r="I1505">
        <v>53.67</v>
      </c>
      <c r="J1505">
        <v>7745613.8559999997</v>
      </c>
      <c r="K1505" s="1">
        <v>44195</v>
      </c>
      <c r="L1505">
        <v>31409.802</v>
      </c>
      <c r="M1505">
        <v>7.34</v>
      </c>
      <c r="N1505">
        <v>9.65</v>
      </c>
      <c r="O1505">
        <v>52.5</v>
      </c>
      <c r="P1505" s="1">
        <v>44561</v>
      </c>
      <c r="Q1505">
        <v>0</v>
      </c>
      <c r="R1505" t="s">
        <v>31</v>
      </c>
      <c r="S1505">
        <v>7.86666666666666</v>
      </c>
      <c r="T1505" t="s">
        <v>32</v>
      </c>
      <c r="U1505" t="s">
        <v>33</v>
      </c>
      <c r="V1505" t="s">
        <v>34</v>
      </c>
      <c r="W1505" t="s">
        <v>34</v>
      </c>
      <c r="X1505" t="s">
        <v>1816</v>
      </c>
      <c r="Y1505">
        <v>2020</v>
      </c>
      <c r="Z1505">
        <v>2020</v>
      </c>
      <c r="AA1505">
        <v>0.25</v>
      </c>
    </row>
    <row r="1506" spans="1:27" x14ac:dyDescent="0.25">
      <c r="A1506" t="s">
        <v>1814</v>
      </c>
      <c r="B1506" t="s">
        <v>1817</v>
      </c>
      <c r="C1506" t="s">
        <v>1831</v>
      </c>
      <c r="D1506" t="s">
        <v>38</v>
      </c>
      <c r="E1506" s="1">
        <v>44918</v>
      </c>
      <c r="F1506">
        <v>67308.857000000004</v>
      </c>
      <c r="G1506">
        <v>7.35</v>
      </c>
      <c r="H1506">
        <v>10.3</v>
      </c>
      <c r="I1506">
        <v>53.21</v>
      </c>
      <c r="J1506">
        <v>2563717.7930000001</v>
      </c>
      <c r="K1506" s="1">
        <v>44918</v>
      </c>
      <c r="L1506">
        <v>47756.053999999996</v>
      </c>
      <c r="M1506">
        <v>6.86</v>
      </c>
      <c r="N1506">
        <v>9.6</v>
      </c>
      <c r="O1506">
        <v>51</v>
      </c>
      <c r="P1506" s="1">
        <v>45291</v>
      </c>
      <c r="Q1506">
        <v>2562000</v>
      </c>
      <c r="R1506" t="s">
        <v>31</v>
      </c>
      <c r="S1506">
        <v>7.8333333333333304</v>
      </c>
      <c r="T1506" t="s">
        <v>39</v>
      </c>
      <c r="U1506" t="s">
        <v>33</v>
      </c>
      <c r="V1506" t="s">
        <v>34</v>
      </c>
      <c r="W1506" t="s">
        <v>34</v>
      </c>
      <c r="X1506" t="s">
        <v>1816</v>
      </c>
      <c r="Y1506">
        <v>2022</v>
      </c>
      <c r="Z1506">
        <v>2022</v>
      </c>
      <c r="AA1506">
        <v>0.25</v>
      </c>
    </row>
    <row r="1507" spans="1:27" x14ac:dyDescent="0.25">
      <c r="A1507" t="s">
        <v>1832</v>
      </c>
      <c r="B1507" t="s">
        <v>1833</v>
      </c>
      <c r="C1507" t="s">
        <v>1834</v>
      </c>
      <c r="D1507" t="s">
        <v>30</v>
      </c>
      <c r="E1507" s="1">
        <v>39769</v>
      </c>
      <c r="F1507">
        <v>207938.76800000001</v>
      </c>
      <c r="G1507">
        <v>8.52</v>
      </c>
      <c r="H1507">
        <v>11.75</v>
      </c>
      <c r="I1507">
        <v>41.02</v>
      </c>
      <c r="J1507">
        <v>2415124.33</v>
      </c>
      <c r="K1507" s="1">
        <v>39769</v>
      </c>
      <c r="L1507">
        <v>167867.69899999999</v>
      </c>
      <c r="M1507">
        <v>7.69</v>
      </c>
      <c r="N1507">
        <v>10.199999999999999</v>
      </c>
      <c r="O1507">
        <v>0</v>
      </c>
      <c r="P1507" s="1">
        <v>39447</v>
      </c>
      <c r="Q1507">
        <v>0</v>
      </c>
      <c r="R1507" t="s">
        <v>43</v>
      </c>
      <c r="S1507">
        <v>5.7</v>
      </c>
      <c r="T1507" t="s">
        <v>32</v>
      </c>
      <c r="U1507" t="s">
        <v>40</v>
      </c>
      <c r="V1507" t="s">
        <v>34</v>
      </c>
      <c r="W1507" t="s">
        <v>41</v>
      </c>
      <c r="X1507" t="s">
        <v>1835</v>
      </c>
      <c r="Y1507">
        <v>2008</v>
      </c>
      <c r="Z1507">
        <v>2008</v>
      </c>
      <c r="AA1507">
        <v>0.39</v>
      </c>
    </row>
    <row r="1508" spans="1:27" x14ac:dyDescent="0.25">
      <c r="A1508" t="s">
        <v>1832</v>
      </c>
      <c r="B1508" t="s">
        <v>1207</v>
      </c>
      <c r="C1508" t="s">
        <v>1836</v>
      </c>
      <c r="D1508" t="s">
        <v>30</v>
      </c>
      <c r="E1508" s="1">
        <v>40248</v>
      </c>
      <c r="F1508">
        <v>250180</v>
      </c>
      <c r="G1508">
        <v>9.74</v>
      </c>
      <c r="H1508">
        <v>14</v>
      </c>
      <c r="I1508">
        <v>47.71</v>
      </c>
      <c r="J1508">
        <v>8754945</v>
      </c>
      <c r="K1508" s="1">
        <v>40248</v>
      </c>
      <c r="L1508">
        <v>0</v>
      </c>
      <c r="M1508">
        <v>0</v>
      </c>
      <c r="N1508">
        <v>11.9</v>
      </c>
      <c r="O1508">
        <v>0</v>
      </c>
      <c r="P1508" s="1">
        <v>39813</v>
      </c>
      <c r="Q1508">
        <v>0</v>
      </c>
      <c r="R1508" t="s">
        <v>43</v>
      </c>
      <c r="S1508">
        <v>11.5</v>
      </c>
      <c r="T1508" t="s">
        <v>32</v>
      </c>
      <c r="U1508" t="s">
        <v>40</v>
      </c>
      <c r="V1508" t="s">
        <v>34</v>
      </c>
      <c r="W1508" t="s">
        <v>41</v>
      </c>
      <c r="X1508" t="s">
        <v>1835</v>
      </c>
      <c r="Y1508">
        <v>2010</v>
      </c>
      <c r="Z1508">
        <v>2010</v>
      </c>
      <c r="AA1508">
        <v>0.39</v>
      </c>
    </row>
    <row r="1509" spans="1:27" x14ac:dyDescent="0.25">
      <c r="A1509" t="s">
        <v>1832</v>
      </c>
      <c r="B1509" t="s">
        <v>720</v>
      </c>
      <c r="C1509" t="s">
        <v>1837</v>
      </c>
      <c r="D1509" t="s">
        <v>30</v>
      </c>
      <c r="E1509" s="1">
        <v>40241</v>
      </c>
      <c r="F1509">
        <v>12188.377</v>
      </c>
      <c r="G1509">
        <v>8.59</v>
      </c>
      <c r="H1509">
        <v>12</v>
      </c>
      <c r="I1509">
        <v>53.26</v>
      </c>
      <c r="J1509">
        <v>155596.47</v>
      </c>
      <c r="K1509" s="1">
        <v>40241</v>
      </c>
      <c r="L1509">
        <v>10600</v>
      </c>
      <c r="M1509">
        <v>7.85</v>
      </c>
      <c r="N1509">
        <v>10.5</v>
      </c>
      <c r="O1509">
        <v>53.62</v>
      </c>
      <c r="P1509" s="1">
        <v>39813</v>
      </c>
      <c r="Q1509">
        <v>163600</v>
      </c>
      <c r="R1509" t="s">
        <v>31</v>
      </c>
      <c r="S1509">
        <v>9.1333333333333293</v>
      </c>
      <c r="T1509" t="s">
        <v>32</v>
      </c>
      <c r="U1509" t="s">
        <v>40</v>
      </c>
      <c r="V1509" t="s">
        <v>34</v>
      </c>
      <c r="W1509" t="s">
        <v>41</v>
      </c>
      <c r="X1509" t="s">
        <v>1835</v>
      </c>
      <c r="Y1509">
        <v>2010</v>
      </c>
      <c r="Z1509">
        <v>2010</v>
      </c>
      <c r="AA1509">
        <v>0.39</v>
      </c>
    </row>
    <row r="1510" spans="1:27" x14ac:dyDescent="0.25">
      <c r="A1510" t="s">
        <v>1832</v>
      </c>
      <c r="B1510" t="s">
        <v>1833</v>
      </c>
      <c r="C1510" t="s">
        <v>1838</v>
      </c>
      <c r="D1510" t="s">
        <v>30</v>
      </c>
      <c r="E1510" s="1">
        <v>40374</v>
      </c>
      <c r="F1510">
        <v>167176.65100000001</v>
      </c>
      <c r="G1510">
        <v>9.0299999999999994</v>
      </c>
      <c r="H1510">
        <v>13.35</v>
      </c>
      <c r="I1510">
        <v>41.61</v>
      </c>
      <c r="J1510">
        <v>2172888.361</v>
      </c>
      <c r="K1510" s="1">
        <v>40374</v>
      </c>
      <c r="L1510">
        <v>61472.722000000002</v>
      </c>
      <c r="M1510">
        <v>7.85</v>
      </c>
      <c r="N1510">
        <v>10.53</v>
      </c>
      <c r="O1510">
        <v>41.53</v>
      </c>
      <c r="P1510" s="1">
        <v>39813</v>
      </c>
      <c r="Q1510">
        <v>2096000</v>
      </c>
      <c r="R1510" t="s">
        <v>51</v>
      </c>
      <c r="S1510">
        <v>12.1666666666666</v>
      </c>
      <c r="T1510" t="s">
        <v>32</v>
      </c>
      <c r="U1510" t="s">
        <v>33</v>
      </c>
      <c r="V1510" t="s">
        <v>34</v>
      </c>
      <c r="W1510" t="s">
        <v>41</v>
      </c>
      <c r="X1510" t="s">
        <v>1835</v>
      </c>
      <c r="Y1510">
        <v>2010</v>
      </c>
      <c r="Z1510">
        <v>2010</v>
      </c>
      <c r="AA1510">
        <v>0.39</v>
      </c>
    </row>
    <row r="1511" spans="1:27" x14ac:dyDescent="0.25">
      <c r="A1511" t="s">
        <v>1832</v>
      </c>
      <c r="B1511" t="s">
        <v>1839</v>
      </c>
      <c r="C1511" t="s">
        <v>1840</v>
      </c>
      <c r="D1511" t="s">
        <v>38</v>
      </c>
      <c r="E1511" s="1">
        <v>40529</v>
      </c>
      <c r="F1511">
        <v>13048.642</v>
      </c>
      <c r="G1511">
        <v>8.57</v>
      </c>
      <c r="H1511">
        <v>11.5</v>
      </c>
      <c r="I1511">
        <v>43.89</v>
      </c>
      <c r="J1511">
        <v>392193.386</v>
      </c>
      <c r="K1511" s="1">
        <v>40529</v>
      </c>
      <c r="L1511">
        <v>4865.625</v>
      </c>
      <c r="M1511">
        <v>7.92</v>
      </c>
      <c r="N1511">
        <v>10.1</v>
      </c>
      <c r="O1511">
        <v>42.7</v>
      </c>
      <c r="P1511" s="1">
        <v>40178</v>
      </c>
      <c r="Q1511">
        <v>0</v>
      </c>
      <c r="R1511" t="s">
        <v>43</v>
      </c>
      <c r="S1511">
        <v>7.6</v>
      </c>
      <c r="T1511" t="s">
        <v>39</v>
      </c>
      <c r="U1511" t="s">
        <v>40</v>
      </c>
      <c r="V1511" t="s">
        <v>34</v>
      </c>
      <c r="W1511" t="s">
        <v>34</v>
      </c>
      <c r="X1511" t="s">
        <v>1835</v>
      </c>
      <c r="Y1511">
        <v>2010</v>
      </c>
      <c r="Z1511">
        <v>2010</v>
      </c>
      <c r="AA1511">
        <v>0.39</v>
      </c>
    </row>
    <row r="1512" spans="1:27" x14ac:dyDescent="0.25">
      <c r="A1512" t="s">
        <v>1832</v>
      </c>
      <c r="B1512" t="s">
        <v>1207</v>
      </c>
      <c r="C1512" t="s">
        <v>1841</v>
      </c>
      <c r="D1512" t="s">
        <v>30</v>
      </c>
      <c r="E1512" s="1">
        <v>40624</v>
      </c>
      <c r="F1512">
        <v>45900</v>
      </c>
      <c r="G1512">
        <v>8.7799999999999994</v>
      </c>
      <c r="H1512">
        <v>12.3</v>
      </c>
      <c r="I1512">
        <v>49.37</v>
      </c>
      <c r="J1512">
        <v>1401573</v>
      </c>
      <c r="K1512" s="1">
        <v>40624</v>
      </c>
      <c r="L1512">
        <v>44700</v>
      </c>
      <c r="M1512">
        <v>8.76</v>
      </c>
      <c r="N1512">
        <v>12.3</v>
      </c>
      <c r="O1512">
        <v>49.37</v>
      </c>
      <c r="P1512" s="1">
        <v>40999</v>
      </c>
      <c r="Q1512">
        <v>1405730</v>
      </c>
      <c r="R1512" t="s">
        <v>31</v>
      </c>
      <c r="S1512">
        <v>9</v>
      </c>
      <c r="T1512" t="s">
        <v>112</v>
      </c>
      <c r="U1512" t="s">
        <v>33</v>
      </c>
      <c r="V1512" t="s">
        <v>34</v>
      </c>
      <c r="W1512" t="s">
        <v>34</v>
      </c>
      <c r="X1512" t="s">
        <v>1835</v>
      </c>
      <c r="Y1512">
        <v>2011</v>
      </c>
      <c r="Z1512">
        <v>2011</v>
      </c>
      <c r="AA1512">
        <v>0.39</v>
      </c>
    </row>
    <row r="1513" spans="1:27" x14ac:dyDescent="0.25">
      <c r="A1513" t="s">
        <v>1832</v>
      </c>
      <c r="B1513" t="s">
        <v>1207</v>
      </c>
      <c r="C1513" t="s">
        <v>1842</v>
      </c>
      <c r="D1513" t="s">
        <v>30</v>
      </c>
      <c r="E1513" s="1">
        <v>40248</v>
      </c>
      <c r="F1513">
        <v>99200</v>
      </c>
      <c r="G1513">
        <v>10.41</v>
      </c>
      <c r="H1513">
        <v>14.5</v>
      </c>
      <c r="I1513">
        <v>52.06</v>
      </c>
      <c r="J1513">
        <v>1154123</v>
      </c>
      <c r="K1513" s="1">
        <v>40248</v>
      </c>
      <c r="L1513">
        <v>71000</v>
      </c>
      <c r="M1513">
        <v>7.81</v>
      </c>
      <c r="N1513">
        <v>12.3</v>
      </c>
      <c r="O1513">
        <v>47.71</v>
      </c>
      <c r="P1513" s="1">
        <v>40633</v>
      </c>
      <c r="Q1513">
        <v>1153292</v>
      </c>
      <c r="R1513" t="s">
        <v>31</v>
      </c>
      <c r="S1513">
        <v>11.5</v>
      </c>
      <c r="T1513" t="s">
        <v>112</v>
      </c>
      <c r="U1513" t="s">
        <v>33</v>
      </c>
      <c r="V1513" t="s">
        <v>34</v>
      </c>
      <c r="W1513" t="s">
        <v>41</v>
      </c>
      <c r="X1513" t="s">
        <v>1835</v>
      </c>
      <c r="Y1513">
        <v>2010</v>
      </c>
      <c r="Z1513">
        <v>2010</v>
      </c>
      <c r="AA1513">
        <v>0.39</v>
      </c>
    </row>
    <row r="1514" spans="1:27" x14ac:dyDescent="0.25">
      <c r="A1514" t="s">
        <v>1832</v>
      </c>
      <c r="B1514" t="s">
        <v>1207</v>
      </c>
      <c r="C1514" t="s">
        <v>1843</v>
      </c>
      <c r="D1514" t="s">
        <v>30</v>
      </c>
      <c r="E1514" s="1">
        <v>39538</v>
      </c>
      <c r="F1514">
        <v>83300</v>
      </c>
      <c r="G1514">
        <v>9.69</v>
      </c>
      <c r="H1514">
        <v>13.75</v>
      </c>
      <c r="I1514">
        <v>48.88</v>
      </c>
      <c r="J1514">
        <v>532300</v>
      </c>
      <c r="K1514" s="1">
        <v>39538</v>
      </c>
      <c r="L1514">
        <v>83100</v>
      </c>
      <c r="M1514">
        <v>7.81</v>
      </c>
      <c r="N1514">
        <v>12.12</v>
      </c>
      <c r="O1514">
        <v>48.88</v>
      </c>
      <c r="P1514" s="1">
        <v>39903</v>
      </c>
      <c r="Q1514">
        <v>532300</v>
      </c>
      <c r="R1514" t="s">
        <v>31</v>
      </c>
      <c r="S1514">
        <v>8.7333333333333307</v>
      </c>
      <c r="T1514" t="s">
        <v>112</v>
      </c>
      <c r="U1514" t="s">
        <v>40</v>
      </c>
      <c r="V1514" t="s">
        <v>34</v>
      </c>
      <c r="W1514" t="s">
        <v>34</v>
      </c>
      <c r="X1514" t="s">
        <v>1835</v>
      </c>
      <c r="Y1514">
        <v>2008</v>
      </c>
      <c r="Z1514">
        <v>2008</v>
      </c>
      <c r="AA1514">
        <v>0.39</v>
      </c>
    </row>
    <row r="1515" spans="1:27" x14ac:dyDescent="0.25">
      <c r="A1515" t="s">
        <v>1832</v>
      </c>
      <c r="B1515" t="s">
        <v>1207</v>
      </c>
      <c r="C1515" t="s">
        <v>1844</v>
      </c>
      <c r="D1515" t="s">
        <v>30</v>
      </c>
      <c r="E1515" s="1">
        <v>40624</v>
      </c>
      <c r="F1515">
        <v>13900</v>
      </c>
      <c r="G1515">
        <v>8.7799999999999994</v>
      </c>
      <c r="H1515">
        <v>12.3</v>
      </c>
      <c r="I1515">
        <v>49.37</v>
      </c>
      <c r="J1515">
        <v>449183</v>
      </c>
      <c r="K1515" s="1">
        <v>40624</v>
      </c>
      <c r="L1515">
        <v>13800</v>
      </c>
      <c r="M1515">
        <v>8.76</v>
      </c>
      <c r="N1515">
        <v>12.3</v>
      </c>
      <c r="O1515">
        <v>49.37</v>
      </c>
      <c r="P1515" s="1">
        <v>40999</v>
      </c>
      <c r="Q1515">
        <v>449183</v>
      </c>
      <c r="R1515" t="s">
        <v>31</v>
      </c>
      <c r="S1515">
        <v>9</v>
      </c>
      <c r="T1515" t="s">
        <v>112</v>
      </c>
      <c r="U1515" t="s">
        <v>33</v>
      </c>
      <c r="V1515" t="s">
        <v>34</v>
      </c>
      <c r="W1515" t="s">
        <v>34</v>
      </c>
      <c r="X1515" t="s">
        <v>1835</v>
      </c>
      <c r="Y1515">
        <v>2011</v>
      </c>
      <c r="Z1515">
        <v>2011</v>
      </c>
      <c r="AA1515">
        <v>0.39</v>
      </c>
    </row>
    <row r="1516" spans="1:27" x14ac:dyDescent="0.25">
      <c r="A1516" t="s">
        <v>1832</v>
      </c>
      <c r="B1516" t="s">
        <v>1207</v>
      </c>
      <c r="C1516" t="s">
        <v>1845</v>
      </c>
      <c r="D1516" t="s">
        <v>30</v>
      </c>
      <c r="E1516" s="1">
        <v>40248</v>
      </c>
      <c r="F1516">
        <v>77300</v>
      </c>
      <c r="G1516">
        <v>10.41</v>
      </c>
      <c r="H1516">
        <v>14.5</v>
      </c>
      <c r="I1516">
        <v>52.06</v>
      </c>
      <c r="J1516">
        <v>418700</v>
      </c>
      <c r="K1516" s="1">
        <v>40248</v>
      </c>
      <c r="L1516">
        <v>64400</v>
      </c>
      <c r="M1516">
        <v>7.81</v>
      </c>
      <c r="N1516">
        <v>12.3</v>
      </c>
      <c r="O1516">
        <v>47.41</v>
      </c>
      <c r="P1516" s="1">
        <v>40633</v>
      </c>
      <c r="Q1516">
        <v>418700</v>
      </c>
      <c r="R1516" t="s">
        <v>31</v>
      </c>
      <c r="S1516">
        <v>11.5</v>
      </c>
      <c r="T1516" t="s">
        <v>112</v>
      </c>
      <c r="U1516" t="s">
        <v>33</v>
      </c>
      <c r="V1516" t="s">
        <v>34</v>
      </c>
      <c r="W1516" t="s">
        <v>41</v>
      </c>
      <c r="X1516" t="s">
        <v>1835</v>
      </c>
      <c r="Y1516">
        <v>2010</v>
      </c>
      <c r="Z1516">
        <v>2010</v>
      </c>
      <c r="AA1516">
        <v>0.39</v>
      </c>
    </row>
    <row r="1517" spans="1:27" x14ac:dyDescent="0.25">
      <c r="A1517" t="s">
        <v>1832</v>
      </c>
      <c r="B1517" t="s">
        <v>1833</v>
      </c>
      <c r="C1517" t="s">
        <v>1846</v>
      </c>
      <c r="D1517" t="s">
        <v>30</v>
      </c>
      <c r="E1517" s="1">
        <v>39736</v>
      </c>
      <c r="F1517">
        <v>17600</v>
      </c>
      <c r="G1517">
        <v>8.33</v>
      </c>
      <c r="H1517">
        <v>11.75</v>
      </c>
      <c r="I1517">
        <v>41.29</v>
      </c>
      <c r="J1517">
        <v>648800</v>
      </c>
      <c r="K1517" s="1">
        <v>39736</v>
      </c>
      <c r="L1517">
        <v>11700</v>
      </c>
      <c r="M1517">
        <v>7.64</v>
      </c>
      <c r="N1517">
        <v>10.1</v>
      </c>
      <c r="O1517">
        <v>41.29</v>
      </c>
      <c r="P1517" s="1">
        <v>39447</v>
      </c>
      <c r="Q1517">
        <v>633400</v>
      </c>
      <c r="R1517" t="s">
        <v>31</v>
      </c>
      <c r="S1517">
        <v>4.5999999999999996</v>
      </c>
      <c r="T1517" t="s">
        <v>112</v>
      </c>
      <c r="U1517" t="s">
        <v>40</v>
      </c>
      <c r="V1517" t="s">
        <v>34</v>
      </c>
      <c r="W1517" t="s">
        <v>34</v>
      </c>
      <c r="X1517" t="s">
        <v>1835</v>
      </c>
      <c r="Y1517">
        <v>2008</v>
      </c>
      <c r="Z1517">
        <v>2008</v>
      </c>
      <c r="AA1517">
        <v>0.39</v>
      </c>
    </row>
    <row r="1518" spans="1:27" x14ac:dyDescent="0.25">
      <c r="A1518" t="s">
        <v>1832</v>
      </c>
      <c r="B1518" t="s">
        <v>1833</v>
      </c>
      <c r="C1518" t="s">
        <v>1847</v>
      </c>
      <c r="D1518" t="s">
        <v>30</v>
      </c>
      <c r="E1518" s="1">
        <v>39827</v>
      </c>
      <c r="F1518">
        <v>41600</v>
      </c>
      <c r="G1518">
        <v>8.51</v>
      </c>
      <c r="H1518">
        <v>12.5</v>
      </c>
      <c r="I1518">
        <v>41.61</v>
      </c>
      <c r="J1518">
        <v>870700</v>
      </c>
      <c r="K1518" s="1">
        <v>39827</v>
      </c>
      <c r="L1518">
        <v>28900</v>
      </c>
      <c r="M1518">
        <v>7.88</v>
      </c>
      <c r="N1518">
        <v>10.6</v>
      </c>
      <c r="O1518">
        <v>41.53</v>
      </c>
      <c r="P1518" s="1">
        <v>39813</v>
      </c>
      <c r="Q1518">
        <v>0</v>
      </c>
      <c r="R1518" t="s">
        <v>51</v>
      </c>
      <c r="S1518">
        <v>8.1333333333333293</v>
      </c>
      <c r="T1518" t="s">
        <v>112</v>
      </c>
      <c r="U1518" t="s">
        <v>40</v>
      </c>
      <c r="V1518" t="s">
        <v>34</v>
      </c>
      <c r="W1518" t="s">
        <v>34</v>
      </c>
      <c r="X1518" t="s">
        <v>1835</v>
      </c>
      <c r="Y1518">
        <v>2009</v>
      </c>
      <c r="Z1518">
        <v>2009</v>
      </c>
      <c r="AA1518">
        <v>0.39</v>
      </c>
    </row>
    <row r="1519" spans="1:27" x14ac:dyDescent="0.25">
      <c r="A1519" t="s">
        <v>1832</v>
      </c>
      <c r="B1519" t="s">
        <v>274</v>
      </c>
      <c r="C1519" t="s">
        <v>1848</v>
      </c>
      <c r="D1519" t="s">
        <v>38</v>
      </c>
      <c r="E1519" s="1">
        <v>41092</v>
      </c>
      <c r="F1519">
        <v>28460.944</v>
      </c>
      <c r="G1519">
        <v>8.58</v>
      </c>
      <c r="H1519">
        <v>10.5</v>
      </c>
      <c r="I1519">
        <v>57.86</v>
      </c>
      <c r="J1519">
        <v>720441.72699999996</v>
      </c>
      <c r="K1519" s="1">
        <v>41092</v>
      </c>
      <c r="L1519">
        <v>20000</v>
      </c>
      <c r="M1519">
        <v>8.26</v>
      </c>
      <c r="N1519">
        <v>9.75</v>
      </c>
      <c r="O1519">
        <v>59.63</v>
      </c>
      <c r="P1519" s="1">
        <v>40451</v>
      </c>
      <c r="Q1519">
        <v>0</v>
      </c>
      <c r="R1519" t="s">
        <v>43</v>
      </c>
      <c r="S1519">
        <v>17.266666666666602</v>
      </c>
      <c r="T1519" t="s">
        <v>39</v>
      </c>
      <c r="U1519" t="s">
        <v>40</v>
      </c>
      <c r="V1519" t="s">
        <v>34</v>
      </c>
      <c r="W1519" t="s">
        <v>41</v>
      </c>
      <c r="X1519" t="s">
        <v>1835</v>
      </c>
      <c r="Y1519">
        <v>2012</v>
      </c>
      <c r="Z1519">
        <v>2012</v>
      </c>
      <c r="AA1519">
        <v>0.39</v>
      </c>
    </row>
    <row r="1520" spans="1:27" x14ac:dyDescent="0.25">
      <c r="A1520" t="s">
        <v>1832</v>
      </c>
      <c r="B1520" t="s">
        <v>1849</v>
      </c>
      <c r="C1520" t="s">
        <v>1850</v>
      </c>
      <c r="D1520" t="s">
        <v>38</v>
      </c>
      <c r="E1520" s="1">
        <v>40897</v>
      </c>
      <c r="F1520">
        <v>28400</v>
      </c>
      <c r="G1520">
        <v>8.1999999999999993</v>
      </c>
      <c r="H1520">
        <v>10.95</v>
      </c>
      <c r="I1520">
        <v>51</v>
      </c>
      <c r="J1520">
        <v>548200</v>
      </c>
      <c r="K1520" s="1">
        <v>40897</v>
      </c>
      <c r="L1520">
        <v>15395.584999999999</v>
      </c>
      <c r="M1520">
        <v>7.38</v>
      </c>
      <c r="N1520">
        <v>10</v>
      </c>
      <c r="O1520">
        <v>45.36</v>
      </c>
      <c r="P1520" s="1">
        <v>40451</v>
      </c>
      <c r="Q1520">
        <v>0</v>
      </c>
      <c r="R1520" t="s">
        <v>43</v>
      </c>
      <c r="S1520">
        <v>10.5</v>
      </c>
      <c r="T1520" t="s">
        <v>39</v>
      </c>
      <c r="U1520" t="s">
        <v>40</v>
      </c>
      <c r="V1520" t="s">
        <v>34</v>
      </c>
      <c r="W1520" t="s">
        <v>41</v>
      </c>
      <c r="X1520" t="s">
        <v>1835</v>
      </c>
      <c r="Y1520">
        <v>2011</v>
      </c>
      <c r="Z1520">
        <v>2011</v>
      </c>
      <c r="AA1520">
        <v>0.39</v>
      </c>
    </row>
    <row r="1521" spans="1:27" x14ac:dyDescent="0.25">
      <c r="A1521" t="s">
        <v>1832</v>
      </c>
      <c r="B1521" t="s">
        <v>1833</v>
      </c>
      <c r="C1521" t="s">
        <v>1851</v>
      </c>
      <c r="D1521" t="s">
        <v>30</v>
      </c>
      <c r="E1521" s="1">
        <v>40877</v>
      </c>
      <c r="F1521">
        <v>126364.31</v>
      </c>
      <c r="G1521">
        <v>8.14</v>
      </c>
      <c r="H1521">
        <v>11.65</v>
      </c>
      <c r="I1521">
        <v>42.69</v>
      </c>
      <c r="J1521">
        <v>2202000</v>
      </c>
      <c r="K1521" s="1">
        <v>40877</v>
      </c>
      <c r="L1521">
        <v>55071.025000000001</v>
      </c>
      <c r="M1521">
        <v>7.82</v>
      </c>
      <c r="N1521">
        <v>10.9</v>
      </c>
      <c r="O1521">
        <v>42.69</v>
      </c>
      <c r="P1521" s="1">
        <v>40543</v>
      </c>
      <c r="Q1521">
        <v>2172000</v>
      </c>
      <c r="R1521" t="s">
        <v>51</v>
      </c>
      <c r="S1521">
        <v>8.1333333333333293</v>
      </c>
      <c r="T1521" t="s">
        <v>32</v>
      </c>
      <c r="U1521" t="s">
        <v>33</v>
      </c>
      <c r="V1521" t="s">
        <v>34</v>
      </c>
      <c r="W1521" t="s">
        <v>34</v>
      </c>
      <c r="X1521" t="s">
        <v>1835</v>
      </c>
      <c r="Y1521">
        <v>2011</v>
      </c>
      <c r="Z1521">
        <v>2011</v>
      </c>
      <c r="AA1521">
        <v>0.39</v>
      </c>
    </row>
    <row r="1522" spans="1:27" x14ac:dyDescent="0.25">
      <c r="A1522" t="s">
        <v>1832</v>
      </c>
      <c r="B1522" t="s">
        <v>720</v>
      </c>
      <c r="C1522" t="s">
        <v>1852</v>
      </c>
      <c r="D1522" t="s">
        <v>30</v>
      </c>
      <c r="E1522" s="1">
        <v>40828</v>
      </c>
      <c r="F1522">
        <v>9291.58</v>
      </c>
      <c r="G1522">
        <v>7.6</v>
      </c>
      <c r="H1522">
        <v>11</v>
      </c>
      <c r="I1522">
        <v>52</v>
      </c>
      <c r="J1522">
        <v>190813.984</v>
      </c>
      <c r="K1522" s="1">
        <v>40828</v>
      </c>
      <c r="L1522">
        <v>6649.4359999999997</v>
      </c>
      <c r="M1522">
        <v>7.24</v>
      </c>
      <c r="N1522">
        <v>10.3</v>
      </c>
      <c r="O1522">
        <v>53.37</v>
      </c>
      <c r="P1522" s="1">
        <v>40543</v>
      </c>
      <c r="Q1522">
        <v>188647.73</v>
      </c>
      <c r="R1522" t="s">
        <v>31</v>
      </c>
      <c r="S1522">
        <v>6.4666666666666597</v>
      </c>
      <c r="T1522" t="s">
        <v>32</v>
      </c>
      <c r="U1522" t="s">
        <v>40</v>
      </c>
      <c r="V1522" t="s">
        <v>34</v>
      </c>
      <c r="W1522" t="s">
        <v>34</v>
      </c>
      <c r="X1522" t="s">
        <v>1835</v>
      </c>
      <c r="Y1522">
        <v>2011</v>
      </c>
      <c r="Z1522">
        <v>2011</v>
      </c>
      <c r="AA1522">
        <v>0.39</v>
      </c>
    </row>
    <row r="1523" spans="1:27" x14ac:dyDescent="0.25">
      <c r="A1523" t="s">
        <v>1832</v>
      </c>
      <c r="B1523" t="s">
        <v>1833</v>
      </c>
      <c r="C1523" t="s">
        <v>1853</v>
      </c>
      <c r="D1523" t="s">
        <v>30</v>
      </c>
      <c r="E1523" s="1">
        <v>40911</v>
      </c>
      <c r="F1523">
        <v>26863.777999999998</v>
      </c>
      <c r="G1523">
        <v>8.36</v>
      </c>
      <c r="H1523">
        <v>12.15</v>
      </c>
      <c r="I1523">
        <v>42.69</v>
      </c>
      <c r="J1523">
        <v>158272.31299999999</v>
      </c>
      <c r="K1523" s="1">
        <v>40911</v>
      </c>
      <c r="L1523">
        <v>26098.451000000001</v>
      </c>
      <c r="M1523">
        <v>0</v>
      </c>
      <c r="N1523">
        <v>11.4</v>
      </c>
      <c r="O1523">
        <v>0</v>
      </c>
      <c r="P1523" s="1">
        <v>41333</v>
      </c>
      <c r="Q1523">
        <v>0</v>
      </c>
      <c r="R1523" t="s">
        <v>43</v>
      </c>
      <c r="S1523">
        <v>9.2666666666666604</v>
      </c>
      <c r="T1523" t="s">
        <v>112</v>
      </c>
      <c r="U1523" t="s">
        <v>40</v>
      </c>
      <c r="V1523" t="s">
        <v>34</v>
      </c>
      <c r="W1523" t="s">
        <v>34</v>
      </c>
      <c r="X1523" t="s">
        <v>1835</v>
      </c>
      <c r="Y1523">
        <v>2012</v>
      </c>
      <c r="Z1523">
        <v>2012</v>
      </c>
      <c r="AA1523">
        <v>0.39</v>
      </c>
    </row>
    <row r="1524" spans="1:27" x14ac:dyDescent="0.25">
      <c r="A1524" t="s">
        <v>1832</v>
      </c>
      <c r="B1524" t="s">
        <v>1207</v>
      </c>
      <c r="C1524" t="s">
        <v>1854</v>
      </c>
      <c r="D1524" t="s">
        <v>30</v>
      </c>
      <c r="E1524" s="1">
        <v>40941</v>
      </c>
      <c r="F1524">
        <v>35286</v>
      </c>
      <c r="G1524">
        <v>8.77</v>
      </c>
      <c r="H1524">
        <v>11.4</v>
      </c>
      <c r="I1524">
        <v>53.25</v>
      </c>
      <c r="J1524">
        <v>261023</v>
      </c>
      <c r="K1524" s="1">
        <v>40941</v>
      </c>
      <c r="L1524">
        <v>34068</v>
      </c>
      <c r="M1524">
        <v>8.77</v>
      </c>
      <c r="N1524">
        <v>11.4</v>
      </c>
      <c r="O1524">
        <v>53.25</v>
      </c>
      <c r="P1524" s="1">
        <v>41364</v>
      </c>
      <c r="Q1524">
        <v>260923</v>
      </c>
      <c r="R1524" t="s">
        <v>31</v>
      </c>
      <c r="S1524">
        <v>9.1999999999999993</v>
      </c>
      <c r="T1524" t="s">
        <v>112</v>
      </c>
      <c r="U1524" t="s">
        <v>33</v>
      </c>
      <c r="V1524" t="s">
        <v>34</v>
      </c>
      <c r="W1524" t="s">
        <v>34</v>
      </c>
      <c r="X1524" t="s">
        <v>1835</v>
      </c>
      <c r="Y1524">
        <v>2012</v>
      </c>
      <c r="Z1524">
        <v>2012</v>
      </c>
      <c r="AA1524">
        <v>0.39</v>
      </c>
    </row>
    <row r="1525" spans="1:27" x14ac:dyDescent="0.25">
      <c r="A1525" t="s">
        <v>1832</v>
      </c>
      <c r="B1525" t="s">
        <v>1839</v>
      </c>
      <c r="C1525" t="s">
        <v>1855</v>
      </c>
      <c r="D1525" t="s">
        <v>38</v>
      </c>
      <c r="E1525" s="1">
        <v>40875</v>
      </c>
      <c r="F1525">
        <v>11108.41</v>
      </c>
      <c r="G1525">
        <v>0</v>
      </c>
      <c r="H1525">
        <v>0</v>
      </c>
      <c r="I1525">
        <v>0</v>
      </c>
      <c r="J1525">
        <v>81991.091</v>
      </c>
      <c r="K1525" s="1">
        <v>40875</v>
      </c>
      <c r="L1525">
        <v>11100</v>
      </c>
      <c r="M1525">
        <v>0</v>
      </c>
      <c r="N1525">
        <v>0</v>
      </c>
      <c r="O1525">
        <v>0</v>
      </c>
      <c r="P1525" s="1">
        <v>42735</v>
      </c>
      <c r="Q1525">
        <v>81991.091</v>
      </c>
      <c r="R1525" t="s">
        <v>31</v>
      </c>
      <c r="S1525">
        <v>6</v>
      </c>
      <c r="T1525" t="s">
        <v>112</v>
      </c>
      <c r="U1525" t="s">
        <v>33</v>
      </c>
      <c r="V1525" t="s">
        <v>41</v>
      </c>
      <c r="W1525" t="s">
        <v>34</v>
      </c>
      <c r="X1525" t="s">
        <v>1835</v>
      </c>
      <c r="Y1525">
        <v>2011</v>
      </c>
      <c r="Z1525">
        <v>2011</v>
      </c>
      <c r="AA1525">
        <v>0.39</v>
      </c>
    </row>
    <row r="1526" spans="1:27" x14ac:dyDescent="0.25">
      <c r="A1526" t="s">
        <v>1832</v>
      </c>
      <c r="B1526" t="s">
        <v>274</v>
      </c>
      <c r="C1526" t="s">
        <v>1856</v>
      </c>
      <c r="D1526" t="s">
        <v>38</v>
      </c>
      <c r="E1526" s="1">
        <v>40654</v>
      </c>
      <c r="F1526">
        <v>15630.835999999999</v>
      </c>
      <c r="G1526">
        <v>8.4</v>
      </c>
      <c r="H1526">
        <v>10</v>
      </c>
      <c r="I1526">
        <v>55.7</v>
      </c>
      <c r="J1526">
        <v>59151.034</v>
      </c>
      <c r="K1526" s="1">
        <v>40654</v>
      </c>
      <c r="L1526">
        <v>15630.835999999999</v>
      </c>
      <c r="M1526">
        <v>8.4</v>
      </c>
      <c r="N1526">
        <v>10</v>
      </c>
      <c r="O1526">
        <v>55.7</v>
      </c>
      <c r="P1526" s="1">
        <v>42004</v>
      </c>
      <c r="Q1526">
        <v>59151.034</v>
      </c>
      <c r="R1526" t="s">
        <v>31</v>
      </c>
      <c r="S1526">
        <v>8.6666666666666607</v>
      </c>
      <c r="T1526" t="s">
        <v>112</v>
      </c>
      <c r="U1526" t="s">
        <v>33</v>
      </c>
      <c r="V1526" t="s">
        <v>41</v>
      </c>
      <c r="W1526" t="s">
        <v>34</v>
      </c>
      <c r="X1526" t="s">
        <v>1835</v>
      </c>
      <c r="Y1526">
        <v>2011</v>
      </c>
      <c r="Z1526">
        <v>2011</v>
      </c>
      <c r="AA1526">
        <v>0.39</v>
      </c>
    </row>
    <row r="1527" spans="1:27" x14ac:dyDescent="0.25">
      <c r="A1527" t="s">
        <v>1832</v>
      </c>
      <c r="B1527" t="s">
        <v>1207</v>
      </c>
      <c r="C1527" t="s">
        <v>1857</v>
      </c>
      <c r="D1527" t="s">
        <v>30</v>
      </c>
      <c r="E1527" s="1">
        <v>40988</v>
      </c>
      <c r="F1527">
        <v>2755</v>
      </c>
      <c r="G1527">
        <v>9.6</v>
      </c>
      <c r="H1527">
        <v>13.5</v>
      </c>
      <c r="I1527">
        <v>53.25</v>
      </c>
      <c r="J1527">
        <v>395274</v>
      </c>
      <c r="K1527" s="1">
        <v>40988</v>
      </c>
      <c r="L1527">
        <v>-4280</v>
      </c>
      <c r="M1527">
        <v>8.48</v>
      </c>
      <c r="N1527">
        <v>11.4</v>
      </c>
      <c r="O1527">
        <v>53.25</v>
      </c>
      <c r="P1527" s="1">
        <v>41364</v>
      </c>
      <c r="Q1527">
        <v>395274</v>
      </c>
      <c r="R1527" t="s">
        <v>31</v>
      </c>
      <c r="S1527">
        <v>8.9</v>
      </c>
      <c r="T1527" t="s">
        <v>112</v>
      </c>
      <c r="U1527" t="s">
        <v>33</v>
      </c>
      <c r="V1527" t="s">
        <v>34</v>
      </c>
      <c r="W1527" t="s">
        <v>34</v>
      </c>
      <c r="X1527" t="s">
        <v>1835</v>
      </c>
      <c r="Y1527">
        <v>2012</v>
      </c>
      <c r="Z1527">
        <v>2012</v>
      </c>
      <c r="AA1527">
        <v>0.39</v>
      </c>
    </row>
    <row r="1528" spans="1:27" x14ac:dyDescent="0.25">
      <c r="A1528" t="s">
        <v>1832</v>
      </c>
      <c r="B1528" t="s">
        <v>1207</v>
      </c>
      <c r="C1528" t="s">
        <v>1858</v>
      </c>
      <c r="D1528" t="s">
        <v>30</v>
      </c>
      <c r="E1528" s="1">
        <v>40991</v>
      </c>
      <c r="F1528">
        <v>50103</v>
      </c>
      <c r="G1528">
        <v>9.6</v>
      </c>
      <c r="H1528">
        <v>13.5</v>
      </c>
      <c r="I1528">
        <v>53.25</v>
      </c>
      <c r="J1528">
        <v>1328901</v>
      </c>
      <c r="K1528" s="1">
        <v>40991</v>
      </c>
      <c r="L1528">
        <v>46820</v>
      </c>
      <c r="M1528">
        <v>8.48</v>
      </c>
      <c r="N1528">
        <v>11.4</v>
      </c>
      <c r="O1528">
        <v>53.25</v>
      </c>
      <c r="P1528" s="1">
        <v>41364</v>
      </c>
      <c r="Q1528">
        <v>1308250</v>
      </c>
      <c r="R1528" t="s">
        <v>31</v>
      </c>
      <c r="S1528">
        <v>9</v>
      </c>
      <c r="T1528" t="s">
        <v>112</v>
      </c>
      <c r="U1528" t="s">
        <v>33</v>
      </c>
      <c r="V1528" t="s">
        <v>41</v>
      </c>
      <c r="W1528" t="s">
        <v>34</v>
      </c>
      <c r="X1528" t="s">
        <v>1835</v>
      </c>
      <c r="Y1528">
        <v>2012</v>
      </c>
      <c r="Z1528">
        <v>2012</v>
      </c>
      <c r="AA1528">
        <v>0.39</v>
      </c>
    </row>
    <row r="1529" spans="1:27" x14ac:dyDescent="0.25">
      <c r="A1529" t="s">
        <v>1832</v>
      </c>
      <c r="B1529" t="s">
        <v>1207</v>
      </c>
      <c r="C1529" t="s">
        <v>1859</v>
      </c>
      <c r="D1529" t="s">
        <v>30</v>
      </c>
      <c r="E1529" s="1">
        <v>40984</v>
      </c>
      <c r="F1529">
        <v>6444</v>
      </c>
      <c r="G1529">
        <v>9.0299999999999994</v>
      </c>
      <c r="H1529">
        <v>12.4</v>
      </c>
      <c r="I1529">
        <v>53.25</v>
      </c>
      <c r="J1529">
        <v>42941</v>
      </c>
      <c r="K1529" s="1">
        <v>40984</v>
      </c>
      <c r="L1529">
        <v>6433</v>
      </c>
      <c r="M1529">
        <v>9.0299999999999994</v>
      </c>
      <c r="N1529">
        <v>12.4</v>
      </c>
      <c r="O1529">
        <v>53.25</v>
      </c>
      <c r="P1529" s="1">
        <v>41364</v>
      </c>
      <c r="Q1529">
        <v>42941</v>
      </c>
      <c r="R1529" t="s">
        <v>31</v>
      </c>
      <c r="S1529">
        <v>8.7666666666666604</v>
      </c>
      <c r="T1529" t="s">
        <v>112</v>
      </c>
      <c r="U1529" t="s">
        <v>33</v>
      </c>
      <c r="V1529" t="s">
        <v>34</v>
      </c>
      <c r="W1529" t="s">
        <v>34</v>
      </c>
      <c r="X1529" t="s">
        <v>1835</v>
      </c>
      <c r="Y1529">
        <v>2012</v>
      </c>
      <c r="Z1529">
        <v>2012</v>
      </c>
      <c r="AA1529">
        <v>0.39</v>
      </c>
    </row>
    <row r="1530" spans="1:27" x14ac:dyDescent="0.25">
      <c r="A1530" t="s">
        <v>1832</v>
      </c>
      <c r="B1530" t="s">
        <v>1207</v>
      </c>
      <c r="C1530" t="s">
        <v>1860</v>
      </c>
      <c r="D1530" t="s">
        <v>30</v>
      </c>
      <c r="E1530" s="1">
        <v>41324</v>
      </c>
      <c r="F1530">
        <v>6603</v>
      </c>
      <c r="G1530">
        <v>8.36</v>
      </c>
      <c r="H1530">
        <v>11.4</v>
      </c>
      <c r="I1530">
        <v>52.81</v>
      </c>
      <c r="J1530">
        <v>379703</v>
      </c>
      <c r="K1530" s="1">
        <v>41324</v>
      </c>
      <c r="L1530">
        <v>4177</v>
      </c>
      <c r="M1530">
        <v>8.36</v>
      </c>
      <c r="N1530">
        <v>11.4</v>
      </c>
      <c r="O1530">
        <v>52.81</v>
      </c>
      <c r="P1530" s="1">
        <v>41729</v>
      </c>
      <c r="Q1530">
        <v>0</v>
      </c>
      <c r="R1530" t="s">
        <v>31</v>
      </c>
      <c r="S1530">
        <v>8.7666666666666604</v>
      </c>
      <c r="T1530" t="s">
        <v>112</v>
      </c>
      <c r="U1530" t="s">
        <v>33</v>
      </c>
      <c r="V1530" t="s">
        <v>34</v>
      </c>
      <c r="W1530" t="s">
        <v>34</v>
      </c>
      <c r="X1530" t="s">
        <v>1835</v>
      </c>
      <c r="Y1530">
        <v>2013</v>
      </c>
      <c r="Z1530">
        <v>2013</v>
      </c>
      <c r="AA1530">
        <v>0.39</v>
      </c>
    </row>
    <row r="1531" spans="1:27" x14ac:dyDescent="0.25">
      <c r="A1531" t="s">
        <v>1832</v>
      </c>
      <c r="B1531" t="s">
        <v>1207</v>
      </c>
      <c r="C1531" t="s">
        <v>1861</v>
      </c>
      <c r="D1531" t="s">
        <v>30</v>
      </c>
      <c r="E1531" s="1">
        <v>41324</v>
      </c>
      <c r="F1531">
        <v>52004</v>
      </c>
      <c r="G1531">
        <v>8.36</v>
      </c>
      <c r="H1531">
        <v>11.4</v>
      </c>
      <c r="I1531">
        <v>52.81</v>
      </c>
      <c r="J1531">
        <v>684750</v>
      </c>
      <c r="K1531" s="1">
        <v>41324</v>
      </c>
      <c r="L1531">
        <v>48916</v>
      </c>
      <c r="M1531">
        <v>8.36</v>
      </c>
      <c r="N1531">
        <v>11.4</v>
      </c>
      <c r="O1531">
        <v>52.81</v>
      </c>
      <c r="P1531" s="1">
        <v>41729</v>
      </c>
      <c r="Q1531">
        <v>0</v>
      </c>
      <c r="R1531" t="s">
        <v>43</v>
      </c>
      <c r="S1531">
        <v>8.7666666666666604</v>
      </c>
      <c r="T1531" t="s">
        <v>112</v>
      </c>
      <c r="U1531" t="s">
        <v>40</v>
      </c>
      <c r="V1531" t="s">
        <v>34</v>
      </c>
      <c r="W1531" t="s">
        <v>34</v>
      </c>
      <c r="X1531" t="s">
        <v>1835</v>
      </c>
      <c r="Y1531">
        <v>2013</v>
      </c>
      <c r="Z1531">
        <v>2013</v>
      </c>
      <c r="AA1531">
        <v>0.39</v>
      </c>
    </row>
    <row r="1532" spans="1:27" x14ac:dyDescent="0.25">
      <c r="A1532" t="s">
        <v>1832</v>
      </c>
      <c r="B1532" t="s">
        <v>1207</v>
      </c>
      <c r="C1532" t="s">
        <v>1862</v>
      </c>
      <c r="D1532" t="s">
        <v>30</v>
      </c>
      <c r="E1532" s="1">
        <v>41345</v>
      </c>
      <c r="F1532">
        <v>2653</v>
      </c>
      <c r="G1532">
        <v>8.36</v>
      </c>
      <c r="H1532">
        <v>11.4</v>
      </c>
      <c r="I1532">
        <v>52.81</v>
      </c>
      <c r="J1532">
        <v>1221890</v>
      </c>
      <c r="K1532" s="1">
        <v>41345</v>
      </c>
      <c r="L1532">
        <v>1653</v>
      </c>
      <c r="M1532">
        <v>8.36</v>
      </c>
      <c r="N1532">
        <v>11.4</v>
      </c>
      <c r="O1532">
        <v>52.81</v>
      </c>
      <c r="P1532" s="1">
        <v>41729</v>
      </c>
      <c r="Q1532">
        <v>1221890</v>
      </c>
      <c r="R1532" t="s">
        <v>31</v>
      </c>
      <c r="S1532">
        <v>8.5333333333333297</v>
      </c>
      <c r="T1532" t="s">
        <v>112</v>
      </c>
      <c r="U1532" t="s">
        <v>40</v>
      </c>
      <c r="V1532" t="s">
        <v>34</v>
      </c>
      <c r="W1532" t="s">
        <v>34</v>
      </c>
      <c r="X1532" t="s">
        <v>1835</v>
      </c>
      <c r="Y1532">
        <v>2013</v>
      </c>
      <c r="Z1532">
        <v>2013</v>
      </c>
      <c r="AA1532">
        <v>0.39</v>
      </c>
    </row>
    <row r="1533" spans="1:27" x14ac:dyDescent="0.25">
      <c r="A1533" t="s">
        <v>1832</v>
      </c>
      <c r="B1533" t="s">
        <v>1207</v>
      </c>
      <c r="C1533" t="s">
        <v>1863</v>
      </c>
      <c r="D1533" t="s">
        <v>30</v>
      </c>
      <c r="E1533" s="1">
        <v>41355</v>
      </c>
      <c r="F1533">
        <v>5838</v>
      </c>
      <c r="G1533">
        <v>8.89</v>
      </c>
      <c r="H1533">
        <v>12.4</v>
      </c>
      <c r="I1533">
        <v>52.81</v>
      </c>
      <c r="J1533">
        <v>104178</v>
      </c>
      <c r="K1533" s="1">
        <v>41355</v>
      </c>
      <c r="L1533">
        <v>5496</v>
      </c>
      <c r="M1533">
        <v>8.89</v>
      </c>
      <c r="N1533">
        <v>12.4</v>
      </c>
      <c r="O1533">
        <v>52.81</v>
      </c>
      <c r="P1533" s="1">
        <v>41729</v>
      </c>
      <c r="Q1533">
        <v>0</v>
      </c>
      <c r="R1533" t="s">
        <v>43</v>
      </c>
      <c r="S1533">
        <v>8.86666666666666</v>
      </c>
      <c r="T1533" t="s">
        <v>112</v>
      </c>
      <c r="U1533" t="s">
        <v>40</v>
      </c>
      <c r="V1533" t="s">
        <v>34</v>
      </c>
      <c r="W1533" t="s">
        <v>34</v>
      </c>
      <c r="X1533" t="s">
        <v>1835</v>
      </c>
      <c r="Y1533">
        <v>2013</v>
      </c>
      <c r="Z1533">
        <v>2013</v>
      </c>
      <c r="AA1533">
        <v>0.39</v>
      </c>
    </row>
    <row r="1534" spans="1:27" x14ac:dyDescent="0.25">
      <c r="A1534" t="s">
        <v>1832</v>
      </c>
      <c r="B1534" t="s">
        <v>1207</v>
      </c>
      <c r="C1534" t="s">
        <v>1864</v>
      </c>
      <c r="D1534" t="s">
        <v>30</v>
      </c>
      <c r="E1534" s="1">
        <v>40877</v>
      </c>
      <c r="F1534">
        <v>0</v>
      </c>
      <c r="G1534">
        <v>0</v>
      </c>
      <c r="H1534">
        <v>12.5</v>
      </c>
      <c r="I1534">
        <v>0</v>
      </c>
      <c r="J1534">
        <v>0</v>
      </c>
      <c r="K1534" s="1">
        <v>40877</v>
      </c>
      <c r="L1534">
        <v>0</v>
      </c>
      <c r="M1534">
        <v>0</v>
      </c>
      <c r="N1534">
        <v>10.9</v>
      </c>
      <c r="O1534">
        <v>0</v>
      </c>
      <c r="P1534" s="1">
        <v>40543</v>
      </c>
      <c r="Q1534">
        <v>0</v>
      </c>
      <c r="R1534" t="s">
        <v>43</v>
      </c>
      <c r="S1534">
        <v>8.1333333333333293</v>
      </c>
      <c r="T1534" t="s">
        <v>32</v>
      </c>
      <c r="U1534" t="s">
        <v>33</v>
      </c>
      <c r="V1534" t="s">
        <v>34</v>
      </c>
      <c r="W1534" t="s">
        <v>34</v>
      </c>
      <c r="X1534" t="s">
        <v>1835</v>
      </c>
      <c r="Y1534">
        <v>2011</v>
      </c>
      <c r="Z1534">
        <v>2011</v>
      </c>
      <c r="AA1534">
        <v>0.39</v>
      </c>
    </row>
    <row r="1535" spans="1:27" x14ac:dyDescent="0.25">
      <c r="A1535" t="s">
        <v>1832</v>
      </c>
      <c r="B1535" t="s">
        <v>1207</v>
      </c>
      <c r="C1535" t="s">
        <v>1865</v>
      </c>
      <c r="D1535" t="s">
        <v>30</v>
      </c>
      <c r="E1535" s="1">
        <v>41488</v>
      </c>
      <c r="F1535">
        <v>43485</v>
      </c>
      <c r="G1535">
        <v>8.36</v>
      </c>
      <c r="H1535">
        <v>11.4</v>
      </c>
      <c r="I1535">
        <v>52.81</v>
      </c>
      <c r="J1535">
        <v>351040</v>
      </c>
      <c r="K1535" s="1">
        <v>41488</v>
      </c>
      <c r="L1535">
        <v>43485</v>
      </c>
      <c r="M1535">
        <v>8.36</v>
      </c>
      <c r="N1535">
        <v>11.4</v>
      </c>
      <c r="O1535">
        <v>52.81</v>
      </c>
      <c r="P1535" s="1">
        <v>41882</v>
      </c>
      <c r="Q1535">
        <v>351040</v>
      </c>
      <c r="R1535" t="s">
        <v>31</v>
      </c>
      <c r="S1535">
        <v>9.1</v>
      </c>
      <c r="T1535" t="s">
        <v>112</v>
      </c>
      <c r="U1535" t="s">
        <v>33</v>
      </c>
      <c r="V1535" t="s">
        <v>34</v>
      </c>
      <c r="W1535" t="s">
        <v>34</v>
      </c>
      <c r="X1535" t="s">
        <v>1835</v>
      </c>
      <c r="Y1535">
        <v>2013</v>
      </c>
      <c r="Z1535">
        <v>2013</v>
      </c>
      <c r="AA1535">
        <v>0.39</v>
      </c>
    </row>
    <row r="1536" spans="1:27" x14ac:dyDescent="0.25">
      <c r="A1536" t="s">
        <v>1832</v>
      </c>
      <c r="B1536" t="s">
        <v>1207</v>
      </c>
      <c r="C1536" t="s">
        <v>1866</v>
      </c>
      <c r="D1536" t="s">
        <v>30</v>
      </c>
      <c r="E1536" s="1">
        <v>41604</v>
      </c>
      <c r="F1536">
        <v>0</v>
      </c>
      <c r="G1536">
        <v>0</v>
      </c>
      <c r="H1536">
        <v>11.5</v>
      </c>
      <c r="I1536">
        <v>0</v>
      </c>
      <c r="J1536">
        <v>0</v>
      </c>
      <c r="K1536" s="1">
        <v>41604</v>
      </c>
      <c r="L1536">
        <v>-7900</v>
      </c>
      <c r="M1536">
        <v>0</v>
      </c>
      <c r="N1536">
        <v>10</v>
      </c>
      <c r="O1536">
        <v>0</v>
      </c>
      <c r="P1536" s="1">
        <v>41274</v>
      </c>
      <c r="Q1536">
        <v>0</v>
      </c>
      <c r="R1536" t="s">
        <v>43</v>
      </c>
      <c r="S1536">
        <v>8.1</v>
      </c>
      <c r="T1536" t="s">
        <v>32</v>
      </c>
      <c r="U1536" t="s">
        <v>33</v>
      </c>
      <c r="V1536" t="s">
        <v>34</v>
      </c>
      <c r="W1536" t="s">
        <v>34</v>
      </c>
      <c r="X1536" t="s">
        <v>1835</v>
      </c>
      <c r="Y1536">
        <v>2013</v>
      </c>
      <c r="Z1536">
        <v>2013</v>
      </c>
      <c r="AA1536">
        <v>0.39</v>
      </c>
    </row>
    <row r="1537" spans="1:27" x14ac:dyDescent="0.25">
      <c r="A1537" t="s">
        <v>1832</v>
      </c>
      <c r="B1537" t="s">
        <v>720</v>
      </c>
      <c r="C1537" t="s">
        <v>1867</v>
      </c>
      <c r="D1537" t="s">
        <v>30</v>
      </c>
      <c r="E1537" s="1">
        <v>41603</v>
      </c>
      <c r="F1537">
        <v>6533.2209999999995</v>
      </c>
      <c r="G1537">
        <v>7.59</v>
      </c>
      <c r="H1537">
        <v>10.8</v>
      </c>
      <c r="I1537">
        <v>54.52</v>
      </c>
      <c r="J1537">
        <v>192996.13099999999</v>
      </c>
      <c r="K1537" s="1">
        <v>41603</v>
      </c>
      <c r="L1537">
        <v>4655.54</v>
      </c>
      <c r="M1537">
        <v>0</v>
      </c>
      <c r="N1537">
        <v>0</v>
      </c>
      <c r="O1537">
        <v>0</v>
      </c>
      <c r="P1537" s="1">
        <v>41274</v>
      </c>
      <c r="Q1537">
        <v>0</v>
      </c>
      <c r="R1537" t="s">
        <v>43</v>
      </c>
      <c r="S1537">
        <v>7.93333333333333</v>
      </c>
      <c r="T1537" t="s">
        <v>32</v>
      </c>
      <c r="U1537" t="s">
        <v>40</v>
      </c>
      <c r="V1537" t="s">
        <v>34</v>
      </c>
      <c r="W1537" t="s">
        <v>34</v>
      </c>
      <c r="X1537" t="s">
        <v>1835</v>
      </c>
      <c r="Y1537">
        <v>2013</v>
      </c>
      <c r="Z1537">
        <v>2013</v>
      </c>
      <c r="AA1537">
        <v>0.39</v>
      </c>
    </row>
    <row r="1538" spans="1:27" x14ac:dyDescent="0.25">
      <c r="A1538" t="s">
        <v>1832</v>
      </c>
      <c r="B1538" t="s">
        <v>1833</v>
      </c>
      <c r="C1538" t="s">
        <v>1868</v>
      </c>
      <c r="D1538" t="s">
        <v>30</v>
      </c>
      <c r="E1538" s="1">
        <v>41263</v>
      </c>
      <c r="F1538">
        <v>1924.3679999999999</v>
      </c>
      <c r="G1538">
        <v>8.18</v>
      </c>
      <c r="H1538">
        <v>11.4</v>
      </c>
      <c r="I1538">
        <v>44.28</v>
      </c>
      <c r="J1538">
        <v>167390.557</v>
      </c>
      <c r="K1538" s="1">
        <v>41263</v>
      </c>
      <c r="L1538">
        <v>0</v>
      </c>
      <c r="M1538">
        <v>0</v>
      </c>
      <c r="N1538">
        <v>11.4</v>
      </c>
      <c r="O1538">
        <v>0</v>
      </c>
      <c r="P1538" t="s">
        <v>43</v>
      </c>
      <c r="Q1538">
        <v>0</v>
      </c>
      <c r="R1538" t="s">
        <v>43</v>
      </c>
      <c r="S1538">
        <v>8.8333333333333304</v>
      </c>
      <c r="T1538" t="s">
        <v>112</v>
      </c>
      <c r="U1538" t="s">
        <v>33</v>
      </c>
      <c r="V1538" t="s">
        <v>34</v>
      </c>
      <c r="W1538" t="s">
        <v>34</v>
      </c>
      <c r="X1538" t="s">
        <v>1835</v>
      </c>
      <c r="Y1538">
        <v>2012</v>
      </c>
      <c r="Z1538">
        <v>2012</v>
      </c>
      <c r="AA1538">
        <v>0.39</v>
      </c>
    </row>
    <row r="1539" spans="1:27" x14ac:dyDescent="0.25">
      <c r="A1539" t="s">
        <v>1832</v>
      </c>
      <c r="B1539" t="s">
        <v>1833</v>
      </c>
      <c r="C1539" t="s">
        <v>1869</v>
      </c>
      <c r="D1539" t="s">
        <v>30</v>
      </c>
      <c r="E1539" s="1">
        <v>41625</v>
      </c>
      <c r="F1539">
        <v>11865.629000000001</v>
      </c>
      <c r="G1539">
        <v>7.88</v>
      </c>
      <c r="H1539">
        <v>11.4</v>
      </c>
      <c r="I1539">
        <v>44.28</v>
      </c>
      <c r="J1539">
        <v>159075.641</v>
      </c>
      <c r="K1539" s="1">
        <v>41625</v>
      </c>
      <c r="L1539">
        <v>13317.632</v>
      </c>
      <c r="M1539">
        <v>7.88</v>
      </c>
      <c r="N1539">
        <v>11.4</v>
      </c>
      <c r="O1539">
        <v>44.28</v>
      </c>
      <c r="P1539" s="1">
        <v>42004</v>
      </c>
      <c r="Q1539">
        <v>159075.641</v>
      </c>
      <c r="R1539" t="s">
        <v>31</v>
      </c>
      <c r="S1539">
        <v>8.7666666666666604</v>
      </c>
      <c r="T1539" t="s">
        <v>112</v>
      </c>
      <c r="U1539" t="s">
        <v>40</v>
      </c>
      <c r="V1539" t="s">
        <v>34</v>
      </c>
      <c r="W1539" t="s">
        <v>34</v>
      </c>
      <c r="X1539" t="s">
        <v>1835</v>
      </c>
      <c r="Y1539">
        <v>2013</v>
      </c>
      <c r="Z1539">
        <v>2013</v>
      </c>
      <c r="AA1539">
        <v>0.39</v>
      </c>
    </row>
    <row r="1540" spans="1:27" x14ac:dyDescent="0.25">
      <c r="A1540" t="s">
        <v>1832</v>
      </c>
      <c r="B1540" t="s">
        <v>1833</v>
      </c>
      <c r="C1540" t="s">
        <v>1870</v>
      </c>
      <c r="D1540" t="s">
        <v>30</v>
      </c>
      <c r="E1540" s="1">
        <v>40877</v>
      </c>
      <c r="F1540">
        <v>38500</v>
      </c>
      <c r="G1540">
        <v>0</v>
      </c>
      <c r="H1540">
        <v>0</v>
      </c>
      <c r="I1540">
        <v>0</v>
      </c>
      <c r="J1540">
        <v>633652.223</v>
      </c>
      <c r="K1540" s="1">
        <v>40877</v>
      </c>
      <c r="L1540">
        <v>30000</v>
      </c>
      <c r="M1540">
        <v>0</v>
      </c>
      <c r="N1540">
        <v>0</v>
      </c>
      <c r="O1540">
        <v>0</v>
      </c>
      <c r="P1540" s="1">
        <v>40543</v>
      </c>
      <c r="Q1540">
        <v>633652.223</v>
      </c>
      <c r="R1540" t="s">
        <v>31</v>
      </c>
      <c r="S1540">
        <v>8.1333333333333293</v>
      </c>
      <c r="T1540" t="s">
        <v>112</v>
      </c>
      <c r="U1540" t="s">
        <v>33</v>
      </c>
      <c r="V1540" t="s">
        <v>34</v>
      </c>
      <c r="W1540" t="s">
        <v>34</v>
      </c>
      <c r="X1540" t="s">
        <v>1835</v>
      </c>
      <c r="Y1540">
        <v>2011</v>
      </c>
      <c r="Z1540">
        <v>2011</v>
      </c>
      <c r="AA1540">
        <v>0.39</v>
      </c>
    </row>
    <row r="1541" spans="1:27" x14ac:dyDescent="0.25">
      <c r="A1541" t="s">
        <v>1832</v>
      </c>
      <c r="B1541" t="s">
        <v>1833</v>
      </c>
      <c r="C1541" t="s">
        <v>1871</v>
      </c>
      <c r="D1541" t="s">
        <v>30</v>
      </c>
      <c r="E1541" s="1">
        <v>41603</v>
      </c>
      <c r="F1541">
        <v>38523.006000000001</v>
      </c>
      <c r="G1541">
        <v>0</v>
      </c>
      <c r="H1541">
        <v>0</v>
      </c>
      <c r="I1541">
        <v>0</v>
      </c>
      <c r="J1541">
        <v>845776.20700000005</v>
      </c>
      <c r="K1541" s="1">
        <v>41603</v>
      </c>
      <c r="L1541">
        <v>37656.771999999997</v>
      </c>
      <c r="M1541">
        <v>0</v>
      </c>
      <c r="N1541">
        <v>0</v>
      </c>
      <c r="O1541">
        <v>0</v>
      </c>
      <c r="P1541" s="1">
        <v>41274</v>
      </c>
      <c r="Q1541">
        <v>849039.07299999997</v>
      </c>
      <c r="R1541" t="s">
        <v>31</v>
      </c>
      <c r="S1541">
        <v>8.0333333333333297</v>
      </c>
      <c r="T1541" t="s">
        <v>112</v>
      </c>
      <c r="U1541" t="s">
        <v>40</v>
      </c>
      <c r="V1541" t="s">
        <v>34</v>
      </c>
      <c r="W1541" t="s">
        <v>34</v>
      </c>
      <c r="X1541" t="s">
        <v>1835</v>
      </c>
      <c r="Y1541">
        <v>2013</v>
      </c>
      <c r="Z1541">
        <v>2013</v>
      </c>
      <c r="AA1541">
        <v>0.39</v>
      </c>
    </row>
    <row r="1542" spans="1:27" x14ac:dyDescent="0.25">
      <c r="A1542" t="s">
        <v>1832</v>
      </c>
      <c r="B1542" t="s">
        <v>1207</v>
      </c>
      <c r="C1542" t="s">
        <v>1872</v>
      </c>
      <c r="D1542" t="s">
        <v>30</v>
      </c>
      <c r="E1542" s="1">
        <v>41698</v>
      </c>
      <c r="F1542">
        <v>39600</v>
      </c>
      <c r="G1542">
        <v>9.16</v>
      </c>
      <c r="H1542">
        <v>12.5</v>
      </c>
      <c r="I1542">
        <v>55.62</v>
      </c>
      <c r="J1542">
        <v>791653</v>
      </c>
      <c r="K1542" s="1">
        <v>41698</v>
      </c>
      <c r="L1542">
        <v>14820</v>
      </c>
      <c r="M1542">
        <v>7.95</v>
      </c>
      <c r="N1542">
        <v>11</v>
      </c>
      <c r="O1542">
        <v>50</v>
      </c>
      <c r="P1542" s="1">
        <v>42094</v>
      </c>
      <c r="Q1542">
        <v>0</v>
      </c>
      <c r="R1542" t="s">
        <v>43</v>
      </c>
      <c r="S1542">
        <v>9.1</v>
      </c>
      <c r="T1542" t="s">
        <v>112</v>
      </c>
      <c r="U1542" t="s">
        <v>33</v>
      </c>
      <c r="V1542" t="s">
        <v>34</v>
      </c>
      <c r="W1542" t="s">
        <v>34</v>
      </c>
      <c r="X1542" t="s">
        <v>1835</v>
      </c>
      <c r="Y1542">
        <v>2014</v>
      </c>
      <c r="Z1542">
        <v>2014</v>
      </c>
      <c r="AA1542">
        <v>0.39</v>
      </c>
    </row>
    <row r="1543" spans="1:27" x14ac:dyDescent="0.25">
      <c r="A1543" t="s">
        <v>1832</v>
      </c>
      <c r="B1543" t="s">
        <v>1207</v>
      </c>
      <c r="C1543" t="s">
        <v>1873</v>
      </c>
      <c r="D1543" t="s">
        <v>30</v>
      </c>
      <c r="E1543" s="1">
        <v>41712</v>
      </c>
      <c r="F1543">
        <v>39200</v>
      </c>
      <c r="G1543">
        <v>9.16</v>
      </c>
      <c r="H1543">
        <v>12.5</v>
      </c>
      <c r="I1543">
        <v>55.62</v>
      </c>
      <c r="J1543">
        <v>1266294</v>
      </c>
      <c r="K1543" s="1">
        <v>41712</v>
      </c>
      <c r="L1543">
        <v>-9000</v>
      </c>
      <c r="M1543">
        <v>0</v>
      </c>
      <c r="N1543">
        <v>11</v>
      </c>
      <c r="O1543">
        <v>50</v>
      </c>
      <c r="P1543" s="1">
        <v>42094</v>
      </c>
      <c r="Q1543">
        <v>0</v>
      </c>
      <c r="R1543" t="s">
        <v>43</v>
      </c>
      <c r="S1543">
        <v>9.1</v>
      </c>
      <c r="T1543" t="s">
        <v>112</v>
      </c>
      <c r="U1543" t="s">
        <v>33</v>
      </c>
      <c r="V1543" t="s">
        <v>34</v>
      </c>
      <c r="W1543" t="s">
        <v>34</v>
      </c>
      <c r="X1543" t="s">
        <v>1835</v>
      </c>
      <c r="Y1543">
        <v>2014</v>
      </c>
      <c r="Z1543">
        <v>2014</v>
      </c>
      <c r="AA1543">
        <v>0.39</v>
      </c>
    </row>
    <row r="1544" spans="1:27" x14ac:dyDescent="0.25">
      <c r="A1544" t="s">
        <v>1832</v>
      </c>
      <c r="B1544" t="s">
        <v>1207</v>
      </c>
      <c r="C1544" t="s">
        <v>1874</v>
      </c>
      <c r="D1544" t="s">
        <v>30</v>
      </c>
      <c r="E1544" s="1">
        <v>41712</v>
      </c>
      <c r="F1544">
        <v>10117</v>
      </c>
      <c r="G1544">
        <v>9.7200000000000006</v>
      </c>
      <c r="H1544">
        <v>13.5</v>
      </c>
      <c r="I1544">
        <v>55.62</v>
      </c>
      <c r="J1544">
        <v>100370</v>
      </c>
      <c r="K1544" s="1">
        <v>41712</v>
      </c>
      <c r="L1544">
        <v>3280</v>
      </c>
      <c r="M1544">
        <v>0</v>
      </c>
      <c r="N1544">
        <v>12</v>
      </c>
      <c r="O1544">
        <v>50</v>
      </c>
      <c r="P1544" s="1">
        <v>42094</v>
      </c>
      <c r="Q1544">
        <v>100370</v>
      </c>
      <c r="R1544" t="s">
        <v>31</v>
      </c>
      <c r="S1544">
        <v>9.1</v>
      </c>
      <c r="T1544" t="s">
        <v>112</v>
      </c>
      <c r="U1544" t="s">
        <v>33</v>
      </c>
      <c r="V1544" t="s">
        <v>34</v>
      </c>
      <c r="W1544" t="s">
        <v>34</v>
      </c>
      <c r="X1544" t="s">
        <v>1835</v>
      </c>
      <c r="Y1544">
        <v>2014</v>
      </c>
      <c r="Z1544">
        <v>2014</v>
      </c>
      <c r="AA1544">
        <v>0.39</v>
      </c>
    </row>
    <row r="1545" spans="1:27" x14ac:dyDescent="0.25">
      <c r="A1545" t="s">
        <v>1832</v>
      </c>
      <c r="B1545" t="s">
        <v>1207</v>
      </c>
      <c r="C1545" t="s">
        <v>1875</v>
      </c>
      <c r="D1545" t="s">
        <v>30</v>
      </c>
      <c r="E1545" s="1">
        <v>41828</v>
      </c>
      <c r="F1545">
        <v>57200</v>
      </c>
      <c r="G1545">
        <v>9.07</v>
      </c>
      <c r="H1545">
        <v>12.5</v>
      </c>
      <c r="I1545">
        <v>55.02</v>
      </c>
      <c r="J1545">
        <v>733621</v>
      </c>
      <c r="K1545" s="1">
        <v>41828</v>
      </c>
      <c r="L1545">
        <v>41125</v>
      </c>
      <c r="M1545">
        <v>7.95</v>
      </c>
      <c r="N1545">
        <v>11</v>
      </c>
      <c r="O1545">
        <v>50</v>
      </c>
      <c r="P1545" s="1">
        <v>42247</v>
      </c>
      <c r="Q1545">
        <v>721913</v>
      </c>
      <c r="R1545" t="s">
        <v>31</v>
      </c>
      <c r="S1545">
        <v>8.3000000000000007</v>
      </c>
      <c r="T1545" t="s">
        <v>112</v>
      </c>
      <c r="U1545" t="s">
        <v>33</v>
      </c>
      <c r="V1545" t="s">
        <v>34</v>
      </c>
      <c r="W1545" t="s">
        <v>34</v>
      </c>
      <c r="X1545" t="s">
        <v>1835</v>
      </c>
      <c r="Y1545">
        <v>2014</v>
      </c>
      <c r="Z1545">
        <v>2014</v>
      </c>
      <c r="AA1545">
        <v>0.39</v>
      </c>
    </row>
    <row r="1546" spans="1:27" x14ac:dyDescent="0.25">
      <c r="A1546" t="s">
        <v>1832</v>
      </c>
      <c r="B1546" t="s">
        <v>1833</v>
      </c>
      <c r="C1546" t="s">
        <v>1876</v>
      </c>
      <c r="D1546" t="s">
        <v>30</v>
      </c>
      <c r="E1546" s="1">
        <v>41969</v>
      </c>
      <c r="F1546">
        <v>0</v>
      </c>
      <c r="G1546">
        <v>7.47</v>
      </c>
      <c r="H1546">
        <v>10.52</v>
      </c>
      <c r="I1546">
        <v>45.14</v>
      </c>
      <c r="J1546">
        <v>2372984.4909999999</v>
      </c>
      <c r="K1546" s="1">
        <v>41969</v>
      </c>
      <c r="L1546">
        <v>0</v>
      </c>
      <c r="M1546">
        <v>6.88</v>
      </c>
      <c r="N1546">
        <v>9.6999999999999993</v>
      </c>
      <c r="O1546">
        <v>42.89</v>
      </c>
      <c r="P1546" s="1">
        <v>41639</v>
      </c>
      <c r="Q1546">
        <v>0</v>
      </c>
      <c r="R1546" t="s">
        <v>43</v>
      </c>
      <c r="S1546">
        <v>8</v>
      </c>
      <c r="T1546" t="s">
        <v>32</v>
      </c>
      <c r="U1546" t="s">
        <v>33</v>
      </c>
      <c r="V1546" t="s">
        <v>34</v>
      </c>
      <c r="W1546" t="s">
        <v>34</v>
      </c>
      <c r="X1546" t="s">
        <v>1835</v>
      </c>
      <c r="Y1546">
        <v>2014</v>
      </c>
      <c r="Z1546">
        <v>2014</v>
      </c>
      <c r="AA1546">
        <v>0.39</v>
      </c>
    </row>
    <row r="1547" spans="1:27" x14ac:dyDescent="0.25">
      <c r="A1547" t="s">
        <v>1832</v>
      </c>
      <c r="B1547" t="s">
        <v>1839</v>
      </c>
      <c r="C1547" t="s">
        <v>1877</v>
      </c>
      <c r="D1547" t="s">
        <v>38</v>
      </c>
      <c r="E1547" s="1">
        <v>42237</v>
      </c>
      <c r="F1547">
        <v>31780.196</v>
      </c>
      <c r="G1547">
        <v>7.9</v>
      </c>
      <c r="H1547">
        <v>10.9</v>
      </c>
      <c r="I1547">
        <v>43.31</v>
      </c>
      <c r="J1547">
        <v>428635.891</v>
      </c>
      <c r="K1547" s="1">
        <v>42237</v>
      </c>
      <c r="L1547">
        <v>25200</v>
      </c>
      <c r="M1547">
        <v>7.35</v>
      </c>
      <c r="N1547">
        <v>9.75</v>
      </c>
      <c r="O1547">
        <v>42.01</v>
      </c>
      <c r="P1547" s="1">
        <v>41639</v>
      </c>
      <c r="Q1547">
        <v>0</v>
      </c>
      <c r="R1547" t="s">
        <v>43</v>
      </c>
      <c r="S1547">
        <v>15.9333333333333</v>
      </c>
      <c r="T1547" t="s">
        <v>39</v>
      </c>
      <c r="U1547" t="s">
        <v>40</v>
      </c>
      <c r="V1547" t="s">
        <v>34</v>
      </c>
      <c r="W1547" t="s">
        <v>41</v>
      </c>
      <c r="X1547" t="s">
        <v>1835</v>
      </c>
      <c r="Y1547">
        <v>2015</v>
      </c>
      <c r="Z1547">
        <v>2015</v>
      </c>
      <c r="AA1547">
        <v>0.39</v>
      </c>
    </row>
    <row r="1548" spans="1:27" x14ac:dyDescent="0.25">
      <c r="A1548" t="s">
        <v>1832</v>
      </c>
      <c r="B1548" t="s">
        <v>1207</v>
      </c>
      <c r="C1548" t="s">
        <v>1878</v>
      </c>
      <c r="D1548" t="s">
        <v>30</v>
      </c>
      <c r="E1548" s="1">
        <v>42053</v>
      </c>
      <c r="F1548">
        <v>36935</v>
      </c>
      <c r="G1548">
        <v>7.88</v>
      </c>
      <c r="H1548">
        <v>11</v>
      </c>
      <c r="I1548">
        <v>52.03</v>
      </c>
      <c r="J1548">
        <v>0</v>
      </c>
      <c r="K1548" s="1">
        <v>42053</v>
      </c>
      <c r="L1548">
        <v>36868</v>
      </c>
      <c r="M1548">
        <v>7.88</v>
      </c>
      <c r="N1548">
        <v>11</v>
      </c>
      <c r="O1548">
        <v>52.03</v>
      </c>
      <c r="P1548" s="1">
        <v>42460</v>
      </c>
      <c r="Q1548">
        <v>703578</v>
      </c>
      <c r="R1548" t="s">
        <v>31</v>
      </c>
      <c r="S1548">
        <v>8.8000000000000007</v>
      </c>
      <c r="T1548" t="s">
        <v>112</v>
      </c>
      <c r="U1548" t="s">
        <v>40</v>
      </c>
      <c r="V1548" t="s">
        <v>34</v>
      </c>
      <c r="W1548" t="s">
        <v>34</v>
      </c>
      <c r="X1548" t="s">
        <v>1835</v>
      </c>
      <c r="Y1548">
        <v>2015</v>
      </c>
      <c r="Z1548">
        <v>2015</v>
      </c>
      <c r="AA1548">
        <v>0.39</v>
      </c>
    </row>
    <row r="1549" spans="1:27" x14ac:dyDescent="0.25">
      <c r="A1549" t="s">
        <v>1832</v>
      </c>
      <c r="B1549" t="s">
        <v>1207</v>
      </c>
      <c r="C1549" t="s">
        <v>1879</v>
      </c>
      <c r="D1549" t="s">
        <v>30</v>
      </c>
      <c r="E1549" s="1">
        <v>42075</v>
      </c>
      <c r="F1549">
        <v>-2226</v>
      </c>
      <c r="G1549">
        <v>0</v>
      </c>
      <c r="H1549">
        <v>12</v>
      </c>
      <c r="I1549">
        <v>52.03</v>
      </c>
      <c r="J1549">
        <v>102557</v>
      </c>
      <c r="K1549" s="1">
        <v>42075</v>
      </c>
      <c r="L1549">
        <v>-6400</v>
      </c>
      <c r="M1549">
        <v>8.4</v>
      </c>
      <c r="N1549">
        <v>12</v>
      </c>
      <c r="O1549">
        <v>52.03</v>
      </c>
      <c r="P1549" s="1">
        <v>42460</v>
      </c>
      <c r="Q1549">
        <v>102557</v>
      </c>
      <c r="R1549" t="s">
        <v>31</v>
      </c>
      <c r="S1549">
        <v>8.9666666666666597</v>
      </c>
      <c r="T1549" t="s">
        <v>112</v>
      </c>
      <c r="U1549" t="s">
        <v>40</v>
      </c>
      <c r="V1549" t="s">
        <v>34</v>
      </c>
      <c r="W1549" t="s">
        <v>34</v>
      </c>
      <c r="X1549" t="s">
        <v>1835</v>
      </c>
      <c r="Y1549">
        <v>2015</v>
      </c>
      <c r="Z1549">
        <v>2015</v>
      </c>
      <c r="AA1549">
        <v>0.39</v>
      </c>
    </row>
    <row r="1550" spans="1:27" x14ac:dyDescent="0.25">
      <c r="A1550" t="s">
        <v>1832</v>
      </c>
      <c r="B1550" t="s">
        <v>1207</v>
      </c>
      <c r="C1550" t="s">
        <v>1880</v>
      </c>
      <c r="D1550" t="s">
        <v>30</v>
      </c>
      <c r="E1550" s="1">
        <v>42075</v>
      </c>
      <c r="F1550">
        <v>13500</v>
      </c>
      <c r="G1550">
        <v>7.88</v>
      </c>
      <c r="H1550">
        <v>11</v>
      </c>
      <c r="I1550">
        <v>52.03</v>
      </c>
      <c r="J1550">
        <v>372414</v>
      </c>
      <c r="K1550" s="1">
        <v>42075</v>
      </c>
      <c r="L1550">
        <v>11400</v>
      </c>
      <c r="M1550">
        <v>7.88</v>
      </c>
      <c r="N1550">
        <v>11</v>
      </c>
      <c r="O1550">
        <v>52.03</v>
      </c>
      <c r="P1550" s="1">
        <v>42460</v>
      </c>
      <c r="Q1550">
        <v>373082</v>
      </c>
      <c r="R1550" t="s">
        <v>31</v>
      </c>
      <c r="S1550">
        <v>8.9666666666666597</v>
      </c>
      <c r="T1550" t="s">
        <v>112</v>
      </c>
      <c r="U1550" t="s">
        <v>40</v>
      </c>
      <c r="V1550" t="s">
        <v>34</v>
      </c>
      <c r="W1550" t="s">
        <v>34</v>
      </c>
      <c r="X1550" t="s">
        <v>1835</v>
      </c>
      <c r="Y1550">
        <v>2015</v>
      </c>
      <c r="Z1550">
        <v>2015</v>
      </c>
      <c r="AA1550">
        <v>0.39</v>
      </c>
    </row>
    <row r="1551" spans="1:27" x14ac:dyDescent="0.25">
      <c r="A1551" t="s">
        <v>1832</v>
      </c>
      <c r="B1551" t="s">
        <v>1207</v>
      </c>
      <c r="C1551" t="s">
        <v>1881</v>
      </c>
      <c r="D1551" t="s">
        <v>30</v>
      </c>
      <c r="E1551" s="1">
        <v>42075</v>
      </c>
      <c r="F1551">
        <v>5800</v>
      </c>
      <c r="G1551">
        <v>7.88</v>
      </c>
      <c r="H1551">
        <v>11</v>
      </c>
      <c r="I1551">
        <v>52.03</v>
      </c>
      <c r="J1551">
        <v>1215592</v>
      </c>
      <c r="K1551" s="1">
        <v>42075</v>
      </c>
      <c r="L1551">
        <v>5800</v>
      </c>
      <c r="M1551">
        <v>7.88</v>
      </c>
      <c r="N1551">
        <v>11</v>
      </c>
      <c r="O1551">
        <v>52.03</v>
      </c>
      <c r="P1551" s="1">
        <v>42460</v>
      </c>
      <c r="Q1551">
        <v>1215592</v>
      </c>
      <c r="R1551" t="s">
        <v>31</v>
      </c>
      <c r="S1551">
        <v>8.9666666666666597</v>
      </c>
      <c r="T1551" t="s">
        <v>112</v>
      </c>
      <c r="U1551" t="s">
        <v>40</v>
      </c>
      <c r="V1551" t="s">
        <v>34</v>
      </c>
      <c r="W1551" t="s">
        <v>34</v>
      </c>
      <c r="X1551" t="s">
        <v>1835</v>
      </c>
      <c r="Y1551">
        <v>2015</v>
      </c>
      <c r="Z1551">
        <v>2015</v>
      </c>
      <c r="AA1551">
        <v>0.39</v>
      </c>
    </row>
    <row r="1552" spans="1:27" x14ac:dyDescent="0.25">
      <c r="A1552" t="s">
        <v>1832</v>
      </c>
      <c r="B1552" t="s">
        <v>1207</v>
      </c>
      <c r="C1552" t="s">
        <v>1882</v>
      </c>
      <c r="D1552" t="s">
        <v>30</v>
      </c>
      <c r="E1552" s="1">
        <v>42331</v>
      </c>
      <c r="F1552">
        <v>0</v>
      </c>
      <c r="G1552">
        <v>0</v>
      </c>
      <c r="H1552">
        <v>0</v>
      </c>
      <c r="I1552">
        <v>0</v>
      </c>
      <c r="J1552">
        <v>8921000</v>
      </c>
      <c r="K1552" s="1">
        <v>42331</v>
      </c>
      <c r="L1552">
        <v>0</v>
      </c>
      <c r="M1552">
        <v>0</v>
      </c>
      <c r="N1552">
        <v>0</v>
      </c>
      <c r="O1552">
        <v>0</v>
      </c>
      <c r="P1552" s="1">
        <v>42004</v>
      </c>
      <c r="Q1552">
        <v>0</v>
      </c>
      <c r="R1552" t="s">
        <v>43</v>
      </c>
      <c r="S1552">
        <v>7.9</v>
      </c>
      <c r="T1552" t="s">
        <v>32</v>
      </c>
      <c r="U1552" t="s">
        <v>33</v>
      </c>
      <c r="V1552" t="s">
        <v>34</v>
      </c>
      <c r="W1552" t="s">
        <v>34</v>
      </c>
      <c r="X1552" t="s">
        <v>1835</v>
      </c>
      <c r="Y1552">
        <v>2015</v>
      </c>
      <c r="Z1552">
        <v>2015</v>
      </c>
      <c r="AA1552">
        <v>0.39</v>
      </c>
    </row>
    <row r="1553" spans="1:27" x14ac:dyDescent="0.25">
      <c r="A1553" t="s">
        <v>1832</v>
      </c>
      <c r="B1553" t="s">
        <v>1207</v>
      </c>
      <c r="C1553" t="s">
        <v>1883</v>
      </c>
      <c r="D1553" t="s">
        <v>30</v>
      </c>
      <c r="E1553" s="1">
        <v>42115</v>
      </c>
      <c r="F1553">
        <v>60532</v>
      </c>
      <c r="G1553">
        <v>7.88</v>
      </c>
      <c r="H1553">
        <v>11</v>
      </c>
      <c r="I1553">
        <v>52.03</v>
      </c>
      <c r="J1553">
        <v>939676</v>
      </c>
      <c r="K1553" s="1">
        <v>42115</v>
      </c>
      <c r="L1553">
        <v>60532</v>
      </c>
      <c r="M1553">
        <v>7.88</v>
      </c>
      <c r="N1553">
        <v>11</v>
      </c>
      <c r="O1553">
        <v>52.03</v>
      </c>
      <c r="P1553" s="1">
        <v>42613</v>
      </c>
      <c r="Q1553">
        <v>939676</v>
      </c>
      <c r="R1553" t="s">
        <v>31</v>
      </c>
      <c r="S1553">
        <v>5.7333333333333298</v>
      </c>
      <c r="T1553" t="s">
        <v>112</v>
      </c>
      <c r="U1553" t="s">
        <v>40</v>
      </c>
      <c r="V1553" t="s">
        <v>34</v>
      </c>
      <c r="W1553" t="s">
        <v>34</v>
      </c>
      <c r="X1553" t="s">
        <v>1835</v>
      </c>
      <c r="Y1553">
        <v>2015</v>
      </c>
      <c r="Z1553">
        <v>2015</v>
      </c>
      <c r="AA1553">
        <v>0.39</v>
      </c>
    </row>
    <row r="1554" spans="1:27" x14ac:dyDescent="0.25">
      <c r="A1554" t="s">
        <v>1832</v>
      </c>
      <c r="B1554" t="s">
        <v>1207</v>
      </c>
      <c r="C1554" t="s">
        <v>1884</v>
      </c>
      <c r="D1554" t="s">
        <v>30</v>
      </c>
      <c r="E1554" s="1">
        <v>42429</v>
      </c>
      <c r="F1554">
        <v>21347</v>
      </c>
      <c r="G1554">
        <v>8.1</v>
      </c>
      <c r="H1554">
        <v>12</v>
      </c>
      <c r="I1554">
        <v>49.99</v>
      </c>
      <c r="J1554">
        <v>126622</v>
      </c>
      <c r="K1554" s="1">
        <v>42429</v>
      </c>
      <c r="L1554">
        <v>21000</v>
      </c>
      <c r="M1554">
        <v>7.9</v>
      </c>
      <c r="N1554">
        <v>11.6</v>
      </c>
      <c r="O1554">
        <v>49.99</v>
      </c>
      <c r="P1554" s="1">
        <v>42825</v>
      </c>
      <c r="Q1554">
        <v>131701</v>
      </c>
      <c r="R1554" t="s">
        <v>31</v>
      </c>
      <c r="S1554">
        <v>9.1</v>
      </c>
      <c r="T1554" t="s">
        <v>112</v>
      </c>
      <c r="U1554" t="s">
        <v>33</v>
      </c>
      <c r="V1554" t="s">
        <v>34</v>
      </c>
      <c r="W1554" t="s">
        <v>34</v>
      </c>
      <c r="X1554" t="s">
        <v>1835</v>
      </c>
      <c r="Y1554">
        <v>2016</v>
      </c>
      <c r="Z1554">
        <v>2016</v>
      </c>
      <c r="AA1554">
        <v>0.39</v>
      </c>
    </row>
    <row r="1555" spans="1:27" x14ac:dyDescent="0.25">
      <c r="A1555" t="s">
        <v>1832</v>
      </c>
      <c r="B1555" t="s">
        <v>1207</v>
      </c>
      <c r="C1555" t="s">
        <v>1885</v>
      </c>
      <c r="D1555" t="s">
        <v>30</v>
      </c>
      <c r="E1555" s="1">
        <v>42429</v>
      </c>
      <c r="F1555">
        <v>-7800</v>
      </c>
      <c r="G1555">
        <v>7.6</v>
      </c>
      <c r="H1555">
        <v>11</v>
      </c>
      <c r="I1555">
        <v>49.99</v>
      </c>
      <c r="J1555">
        <v>353900</v>
      </c>
      <c r="K1555" s="1">
        <v>42429</v>
      </c>
      <c r="L1555">
        <v>-9266</v>
      </c>
      <c r="M1555">
        <v>7.4</v>
      </c>
      <c r="N1555">
        <v>10.6</v>
      </c>
      <c r="O1555">
        <v>49.99</v>
      </c>
      <c r="P1555" s="1">
        <v>42825</v>
      </c>
      <c r="Q1555">
        <v>355696</v>
      </c>
      <c r="R1555" t="s">
        <v>31</v>
      </c>
      <c r="S1555">
        <v>9.1</v>
      </c>
      <c r="T1555" t="s">
        <v>112</v>
      </c>
      <c r="U1555" t="s">
        <v>33</v>
      </c>
      <c r="V1555" t="s">
        <v>34</v>
      </c>
      <c r="W1555" t="s">
        <v>34</v>
      </c>
      <c r="X1555" t="s">
        <v>1835</v>
      </c>
      <c r="Y1555">
        <v>2016</v>
      </c>
      <c r="Z1555">
        <v>2016</v>
      </c>
      <c r="AA1555">
        <v>0.39</v>
      </c>
    </row>
    <row r="1556" spans="1:27" x14ac:dyDescent="0.25">
      <c r="A1556" t="s">
        <v>1832</v>
      </c>
      <c r="B1556" t="s">
        <v>1207</v>
      </c>
      <c r="C1556" t="s">
        <v>1886</v>
      </c>
      <c r="D1556" t="s">
        <v>30</v>
      </c>
      <c r="E1556" s="1">
        <v>42429</v>
      </c>
      <c r="F1556">
        <v>11500</v>
      </c>
      <c r="G1556">
        <v>7.6</v>
      </c>
      <c r="H1556">
        <v>11</v>
      </c>
      <c r="I1556">
        <v>49.99</v>
      </c>
      <c r="J1556">
        <v>1211590</v>
      </c>
      <c r="K1556" s="1">
        <v>42429</v>
      </c>
      <c r="L1556">
        <v>6640</v>
      </c>
      <c r="M1556">
        <v>7.4</v>
      </c>
      <c r="N1556">
        <v>10.6</v>
      </c>
      <c r="O1556">
        <v>49.99</v>
      </c>
      <c r="P1556" s="1">
        <v>42825</v>
      </c>
      <c r="Q1556">
        <v>1219406</v>
      </c>
      <c r="R1556" t="s">
        <v>31</v>
      </c>
      <c r="S1556">
        <v>9.1</v>
      </c>
      <c r="T1556" t="s">
        <v>112</v>
      </c>
      <c r="U1556" t="s">
        <v>33</v>
      </c>
      <c r="V1556" t="s">
        <v>34</v>
      </c>
      <c r="W1556" t="s">
        <v>34</v>
      </c>
      <c r="X1556" t="s">
        <v>1835</v>
      </c>
      <c r="Y1556">
        <v>2016</v>
      </c>
      <c r="Z1556">
        <v>2016</v>
      </c>
      <c r="AA1556">
        <v>0.39</v>
      </c>
    </row>
    <row r="1557" spans="1:27" x14ac:dyDescent="0.25">
      <c r="A1557" t="s">
        <v>1832</v>
      </c>
      <c r="B1557" t="s">
        <v>1207</v>
      </c>
      <c r="C1557" t="s">
        <v>1887</v>
      </c>
      <c r="D1557" t="s">
        <v>30</v>
      </c>
      <c r="E1557" s="1">
        <v>42429</v>
      </c>
      <c r="F1557">
        <v>-15485</v>
      </c>
      <c r="G1557">
        <v>7.6</v>
      </c>
      <c r="H1557">
        <v>11</v>
      </c>
      <c r="I1557">
        <v>49.99</v>
      </c>
      <c r="J1557">
        <v>645405</v>
      </c>
      <c r="K1557" s="1">
        <v>42429</v>
      </c>
      <c r="L1557">
        <v>-16772</v>
      </c>
      <c r="M1557">
        <v>7.4</v>
      </c>
      <c r="N1557">
        <v>10.6</v>
      </c>
      <c r="O1557">
        <v>49.99</v>
      </c>
      <c r="P1557" s="1">
        <v>42825</v>
      </c>
      <c r="Q1557">
        <v>655745</v>
      </c>
      <c r="R1557" t="s">
        <v>31</v>
      </c>
      <c r="S1557">
        <v>9.1</v>
      </c>
      <c r="T1557" t="s">
        <v>112</v>
      </c>
      <c r="U1557" t="s">
        <v>33</v>
      </c>
      <c r="V1557" t="s">
        <v>34</v>
      </c>
      <c r="W1557" t="s">
        <v>34</v>
      </c>
      <c r="X1557" t="s">
        <v>1835</v>
      </c>
      <c r="Y1557">
        <v>2016</v>
      </c>
      <c r="Z1557">
        <v>2016</v>
      </c>
      <c r="AA1557">
        <v>0.39</v>
      </c>
    </row>
    <row r="1558" spans="1:27" x14ac:dyDescent="0.25">
      <c r="A1558" t="s">
        <v>1832</v>
      </c>
      <c r="B1558" t="s">
        <v>720</v>
      </c>
      <c r="C1558" t="s">
        <v>1888</v>
      </c>
      <c r="D1558" t="s">
        <v>30</v>
      </c>
      <c r="E1558" s="1">
        <v>42402</v>
      </c>
      <c r="F1558">
        <v>7155.9359999999997</v>
      </c>
      <c r="G1558">
        <v>7.51</v>
      </c>
      <c r="H1558">
        <v>10.5</v>
      </c>
      <c r="I1558">
        <v>54.07</v>
      </c>
      <c r="J1558">
        <v>222177.304</v>
      </c>
      <c r="K1558" s="1">
        <v>42402</v>
      </c>
      <c r="L1558">
        <v>5499.9870000000001</v>
      </c>
      <c r="M1558">
        <v>0</v>
      </c>
      <c r="N1558">
        <v>0</v>
      </c>
      <c r="O1558">
        <v>0</v>
      </c>
      <c r="P1558" s="1">
        <v>42004</v>
      </c>
      <c r="Q1558">
        <v>0</v>
      </c>
      <c r="R1558" t="s">
        <v>43</v>
      </c>
      <c r="S1558">
        <v>7.2333333333333298</v>
      </c>
      <c r="T1558" t="s">
        <v>32</v>
      </c>
      <c r="U1558" t="s">
        <v>40</v>
      </c>
      <c r="V1558" t="s">
        <v>34</v>
      </c>
      <c r="W1558" t="s">
        <v>34</v>
      </c>
      <c r="X1558" t="s">
        <v>1835</v>
      </c>
      <c r="Y1558">
        <v>2016</v>
      </c>
      <c r="Z1558">
        <v>2016</v>
      </c>
      <c r="AA1558">
        <v>0.39</v>
      </c>
    </row>
    <row r="1559" spans="1:27" x14ac:dyDescent="0.25">
      <c r="A1559" t="s">
        <v>1832</v>
      </c>
      <c r="B1559" t="s">
        <v>1207</v>
      </c>
      <c r="C1559" t="s">
        <v>1889</v>
      </c>
      <c r="D1559" t="s">
        <v>30</v>
      </c>
      <c r="E1559" s="1">
        <v>42458</v>
      </c>
      <c r="F1559">
        <v>41643</v>
      </c>
      <c r="G1559">
        <v>7.1</v>
      </c>
      <c r="H1559">
        <v>10</v>
      </c>
      <c r="I1559">
        <v>49.99</v>
      </c>
      <c r="J1559">
        <v>389204</v>
      </c>
      <c r="K1559" s="1">
        <v>42458</v>
      </c>
      <c r="L1559">
        <v>40361</v>
      </c>
      <c r="M1559">
        <v>6.9</v>
      </c>
      <c r="N1559">
        <v>9.6</v>
      </c>
      <c r="O1559">
        <v>49.99</v>
      </c>
      <c r="P1559" s="1">
        <v>42825</v>
      </c>
      <c r="Q1559">
        <v>389088</v>
      </c>
      <c r="R1559" t="s">
        <v>31</v>
      </c>
      <c r="S1559">
        <v>9.0666666666666593</v>
      </c>
      <c r="T1559" t="s">
        <v>112</v>
      </c>
      <c r="U1559" t="s">
        <v>33</v>
      </c>
      <c r="V1559" t="s">
        <v>34</v>
      </c>
      <c r="W1559" t="s">
        <v>34</v>
      </c>
      <c r="X1559" t="s">
        <v>1835</v>
      </c>
      <c r="Y1559">
        <v>2016</v>
      </c>
      <c r="Z1559">
        <v>2016</v>
      </c>
      <c r="AA1559">
        <v>0.39</v>
      </c>
    </row>
    <row r="1560" spans="1:27" x14ac:dyDescent="0.25">
      <c r="A1560" t="s">
        <v>1832</v>
      </c>
      <c r="B1560" t="s">
        <v>1207</v>
      </c>
      <c r="C1560" t="s">
        <v>1890</v>
      </c>
      <c r="D1560" t="s">
        <v>30</v>
      </c>
      <c r="E1560" s="1">
        <v>42551</v>
      </c>
      <c r="F1560">
        <v>-23000</v>
      </c>
      <c r="G1560">
        <v>7.4</v>
      </c>
      <c r="H1560">
        <v>10.6</v>
      </c>
      <c r="I1560">
        <v>49.99</v>
      </c>
      <c r="J1560">
        <v>825004</v>
      </c>
      <c r="K1560" s="1">
        <v>42551</v>
      </c>
      <c r="L1560">
        <v>-25700</v>
      </c>
      <c r="M1560">
        <v>7.4</v>
      </c>
      <c r="N1560">
        <v>10.6</v>
      </c>
      <c r="O1560">
        <v>49.99</v>
      </c>
      <c r="P1560" s="1">
        <v>42978</v>
      </c>
      <c r="Q1560">
        <v>825004</v>
      </c>
      <c r="R1560" t="s">
        <v>31</v>
      </c>
      <c r="S1560">
        <v>9.1</v>
      </c>
      <c r="T1560" t="s">
        <v>112</v>
      </c>
      <c r="U1560" t="s">
        <v>33</v>
      </c>
      <c r="V1560" t="s">
        <v>34</v>
      </c>
      <c r="W1560" t="s">
        <v>34</v>
      </c>
      <c r="X1560" t="s">
        <v>1835</v>
      </c>
      <c r="Y1560">
        <v>2016</v>
      </c>
      <c r="Z1560">
        <v>2016</v>
      </c>
      <c r="AA1560">
        <v>0.39</v>
      </c>
    </row>
    <row r="1561" spans="1:27" x14ac:dyDescent="0.25">
      <c r="A1561" t="s">
        <v>1832</v>
      </c>
      <c r="B1561" t="s">
        <v>1207</v>
      </c>
      <c r="C1561" t="s">
        <v>1891</v>
      </c>
      <c r="D1561" t="s">
        <v>30</v>
      </c>
      <c r="E1561" s="1">
        <v>42604</v>
      </c>
      <c r="F1561">
        <v>24329</v>
      </c>
      <c r="G1561">
        <v>7.1</v>
      </c>
      <c r="H1561">
        <v>10</v>
      </c>
      <c r="I1561">
        <v>49.99</v>
      </c>
      <c r="J1561">
        <v>120935</v>
      </c>
      <c r="K1561" s="1">
        <v>42604</v>
      </c>
      <c r="L1561">
        <v>21300</v>
      </c>
      <c r="M1561">
        <v>0</v>
      </c>
      <c r="N1561">
        <v>0</v>
      </c>
      <c r="O1561">
        <v>0</v>
      </c>
      <c r="P1561" s="1">
        <v>42978</v>
      </c>
      <c r="Q1561">
        <v>0</v>
      </c>
      <c r="R1561" t="s">
        <v>43</v>
      </c>
      <c r="S1561">
        <v>8.8333333333333304</v>
      </c>
      <c r="T1561" t="s">
        <v>112</v>
      </c>
      <c r="U1561" t="s">
        <v>40</v>
      </c>
      <c r="V1561" t="s">
        <v>34</v>
      </c>
      <c r="W1561" t="s">
        <v>34</v>
      </c>
      <c r="X1561" t="s">
        <v>1835</v>
      </c>
      <c r="Y1561">
        <v>2016</v>
      </c>
      <c r="Z1561">
        <v>2016</v>
      </c>
      <c r="AA1561">
        <v>0.39</v>
      </c>
    </row>
    <row r="1562" spans="1:27" x14ac:dyDescent="0.25">
      <c r="A1562" t="s">
        <v>1832</v>
      </c>
      <c r="B1562" t="s">
        <v>1833</v>
      </c>
      <c r="C1562" t="s">
        <v>1892</v>
      </c>
      <c r="D1562" t="s">
        <v>30</v>
      </c>
      <c r="E1562" s="1">
        <v>42734</v>
      </c>
      <c r="F1562">
        <v>3400</v>
      </c>
      <c r="G1562">
        <v>7.62</v>
      </c>
      <c r="H1562">
        <v>10.7</v>
      </c>
      <c r="I1562">
        <v>47.2</v>
      </c>
      <c r="J1562">
        <v>163129.79199999999</v>
      </c>
      <c r="K1562" s="1">
        <v>42734</v>
      </c>
      <c r="L1562">
        <v>3300</v>
      </c>
      <c r="M1562">
        <v>7.3</v>
      </c>
      <c r="N1562">
        <v>10</v>
      </c>
      <c r="O1562">
        <v>47.22</v>
      </c>
      <c r="P1562" s="1">
        <v>43100</v>
      </c>
      <c r="Q1562">
        <v>164006.84</v>
      </c>
      <c r="R1562" t="s">
        <v>31</v>
      </c>
      <c r="S1562">
        <v>9.1333333333333293</v>
      </c>
      <c r="T1562" t="s">
        <v>112</v>
      </c>
      <c r="U1562" t="s">
        <v>40</v>
      </c>
      <c r="V1562" t="s">
        <v>34</v>
      </c>
      <c r="W1562" t="s">
        <v>34</v>
      </c>
      <c r="X1562" t="s">
        <v>1835</v>
      </c>
      <c r="Y1562">
        <v>2016</v>
      </c>
      <c r="Z1562">
        <v>2016</v>
      </c>
      <c r="AA1562">
        <v>0.39</v>
      </c>
    </row>
    <row r="1563" spans="1:27" x14ac:dyDescent="0.25">
      <c r="A1563" t="s">
        <v>1832</v>
      </c>
      <c r="B1563" t="s">
        <v>1839</v>
      </c>
      <c r="C1563" t="s">
        <v>1893</v>
      </c>
      <c r="D1563" t="s">
        <v>38</v>
      </c>
      <c r="E1563" s="1">
        <v>42811</v>
      </c>
      <c r="F1563">
        <v>37042.462</v>
      </c>
      <c r="G1563">
        <v>8.14</v>
      </c>
      <c r="H1563">
        <v>11.25</v>
      </c>
      <c r="I1563">
        <v>38.28</v>
      </c>
      <c r="J1563">
        <v>525042.473</v>
      </c>
      <c r="K1563" s="1">
        <v>42811</v>
      </c>
      <c r="L1563">
        <v>28500</v>
      </c>
      <c r="M1563">
        <v>0</v>
      </c>
      <c r="N1563">
        <v>0</v>
      </c>
      <c r="O1563">
        <v>0</v>
      </c>
      <c r="P1563" s="1">
        <v>42369</v>
      </c>
      <c r="Q1563">
        <v>0</v>
      </c>
      <c r="R1563" t="s">
        <v>43</v>
      </c>
      <c r="S1563">
        <v>10.733333333333301</v>
      </c>
      <c r="T1563" t="s">
        <v>39</v>
      </c>
      <c r="U1563" t="s">
        <v>40</v>
      </c>
      <c r="V1563" t="s">
        <v>34</v>
      </c>
      <c r="W1563" t="s">
        <v>41</v>
      </c>
      <c r="X1563" t="s">
        <v>1835</v>
      </c>
      <c r="Y1563">
        <v>2017</v>
      </c>
      <c r="Z1563">
        <v>2017</v>
      </c>
      <c r="AA1563">
        <v>0.39</v>
      </c>
    </row>
    <row r="1564" spans="1:27" x14ac:dyDescent="0.25">
      <c r="A1564" t="s">
        <v>1832</v>
      </c>
      <c r="B1564" t="s">
        <v>1207</v>
      </c>
      <c r="C1564" t="s">
        <v>1894</v>
      </c>
      <c r="D1564" t="s">
        <v>30</v>
      </c>
      <c r="E1564" s="1">
        <v>42793</v>
      </c>
      <c r="F1564">
        <v>-1112</v>
      </c>
      <c r="G1564">
        <v>8.27</v>
      </c>
      <c r="H1564">
        <v>12.5</v>
      </c>
      <c r="I1564">
        <v>49.49</v>
      </c>
      <c r="J1564">
        <v>139668</v>
      </c>
      <c r="K1564" s="1">
        <v>42793</v>
      </c>
      <c r="L1564">
        <v>-2361</v>
      </c>
      <c r="M1564">
        <v>7.73</v>
      </c>
      <c r="N1564">
        <v>11.4</v>
      </c>
      <c r="O1564">
        <v>49.49</v>
      </c>
      <c r="P1564" s="1">
        <v>43190</v>
      </c>
      <c r="Q1564">
        <v>139668</v>
      </c>
      <c r="R1564" t="s">
        <v>31</v>
      </c>
      <c r="S1564">
        <v>9.0333333333333297</v>
      </c>
      <c r="T1564" t="s">
        <v>112</v>
      </c>
      <c r="U1564" t="s">
        <v>33</v>
      </c>
      <c r="V1564" t="s">
        <v>34</v>
      </c>
      <c r="W1564" t="s">
        <v>34</v>
      </c>
      <c r="X1564" t="s">
        <v>1835</v>
      </c>
      <c r="Y1564">
        <v>2017</v>
      </c>
      <c r="Z1564">
        <v>2017</v>
      </c>
      <c r="AA1564">
        <v>0.39</v>
      </c>
    </row>
    <row r="1565" spans="1:27" x14ac:dyDescent="0.25">
      <c r="A1565" t="s">
        <v>1832</v>
      </c>
      <c r="B1565" t="s">
        <v>1207</v>
      </c>
      <c r="C1565" t="s">
        <v>1895</v>
      </c>
      <c r="D1565" t="s">
        <v>30</v>
      </c>
      <c r="E1565" s="1">
        <v>42793</v>
      </c>
      <c r="F1565">
        <v>48800</v>
      </c>
      <c r="G1565">
        <v>7.28</v>
      </c>
      <c r="H1565">
        <v>10.5</v>
      </c>
      <c r="I1565">
        <v>45.49</v>
      </c>
      <c r="J1565">
        <v>826931</v>
      </c>
      <c r="K1565" s="1">
        <v>42793</v>
      </c>
      <c r="L1565">
        <v>41437</v>
      </c>
      <c r="M1565">
        <v>6.74</v>
      </c>
      <c r="N1565">
        <v>9.4</v>
      </c>
      <c r="O1565">
        <v>49.49</v>
      </c>
      <c r="P1565" s="1">
        <v>43190</v>
      </c>
      <c r="Q1565">
        <v>826931</v>
      </c>
      <c r="R1565" t="s">
        <v>31</v>
      </c>
      <c r="S1565">
        <v>9.0333333333333297</v>
      </c>
      <c r="T1565" t="s">
        <v>112</v>
      </c>
      <c r="U1565" t="s">
        <v>33</v>
      </c>
      <c r="V1565" t="s">
        <v>34</v>
      </c>
      <c r="W1565" t="s">
        <v>34</v>
      </c>
      <c r="X1565" t="s">
        <v>1835</v>
      </c>
      <c r="Y1565">
        <v>2017</v>
      </c>
      <c r="Z1565">
        <v>2017</v>
      </c>
      <c r="AA1565">
        <v>0.39</v>
      </c>
    </row>
    <row r="1566" spans="1:27" x14ac:dyDescent="0.25">
      <c r="A1566" t="s">
        <v>1832</v>
      </c>
      <c r="B1566" t="s">
        <v>1207</v>
      </c>
      <c r="C1566" t="s">
        <v>1896</v>
      </c>
      <c r="D1566" t="s">
        <v>30</v>
      </c>
      <c r="E1566" s="1">
        <v>42793</v>
      </c>
      <c r="F1566">
        <v>920</v>
      </c>
      <c r="G1566">
        <v>7.78</v>
      </c>
      <c r="H1566">
        <v>11.5</v>
      </c>
      <c r="I1566">
        <v>49.49</v>
      </c>
      <c r="J1566">
        <v>354981</v>
      </c>
      <c r="K1566" s="1">
        <v>42793</v>
      </c>
      <c r="L1566">
        <v>-2242</v>
      </c>
      <c r="M1566">
        <v>7.24</v>
      </c>
      <c r="N1566">
        <v>10.4</v>
      </c>
      <c r="O1566">
        <v>49.49</v>
      </c>
      <c r="P1566" s="1">
        <v>43190</v>
      </c>
      <c r="Q1566">
        <v>354981</v>
      </c>
      <c r="R1566" t="s">
        <v>31</v>
      </c>
      <c r="S1566">
        <v>9.0333333333333297</v>
      </c>
      <c r="T1566" t="s">
        <v>112</v>
      </c>
      <c r="U1566" t="s">
        <v>33</v>
      </c>
      <c r="V1566" t="s">
        <v>34</v>
      </c>
      <c r="W1566" t="s">
        <v>34</v>
      </c>
      <c r="X1566" t="s">
        <v>1835</v>
      </c>
      <c r="Y1566">
        <v>2017</v>
      </c>
      <c r="Z1566">
        <v>2017</v>
      </c>
      <c r="AA1566">
        <v>0.39</v>
      </c>
    </row>
    <row r="1567" spans="1:27" x14ac:dyDescent="0.25">
      <c r="A1567" t="s">
        <v>1832</v>
      </c>
      <c r="B1567" t="s">
        <v>1207</v>
      </c>
      <c r="C1567" t="s">
        <v>1897</v>
      </c>
      <c r="D1567" t="s">
        <v>30</v>
      </c>
      <c r="E1567" s="1">
        <v>42793</v>
      </c>
      <c r="F1567">
        <v>2521</v>
      </c>
      <c r="G1567">
        <v>7.78</v>
      </c>
      <c r="H1567">
        <v>11.5</v>
      </c>
      <c r="I1567">
        <v>49.49</v>
      </c>
      <c r="J1567">
        <v>1214755</v>
      </c>
      <c r="K1567" s="1">
        <v>42793</v>
      </c>
      <c r="L1567">
        <v>-8504</v>
      </c>
      <c r="M1567">
        <v>7.24</v>
      </c>
      <c r="N1567">
        <v>10.4</v>
      </c>
      <c r="O1567">
        <v>49.49</v>
      </c>
      <c r="P1567" s="1">
        <v>43190</v>
      </c>
      <c r="Q1567">
        <v>1213707</v>
      </c>
      <c r="R1567" t="s">
        <v>31</v>
      </c>
      <c r="S1567">
        <v>9.0333333333333297</v>
      </c>
      <c r="T1567" t="s">
        <v>112</v>
      </c>
      <c r="U1567" t="s">
        <v>33</v>
      </c>
      <c r="V1567" t="s">
        <v>34</v>
      </c>
      <c r="W1567" t="s">
        <v>34</v>
      </c>
      <c r="X1567" t="s">
        <v>1835</v>
      </c>
      <c r="Y1567">
        <v>2017</v>
      </c>
      <c r="Z1567">
        <v>2017</v>
      </c>
      <c r="AA1567">
        <v>0.39</v>
      </c>
    </row>
    <row r="1568" spans="1:27" x14ac:dyDescent="0.25">
      <c r="A1568" t="s">
        <v>1832</v>
      </c>
      <c r="B1568" t="s">
        <v>1207</v>
      </c>
      <c r="C1568" t="s">
        <v>1898</v>
      </c>
      <c r="D1568" t="s">
        <v>30</v>
      </c>
      <c r="E1568" s="1">
        <v>42793</v>
      </c>
      <c r="F1568">
        <v>6250</v>
      </c>
      <c r="G1568">
        <v>7.78</v>
      </c>
      <c r="H1568">
        <v>11.5</v>
      </c>
      <c r="I1568">
        <v>49.49</v>
      </c>
      <c r="J1568">
        <v>649068</v>
      </c>
      <c r="K1568" s="1">
        <v>42793</v>
      </c>
      <c r="L1568">
        <v>469</v>
      </c>
      <c r="M1568">
        <v>7.24</v>
      </c>
      <c r="N1568">
        <v>10.4</v>
      </c>
      <c r="O1568">
        <v>49.49</v>
      </c>
      <c r="P1568" s="1">
        <v>43190</v>
      </c>
      <c r="Q1568">
        <v>649068</v>
      </c>
      <c r="R1568" t="s">
        <v>31</v>
      </c>
      <c r="S1568">
        <v>9.0333333333333297</v>
      </c>
      <c r="T1568" t="s">
        <v>112</v>
      </c>
      <c r="U1568" t="s">
        <v>33</v>
      </c>
      <c r="V1568" t="s">
        <v>34</v>
      </c>
      <c r="W1568" t="s">
        <v>34</v>
      </c>
      <c r="X1568" t="s">
        <v>1835</v>
      </c>
      <c r="Y1568">
        <v>2017</v>
      </c>
      <c r="Z1568">
        <v>2017</v>
      </c>
      <c r="AA1568">
        <v>0.39</v>
      </c>
    </row>
    <row r="1569" spans="1:27" x14ac:dyDescent="0.25">
      <c r="A1569" t="s">
        <v>1832</v>
      </c>
      <c r="B1569" t="s">
        <v>1833</v>
      </c>
      <c r="C1569" t="s">
        <v>1899</v>
      </c>
      <c r="D1569" t="s">
        <v>30</v>
      </c>
      <c r="E1569" s="1">
        <v>42649</v>
      </c>
      <c r="F1569">
        <v>0</v>
      </c>
      <c r="G1569">
        <v>0</v>
      </c>
      <c r="H1569">
        <v>10.43</v>
      </c>
      <c r="I1569">
        <v>0</v>
      </c>
      <c r="J1569">
        <v>0</v>
      </c>
      <c r="K1569" s="1">
        <v>42649</v>
      </c>
      <c r="L1569">
        <v>0</v>
      </c>
      <c r="M1569">
        <v>0</v>
      </c>
      <c r="N1569">
        <v>9.4</v>
      </c>
      <c r="O1569">
        <v>0</v>
      </c>
      <c r="P1569" t="s">
        <v>43</v>
      </c>
      <c r="Q1569">
        <v>0</v>
      </c>
      <c r="R1569" t="s">
        <v>43</v>
      </c>
      <c r="S1569">
        <v>6.3</v>
      </c>
      <c r="T1569" t="s">
        <v>112</v>
      </c>
      <c r="U1569" t="s">
        <v>33</v>
      </c>
      <c r="V1569" t="s">
        <v>34</v>
      </c>
      <c r="W1569" t="s">
        <v>34</v>
      </c>
      <c r="X1569" t="s">
        <v>1835</v>
      </c>
      <c r="Y1569">
        <v>2016</v>
      </c>
      <c r="Z1569">
        <v>2016</v>
      </c>
      <c r="AA1569">
        <v>0.39</v>
      </c>
    </row>
    <row r="1570" spans="1:27" x14ac:dyDescent="0.25">
      <c r="A1570" t="s">
        <v>1832</v>
      </c>
      <c r="B1570" t="s">
        <v>274</v>
      </c>
      <c r="C1570" t="s">
        <v>1900</v>
      </c>
      <c r="D1570" t="s">
        <v>38</v>
      </c>
      <c r="E1570" s="1">
        <v>42986</v>
      </c>
      <c r="F1570">
        <v>45638.294999999998</v>
      </c>
      <c r="G1570">
        <v>8.2100000000000009</v>
      </c>
      <c r="H1570">
        <v>10.25</v>
      </c>
      <c r="I1570">
        <v>57.55</v>
      </c>
      <c r="J1570">
        <v>925382.85699999996</v>
      </c>
      <c r="K1570" s="1">
        <v>42986</v>
      </c>
      <c r="L1570">
        <v>34000</v>
      </c>
      <c r="M1570">
        <v>0</v>
      </c>
      <c r="N1570">
        <v>0</v>
      </c>
      <c r="O1570">
        <v>0</v>
      </c>
      <c r="P1570" s="1">
        <v>43069</v>
      </c>
      <c r="Q1570">
        <v>0</v>
      </c>
      <c r="R1570" t="s">
        <v>43</v>
      </c>
      <c r="S1570">
        <v>14.5</v>
      </c>
      <c r="T1570" t="s">
        <v>39</v>
      </c>
      <c r="U1570" t="s">
        <v>40</v>
      </c>
      <c r="V1570" t="s">
        <v>34</v>
      </c>
      <c r="W1570" t="s">
        <v>41</v>
      </c>
      <c r="X1570" t="s">
        <v>1835</v>
      </c>
      <c r="Y1570">
        <v>2017</v>
      </c>
      <c r="Z1570">
        <v>2017</v>
      </c>
      <c r="AA1570">
        <v>0.39</v>
      </c>
    </row>
    <row r="1571" spans="1:27" x14ac:dyDescent="0.25">
      <c r="A1571" t="s">
        <v>1832</v>
      </c>
      <c r="B1571" t="s">
        <v>1207</v>
      </c>
      <c r="C1571" t="s">
        <v>1901</v>
      </c>
      <c r="D1571" t="s">
        <v>30</v>
      </c>
      <c r="E1571" s="1">
        <v>42551</v>
      </c>
      <c r="F1571">
        <v>11970.3</v>
      </c>
      <c r="G1571">
        <v>7.1</v>
      </c>
      <c r="H1571">
        <v>10</v>
      </c>
      <c r="I1571">
        <v>49.99</v>
      </c>
      <c r="J1571">
        <v>86160.6</v>
      </c>
      <c r="K1571" s="1">
        <v>42551</v>
      </c>
      <c r="L1571">
        <v>5394.5</v>
      </c>
      <c r="M1571">
        <v>6.9</v>
      </c>
      <c r="N1571">
        <v>9.6</v>
      </c>
      <c r="O1571">
        <v>49.99</v>
      </c>
      <c r="P1571" s="1">
        <v>42978</v>
      </c>
      <c r="Q1571">
        <v>51764.800000000003</v>
      </c>
      <c r="R1571" t="s">
        <v>31</v>
      </c>
      <c r="S1571">
        <v>9.1</v>
      </c>
      <c r="T1571" t="s">
        <v>112</v>
      </c>
      <c r="U1571" t="s">
        <v>33</v>
      </c>
      <c r="V1571" t="s">
        <v>34</v>
      </c>
      <c r="W1571" t="s">
        <v>34</v>
      </c>
      <c r="X1571" t="s">
        <v>1835</v>
      </c>
      <c r="Y1571">
        <v>2016</v>
      </c>
      <c r="Z1571">
        <v>2016</v>
      </c>
      <c r="AA1571">
        <v>0.39</v>
      </c>
    </row>
    <row r="1572" spans="1:27" x14ac:dyDescent="0.25">
      <c r="A1572" t="s">
        <v>1832</v>
      </c>
      <c r="B1572" t="s">
        <v>1833</v>
      </c>
      <c r="C1572" t="s">
        <v>1902</v>
      </c>
      <c r="D1572" t="s">
        <v>30</v>
      </c>
      <c r="E1572" s="1">
        <v>42933</v>
      </c>
      <c r="F1572">
        <v>13801.71</v>
      </c>
      <c r="G1572">
        <v>6.97</v>
      </c>
      <c r="H1572">
        <v>0</v>
      </c>
      <c r="I1572">
        <v>46.27</v>
      </c>
      <c r="J1572">
        <v>7880.2240000000002</v>
      </c>
      <c r="K1572" s="1">
        <v>42933</v>
      </c>
      <c r="L1572">
        <v>0</v>
      </c>
      <c r="M1572">
        <v>0</v>
      </c>
      <c r="N1572">
        <v>0</v>
      </c>
      <c r="O1572">
        <v>0</v>
      </c>
      <c r="P1572" t="s">
        <v>43</v>
      </c>
      <c r="Q1572">
        <v>0</v>
      </c>
      <c r="R1572" t="s">
        <v>43</v>
      </c>
      <c r="S1572">
        <v>8.0666666666666593</v>
      </c>
      <c r="T1572" t="s">
        <v>112</v>
      </c>
      <c r="U1572" t="s">
        <v>33</v>
      </c>
      <c r="V1572" t="s">
        <v>34</v>
      </c>
      <c r="W1572" t="s">
        <v>34</v>
      </c>
      <c r="X1572" t="s">
        <v>1835</v>
      </c>
      <c r="Y1572">
        <v>2017</v>
      </c>
      <c r="Z1572">
        <v>2017</v>
      </c>
      <c r="AA1572">
        <v>0.39</v>
      </c>
    </row>
    <row r="1573" spans="1:27" x14ac:dyDescent="0.25">
      <c r="A1573" t="s">
        <v>1832</v>
      </c>
      <c r="B1573" t="s">
        <v>1839</v>
      </c>
      <c r="C1573" t="s">
        <v>1903</v>
      </c>
      <c r="D1573" t="s">
        <v>38</v>
      </c>
      <c r="E1573" s="1">
        <v>42724</v>
      </c>
      <c r="F1573">
        <v>1318.1780000000001</v>
      </c>
      <c r="G1573">
        <v>0</v>
      </c>
      <c r="H1573">
        <v>0</v>
      </c>
      <c r="I1573">
        <v>0</v>
      </c>
      <c r="J1573">
        <v>20499.335999999999</v>
      </c>
      <c r="K1573" s="1">
        <v>42724</v>
      </c>
      <c r="L1573">
        <v>1318.1780000000001</v>
      </c>
      <c r="M1573">
        <v>0</v>
      </c>
      <c r="N1573">
        <v>0</v>
      </c>
      <c r="O1573">
        <v>0</v>
      </c>
      <c r="P1573" s="1">
        <v>43100</v>
      </c>
      <c r="Q1573">
        <v>20499.335999999999</v>
      </c>
      <c r="R1573" t="s">
        <v>31</v>
      </c>
      <c r="S1573">
        <v>6.7333333333333298</v>
      </c>
      <c r="T1573" t="s">
        <v>112</v>
      </c>
      <c r="U1573" t="s">
        <v>33</v>
      </c>
      <c r="V1573" t="s">
        <v>34</v>
      </c>
      <c r="W1573" t="s">
        <v>34</v>
      </c>
      <c r="X1573" t="s">
        <v>1835</v>
      </c>
      <c r="Y1573">
        <v>2016</v>
      </c>
      <c r="Z1573">
        <v>2016</v>
      </c>
      <c r="AA1573">
        <v>0.39</v>
      </c>
    </row>
    <row r="1574" spans="1:27" x14ac:dyDescent="0.25">
      <c r="A1574" t="s">
        <v>1832</v>
      </c>
      <c r="B1574" t="s">
        <v>1207</v>
      </c>
      <c r="C1574" t="s">
        <v>1904</v>
      </c>
      <c r="D1574" t="s">
        <v>30</v>
      </c>
      <c r="E1574" s="1">
        <v>42887</v>
      </c>
      <c r="F1574">
        <v>-2216.6260000000002</v>
      </c>
      <c r="G1574">
        <v>7.28</v>
      </c>
      <c r="H1574">
        <v>10.5</v>
      </c>
      <c r="I1574">
        <v>49.49</v>
      </c>
      <c r="J1574">
        <v>50466.28</v>
      </c>
      <c r="K1574" s="1">
        <v>42887</v>
      </c>
      <c r="L1574">
        <v>-12840</v>
      </c>
      <c r="M1574">
        <v>6.74</v>
      </c>
      <c r="N1574">
        <v>9.4</v>
      </c>
      <c r="O1574">
        <v>49.49</v>
      </c>
      <c r="P1574" s="1">
        <v>43343</v>
      </c>
      <c r="Q1574">
        <v>0</v>
      </c>
      <c r="R1574" t="s">
        <v>43</v>
      </c>
      <c r="S1574">
        <v>8.0333333333333297</v>
      </c>
      <c r="T1574" t="s">
        <v>112</v>
      </c>
      <c r="U1574" t="s">
        <v>33</v>
      </c>
      <c r="V1574" t="s">
        <v>34</v>
      </c>
      <c r="W1574" t="s">
        <v>34</v>
      </c>
      <c r="X1574" t="s">
        <v>1835</v>
      </c>
      <c r="Y1574">
        <v>2017</v>
      </c>
      <c r="Z1574">
        <v>2017</v>
      </c>
      <c r="AA1574">
        <v>0.39</v>
      </c>
    </row>
    <row r="1575" spans="1:27" x14ac:dyDescent="0.25">
      <c r="A1575" t="s">
        <v>1832</v>
      </c>
      <c r="B1575" t="s">
        <v>1207</v>
      </c>
      <c r="C1575" t="s">
        <v>1905</v>
      </c>
      <c r="D1575" t="s">
        <v>30</v>
      </c>
      <c r="E1575" s="1">
        <v>42916</v>
      </c>
      <c r="F1575">
        <v>-11309</v>
      </c>
      <c r="G1575">
        <v>7.78</v>
      </c>
      <c r="H1575">
        <v>11.5</v>
      </c>
      <c r="I1575">
        <v>49.49</v>
      </c>
      <c r="J1575">
        <v>745487</v>
      </c>
      <c r="K1575" s="1">
        <v>42916</v>
      </c>
      <c r="L1575">
        <v>-18000</v>
      </c>
      <c r="M1575">
        <v>7.24</v>
      </c>
      <c r="N1575">
        <v>10.4</v>
      </c>
      <c r="O1575">
        <v>49.49</v>
      </c>
      <c r="P1575" s="1">
        <v>43343</v>
      </c>
      <c r="Q1575">
        <v>745487</v>
      </c>
      <c r="R1575" t="s">
        <v>31</v>
      </c>
      <c r="S1575">
        <v>9</v>
      </c>
      <c r="T1575" t="s">
        <v>112</v>
      </c>
      <c r="U1575" t="s">
        <v>33</v>
      </c>
      <c r="V1575" t="s">
        <v>34</v>
      </c>
      <c r="W1575" t="s">
        <v>34</v>
      </c>
      <c r="X1575" t="s">
        <v>1835</v>
      </c>
      <c r="Y1575">
        <v>2017</v>
      </c>
      <c r="Z1575">
        <v>2017</v>
      </c>
      <c r="AA1575">
        <v>0.39</v>
      </c>
    </row>
    <row r="1576" spans="1:27" x14ac:dyDescent="0.25">
      <c r="A1576" t="s">
        <v>1832</v>
      </c>
      <c r="B1576" t="s">
        <v>1207</v>
      </c>
      <c r="C1576" t="s">
        <v>1906</v>
      </c>
      <c r="D1576" t="s">
        <v>30</v>
      </c>
      <c r="E1576" s="1">
        <v>42916</v>
      </c>
      <c r="F1576">
        <v>4881.5</v>
      </c>
      <c r="G1576">
        <v>7.28</v>
      </c>
      <c r="H1576">
        <v>10.5</v>
      </c>
      <c r="I1576">
        <v>49.49</v>
      </c>
      <c r="J1576">
        <v>77745</v>
      </c>
      <c r="K1576" s="1">
        <v>42916</v>
      </c>
      <c r="L1576">
        <v>4186.3459999999995</v>
      </c>
      <c r="M1576">
        <v>6.74</v>
      </c>
      <c r="N1576">
        <v>9.4</v>
      </c>
      <c r="O1576">
        <v>49.49</v>
      </c>
      <c r="P1576" s="1">
        <v>43343</v>
      </c>
      <c r="Q1576">
        <v>77745</v>
      </c>
      <c r="R1576" t="s">
        <v>31</v>
      </c>
      <c r="S1576">
        <v>9</v>
      </c>
      <c r="T1576" t="s">
        <v>112</v>
      </c>
      <c r="U1576" t="s">
        <v>33</v>
      </c>
      <c r="V1576" t="s">
        <v>34</v>
      </c>
      <c r="W1576" t="s">
        <v>34</v>
      </c>
      <c r="X1576" t="s">
        <v>1835</v>
      </c>
      <c r="Y1576">
        <v>2017</v>
      </c>
      <c r="Z1576">
        <v>2017</v>
      </c>
      <c r="AA1576">
        <v>0.39</v>
      </c>
    </row>
    <row r="1577" spans="1:27" x14ac:dyDescent="0.25">
      <c r="A1577" t="s">
        <v>1832</v>
      </c>
      <c r="B1577" t="s">
        <v>1833</v>
      </c>
      <c r="C1577" t="s">
        <v>1907</v>
      </c>
      <c r="D1577" t="s">
        <v>30</v>
      </c>
      <c r="E1577" s="1">
        <v>42866</v>
      </c>
      <c r="F1577">
        <v>5094.924</v>
      </c>
      <c r="G1577">
        <v>0</v>
      </c>
      <c r="H1577">
        <v>0</v>
      </c>
      <c r="I1577">
        <v>0</v>
      </c>
      <c r="J1577">
        <v>16300</v>
      </c>
      <c r="K1577" s="1">
        <v>42866</v>
      </c>
      <c r="L1577">
        <v>4685.5950000000003</v>
      </c>
      <c r="M1577">
        <v>0</v>
      </c>
      <c r="N1577">
        <v>0</v>
      </c>
      <c r="O1577">
        <v>0</v>
      </c>
      <c r="P1577" s="1">
        <v>43281</v>
      </c>
      <c r="Q1577">
        <v>16300</v>
      </c>
      <c r="R1577" t="s">
        <v>31</v>
      </c>
      <c r="S1577">
        <v>8.43333333333333</v>
      </c>
      <c r="T1577" t="s">
        <v>112</v>
      </c>
      <c r="U1577" t="s">
        <v>40</v>
      </c>
      <c r="V1577" t="s">
        <v>34</v>
      </c>
      <c r="W1577" t="s">
        <v>34</v>
      </c>
      <c r="X1577" t="s">
        <v>1835</v>
      </c>
      <c r="Y1577">
        <v>2017</v>
      </c>
      <c r="Z1577">
        <v>2017</v>
      </c>
      <c r="AA1577">
        <v>0.39</v>
      </c>
    </row>
    <row r="1578" spans="1:27" x14ac:dyDescent="0.25">
      <c r="A1578" t="s">
        <v>1832</v>
      </c>
      <c r="B1578" t="s">
        <v>1207</v>
      </c>
      <c r="C1578" t="s">
        <v>1908</v>
      </c>
      <c r="D1578" t="s">
        <v>30</v>
      </c>
      <c r="E1578" s="1">
        <v>42979</v>
      </c>
      <c r="F1578">
        <v>9681</v>
      </c>
      <c r="G1578">
        <v>7.28</v>
      </c>
      <c r="H1578">
        <v>10.5</v>
      </c>
      <c r="I1578">
        <v>49.49</v>
      </c>
      <c r="J1578">
        <v>157748</v>
      </c>
      <c r="K1578" s="1">
        <v>42979</v>
      </c>
      <c r="L1578">
        <v>1042.4690000000001</v>
      </c>
      <c r="M1578">
        <v>6.81</v>
      </c>
      <c r="N1578">
        <v>9.4</v>
      </c>
      <c r="O1578">
        <v>50.23</v>
      </c>
      <c r="P1578" s="1">
        <v>43343</v>
      </c>
      <c r="Q1578">
        <v>82902</v>
      </c>
      <c r="R1578" t="s">
        <v>31</v>
      </c>
      <c r="S1578">
        <v>9.1333333333333293</v>
      </c>
      <c r="T1578" t="s">
        <v>112</v>
      </c>
      <c r="U1578" t="s">
        <v>33</v>
      </c>
      <c r="V1578" t="s">
        <v>34</v>
      </c>
      <c r="W1578" t="s">
        <v>34</v>
      </c>
      <c r="X1578" t="s">
        <v>1835</v>
      </c>
      <c r="Y1578">
        <v>2017</v>
      </c>
      <c r="Z1578">
        <v>2017</v>
      </c>
      <c r="AA1578">
        <v>0.39</v>
      </c>
    </row>
    <row r="1579" spans="1:27" x14ac:dyDescent="0.25">
      <c r="A1579" t="s">
        <v>1832</v>
      </c>
      <c r="B1579" t="s">
        <v>1849</v>
      </c>
      <c r="C1579" t="s">
        <v>1909</v>
      </c>
      <c r="D1579" t="s">
        <v>38</v>
      </c>
      <c r="E1579" s="1">
        <v>43090</v>
      </c>
      <c r="F1579">
        <v>44241.324999999997</v>
      </c>
      <c r="G1579">
        <v>7.23</v>
      </c>
      <c r="H1579">
        <v>10.25</v>
      </c>
      <c r="I1579">
        <v>48.77</v>
      </c>
      <c r="J1579">
        <v>750933.33799999999</v>
      </c>
      <c r="K1579" s="1">
        <v>43090</v>
      </c>
      <c r="L1579">
        <v>34100</v>
      </c>
      <c r="M1579">
        <v>0</v>
      </c>
      <c r="N1579">
        <v>0</v>
      </c>
      <c r="O1579">
        <v>0</v>
      </c>
      <c r="P1579" s="1">
        <v>42643</v>
      </c>
      <c r="Q1579">
        <v>0</v>
      </c>
      <c r="R1579" t="s">
        <v>43</v>
      </c>
      <c r="S1579">
        <v>8.8333333333333304</v>
      </c>
      <c r="T1579" t="s">
        <v>39</v>
      </c>
      <c r="U1579" t="s">
        <v>40</v>
      </c>
      <c r="V1579" t="s">
        <v>34</v>
      </c>
      <c r="W1579" t="s">
        <v>41</v>
      </c>
      <c r="X1579" t="s">
        <v>1835</v>
      </c>
      <c r="Y1579">
        <v>2017</v>
      </c>
      <c r="Z1579">
        <v>2017</v>
      </c>
      <c r="AA1579">
        <v>0.39</v>
      </c>
    </row>
    <row r="1580" spans="1:27" x14ac:dyDescent="0.25">
      <c r="A1580" t="s">
        <v>1832</v>
      </c>
      <c r="B1580" t="s">
        <v>1849</v>
      </c>
      <c r="C1580" t="s">
        <v>1910</v>
      </c>
      <c r="D1580" t="s">
        <v>38</v>
      </c>
      <c r="E1580" s="1">
        <v>42968</v>
      </c>
      <c r="F1580">
        <v>2904.482</v>
      </c>
      <c r="G1580">
        <v>0</v>
      </c>
      <c r="H1580">
        <v>0</v>
      </c>
      <c r="I1580">
        <v>0</v>
      </c>
      <c r="J1580">
        <v>15130.209000000001</v>
      </c>
      <c r="K1580" s="1">
        <v>42968</v>
      </c>
      <c r="L1580">
        <v>2904.2779999999998</v>
      </c>
      <c r="M1580">
        <v>0</v>
      </c>
      <c r="N1580">
        <v>0</v>
      </c>
      <c r="O1580">
        <v>0</v>
      </c>
      <c r="P1580" s="1">
        <v>43343</v>
      </c>
      <c r="Q1580">
        <v>15130.209000000001</v>
      </c>
      <c r="R1580" t="s">
        <v>31</v>
      </c>
      <c r="S1580">
        <v>3.7333333333333298</v>
      </c>
      <c r="T1580" t="s">
        <v>112</v>
      </c>
      <c r="U1580" t="s">
        <v>33</v>
      </c>
      <c r="V1580" t="s">
        <v>34</v>
      </c>
      <c r="W1580" t="s">
        <v>34</v>
      </c>
      <c r="X1580" t="s">
        <v>1835</v>
      </c>
      <c r="Y1580">
        <v>2017</v>
      </c>
      <c r="Z1580">
        <v>2017</v>
      </c>
      <c r="AA1580">
        <v>0.39</v>
      </c>
    </row>
    <row r="1581" spans="1:27" x14ac:dyDescent="0.25">
      <c r="A1581" t="s">
        <v>1832</v>
      </c>
      <c r="B1581" t="s">
        <v>1207</v>
      </c>
      <c r="C1581" t="s">
        <v>1911</v>
      </c>
      <c r="D1581" t="s">
        <v>30</v>
      </c>
      <c r="E1581" s="1">
        <v>43158</v>
      </c>
      <c r="F1581">
        <v>14947</v>
      </c>
      <c r="G1581">
        <v>8.3699999999999992</v>
      </c>
      <c r="H1581">
        <v>12.5</v>
      </c>
      <c r="I1581">
        <v>50.23</v>
      </c>
      <c r="J1581">
        <v>145742</v>
      </c>
      <c r="K1581" s="1">
        <v>43158</v>
      </c>
      <c r="L1581">
        <v>14949</v>
      </c>
      <c r="M1581">
        <v>7.2</v>
      </c>
      <c r="N1581">
        <v>11.2</v>
      </c>
      <c r="O1581">
        <v>50.23</v>
      </c>
      <c r="P1581" s="1">
        <v>43555</v>
      </c>
      <c r="Q1581">
        <v>145742</v>
      </c>
      <c r="R1581" t="s">
        <v>31</v>
      </c>
      <c r="S1581">
        <v>9.0333333333333297</v>
      </c>
      <c r="T1581" t="s">
        <v>112</v>
      </c>
      <c r="U1581" t="s">
        <v>33</v>
      </c>
      <c r="V1581" t="s">
        <v>34</v>
      </c>
      <c r="W1581" t="s">
        <v>34</v>
      </c>
      <c r="X1581" t="s">
        <v>1835</v>
      </c>
      <c r="Y1581">
        <v>2018</v>
      </c>
      <c r="Z1581">
        <v>2018</v>
      </c>
      <c r="AA1581">
        <v>0.25</v>
      </c>
    </row>
    <row r="1582" spans="1:27" x14ac:dyDescent="0.25">
      <c r="A1582" t="s">
        <v>1832</v>
      </c>
      <c r="B1582" t="s">
        <v>1207</v>
      </c>
      <c r="C1582" t="s">
        <v>1912</v>
      </c>
      <c r="D1582" t="s">
        <v>30</v>
      </c>
      <c r="E1582" s="1">
        <v>43152</v>
      </c>
      <c r="F1582">
        <v>12306</v>
      </c>
      <c r="G1582">
        <v>6.71</v>
      </c>
      <c r="H1582">
        <v>9.1999999999999993</v>
      </c>
      <c r="I1582">
        <v>50.23</v>
      </c>
      <c r="J1582">
        <v>926505</v>
      </c>
      <c r="K1582" s="1">
        <v>43152</v>
      </c>
      <c r="L1582">
        <v>222</v>
      </c>
      <c r="M1582">
        <v>6.71</v>
      </c>
      <c r="N1582">
        <v>9.1999999999999993</v>
      </c>
      <c r="O1582">
        <v>50.23</v>
      </c>
      <c r="P1582" s="1">
        <v>43555</v>
      </c>
      <c r="Q1582">
        <v>926505</v>
      </c>
      <c r="R1582" t="s">
        <v>31</v>
      </c>
      <c r="S1582">
        <v>8.8333333333333304</v>
      </c>
      <c r="T1582" t="s">
        <v>112</v>
      </c>
      <c r="U1582" t="s">
        <v>33</v>
      </c>
      <c r="V1582" t="s">
        <v>34</v>
      </c>
      <c r="W1582" t="s">
        <v>34</v>
      </c>
      <c r="X1582" t="s">
        <v>1835</v>
      </c>
      <c r="Y1582">
        <v>2018</v>
      </c>
      <c r="Z1582">
        <v>2018</v>
      </c>
      <c r="AA1582">
        <v>0.25</v>
      </c>
    </row>
    <row r="1583" spans="1:27" x14ac:dyDescent="0.25">
      <c r="A1583" t="s">
        <v>1832</v>
      </c>
      <c r="B1583" t="s">
        <v>1207</v>
      </c>
      <c r="C1583" t="s">
        <v>1913</v>
      </c>
      <c r="D1583" t="s">
        <v>30</v>
      </c>
      <c r="E1583" s="1">
        <v>43140</v>
      </c>
      <c r="F1583">
        <v>1684</v>
      </c>
      <c r="G1583">
        <v>7.87</v>
      </c>
      <c r="H1583">
        <v>11.5</v>
      </c>
      <c r="I1583">
        <v>50.23</v>
      </c>
      <c r="J1583">
        <v>348624</v>
      </c>
      <c r="K1583" s="1">
        <v>43140</v>
      </c>
      <c r="L1583">
        <v>-6011</v>
      </c>
      <c r="M1583">
        <v>7.21</v>
      </c>
      <c r="N1583">
        <v>10.199999999999999</v>
      </c>
      <c r="O1583">
        <v>50.23</v>
      </c>
      <c r="P1583" s="1">
        <v>43555</v>
      </c>
      <c r="Q1583">
        <v>348724</v>
      </c>
      <c r="R1583" t="s">
        <v>31</v>
      </c>
      <c r="S1583">
        <v>8.43333333333333</v>
      </c>
      <c r="T1583" t="s">
        <v>112</v>
      </c>
      <c r="U1583" t="s">
        <v>33</v>
      </c>
      <c r="V1583" t="s">
        <v>34</v>
      </c>
      <c r="W1583" t="s">
        <v>34</v>
      </c>
      <c r="X1583" t="s">
        <v>1835</v>
      </c>
      <c r="Y1583">
        <v>2018</v>
      </c>
      <c r="Z1583">
        <v>2018</v>
      </c>
      <c r="AA1583">
        <v>0.25</v>
      </c>
    </row>
    <row r="1584" spans="1:27" x14ac:dyDescent="0.25">
      <c r="A1584" t="s">
        <v>1832</v>
      </c>
      <c r="B1584" t="s">
        <v>1207</v>
      </c>
      <c r="C1584" t="s">
        <v>1914</v>
      </c>
      <c r="D1584" t="s">
        <v>30</v>
      </c>
      <c r="E1584" s="1">
        <v>43151</v>
      </c>
      <c r="F1584">
        <v>2085</v>
      </c>
      <c r="G1584">
        <v>7.87</v>
      </c>
      <c r="H1584">
        <v>11.5</v>
      </c>
      <c r="I1584">
        <v>50.23</v>
      </c>
      <c r="J1584">
        <v>1168907</v>
      </c>
      <c r="K1584" s="1">
        <v>43151</v>
      </c>
      <c r="L1584">
        <v>-24551</v>
      </c>
      <c r="M1584">
        <v>7.21</v>
      </c>
      <c r="N1584">
        <v>10.199999999999999</v>
      </c>
      <c r="O1584">
        <v>50.23</v>
      </c>
      <c r="P1584" s="1">
        <v>43555</v>
      </c>
      <c r="Q1584">
        <v>1168913</v>
      </c>
      <c r="R1584" t="s">
        <v>31</v>
      </c>
      <c r="S1584">
        <v>8.8000000000000007</v>
      </c>
      <c r="T1584" t="s">
        <v>112</v>
      </c>
      <c r="U1584" t="s">
        <v>33</v>
      </c>
      <c r="V1584" t="s">
        <v>34</v>
      </c>
      <c r="W1584" t="s">
        <v>34</v>
      </c>
      <c r="X1584" t="s">
        <v>1835</v>
      </c>
      <c r="Y1584">
        <v>2018</v>
      </c>
      <c r="Z1584">
        <v>2018</v>
      </c>
      <c r="AA1584">
        <v>0.25</v>
      </c>
    </row>
    <row r="1585" spans="1:27" x14ac:dyDescent="0.25">
      <c r="A1585" t="s">
        <v>1832</v>
      </c>
      <c r="B1585" t="s">
        <v>1207</v>
      </c>
      <c r="C1585" t="s">
        <v>1915</v>
      </c>
      <c r="D1585" t="s">
        <v>30</v>
      </c>
      <c r="E1585" s="1">
        <v>43145</v>
      </c>
      <c r="F1585">
        <v>-11476</v>
      </c>
      <c r="G1585">
        <v>7.21</v>
      </c>
      <c r="H1585">
        <v>10.199999999999999</v>
      </c>
      <c r="I1585">
        <v>50.23</v>
      </c>
      <c r="J1585">
        <v>612630</v>
      </c>
      <c r="K1585" s="1">
        <v>43145</v>
      </c>
      <c r="L1585">
        <v>-11476</v>
      </c>
      <c r="M1585">
        <v>7.21</v>
      </c>
      <c r="N1585">
        <v>10.199999999999999</v>
      </c>
      <c r="O1585">
        <v>50.23</v>
      </c>
      <c r="P1585" s="1">
        <v>43555</v>
      </c>
      <c r="Q1585">
        <v>612630</v>
      </c>
      <c r="R1585" t="s">
        <v>31</v>
      </c>
      <c r="S1585">
        <v>8.6</v>
      </c>
      <c r="T1585" t="s">
        <v>112</v>
      </c>
      <c r="U1585" t="s">
        <v>33</v>
      </c>
      <c r="V1585" t="s">
        <v>34</v>
      </c>
      <c r="W1585" t="s">
        <v>34</v>
      </c>
      <c r="X1585" t="s">
        <v>1835</v>
      </c>
      <c r="Y1585">
        <v>2018</v>
      </c>
      <c r="Z1585">
        <v>2018</v>
      </c>
      <c r="AA1585">
        <v>0.25</v>
      </c>
    </row>
    <row r="1586" spans="1:27" x14ac:dyDescent="0.25">
      <c r="A1586" t="s">
        <v>1832</v>
      </c>
      <c r="B1586" t="s">
        <v>1833</v>
      </c>
      <c r="C1586" t="s">
        <v>1916</v>
      </c>
      <c r="D1586" t="s">
        <v>30</v>
      </c>
      <c r="E1586" s="1">
        <v>43192</v>
      </c>
      <c r="F1586">
        <v>0</v>
      </c>
      <c r="G1586">
        <v>7.02</v>
      </c>
      <c r="H1586">
        <v>9.4</v>
      </c>
      <c r="I1586">
        <v>46.68</v>
      </c>
      <c r="J1586">
        <v>0</v>
      </c>
      <c r="K1586" s="1">
        <v>43192</v>
      </c>
      <c r="L1586">
        <v>0</v>
      </c>
      <c r="M1586">
        <v>0</v>
      </c>
      <c r="N1586">
        <v>0</v>
      </c>
      <c r="O1586">
        <v>0</v>
      </c>
      <c r="P1586" t="s">
        <v>43</v>
      </c>
      <c r="Q1586">
        <v>0</v>
      </c>
      <c r="R1586" t="s">
        <v>43</v>
      </c>
      <c r="S1586">
        <v>9.0333333333333297</v>
      </c>
      <c r="T1586" t="s">
        <v>112</v>
      </c>
      <c r="U1586" t="s">
        <v>33</v>
      </c>
      <c r="V1586" t="s">
        <v>34</v>
      </c>
      <c r="W1586" t="s">
        <v>34</v>
      </c>
      <c r="X1586" t="s">
        <v>1835</v>
      </c>
      <c r="Y1586">
        <v>2018</v>
      </c>
      <c r="Z1586">
        <v>2018</v>
      </c>
      <c r="AA1586">
        <v>0.25</v>
      </c>
    </row>
    <row r="1587" spans="1:27" x14ac:dyDescent="0.25">
      <c r="A1587" t="s">
        <v>1832</v>
      </c>
      <c r="B1587" t="s">
        <v>274</v>
      </c>
      <c r="C1587" t="s">
        <v>1917</v>
      </c>
      <c r="D1587" t="s">
        <v>38</v>
      </c>
      <c r="E1587" s="1">
        <v>42725</v>
      </c>
      <c r="F1587">
        <v>1531.4480000000001</v>
      </c>
      <c r="G1587">
        <v>0</v>
      </c>
      <c r="H1587">
        <v>0</v>
      </c>
      <c r="I1587">
        <v>0</v>
      </c>
      <c r="J1587">
        <v>24870.6</v>
      </c>
      <c r="K1587" s="1">
        <v>42725</v>
      </c>
      <c r="L1587">
        <v>1531.4480000000001</v>
      </c>
      <c r="M1587">
        <v>0</v>
      </c>
      <c r="N1587">
        <v>0</v>
      </c>
      <c r="O1587">
        <v>0</v>
      </c>
      <c r="P1587" s="1">
        <v>43100</v>
      </c>
      <c r="Q1587">
        <v>24870.6</v>
      </c>
      <c r="R1587" t="s">
        <v>31</v>
      </c>
      <c r="S1587">
        <v>4.7333333333333298</v>
      </c>
      <c r="T1587" t="s">
        <v>112</v>
      </c>
      <c r="U1587" t="s">
        <v>33</v>
      </c>
      <c r="V1587" t="s">
        <v>34</v>
      </c>
      <c r="W1587" t="s">
        <v>34</v>
      </c>
      <c r="X1587" t="s">
        <v>1835</v>
      </c>
      <c r="Y1587">
        <v>2016</v>
      </c>
      <c r="Z1587">
        <v>2016</v>
      </c>
      <c r="AA1587">
        <v>0.39</v>
      </c>
    </row>
    <row r="1588" spans="1:27" x14ac:dyDescent="0.25">
      <c r="A1588" t="s">
        <v>1832</v>
      </c>
      <c r="B1588" t="s">
        <v>274</v>
      </c>
      <c r="C1588" t="s">
        <v>1918</v>
      </c>
      <c r="D1588" t="s">
        <v>38</v>
      </c>
      <c r="E1588" s="1">
        <v>43060</v>
      </c>
      <c r="F1588">
        <v>18170.643</v>
      </c>
      <c r="G1588">
        <v>7.35</v>
      </c>
      <c r="H1588">
        <v>9.5</v>
      </c>
      <c r="I1588">
        <v>59.63</v>
      </c>
      <c r="J1588">
        <v>93336.112999999998</v>
      </c>
      <c r="K1588" s="1">
        <v>43060</v>
      </c>
      <c r="L1588">
        <v>16368.678</v>
      </c>
      <c r="M1588">
        <v>7.35</v>
      </c>
      <c r="N1588">
        <v>9.5</v>
      </c>
      <c r="O1588">
        <v>59.63</v>
      </c>
      <c r="P1588" s="1">
        <v>43465</v>
      </c>
      <c r="Q1588">
        <v>93336.112999999998</v>
      </c>
      <c r="R1588" t="s">
        <v>31</v>
      </c>
      <c r="S1588">
        <v>3.93333333333333</v>
      </c>
      <c r="T1588" t="s">
        <v>112</v>
      </c>
      <c r="U1588" t="s">
        <v>33</v>
      </c>
      <c r="V1588" t="s">
        <v>34</v>
      </c>
      <c r="W1588" t="s">
        <v>34</v>
      </c>
      <c r="X1588" t="s">
        <v>1835</v>
      </c>
      <c r="Y1588">
        <v>2017</v>
      </c>
      <c r="Z1588">
        <v>2017</v>
      </c>
      <c r="AA1588">
        <v>0.39</v>
      </c>
    </row>
    <row r="1589" spans="1:27" x14ac:dyDescent="0.25">
      <c r="A1589" t="s">
        <v>1832</v>
      </c>
      <c r="B1589" t="s">
        <v>1839</v>
      </c>
      <c r="C1589" t="s">
        <v>1919</v>
      </c>
      <c r="D1589" t="s">
        <v>38</v>
      </c>
      <c r="E1589" s="1">
        <v>43082</v>
      </c>
      <c r="F1589">
        <v>3158.3960000000002</v>
      </c>
      <c r="G1589">
        <v>7.47</v>
      </c>
      <c r="H1589">
        <v>0</v>
      </c>
      <c r="I1589">
        <v>0</v>
      </c>
      <c r="J1589">
        <v>44106.805999999997</v>
      </c>
      <c r="K1589" s="1">
        <v>43082</v>
      </c>
      <c r="L1589">
        <v>3158.3960000000002</v>
      </c>
      <c r="M1589">
        <v>0</v>
      </c>
      <c r="N1589">
        <v>0</v>
      </c>
      <c r="O1589">
        <v>0</v>
      </c>
      <c r="P1589" s="1">
        <v>43465</v>
      </c>
      <c r="Q1589">
        <v>0</v>
      </c>
      <c r="R1589" t="s">
        <v>43</v>
      </c>
      <c r="S1589">
        <v>4</v>
      </c>
      <c r="T1589" t="s">
        <v>112</v>
      </c>
      <c r="U1589" t="s">
        <v>40</v>
      </c>
      <c r="V1589" t="s">
        <v>34</v>
      </c>
      <c r="W1589" t="s">
        <v>34</v>
      </c>
      <c r="X1589" t="s">
        <v>1835</v>
      </c>
      <c r="Y1589">
        <v>2017</v>
      </c>
      <c r="Z1589">
        <v>2017</v>
      </c>
      <c r="AA1589">
        <v>0.39</v>
      </c>
    </row>
    <row r="1590" spans="1:27" x14ac:dyDescent="0.25">
      <c r="A1590" t="s">
        <v>1832</v>
      </c>
      <c r="B1590" t="s">
        <v>720</v>
      </c>
      <c r="C1590" t="s">
        <v>1920</v>
      </c>
      <c r="D1590" t="s">
        <v>30</v>
      </c>
      <c r="E1590" s="1">
        <v>43228</v>
      </c>
      <c r="F1590">
        <v>6656.058</v>
      </c>
      <c r="G1590">
        <v>7.47</v>
      </c>
      <c r="H1590">
        <v>10.42</v>
      </c>
      <c r="I1590">
        <v>53.85</v>
      </c>
      <c r="J1590">
        <v>214080.78700000001</v>
      </c>
      <c r="K1590" s="1">
        <v>43228</v>
      </c>
      <c r="L1590">
        <v>1750</v>
      </c>
      <c r="M1590">
        <v>0</v>
      </c>
      <c r="N1590">
        <v>0</v>
      </c>
      <c r="O1590">
        <v>0</v>
      </c>
      <c r="P1590" s="1">
        <v>42735</v>
      </c>
      <c r="Q1590">
        <v>0</v>
      </c>
      <c r="R1590" t="s">
        <v>43</v>
      </c>
      <c r="S1590">
        <v>7.36666666666666</v>
      </c>
      <c r="T1590" t="s">
        <v>32</v>
      </c>
      <c r="U1590" t="s">
        <v>40</v>
      </c>
      <c r="V1590" t="s">
        <v>34</v>
      </c>
      <c r="W1590" t="s">
        <v>34</v>
      </c>
      <c r="X1590" t="s">
        <v>1835</v>
      </c>
      <c r="Y1590">
        <v>2018</v>
      </c>
      <c r="Z1590">
        <v>2018</v>
      </c>
      <c r="AA1590">
        <v>0.25</v>
      </c>
    </row>
    <row r="1591" spans="1:27" x14ac:dyDescent="0.25">
      <c r="A1591" t="s">
        <v>1832</v>
      </c>
      <c r="B1591" t="s">
        <v>1207</v>
      </c>
      <c r="C1591" t="s">
        <v>1921</v>
      </c>
      <c r="D1591" t="s">
        <v>30</v>
      </c>
      <c r="E1591" s="1">
        <v>43284</v>
      </c>
      <c r="F1591">
        <v>5271</v>
      </c>
      <c r="G1591">
        <v>7.87</v>
      </c>
      <c r="H1591">
        <v>11.5</v>
      </c>
      <c r="I1591">
        <v>50.23</v>
      </c>
      <c r="J1591">
        <v>699929</v>
      </c>
      <c r="K1591" s="1">
        <v>43284</v>
      </c>
      <c r="L1591">
        <v>-11119</v>
      </c>
      <c r="M1591">
        <v>7.21</v>
      </c>
      <c r="N1591">
        <v>10.199999999999999</v>
      </c>
      <c r="O1591">
        <v>50.23</v>
      </c>
      <c r="P1591" s="1">
        <v>43708</v>
      </c>
      <c r="Q1591">
        <v>699954</v>
      </c>
      <c r="R1591" t="s">
        <v>31</v>
      </c>
      <c r="S1591">
        <v>9.0333333333333297</v>
      </c>
      <c r="T1591" t="s">
        <v>112</v>
      </c>
      <c r="U1591" t="s">
        <v>33</v>
      </c>
      <c r="V1591" t="s">
        <v>34</v>
      </c>
      <c r="W1591" t="s">
        <v>34</v>
      </c>
      <c r="X1591" t="s">
        <v>1835</v>
      </c>
      <c r="Y1591">
        <v>2018</v>
      </c>
      <c r="Z1591">
        <v>2018</v>
      </c>
      <c r="AA1591">
        <v>0.25</v>
      </c>
    </row>
    <row r="1592" spans="1:27" x14ac:dyDescent="0.25">
      <c r="A1592" t="s">
        <v>1832</v>
      </c>
      <c r="B1592" t="s">
        <v>1207</v>
      </c>
      <c r="C1592" t="s">
        <v>1922</v>
      </c>
      <c r="D1592" t="s">
        <v>30</v>
      </c>
      <c r="E1592" s="1">
        <v>43284</v>
      </c>
      <c r="F1592">
        <v>5072.1540000000005</v>
      </c>
      <c r="G1592">
        <v>7.36</v>
      </c>
      <c r="H1592">
        <v>10.5</v>
      </c>
      <c r="I1592">
        <v>50.23</v>
      </c>
      <c r="J1592">
        <v>70570</v>
      </c>
      <c r="K1592" s="1">
        <v>43284</v>
      </c>
      <c r="L1592">
        <v>3335.154</v>
      </c>
      <c r="M1592">
        <v>6.71</v>
      </c>
      <c r="N1592">
        <v>9.1999999999999993</v>
      </c>
      <c r="O1592">
        <v>50.23</v>
      </c>
      <c r="P1592" s="1">
        <v>43708</v>
      </c>
      <c r="Q1592">
        <v>70426</v>
      </c>
      <c r="R1592" t="s">
        <v>31</v>
      </c>
      <c r="S1592">
        <v>9.1</v>
      </c>
      <c r="T1592" t="s">
        <v>112</v>
      </c>
      <c r="U1592" t="s">
        <v>33</v>
      </c>
      <c r="V1592" t="s">
        <v>34</v>
      </c>
      <c r="W1592" t="s">
        <v>34</v>
      </c>
      <c r="X1592" t="s">
        <v>1835</v>
      </c>
      <c r="Y1592">
        <v>2018</v>
      </c>
      <c r="Z1592">
        <v>2018</v>
      </c>
      <c r="AA1592">
        <v>0.25</v>
      </c>
    </row>
    <row r="1593" spans="1:27" x14ac:dyDescent="0.25">
      <c r="A1593" t="s">
        <v>1832</v>
      </c>
      <c r="B1593" t="s">
        <v>1833</v>
      </c>
      <c r="C1593" t="s">
        <v>1923</v>
      </c>
      <c r="D1593" t="s">
        <v>30</v>
      </c>
      <c r="E1593" s="1">
        <v>43236</v>
      </c>
      <c r="F1593">
        <v>2235.7379999999998</v>
      </c>
      <c r="G1593">
        <v>0</v>
      </c>
      <c r="H1593">
        <v>0</v>
      </c>
      <c r="I1593">
        <v>0</v>
      </c>
      <c r="J1593">
        <v>27309.042000000001</v>
      </c>
      <c r="K1593" s="1">
        <v>43236</v>
      </c>
      <c r="L1593">
        <v>1039.92</v>
      </c>
      <c r="M1593">
        <v>0</v>
      </c>
      <c r="N1593">
        <v>0</v>
      </c>
      <c r="O1593">
        <v>0</v>
      </c>
      <c r="P1593" s="1">
        <v>43646</v>
      </c>
      <c r="Q1593">
        <v>0</v>
      </c>
      <c r="R1593" t="s">
        <v>43</v>
      </c>
      <c r="S1593">
        <v>7.6333333333333302</v>
      </c>
      <c r="T1593" t="s">
        <v>112</v>
      </c>
      <c r="U1593" t="s">
        <v>33</v>
      </c>
      <c r="V1593" t="s">
        <v>34</v>
      </c>
      <c r="W1593" t="s">
        <v>34</v>
      </c>
      <c r="X1593" t="s">
        <v>1835</v>
      </c>
      <c r="Y1593">
        <v>2018</v>
      </c>
      <c r="Z1593">
        <v>2018</v>
      </c>
      <c r="AA1593">
        <v>0.25</v>
      </c>
    </row>
    <row r="1594" spans="1:27" x14ac:dyDescent="0.25">
      <c r="A1594" t="s">
        <v>1832</v>
      </c>
      <c r="B1594" t="s">
        <v>1207</v>
      </c>
      <c r="C1594" t="s">
        <v>1924</v>
      </c>
      <c r="D1594" t="s">
        <v>30</v>
      </c>
      <c r="E1594" s="1">
        <v>43453</v>
      </c>
      <c r="F1594">
        <v>50705</v>
      </c>
      <c r="G1594">
        <v>6.87</v>
      </c>
      <c r="H1594">
        <v>9.1999999999999993</v>
      </c>
      <c r="I1594">
        <v>51.37</v>
      </c>
      <c r="J1594">
        <v>309300</v>
      </c>
      <c r="K1594" s="1">
        <v>43453</v>
      </c>
      <c r="L1594">
        <v>47258</v>
      </c>
      <c r="M1594">
        <v>6.86</v>
      </c>
      <c r="N1594">
        <v>9.1999999999999993</v>
      </c>
      <c r="O1594">
        <v>51.37</v>
      </c>
      <c r="P1594" s="1">
        <v>43861</v>
      </c>
      <c r="Q1594">
        <v>288739</v>
      </c>
      <c r="R1594" t="s">
        <v>31</v>
      </c>
      <c r="S1594">
        <v>9.1666666666666607</v>
      </c>
      <c r="T1594" t="s">
        <v>112</v>
      </c>
      <c r="U1594" t="s">
        <v>33</v>
      </c>
      <c r="V1594" t="s">
        <v>34</v>
      </c>
      <c r="W1594" t="s">
        <v>34</v>
      </c>
      <c r="X1594" t="s">
        <v>1835</v>
      </c>
      <c r="Y1594">
        <v>2018</v>
      </c>
      <c r="Z1594">
        <v>2018</v>
      </c>
      <c r="AA1594">
        <v>0.25</v>
      </c>
    </row>
    <row r="1595" spans="1:27" x14ac:dyDescent="0.25">
      <c r="A1595" t="s">
        <v>1832</v>
      </c>
      <c r="B1595" t="s">
        <v>1833</v>
      </c>
      <c r="C1595" t="s">
        <v>1925</v>
      </c>
      <c r="D1595" t="s">
        <v>30</v>
      </c>
      <c r="E1595" s="1">
        <v>43467</v>
      </c>
      <c r="F1595">
        <v>7242.5349999999999</v>
      </c>
      <c r="G1595">
        <v>7.76</v>
      </c>
      <c r="H1595">
        <v>10.4</v>
      </c>
      <c r="I1595">
        <v>50.46</v>
      </c>
      <c r="J1595">
        <v>181895.424</v>
      </c>
      <c r="K1595" s="1">
        <v>43467</v>
      </c>
      <c r="L1595">
        <v>7242.5349999999999</v>
      </c>
      <c r="M1595">
        <v>7.76</v>
      </c>
      <c r="N1595">
        <v>10.4</v>
      </c>
      <c r="O1595">
        <v>0</v>
      </c>
      <c r="P1595" s="1">
        <v>43889</v>
      </c>
      <c r="Q1595">
        <v>181888.67199999999</v>
      </c>
      <c r="R1595" t="s">
        <v>31</v>
      </c>
      <c r="S1595">
        <v>9.3000000000000007</v>
      </c>
      <c r="T1595" t="s">
        <v>112</v>
      </c>
      <c r="U1595" t="s">
        <v>40</v>
      </c>
      <c r="V1595" t="s">
        <v>34</v>
      </c>
      <c r="W1595" t="s">
        <v>34</v>
      </c>
      <c r="X1595" t="s">
        <v>1835</v>
      </c>
      <c r="Y1595">
        <v>2019</v>
      </c>
      <c r="Z1595">
        <v>2019</v>
      </c>
      <c r="AA1595">
        <v>0.25</v>
      </c>
    </row>
    <row r="1596" spans="1:27" x14ac:dyDescent="0.25">
      <c r="A1596" t="s">
        <v>1832</v>
      </c>
      <c r="B1596" t="s">
        <v>1849</v>
      </c>
      <c r="C1596" t="s">
        <v>1926</v>
      </c>
      <c r="D1596" t="s">
        <v>38</v>
      </c>
      <c r="E1596" s="1">
        <v>43327</v>
      </c>
      <c r="F1596">
        <v>3249.0630000000001</v>
      </c>
      <c r="G1596">
        <v>6.86</v>
      </c>
      <c r="H1596">
        <v>9.5</v>
      </c>
      <c r="I1596">
        <v>48.74</v>
      </c>
      <c r="J1596">
        <v>51813.061999999998</v>
      </c>
      <c r="K1596" s="1">
        <v>43327</v>
      </c>
      <c r="L1596">
        <v>3249.0630000000001</v>
      </c>
      <c r="M1596">
        <v>6.86</v>
      </c>
      <c r="N1596">
        <v>9.5</v>
      </c>
      <c r="O1596">
        <v>48.74</v>
      </c>
      <c r="P1596" s="1">
        <v>43708</v>
      </c>
      <c r="Q1596">
        <v>51813.061999999998</v>
      </c>
      <c r="R1596" t="s">
        <v>31</v>
      </c>
      <c r="S1596">
        <v>2.5333333333333301</v>
      </c>
      <c r="T1596" t="s">
        <v>112</v>
      </c>
      <c r="U1596" t="s">
        <v>33</v>
      </c>
      <c r="V1596" t="s">
        <v>34</v>
      </c>
      <c r="W1596" t="s">
        <v>34</v>
      </c>
      <c r="X1596" t="s">
        <v>1835</v>
      </c>
      <c r="Y1596">
        <v>2018</v>
      </c>
      <c r="Z1596">
        <v>2018</v>
      </c>
      <c r="AA1596">
        <v>0.25</v>
      </c>
    </row>
    <row r="1597" spans="1:27" x14ac:dyDescent="0.25">
      <c r="A1597" t="s">
        <v>1832</v>
      </c>
      <c r="B1597" t="s">
        <v>1207</v>
      </c>
      <c r="C1597" t="s">
        <v>1927</v>
      </c>
      <c r="D1597" t="s">
        <v>30</v>
      </c>
      <c r="E1597" s="1">
        <v>43523</v>
      </c>
      <c r="F1597">
        <v>794</v>
      </c>
      <c r="G1597">
        <v>6.87</v>
      </c>
      <c r="H1597">
        <v>9.1999999999999993</v>
      </c>
      <c r="I1597">
        <v>51.37</v>
      </c>
      <c r="J1597">
        <v>148786</v>
      </c>
      <c r="K1597" s="1">
        <v>43523</v>
      </c>
      <c r="L1597">
        <v>-3952</v>
      </c>
      <c r="M1597">
        <v>6.87</v>
      </c>
      <c r="N1597">
        <v>9.1999999999999993</v>
      </c>
      <c r="O1597">
        <v>51.37</v>
      </c>
      <c r="P1597" s="1">
        <v>43921</v>
      </c>
      <c r="Q1597">
        <v>148782</v>
      </c>
      <c r="R1597" t="s">
        <v>43</v>
      </c>
      <c r="S1597">
        <v>9.0333333333333297</v>
      </c>
      <c r="T1597" t="s">
        <v>112</v>
      </c>
      <c r="U1597" t="s">
        <v>33</v>
      </c>
      <c r="V1597" t="s">
        <v>34</v>
      </c>
      <c r="W1597" t="s">
        <v>34</v>
      </c>
      <c r="X1597" t="s">
        <v>1835</v>
      </c>
      <c r="Y1597">
        <v>2019</v>
      </c>
      <c r="Z1597">
        <v>2019</v>
      </c>
      <c r="AA1597">
        <v>0.25</v>
      </c>
    </row>
    <row r="1598" spans="1:27" x14ac:dyDescent="0.25">
      <c r="A1598" t="s">
        <v>1832</v>
      </c>
      <c r="B1598" t="s">
        <v>1207</v>
      </c>
      <c r="C1598" t="s">
        <v>1928</v>
      </c>
      <c r="D1598" t="s">
        <v>30</v>
      </c>
      <c r="E1598" s="1">
        <v>43523</v>
      </c>
      <c r="F1598">
        <v>39742</v>
      </c>
      <c r="G1598">
        <v>6.87</v>
      </c>
      <c r="H1598">
        <v>9.1999999999999993</v>
      </c>
      <c r="I1598">
        <v>51.37</v>
      </c>
      <c r="J1598">
        <v>963480</v>
      </c>
      <c r="K1598" s="1">
        <v>43523</v>
      </c>
      <c r="L1598">
        <v>38425</v>
      </c>
      <c r="M1598">
        <v>6.87</v>
      </c>
      <c r="N1598">
        <v>9.1999999999999993</v>
      </c>
      <c r="O1598">
        <v>51.37</v>
      </c>
      <c r="P1598" s="1">
        <v>43921</v>
      </c>
      <c r="Q1598">
        <v>962350</v>
      </c>
      <c r="R1598" t="s">
        <v>31</v>
      </c>
      <c r="S1598">
        <v>9.0333333333333297</v>
      </c>
      <c r="T1598" t="s">
        <v>112</v>
      </c>
      <c r="U1598" t="s">
        <v>33</v>
      </c>
      <c r="V1598" t="s">
        <v>34</v>
      </c>
      <c r="W1598" t="s">
        <v>34</v>
      </c>
      <c r="X1598" t="s">
        <v>1835</v>
      </c>
      <c r="Y1598">
        <v>2019</v>
      </c>
      <c r="Z1598">
        <v>2019</v>
      </c>
      <c r="AA1598">
        <v>0.25</v>
      </c>
    </row>
    <row r="1599" spans="1:27" x14ac:dyDescent="0.25">
      <c r="A1599" t="s">
        <v>1832</v>
      </c>
      <c r="B1599" t="s">
        <v>1207</v>
      </c>
      <c r="C1599" t="s">
        <v>1929</v>
      </c>
      <c r="D1599" t="s">
        <v>30</v>
      </c>
      <c r="E1599" s="1">
        <v>43523</v>
      </c>
      <c r="F1599">
        <v>-7365</v>
      </c>
      <c r="G1599">
        <v>7.38</v>
      </c>
      <c r="H1599">
        <v>10.199999999999999</v>
      </c>
      <c r="I1599">
        <v>51.37</v>
      </c>
      <c r="J1599">
        <v>327917</v>
      </c>
      <c r="K1599" s="1">
        <v>43523</v>
      </c>
      <c r="L1599">
        <v>-8559</v>
      </c>
      <c r="M1599">
        <v>7.38</v>
      </c>
      <c r="N1599">
        <v>10.199999999999999</v>
      </c>
      <c r="O1599">
        <v>51.37</v>
      </c>
      <c r="P1599" s="1">
        <v>43921</v>
      </c>
      <c r="Q1599">
        <v>327356</v>
      </c>
      <c r="R1599" t="s">
        <v>31</v>
      </c>
      <c r="S1599">
        <v>9.0333333333333297</v>
      </c>
      <c r="T1599" t="s">
        <v>112</v>
      </c>
      <c r="U1599" t="s">
        <v>33</v>
      </c>
      <c r="V1599" t="s">
        <v>34</v>
      </c>
      <c r="W1599" t="s">
        <v>34</v>
      </c>
      <c r="X1599" t="s">
        <v>1835</v>
      </c>
      <c r="Y1599">
        <v>2019</v>
      </c>
      <c r="Z1599">
        <v>2019</v>
      </c>
      <c r="AA1599">
        <v>0.25</v>
      </c>
    </row>
    <row r="1600" spans="1:27" x14ac:dyDescent="0.25">
      <c r="A1600" t="s">
        <v>1832</v>
      </c>
      <c r="B1600" t="s">
        <v>1207</v>
      </c>
      <c r="C1600" t="s">
        <v>1930</v>
      </c>
      <c r="D1600" t="s">
        <v>30</v>
      </c>
      <c r="E1600" s="1">
        <v>43523</v>
      </c>
      <c r="F1600">
        <v>1723</v>
      </c>
      <c r="G1600">
        <v>7.39</v>
      </c>
      <c r="H1600">
        <v>10.199999999999999</v>
      </c>
      <c r="I1600">
        <v>51.37</v>
      </c>
      <c r="J1600">
        <v>1137079</v>
      </c>
      <c r="K1600" s="1">
        <v>43523</v>
      </c>
      <c r="L1600">
        <v>-3475</v>
      </c>
      <c r="M1600">
        <v>7.38</v>
      </c>
      <c r="N1600">
        <v>10.199999999999999</v>
      </c>
      <c r="O1600">
        <v>51.37</v>
      </c>
      <c r="P1600" s="1">
        <v>43921</v>
      </c>
      <c r="Q1600">
        <v>1134866</v>
      </c>
      <c r="R1600" t="s">
        <v>31</v>
      </c>
      <c r="S1600">
        <v>9.0333333333333297</v>
      </c>
      <c r="T1600" t="s">
        <v>112</v>
      </c>
      <c r="U1600" t="s">
        <v>33</v>
      </c>
      <c r="V1600" t="s">
        <v>34</v>
      </c>
      <c r="W1600" t="s">
        <v>34</v>
      </c>
      <c r="X1600" t="s">
        <v>1835</v>
      </c>
      <c r="Y1600">
        <v>2019</v>
      </c>
      <c r="Z1600">
        <v>2019</v>
      </c>
      <c r="AA1600">
        <v>0.25</v>
      </c>
    </row>
    <row r="1601" spans="1:27" x14ac:dyDescent="0.25">
      <c r="A1601" t="s">
        <v>1832</v>
      </c>
      <c r="B1601" t="s">
        <v>1207</v>
      </c>
      <c r="C1601" t="s">
        <v>1931</v>
      </c>
      <c r="D1601" t="s">
        <v>30</v>
      </c>
      <c r="E1601" s="1">
        <v>43523</v>
      </c>
      <c r="F1601">
        <v>-2040</v>
      </c>
      <c r="G1601">
        <v>7.39</v>
      </c>
      <c r="H1601">
        <v>10.199999999999999</v>
      </c>
      <c r="I1601">
        <v>51.37</v>
      </c>
      <c r="J1601">
        <v>634638</v>
      </c>
      <c r="K1601" s="1">
        <v>43523</v>
      </c>
      <c r="L1601">
        <v>-4323</v>
      </c>
      <c r="M1601">
        <v>7.38</v>
      </c>
      <c r="N1601">
        <v>10.199999999999999</v>
      </c>
      <c r="O1601">
        <v>51.37</v>
      </c>
      <c r="P1601" s="1">
        <v>43921</v>
      </c>
      <c r="Q1601">
        <v>633602</v>
      </c>
      <c r="R1601" t="s">
        <v>31</v>
      </c>
      <c r="S1601">
        <v>9.0333333333333297</v>
      </c>
      <c r="T1601" t="s">
        <v>112</v>
      </c>
      <c r="U1601" t="s">
        <v>33</v>
      </c>
      <c r="V1601" t="s">
        <v>34</v>
      </c>
      <c r="W1601" t="s">
        <v>34</v>
      </c>
      <c r="X1601" t="s">
        <v>1835</v>
      </c>
      <c r="Y1601">
        <v>2019</v>
      </c>
      <c r="Z1601">
        <v>2019</v>
      </c>
      <c r="AA1601">
        <v>0.25</v>
      </c>
    </row>
    <row r="1602" spans="1:27" x14ac:dyDescent="0.25">
      <c r="A1602" t="s">
        <v>1832</v>
      </c>
      <c r="B1602" t="s">
        <v>1207</v>
      </c>
      <c r="C1602" t="s">
        <v>1932</v>
      </c>
      <c r="D1602" t="s">
        <v>30</v>
      </c>
      <c r="E1602" s="1">
        <v>43230</v>
      </c>
      <c r="F1602">
        <v>3102.134</v>
      </c>
      <c r="G1602">
        <v>7.36</v>
      </c>
      <c r="H1602">
        <v>10.5</v>
      </c>
      <c r="I1602">
        <v>50.23</v>
      </c>
      <c r="J1602">
        <v>0</v>
      </c>
      <c r="K1602" s="1">
        <v>43230</v>
      </c>
      <c r="L1602">
        <v>2765.9949999999999</v>
      </c>
      <c r="M1602">
        <v>6.71</v>
      </c>
      <c r="N1602">
        <v>9.1999999999999993</v>
      </c>
      <c r="O1602">
        <v>50.23</v>
      </c>
      <c r="P1602" s="1">
        <v>43646</v>
      </c>
      <c r="Q1602">
        <v>0</v>
      </c>
      <c r="R1602" t="s">
        <v>43</v>
      </c>
      <c r="S1602">
        <v>7.3</v>
      </c>
      <c r="T1602" t="s">
        <v>112</v>
      </c>
      <c r="U1602" t="s">
        <v>33</v>
      </c>
      <c r="V1602" t="s">
        <v>34</v>
      </c>
      <c r="W1602" t="s">
        <v>34</v>
      </c>
      <c r="X1602" t="s">
        <v>1835</v>
      </c>
      <c r="Y1602">
        <v>2018</v>
      </c>
      <c r="Z1602">
        <v>2018</v>
      </c>
      <c r="AA1602">
        <v>0.25</v>
      </c>
    </row>
    <row r="1603" spans="1:27" x14ac:dyDescent="0.25">
      <c r="A1603" t="s">
        <v>1832</v>
      </c>
      <c r="B1603" t="s">
        <v>1207</v>
      </c>
      <c r="C1603" t="s">
        <v>1933</v>
      </c>
      <c r="D1603" t="s">
        <v>30</v>
      </c>
      <c r="E1603" s="1">
        <v>43570</v>
      </c>
      <c r="F1603">
        <v>10570</v>
      </c>
      <c r="G1603">
        <v>6.87</v>
      </c>
      <c r="H1603">
        <v>9.1999999999999993</v>
      </c>
      <c r="I1603">
        <v>51.37</v>
      </c>
      <c r="J1603">
        <v>102064</v>
      </c>
      <c r="K1603" s="1">
        <v>43570</v>
      </c>
      <c r="L1603">
        <v>10365</v>
      </c>
      <c r="M1603">
        <v>6.87</v>
      </c>
      <c r="N1603">
        <v>9.1999999999999993</v>
      </c>
      <c r="O1603">
        <v>51.37</v>
      </c>
      <c r="P1603" s="1">
        <v>43890</v>
      </c>
      <c r="Q1603">
        <v>102064</v>
      </c>
      <c r="R1603" t="s">
        <v>31</v>
      </c>
      <c r="S1603">
        <v>8.8333333333333304</v>
      </c>
      <c r="T1603" t="s">
        <v>112</v>
      </c>
      <c r="U1603" t="s">
        <v>33</v>
      </c>
      <c r="V1603" t="s">
        <v>34</v>
      </c>
      <c r="W1603" t="s">
        <v>34</v>
      </c>
      <c r="X1603" t="s">
        <v>1835</v>
      </c>
      <c r="Y1603">
        <v>2019</v>
      </c>
      <c r="Z1603">
        <v>2019</v>
      </c>
      <c r="AA1603">
        <v>0.25</v>
      </c>
    </row>
    <row r="1604" spans="1:27" x14ac:dyDescent="0.25">
      <c r="A1604" t="s">
        <v>1832</v>
      </c>
      <c r="B1604" t="s">
        <v>274</v>
      </c>
      <c r="C1604" t="s">
        <v>1934</v>
      </c>
      <c r="D1604" t="s">
        <v>38</v>
      </c>
      <c r="E1604" s="1">
        <v>43819</v>
      </c>
      <c r="F1604">
        <v>33317.095000000001</v>
      </c>
      <c r="G1604">
        <v>7.81</v>
      </c>
      <c r="H1604">
        <v>10.3</v>
      </c>
      <c r="I1604">
        <v>53.48</v>
      </c>
      <c r="J1604">
        <v>1228226.368</v>
      </c>
      <c r="K1604" s="1">
        <v>43819</v>
      </c>
      <c r="L1604">
        <v>13200</v>
      </c>
      <c r="M1604">
        <v>7.22</v>
      </c>
      <c r="N1604">
        <v>9.1999999999999993</v>
      </c>
      <c r="O1604">
        <v>53.48</v>
      </c>
      <c r="P1604" s="1">
        <v>43830</v>
      </c>
      <c r="Q1604">
        <v>1231224.7420000001</v>
      </c>
      <c r="R1604" t="s">
        <v>31</v>
      </c>
      <c r="S1604">
        <v>16.899999999999999</v>
      </c>
      <c r="T1604" t="s">
        <v>39</v>
      </c>
      <c r="U1604" t="s">
        <v>33</v>
      </c>
      <c r="V1604" t="s">
        <v>34</v>
      </c>
      <c r="W1604" t="s">
        <v>41</v>
      </c>
      <c r="X1604" t="s">
        <v>1835</v>
      </c>
      <c r="Y1604">
        <v>2019</v>
      </c>
      <c r="Z1604">
        <v>2019</v>
      </c>
      <c r="AA1604">
        <v>0.25</v>
      </c>
    </row>
    <row r="1605" spans="1:27" x14ac:dyDescent="0.25">
      <c r="A1605" t="s">
        <v>1832</v>
      </c>
      <c r="B1605" t="s">
        <v>1839</v>
      </c>
      <c r="C1605" t="s">
        <v>1935</v>
      </c>
      <c r="D1605" t="s">
        <v>38</v>
      </c>
      <c r="E1605" s="1">
        <v>43399</v>
      </c>
      <c r="F1605">
        <v>2143.654</v>
      </c>
      <c r="G1605">
        <v>7.47</v>
      </c>
      <c r="H1605">
        <v>0</v>
      </c>
      <c r="I1605">
        <v>0</v>
      </c>
      <c r="J1605">
        <v>15790.671</v>
      </c>
      <c r="K1605" s="1">
        <v>43399</v>
      </c>
      <c r="L1605">
        <v>2143.654</v>
      </c>
      <c r="M1605">
        <v>7.47</v>
      </c>
      <c r="N1605">
        <v>0</v>
      </c>
      <c r="O1605">
        <v>0</v>
      </c>
      <c r="P1605" s="1">
        <v>43830</v>
      </c>
      <c r="Q1605">
        <v>21054.621999999999</v>
      </c>
      <c r="R1605" t="s">
        <v>31</v>
      </c>
      <c r="S1605">
        <v>2.4</v>
      </c>
      <c r="T1605" t="s">
        <v>112</v>
      </c>
      <c r="U1605" t="s">
        <v>33</v>
      </c>
      <c r="V1605" t="s">
        <v>34</v>
      </c>
      <c r="W1605" t="s">
        <v>34</v>
      </c>
      <c r="X1605" t="s">
        <v>1835</v>
      </c>
      <c r="Y1605">
        <v>2018</v>
      </c>
      <c r="Z1605">
        <v>2018</v>
      </c>
      <c r="AA1605">
        <v>0.25</v>
      </c>
    </row>
    <row r="1606" spans="1:27" x14ac:dyDescent="0.25">
      <c r="A1606" t="s">
        <v>1832</v>
      </c>
      <c r="B1606" t="s">
        <v>1839</v>
      </c>
      <c r="C1606" t="s">
        <v>1936</v>
      </c>
      <c r="D1606" t="s">
        <v>38</v>
      </c>
      <c r="E1606" s="1">
        <v>43628</v>
      </c>
      <c r="F1606">
        <v>22228.552</v>
      </c>
      <c r="G1606">
        <v>7.04</v>
      </c>
      <c r="H1606">
        <v>10.95</v>
      </c>
      <c r="I1606">
        <v>35.22</v>
      </c>
      <c r="J1606">
        <v>685525.14599999995</v>
      </c>
      <c r="K1606" s="1">
        <v>43628</v>
      </c>
      <c r="L1606">
        <v>9500</v>
      </c>
      <c r="M1606">
        <v>0</v>
      </c>
      <c r="N1606">
        <v>0</v>
      </c>
      <c r="O1606">
        <v>0</v>
      </c>
      <c r="P1606" s="1">
        <v>43100</v>
      </c>
      <c r="Q1606">
        <v>0</v>
      </c>
      <c r="R1606" t="s">
        <v>43</v>
      </c>
      <c r="S1606">
        <v>9.6</v>
      </c>
      <c r="T1606" t="s">
        <v>39</v>
      </c>
      <c r="U1606" t="s">
        <v>40</v>
      </c>
      <c r="V1606" t="s">
        <v>34</v>
      </c>
      <c r="W1606" t="s">
        <v>41</v>
      </c>
      <c r="X1606" t="s">
        <v>1835</v>
      </c>
      <c r="Y1606">
        <v>2019</v>
      </c>
      <c r="Z1606">
        <v>2019</v>
      </c>
      <c r="AA1606">
        <v>0.25</v>
      </c>
    </row>
    <row r="1607" spans="1:27" x14ac:dyDescent="0.25">
      <c r="A1607" t="s">
        <v>1832</v>
      </c>
      <c r="B1607" t="s">
        <v>274</v>
      </c>
      <c r="C1607" t="s">
        <v>1937</v>
      </c>
      <c r="D1607" t="s">
        <v>38</v>
      </c>
      <c r="E1607" s="1">
        <v>43437</v>
      </c>
      <c r="F1607">
        <v>-1673.7809999999999</v>
      </c>
      <c r="G1607">
        <v>0</v>
      </c>
      <c r="H1607">
        <v>0</v>
      </c>
      <c r="I1607">
        <v>0</v>
      </c>
      <c r="J1607">
        <v>36564.716999999997</v>
      </c>
      <c r="K1607" s="1">
        <v>43437</v>
      </c>
      <c r="L1607">
        <v>-1724.134</v>
      </c>
      <c r="M1607">
        <v>0</v>
      </c>
      <c r="N1607">
        <v>0</v>
      </c>
      <c r="O1607">
        <v>0</v>
      </c>
      <c r="P1607" s="1">
        <v>43830</v>
      </c>
      <c r="Q1607">
        <v>34650.163</v>
      </c>
      <c r="R1607" t="s">
        <v>31</v>
      </c>
      <c r="S1607">
        <v>3</v>
      </c>
      <c r="T1607" t="s">
        <v>112</v>
      </c>
      <c r="U1607" t="s">
        <v>33</v>
      </c>
      <c r="V1607" t="s">
        <v>34</v>
      </c>
      <c r="W1607" t="s">
        <v>34</v>
      </c>
      <c r="X1607" t="s">
        <v>1835</v>
      </c>
      <c r="Y1607">
        <v>2018</v>
      </c>
      <c r="Z1607">
        <v>2018</v>
      </c>
      <c r="AA1607">
        <v>0.25</v>
      </c>
    </row>
    <row r="1608" spans="1:27" x14ac:dyDescent="0.25">
      <c r="A1608" t="s">
        <v>1832</v>
      </c>
      <c r="B1608" t="s">
        <v>1207</v>
      </c>
      <c r="C1608" t="s">
        <v>1938</v>
      </c>
      <c r="D1608" t="s">
        <v>30</v>
      </c>
      <c r="E1608" s="1">
        <v>43649</v>
      </c>
      <c r="F1608">
        <v>3095</v>
      </c>
      <c r="G1608">
        <v>7.39</v>
      </c>
      <c r="H1608">
        <v>10.199999999999999</v>
      </c>
      <c r="I1608">
        <v>51.37</v>
      </c>
      <c r="J1608">
        <v>656560</v>
      </c>
      <c r="K1608" s="1">
        <v>43649</v>
      </c>
      <c r="L1608">
        <v>3095</v>
      </c>
      <c r="M1608">
        <v>7.39</v>
      </c>
      <c r="N1608">
        <v>10.199999999999999</v>
      </c>
      <c r="O1608">
        <v>51.37</v>
      </c>
      <c r="P1608" s="1">
        <v>44074</v>
      </c>
      <c r="Q1608">
        <v>656560</v>
      </c>
      <c r="R1608" t="s">
        <v>31</v>
      </c>
      <c r="S1608">
        <v>9.1</v>
      </c>
      <c r="T1608" t="s">
        <v>112</v>
      </c>
      <c r="U1608" t="s">
        <v>33</v>
      </c>
      <c r="V1608" t="s">
        <v>34</v>
      </c>
      <c r="W1608" t="s">
        <v>34</v>
      </c>
      <c r="X1608" t="s">
        <v>1835</v>
      </c>
      <c r="Y1608">
        <v>2019</v>
      </c>
      <c r="Z1608">
        <v>2019</v>
      </c>
      <c r="AA1608">
        <v>0.25</v>
      </c>
    </row>
    <row r="1609" spans="1:27" x14ac:dyDescent="0.25">
      <c r="A1609" t="s">
        <v>1832</v>
      </c>
      <c r="B1609" t="s">
        <v>1207</v>
      </c>
      <c r="C1609" t="s">
        <v>1939</v>
      </c>
      <c r="D1609" t="s">
        <v>30</v>
      </c>
      <c r="E1609" s="1">
        <v>43649</v>
      </c>
      <c r="F1609">
        <v>1833</v>
      </c>
      <c r="G1609">
        <v>6.87</v>
      </c>
      <c r="H1609">
        <v>9.1999999999999993</v>
      </c>
      <c r="I1609">
        <v>51.37</v>
      </c>
      <c r="J1609">
        <v>68657</v>
      </c>
      <c r="K1609" s="1">
        <v>43649</v>
      </c>
      <c r="L1609">
        <v>1833</v>
      </c>
      <c r="M1609">
        <v>6.87</v>
      </c>
      <c r="N1609">
        <v>9.1999999999999993</v>
      </c>
      <c r="O1609">
        <v>51.37</v>
      </c>
      <c r="P1609" s="1">
        <v>44074</v>
      </c>
      <c r="Q1609">
        <v>68657</v>
      </c>
      <c r="R1609" t="s">
        <v>31</v>
      </c>
      <c r="S1609">
        <v>9.1</v>
      </c>
      <c r="T1609" t="s">
        <v>112</v>
      </c>
      <c r="U1609" t="s">
        <v>33</v>
      </c>
      <c r="V1609" t="s">
        <v>34</v>
      </c>
      <c r="W1609" t="s">
        <v>34</v>
      </c>
      <c r="X1609" t="s">
        <v>1835</v>
      </c>
      <c r="Y1609">
        <v>2019</v>
      </c>
      <c r="Z1609">
        <v>2019</v>
      </c>
      <c r="AA1609">
        <v>0.25</v>
      </c>
    </row>
    <row r="1610" spans="1:27" x14ac:dyDescent="0.25">
      <c r="A1610" t="s">
        <v>1832</v>
      </c>
      <c r="B1610" t="s">
        <v>1207</v>
      </c>
      <c r="C1610" t="s">
        <v>1940</v>
      </c>
      <c r="D1610" t="s">
        <v>30</v>
      </c>
      <c r="E1610" s="1">
        <v>43587</v>
      </c>
      <c r="F1610">
        <v>18389.705999999998</v>
      </c>
      <c r="G1610">
        <v>6.87</v>
      </c>
      <c r="H1610">
        <v>9.1999999999999993</v>
      </c>
      <c r="I1610">
        <v>51.37</v>
      </c>
      <c r="J1610">
        <v>0</v>
      </c>
      <c r="K1610" s="1">
        <v>43587</v>
      </c>
      <c r="L1610">
        <v>17878.358</v>
      </c>
      <c r="M1610">
        <v>6.87</v>
      </c>
      <c r="N1610">
        <v>9.1999999999999993</v>
      </c>
      <c r="O1610">
        <v>51.37</v>
      </c>
      <c r="P1610" s="1">
        <v>44012</v>
      </c>
      <c r="Q1610">
        <v>0</v>
      </c>
      <c r="R1610" t="s">
        <v>43</v>
      </c>
      <c r="S1610">
        <v>7.0333333333333297</v>
      </c>
      <c r="T1610" t="s">
        <v>112</v>
      </c>
      <c r="U1610" t="s">
        <v>33</v>
      </c>
      <c r="V1610" t="s">
        <v>34</v>
      </c>
      <c r="W1610" t="s">
        <v>34</v>
      </c>
      <c r="X1610" t="s">
        <v>1835</v>
      </c>
      <c r="Y1610">
        <v>2019</v>
      </c>
      <c r="Z1610">
        <v>2019</v>
      </c>
      <c r="AA1610">
        <v>0.25</v>
      </c>
    </row>
    <row r="1611" spans="1:27" x14ac:dyDescent="0.25">
      <c r="A1611" t="s">
        <v>1832</v>
      </c>
      <c r="B1611" t="s">
        <v>1941</v>
      </c>
      <c r="C1611" t="s">
        <v>1942</v>
      </c>
      <c r="D1611" t="s">
        <v>38</v>
      </c>
      <c r="E1611" s="1">
        <v>43854</v>
      </c>
      <c r="F1611">
        <v>9174.982</v>
      </c>
      <c r="G1611">
        <v>7.99</v>
      </c>
      <c r="H1611">
        <v>10.7</v>
      </c>
      <c r="I1611">
        <v>59.92</v>
      </c>
      <c r="J1611">
        <v>126088.65</v>
      </c>
      <c r="K1611" s="1">
        <v>43854</v>
      </c>
      <c r="L1611">
        <v>7250</v>
      </c>
      <c r="M1611">
        <v>7.28</v>
      </c>
      <c r="N1611">
        <v>9.44</v>
      </c>
      <c r="O1611">
        <v>59.64</v>
      </c>
      <c r="P1611" s="1">
        <v>43100</v>
      </c>
      <c r="Q1611">
        <v>125410.444</v>
      </c>
      <c r="R1611" t="s">
        <v>31</v>
      </c>
      <c r="S1611">
        <v>15.7</v>
      </c>
      <c r="T1611" t="s">
        <v>39</v>
      </c>
      <c r="U1611" t="s">
        <v>33</v>
      </c>
      <c r="V1611" t="s">
        <v>34</v>
      </c>
      <c r="W1611" t="s">
        <v>41</v>
      </c>
      <c r="X1611" t="s">
        <v>1835</v>
      </c>
      <c r="Y1611">
        <v>2020</v>
      </c>
      <c r="Z1611">
        <v>2020</v>
      </c>
      <c r="AA1611">
        <v>0.25</v>
      </c>
    </row>
    <row r="1612" spans="1:27" x14ac:dyDescent="0.25">
      <c r="A1612" t="s">
        <v>1832</v>
      </c>
      <c r="B1612" t="s">
        <v>1207</v>
      </c>
      <c r="C1612" t="s">
        <v>1943</v>
      </c>
      <c r="D1612" t="s">
        <v>30</v>
      </c>
      <c r="E1612" s="1">
        <v>43682</v>
      </c>
      <c r="F1612">
        <v>113650</v>
      </c>
      <c r="G1612">
        <v>6.87</v>
      </c>
      <c r="H1612">
        <v>9.1999999999999993</v>
      </c>
      <c r="I1612">
        <v>51.37</v>
      </c>
      <c r="J1612">
        <v>219304</v>
      </c>
      <c r="K1612" s="1">
        <v>43682</v>
      </c>
      <c r="L1612">
        <v>104303</v>
      </c>
      <c r="M1612">
        <v>6.81</v>
      </c>
      <c r="N1612">
        <v>9.1999999999999993</v>
      </c>
      <c r="O1612">
        <v>51.17</v>
      </c>
      <c r="P1612" s="1">
        <v>44135</v>
      </c>
      <c r="Q1612">
        <v>0</v>
      </c>
      <c r="R1612" t="s">
        <v>43</v>
      </c>
      <c r="S1612">
        <v>7.8</v>
      </c>
      <c r="T1612" t="s">
        <v>112</v>
      </c>
      <c r="U1612" t="s">
        <v>33</v>
      </c>
      <c r="V1612" t="s">
        <v>34</v>
      </c>
      <c r="W1612" t="s">
        <v>34</v>
      </c>
      <c r="X1612" t="s">
        <v>1835</v>
      </c>
      <c r="Y1612">
        <v>2019</v>
      </c>
      <c r="Z1612">
        <v>2019</v>
      </c>
      <c r="AA1612">
        <v>0.25</v>
      </c>
    </row>
    <row r="1613" spans="1:27" x14ac:dyDescent="0.25">
      <c r="A1613" t="s">
        <v>1832</v>
      </c>
      <c r="B1613" t="s">
        <v>1207</v>
      </c>
      <c r="C1613" t="s">
        <v>1944</v>
      </c>
      <c r="D1613" t="s">
        <v>30</v>
      </c>
      <c r="E1613" s="1">
        <v>43770</v>
      </c>
      <c r="F1613">
        <v>-14024</v>
      </c>
      <c r="G1613">
        <v>7.62</v>
      </c>
      <c r="H1613">
        <v>10.75</v>
      </c>
      <c r="I1613">
        <v>51.17</v>
      </c>
      <c r="J1613">
        <v>375007</v>
      </c>
      <c r="K1613" s="1">
        <v>43770</v>
      </c>
      <c r="L1613">
        <v>-17983</v>
      </c>
      <c r="M1613">
        <v>6.83</v>
      </c>
      <c r="N1613">
        <v>9.1999999999999993</v>
      </c>
      <c r="O1613">
        <v>51.17</v>
      </c>
      <c r="P1613" s="1">
        <v>44227</v>
      </c>
      <c r="Q1613">
        <v>372774</v>
      </c>
      <c r="R1613" t="s">
        <v>31</v>
      </c>
      <c r="S1613">
        <v>7.36666666666666</v>
      </c>
      <c r="T1613" t="s">
        <v>112</v>
      </c>
      <c r="U1613" t="s">
        <v>33</v>
      </c>
      <c r="V1613" t="s">
        <v>34</v>
      </c>
      <c r="W1613" t="s">
        <v>34</v>
      </c>
      <c r="X1613" t="s">
        <v>1835</v>
      </c>
      <c r="Y1613">
        <v>2019</v>
      </c>
      <c r="Z1613">
        <v>2019</v>
      </c>
      <c r="AA1613">
        <v>0.25</v>
      </c>
    </row>
    <row r="1614" spans="1:27" x14ac:dyDescent="0.25">
      <c r="A1614" t="s">
        <v>1832</v>
      </c>
      <c r="B1614" t="s">
        <v>1833</v>
      </c>
      <c r="C1614" t="s">
        <v>1945</v>
      </c>
      <c r="D1614" t="s">
        <v>30</v>
      </c>
      <c r="E1614" s="1">
        <v>43587</v>
      </c>
      <c r="F1614">
        <v>-44.246000000000002</v>
      </c>
      <c r="G1614">
        <v>0</v>
      </c>
      <c r="H1614">
        <v>9.42</v>
      </c>
      <c r="I1614">
        <v>0</v>
      </c>
      <c r="J1614">
        <v>0</v>
      </c>
      <c r="K1614" s="1">
        <v>43587</v>
      </c>
      <c r="L1614">
        <v>-44.246000000000002</v>
      </c>
      <c r="M1614">
        <v>0</v>
      </c>
      <c r="N1614">
        <v>9.42</v>
      </c>
      <c r="O1614">
        <v>0</v>
      </c>
      <c r="P1614" s="1">
        <v>44012</v>
      </c>
      <c r="Q1614">
        <v>0</v>
      </c>
      <c r="R1614" t="s">
        <v>43</v>
      </c>
      <c r="S1614">
        <v>7.2</v>
      </c>
      <c r="T1614" t="s">
        <v>112</v>
      </c>
      <c r="U1614" t="s">
        <v>33</v>
      </c>
      <c r="V1614" t="s">
        <v>34</v>
      </c>
      <c r="W1614" t="s">
        <v>34</v>
      </c>
      <c r="X1614" t="s">
        <v>1835</v>
      </c>
      <c r="Y1614">
        <v>2019</v>
      </c>
      <c r="Z1614">
        <v>2019</v>
      </c>
      <c r="AA1614">
        <v>0.25</v>
      </c>
    </row>
    <row r="1615" spans="1:27" x14ac:dyDescent="0.25">
      <c r="A1615" t="s">
        <v>1832</v>
      </c>
      <c r="B1615" t="s">
        <v>1833</v>
      </c>
      <c r="C1615" t="s">
        <v>1946</v>
      </c>
      <c r="D1615" t="s">
        <v>30</v>
      </c>
      <c r="E1615" s="1">
        <v>43886</v>
      </c>
      <c r="F1615">
        <v>-6624.8519999999999</v>
      </c>
      <c r="G1615">
        <v>7.79</v>
      </c>
      <c r="H1615">
        <v>10.42</v>
      </c>
      <c r="I1615">
        <v>50.78</v>
      </c>
      <c r="J1615">
        <v>174433.98699999999</v>
      </c>
      <c r="K1615" s="1">
        <v>43886</v>
      </c>
      <c r="L1615">
        <v>-6337.9170000000004</v>
      </c>
      <c r="M1615">
        <v>7.74</v>
      </c>
      <c r="N1615">
        <v>10.42</v>
      </c>
      <c r="O1615">
        <v>50.78</v>
      </c>
      <c r="P1615" s="1">
        <v>44316</v>
      </c>
      <c r="Q1615">
        <v>174433.98699999999</v>
      </c>
      <c r="R1615" t="s">
        <v>31</v>
      </c>
      <c r="S1615">
        <v>9</v>
      </c>
      <c r="T1615" t="s">
        <v>112</v>
      </c>
      <c r="U1615" t="s">
        <v>33</v>
      </c>
      <c r="V1615" t="s">
        <v>34</v>
      </c>
      <c r="W1615" t="s">
        <v>34</v>
      </c>
      <c r="X1615" t="s">
        <v>1835</v>
      </c>
      <c r="Y1615">
        <v>2020</v>
      </c>
      <c r="Z1615">
        <v>2020</v>
      </c>
      <c r="AA1615">
        <v>0.25</v>
      </c>
    </row>
    <row r="1616" spans="1:27" x14ac:dyDescent="0.25">
      <c r="A1616" t="s">
        <v>1832</v>
      </c>
      <c r="B1616" t="s">
        <v>1207</v>
      </c>
      <c r="C1616" t="s">
        <v>1947</v>
      </c>
      <c r="D1616" t="s">
        <v>30</v>
      </c>
      <c r="E1616" s="1">
        <v>43864</v>
      </c>
      <c r="F1616">
        <v>-6319</v>
      </c>
      <c r="G1616">
        <v>7.62</v>
      </c>
      <c r="H1616">
        <v>10.75</v>
      </c>
      <c r="I1616">
        <v>51.17</v>
      </c>
      <c r="J1616">
        <v>140828</v>
      </c>
      <c r="K1616" s="1">
        <v>43864</v>
      </c>
      <c r="L1616">
        <v>-6319</v>
      </c>
      <c r="M1616">
        <v>6.84</v>
      </c>
      <c r="N1616">
        <v>9.1999999999999993</v>
      </c>
      <c r="O1616">
        <v>51.17</v>
      </c>
      <c r="P1616" s="1">
        <v>44286</v>
      </c>
      <c r="Q1616">
        <v>141773</v>
      </c>
      <c r="R1616" t="s">
        <v>31</v>
      </c>
      <c r="S1616">
        <v>8.2666666666666604</v>
      </c>
      <c r="T1616" t="s">
        <v>112</v>
      </c>
      <c r="U1616" t="s">
        <v>33</v>
      </c>
      <c r="V1616" t="s">
        <v>34</v>
      </c>
      <c r="W1616" t="s">
        <v>34</v>
      </c>
      <c r="X1616" t="s">
        <v>1835</v>
      </c>
      <c r="Y1616">
        <v>2020</v>
      </c>
      <c r="Z1616">
        <v>2020</v>
      </c>
      <c r="AA1616">
        <v>0.25</v>
      </c>
    </row>
    <row r="1617" spans="1:27" x14ac:dyDescent="0.25">
      <c r="A1617" t="s">
        <v>1832</v>
      </c>
      <c r="B1617" t="s">
        <v>1207</v>
      </c>
      <c r="C1617" t="s">
        <v>1948</v>
      </c>
      <c r="D1617" t="s">
        <v>30</v>
      </c>
      <c r="E1617" s="1">
        <v>43864</v>
      </c>
      <c r="F1617">
        <v>16410</v>
      </c>
      <c r="G1617">
        <v>7.62</v>
      </c>
      <c r="H1617">
        <v>10.75</v>
      </c>
      <c r="I1617">
        <v>51.17</v>
      </c>
      <c r="J1617">
        <v>854651</v>
      </c>
      <c r="K1617" s="1">
        <v>43864</v>
      </c>
      <c r="L1617">
        <v>11407</v>
      </c>
      <c r="M1617">
        <v>6.84</v>
      </c>
      <c r="N1617">
        <v>9.1999999999999993</v>
      </c>
      <c r="O1617">
        <v>51.17</v>
      </c>
      <c r="P1617" s="1">
        <v>44286</v>
      </c>
      <c r="Q1617">
        <v>891185</v>
      </c>
      <c r="R1617" t="s">
        <v>31</v>
      </c>
      <c r="S1617">
        <v>8.2666666666666604</v>
      </c>
      <c r="T1617" t="s">
        <v>112</v>
      </c>
      <c r="U1617" t="s">
        <v>33</v>
      </c>
      <c r="V1617" t="s">
        <v>34</v>
      </c>
      <c r="W1617" t="s">
        <v>34</v>
      </c>
      <c r="X1617" t="s">
        <v>1835</v>
      </c>
      <c r="Y1617">
        <v>2020</v>
      </c>
      <c r="Z1617">
        <v>2020</v>
      </c>
      <c r="AA1617">
        <v>0.25</v>
      </c>
    </row>
    <row r="1618" spans="1:27" x14ac:dyDescent="0.25">
      <c r="A1618" t="s">
        <v>1832</v>
      </c>
      <c r="B1618" t="s">
        <v>1207</v>
      </c>
      <c r="C1618" t="s">
        <v>1949</v>
      </c>
      <c r="D1618" t="s">
        <v>30</v>
      </c>
      <c r="E1618" s="1">
        <v>43879</v>
      </c>
      <c r="F1618">
        <v>-8232</v>
      </c>
      <c r="G1618">
        <v>8.1300000000000008</v>
      </c>
      <c r="H1618">
        <v>11.75</v>
      </c>
      <c r="I1618">
        <v>51.17</v>
      </c>
      <c r="J1618">
        <v>317819</v>
      </c>
      <c r="K1618" s="1">
        <v>43879</v>
      </c>
      <c r="L1618">
        <v>-13008</v>
      </c>
      <c r="M1618">
        <v>7.35</v>
      </c>
      <c r="N1618">
        <v>10.199999999999999</v>
      </c>
      <c r="O1618">
        <v>51.17</v>
      </c>
      <c r="P1618" s="1">
        <v>44286</v>
      </c>
      <c r="Q1618">
        <v>315689</v>
      </c>
      <c r="R1618" t="s">
        <v>31</v>
      </c>
      <c r="S1618">
        <v>8.7666666666666604</v>
      </c>
      <c r="T1618" t="s">
        <v>112</v>
      </c>
      <c r="U1618" t="s">
        <v>33</v>
      </c>
      <c r="V1618" t="s">
        <v>34</v>
      </c>
      <c r="W1618" t="s">
        <v>34</v>
      </c>
      <c r="X1618" t="s">
        <v>1835</v>
      </c>
      <c r="Y1618">
        <v>2020</v>
      </c>
      <c r="Z1618">
        <v>2020</v>
      </c>
      <c r="AA1618">
        <v>0.25</v>
      </c>
    </row>
    <row r="1619" spans="1:27" x14ac:dyDescent="0.25">
      <c r="A1619" t="s">
        <v>1832</v>
      </c>
      <c r="B1619" t="s">
        <v>1207</v>
      </c>
      <c r="C1619" t="s">
        <v>1950</v>
      </c>
      <c r="D1619" t="s">
        <v>30</v>
      </c>
      <c r="E1619" s="1">
        <v>43864</v>
      </c>
      <c r="F1619">
        <v>-9318</v>
      </c>
      <c r="G1619">
        <v>8.1300000000000008</v>
      </c>
      <c r="H1619">
        <v>11.75</v>
      </c>
      <c r="I1619">
        <v>51.17</v>
      </c>
      <c r="J1619">
        <v>1108943</v>
      </c>
      <c r="K1619" s="1">
        <v>43864</v>
      </c>
      <c r="L1619">
        <v>-20307</v>
      </c>
      <c r="M1619">
        <v>7.35</v>
      </c>
      <c r="N1619">
        <v>10.199999999999999</v>
      </c>
      <c r="O1619">
        <v>51.17</v>
      </c>
      <c r="P1619" s="1">
        <v>44286</v>
      </c>
      <c r="Q1619">
        <v>1104567</v>
      </c>
      <c r="R1619" t="s">
        <v>31</v>
      </c>
      <c r="S1619">
        <v>8.2666666666666604</v>
      </c>
      <c r="T1619" t="s">
        <v>112</v>
      </c>
      <c r="U1619" t="s">
        <v>33</v>
      </c>
      <c r="V1619" t="s">
        <v>34</v>
      </c>
      <c r="W1619" t="s">
        <v>34</v>
      </c>
      <c r="X1619" t="s">
        <v>1835</v>
      </c>
      <c r="Y1619">
        <v>2020</v>
      </c>
      <c r="Z1619">
        <v>2020</v>
      </c>
      <c r="AA1619">
        <v>0.25</v>
      </c>
    </row>
    <row r="1620" spans="1:27" x14ac:dyDescent="0.25">
      <c r="A1620" t="s">
        <v>1832</v>
      </c>
      <c r="B1620" t="s">
        <v>1207</v>
      </c>
      <c r="C1620" t="s">
        <v>1951</v>
      </c>
      <c r="D1620" t="s">
        <v>30</v>
      </c>
      <c r="E1620" s="1">
        <v>43864</v>
      </c>
      <c r="F1620">
        <v>8116</v>
      </c>
      <c r="G1620">
        <v>8.1300000000000008</v>
      </c>
      <c r="H1620">
        <v>11.75</v>
      </c>
      <c r="I1620">
        <v>51.17</v>
      </c>
      <c r="J1620">
        <v>614222</v>
      </c>
      <c r="K1620" s="1">
        <v>43864</v>
      </c>
      <c r="L1620">
        <v>733</v>
      </c>
      <c r="M1620">
        <v>7.35</v>
      </c>
      <c r="N1620">
        <v>10.199999999999999</v>
      </c>
      <c r="O1620">
        <v>51.17</v>
      </c>
      <c r="P1620" s="1">
        <v>44286</v>
      </c>
      <c r="Q1620">
        <v>612237</v>
      </c>
      <c r="R1620" t="s">
        <v>31</v>
      </c>
      <c r="S1620">
        <v>8.2666666666666604</v>
      </c>
      <c r="T1620" t="s">
        <v>112</v>
      </c>
      <c r="U1620" t="s">
        <v>33</v>
      </c>
      <c r="V1620" t="s">
        <v>34</v>
      </c>
      <c r="W1620" t="s">
        <v>34</v>
      </c>
      <c r="X1620" t="s">
        <v>1835</v>
      </c>
      <c r="Y1620">
        <v>2020</v>
      </c>
      <c r="Z1620">
        <v>2020</v>
      </c>
      <c r="AA1620">
        <v>0.25</v>
      </c>
    </row>
    <row r="1621" spans="1:27" x14ac:dyDescent="0.25">
      <c r="A1621" t="s">
        <v>1832</v>
      </c>
      <c r="B1621" t="s">
        <v>1849</v>
      </c>
      <c r="C1621" t="s">
        <v>1952</v>
      </c>
      <c r="D1621" t="s">
        <v>38</v>
      </c>
      <c r="E1621" s="1">
        <v>43706</v>
      </c>
      <c r="F1621">
        <v>4911.2</v>
      </c>
      <c r="G1621">
        <v>6.86</v>
      </c>
      <c r="H1621">
        <v>9.5</v>
      </c>
      <c r="I1621">
        <v>48.74</v>
      </c>
      <c r="J1621">
        <v>99598.014999999999</v>
      </c>
      <c r="K1621" s="1">
        <v>43706</v>
      </c>
      <c r="L1621">
        <v>4923.6329999999998</v>
      </c>
      <c r="M1621">
        <v>6.86</v>
      </c>
      <c r="N1621">
        <v>9.5</v>
      </c>
      <c r="O1621">
        <v>48.74</v>
      </c>
      <c r="P1621" s="1">
        <v>44074</v>
      </c>
      <c r="Q1621">
        <v>66919.740999999995</v>
      </c>
      <c r="R1621" t="s">
        <v>31</v>
      </c>
      <c r="S1621">
        <v>2.9</v>
      </c>
      <c r="T1621" t="s">
        <v>112</v>
      </c>
      <c r="U1621" t="s">
        <v>33</v>
      </c>
      <c r="V1621" t="s">
        <v>34</v>
      </c>
      <c r="W1621" t="s">
        <v>34</v>
      </c>
      <c r="X1621" t="s">
        <v>1835</v>
      </c>
      <c r="Y1621">
        <v>2019</v>
      </c>
      <c r="Z1621">
        <v>2019</v>
      </c>
      <c r="AA1621">
        <v>0.25</v>
      </c>
    </row>
    <row r="1622" spans="1:27" x14ac:dyDescent="0.25">
      <c r="A1622" t="s">
        <v>1832</v>
      </c>
      <c r="B1622" t="s">
        <v>1207</v>
      </c>
      <c r="C1622" t="s">
        <v>1953</v>
      </c>
      <c r="D1622" t="s">
        <v>30</v>
      </c>
      <c r="E1622" s="1">
        <v>43910</v>
      </c>
      <c r="F1622">
        <v>18033</v>
      </c>
      <c r="G1622">
        <v>6.84</v>
      </c>
      <c r="H1622">
        <v>9.1999999999999993</v>
      </c>
      <c r="I1622">
        <v>51.17</v>
      </c>
      <c r="J1622">
        <v>297663</v>
      </c>
      <c r="K1622" s="1">
        <v>43910</v>
      </c>
      <c r="L1622">
        <v>18033</v>
      </c>
      <c r="M1622">
        <v>6.84</v>
      </c>
      <c r="N1622">
        <v>9.1999999999999993</v>
      </c>
      <c r="O1622">
        <v>51.17</v>
      </c>
      <c r="P1622" s="1">
        <v>44347</v>
      </c>
      <c r="Q1622">
        <v>297663</v>
      </c>
      <c r="R1622" t="s">
        <v>31</v>
      </c>
      <c r="S1622">
        <v>8.7666666666666604</v>
      </c>
      <c r="T1622" t="s">
        <v>112</v>
      </c>
      <c r="U1622" t="s">
        <v>33</v>
      </c>
      <c r="V1622" t="s">
        <v>34</v>
      </c>
      <c r="W1622" t="s">
        <v>34</v>
      </c>
      <c r="X1622" t="s">
        <v>1835</v>
      </c>
      <c r="Y1622">
        <v>2020</v>
      </c>
      <c r="Z1622">
        <v>2020</v>
      </c>
      <c r="AA1622">
        <v>0.25</v>
      </c>
    </row>
    <row r="1623" spans="1:27" x14ac:dyDescent="0.25">
      <c r="A1623" t="s">
        <v>1832</v>
      </c>
      <c r="B1623" t="s">
        <v>720</v>
      </c>
      <c r="C1623" t="s">
        <v>1954</v>
      </c>
      <c r="D1623" t="s">
        <v>30</v>
      </c>
      <c r="E1623" s="1">
        <v>43927</v>
      </c>
      <c r="F1623">
        <v>12721.323</v>
      </c>
      <c r="G1623">
        <v>7.57</v>
      </c>
      <c r="H1623">
        <v>10.5</v>
      </c>
      <c r="I1623">
        <v>54.04</v>
      </c>
      <c r="J1623">
        <v>253869.71799999999</v>
      </c>
      <c r="K1623" s="1">
        <v>43927</v>
      </c>
      <c r="L1623">
        <v>9000</v>
      </c>
      <c r="M1623">
        <v>0</v>
      </c>
      <c r="N1623">
        <v>0</v>
      </c>
      <c r="O1623">
        <v>0</v>
      </c>
      <c r="P1623" s="1">
        <v>43465</v>
      </c>
      <c r="Q1623">
        <v>0</v>
      </c>
      <c r="R1623" t="s">
        <v>43</v>
      </c>
      <c r="S1623">
        <v>8.9666666666666597</v>
      </c>
      <c r="T1623" t="s">
        <v>32</v>
      </c>
      <c r="U1623" t="s">
        <v>40</v>
      </c>
      <c r="V1623" t="s">
        <v>34</v>
      </c>
      <c r="W1623" t="s">
        <v>34</v>
      </c>
      <c r="X1623" t="s">
        <v>1835</v>
      </c>
      <c r="Y1623">
        <v>2020</v>
      </c>
      <c r="Z1623">
        <v>2020</v>
      </c>
      <c r="AA1623">
        <v>0.25</v>
      </c>
    </row>
    <row r="1624" spans="1:27" x14ac:dyDescent="0.25">
      <c r="A1624" t="s">
        <v>1832</v>
      </c>
      <c r="B1624" t="s">
        <v>1207</v>
      </c>
      <c r="C1624" t="s">
        <v>1955</v>
      </c>
      <c r="D1624" t="s">
        <v>30</v>
      </c>
      <c r="E1624" s="1">
        <v>43934</v>
      </c>
      <c r="F1624">
        <v>7449</v>
      </c>
      <c r="G1624">
        <v>6.84</v>
      </c>
      <c r="H1624">
        <v>9.1999999999999993</v>
      </c>
      <c r="I1624">
        <v>51.17</v>
      </c>
      <c r="J1624">
        <v>66346</v>
      </c>
      <c r="K1624" s="1">
        <v>43934</v>
      </c>
      <c r="L1624">
        <v>7400</v>
      </c>
      <c r="M1624">
        <v>6.84</v>
      </c>
      <c r="N1624">
        <v>9.1999999999999993</v>
      </c>
      <c r="O1624">
        <v>51.17</v>
      </c>
      <c r="P1624" s="1">
        <v>44347</v>
      </c>
      <c r="Q1624">
        <v>66346</v>
      </c>
      <c r="R1624" t="s">
        <v>31</v>
      </c>
      <c r="S1624">
        <v>8.8333333333333304</v>
      </c>
      <c r="T1624" t="s">
        <v>112</v>
      </c>
      <c r="U1624" t="s">
        <v>33</v>
      </c>
      <c r="V1624" t="s">
        <v>34</v>
      </c>
      <c r="W1624" t="s">
        <v>34</v>
      </c>
      <c r="X1624" t="s">
        <v>1835</v>
      </c>
      <c r="Y1624">
        <v>2020</v>
      </c>
      <c r="Z1624">
        <v>2020</v>
      </c>
      <c r="AA1624">
        <v>0.25</v>
      </c>
    </row>
    <row r="1625" spans="1:27" x14ac:dyDescent="0.25">
      <c r="A1625" t="s">
        <v>1832</v>
      </c>
      <c r="B1625" t="s">
        <v>1839</v>
      </c>
      <c r="C1625" t="s">
        <v>1956</v>
      </c>
      <c r="D1625" t="s">
        <v>38</v>
      </c>
      <c r="E1625" s="1">
        <v>43805</v>
      </c>
      <c r="F1625">
        <v>6111.7539999999999</v>
      </c>
      <c r="G1625">
        <v>6.68</v>
      </c>
      <c r="H1625">
        <v>9.6999999999999993</v>
      </c>
      <c r="I1625">
        <v>0</v>
      </c>
      <c r="J1625">
        <v>59419.750999999997</v>
      </c>
      <c r="K1625" s="1">
        <v>43805</v>
      </c>
      <c r="L1625">
        <v>6111.7539999999999</v>
      </c>
      <c r="M1625">
        <v>6.68</v>
      </c>
      <c r="N1625">
        <v>9.6999999999999993</v>
      </c>
      <c r="O1625">
        <v>0</v>
      </c>
      <c r="P1625" s="1">
        <v>44196</v>
      </c>
      <c r="Q1625">
        <v>59419.750999999997</v>
      </c>
      <c r="R1625" t="s">
        <v>31</v>
      </c>
      <c r="S1625">
        <v>3.7666666666666599</v>
      </c>
      <c r="T1625" t="s">
        <v>112</v>
      </c>
      <c r="U1625" t="s">
        <v>33</v>
      </c>
      <c r="V1625" t="s">
        <v>34</v>
      </c>
      <c r="W1625" t="s">
        <v>34</v>
      </c>
      <c r="X1625" t="s">
        <v>1835</v>
      </c>
      <c r="Y1625">
        <v>2019</v>
      </c>
      <c r="Z1625">
        <v>2019</v>
      </c>
      <c r="AA1625">
        <v>0.25</v>
      </c>
    </row>
    <row r="1626" spans="1:27" x14ac:dyDescent="0.25">
      <c r="A1626" t="s">
        <v>1832</v>
      </c>
      <c r="B1626" t="s">
        <v>274</v>
      </c>
      <c r="C1626" t="s">
        <v>1957</v>
      </c>
      <c r="D1626" t="s">
        <v>38</v>
      </c>
      <c r="E1626" s="1">
        <v>43795</v>
      </c>
      <c r="F1626">
        <v>12587.96</v>
      </c>
      <c r="G1626">
        <v>0</v>
      </c>
      <c r="H1626">
        <v>0</v>
      </c>
      <c r="I1626">
        <v>0</v>
      </c>
      <c r="J1626">
        <v>115659.363</v>
      </c>
      <c r="K1626" s="1">
        <v>43795</v>
      </c>
      <c r="L1626">
        <v>12354.951999999999</v>
      </c>
      <c r="M1626">
        <v>0</v>
      </c>
      <c r="N1626">
        <v>0</v>
      </c>
      <c r="O1626">
        <v>0</v>
      </c>
      <c r="P1626" s="1">
        <v>44196</v>
      </c>
      <c r="Q1626">
        <v>115660.482</v>
      </c>
      <c r="R1626" t="s">
        <v>31</v>
      </c>
      <c r="S1626">
        <v>2.8</v>
      </c>
      <c r="T1626" t="s">
        <v>112</v>
      </c>
      <c r="U1626" t="s">
        <v>33</v>
      </c>
      <c r="V1626" t="s">
        <v>34</v>
      </c>
      <c r="W1626" t="s">
        <v>34</v>
      </c>
      <c r="X1626" t="s">
        <v>1835</v>
      </c>
      <c r="Y1626">
        <v>2019</v>
      </c>
      <c r="Z1626">
        <v>2019</v>
      </c>
      <c r="AA1626">
        <v>0.25</v>
      </c>
    </row>
    <row r="1627" spans="1:27" x14ac:dyDescent="0.25">
      <c r="A1627" t="s">
        <v>1832</v>
      </c>
      <c r="B1627" t="s">
        <v>1833</v>
      </c>
      <c r="C1627" t="s">
        <v>1958</v>
      </c>
      <c r="D1627" t="s">
        <v>30</v>
      </c>
      <c r="E1627" s="1">
        <v>43972</v>
      </c>
      <c r="F1627">
        <v>4014.346</v>
      </c>
      <c r="G1627">
        <v>0</v>
      </c>
      <c r="H1627">
        <v>9.42</v>
      </c>
      <c r="I1627">
        <v>0</v>
      </c>
      <c r="J1627">
        <v>9673.5400000000009</v>
      </c>
      <c r="K1627" s="1">
        <v>43972</v>
      </c>
      <c r="L1627">
        <v>4014.6460000000002</v>
      </c>
      <c r="M1627">
        <v>0</v>
      </c>
      <c r="N1627">
        <v>9.42</v>
      </c>
      <c r="O1627">
        <v>0</v>
      </c>
      <c r="P1627" s="1">
        <v>44377</v>
      </c>
      <c r="Q1627">
        <v>9436.0400000000009</v>
      </c>
      <c r="R1627" t="s">
        <v>51</v>
      </c>
      <c r="S1627">
        <v>7.8</v>
      </c>
      <c r="T1627" t="s">
        <v>112</v>
      </c>
      <c r="U1627" t="s">
        <v>33</v>
      </c>
      <c r="V1627" t="s">
        <v>34</v>
      </c>
      <c r="W1627" t="s">
        <v>34</v>
      </c>
      <c r="X1627" t="s">
        <v>1835</v>
      </c>
      <c r="Y1627">
        <v>2020</v>
      </c>
      <c r="Z1627">
        <v>2020</v>
      </c>
      <c r="AA1627">
        <v>0.25</v>
      </c>
    </row>
    <row r="1628" spans="1:27" x14ac:dyDescent="0.25">
      <c r="A1628" t="s">
        <v>1832</v>
      </c>
      <c r="B1628" t="s">
        <v>1207</v>
      </c>
      <c r="C1628" t="s">
        <v>1959</v>
      </c>
      <c r="D1628" t="s">
        <v>30</v>
      </c>
      <c r="E1628" s="1">
        <v>44013</v>
      </c>
      <c r="F1628">
        <v>-5198</v>
      </c>
      <c r="G1628">
        <v>6.84</v>
      </c>
      <c r="H1628">
        <v>9.1999999999999993</v>
      </c>
      <c r="I1628">
        <v>51.17</v>
      </c>
      <c r="J1628">
        <v>62803</v>
      </c>
      <c r="K1628" s="1">
        <v>44013</v>
      </c>
      <c r="L1628">
        <v>-5198</v>
      </c>
      <c r="M1628">
        <v>6.84</v>
      </c>
      <c r="N1628">
        <v>9.1999999999999993</v>
      </c>
      <c r="O1628">
        <v>51.17</v>
      </c>
      <c r="P1628" s="1">
        <v>44439</v>
      </c>
      <c r="Q1628">
        <v>62803</v>
      </c>
      <c r="R1628" t="s">
        <v>31</v>
      </c>
      <c r="S1628">
        <v>9.1333333333333293</v>
      </c>
      <c r="T1628" t="s">
        <v>112</v>
      </c>
      <c r="U1628" t="s">
        <v>33</v>
      </c>
      <c r="V1628" t="s">
        <v>34</v>
      </c>
      <c r="W1628" t="s">
        <v>34</v>
      </c>
      <c r="X1628" t="s">
        <v>1835</v>
      </c>
      <c r="Y1628">
        <v>2020</v>
      </c>
      <c r="Z1628">
        <v>2020</v>
      </c>
      <c r="AA1628">
        <v>0.25</v>
      </c>
    </row>
    <row r="1629" spans="1:27" x14ac:dyDescent="0.25">
      <c r="A1629" t="s">
        <v>1832</v>
      </c>
      <c r="B1629" t="s">
        <v>1207</v>
      </c>
      <c r="C1629" t="s">
        <v>1960</v>
      </c>
      <c r="D1629" t="s">
        <v>30</v>
      </c>
      <c r="E1629" s="1">
        <v>44005</v>
      </c>
      <c r="F1629">
        <v>-20090</v>
      </c>
      <c r="G1629">
        <v>7.35</v>
      </c>
      <c r="H1629">
        <v>10.199999999999999</v>
      </c>
      <c r="I1629">
        <v>51.17</v>
      </c>
      <c r="J1629">
        <v>691162</v>
      </c>
      <c r="K1629" s="1">
        <v>44005</v>
      </c>
      <c r="L1629">
        <v>-20090</v>
      </c>
      <c r="M1629">
        <v>7.35</v>
      </c>
      <c r="N1629">
        <v>10.199999999999999</v>
      </c>
      <c r="O1629">
        <v>51.17</v>
      </c>
      <c r="P1629" s="1">
        <v>44439</v>
      </c>
      <c r="Q1629">
        <v>691162</v>
      </c>
      <c r="R1629" t="s">
        <v>31</v>
      </c>
      <c r="S1629">
        <v>8.86666666666666</v>
      </c>
      <c r="T1629" t="s">
        <v>112</v>
      </c>
      <c r="U1629" t="s">
        <v>40</v>
      </c>
      <c r="V1629" t="s">
        <v>34</v>
      </c>
      <c r="W1629" t="s">
        <v>34</v>
      </c>
      <c r="X1629" t="s">
        <v>1835</v>
      </c>
      <c r="Y1629">
        <v>2020</v>
      </c>
      <c r="Z1629">
        <v>2020</v>
      </c>
      <c r="AA1629">
        <v>0.25</v>
      </c>
    </row>
    <row r="1630" spans="1:27" x14ac:dyDescent="0.25">
      <c r="A1630" t="s">
        <v>1832</v>
      </c>
      <c r="B1630" t="s">
        <v>1207</v>
      </c>
      <c r="C1630" t="s">
        <v>1961</v>
      </c>
      <c r="D1630" t="s">
        <v>30</v>
      </c>
      <c r="E1630" s="1">
        <v>44042</v>
      </c>
      <c r="F1630">
        <v>10565.512000000001</v>
      </c>
      <c r="G1630">
        <v>6.84</v>
      </c>
      <c r="H1630">
        <v>9.1999999999999993</v>
      </c>
      <c r="I1630">
        <v>51.17</v>
      </c>
      <c r="J1630">
        <v>68305.684999999998</v>
      </c>
      <c r="K1630" s="1">
        <v>44042</v>
      </c>
      <c r="L1630">
        <v>10565.511</v>
      </c>
      <c r="M1630">
        <v>6.84</v>
      </c>
      <c r="N1630">
        <v>9.1999999999999993</v>
      </c>
      <c r="O1630">
        <v>51.17</v>
      </c>
      <c r="P1630" s="1">
        <v>44439</v>
      </c>
      <c r="Q1630">
        <v>68305.684999999998</v>
      </c>
      <c r="R1630" t="s">
        <v>31</v>
      </c>
      <c r="S1630">
        <v>7.6666666666666599</v>
      </c>
      <c r="T1630" t="s">
        <v>112</v>
      </c>
      <c r="U1630" t="s">
        <v>33</v>
      </c>
      <c r="V1630" t="s">
        <v>34</v>
      </c>
      <c r="W1630" t="s">
        <v>34</v>
      </c>
      <c r="X1630" t="s">
        <v>1835</v>
      </c>
      <c r="Y1630">
        <v>2020</v>
      </c>
      <c r="Z1630">
        <v>2020</v>
      </c>
      <c r="AA1630">
        <v>0.25</v>
      </c>
    </row>
    <row r="1631" spans="1:27" x14ac:dyDescent="0.25">
      <c r="A1631" t="s">
        <v>1832</v>
      </c>
      <c r="B1631" t="s">
        <v>1207</v>
      </c>
      <c r="C1631" t="s">
        <v>1962</v>
      </c>
      <c r="D1631" t="s">
        <v>30</v>
      </c>
      <c r="E1631" s="1">
        <v>44078</v>
      </c>
      <c r="F1631">
        <v>-16270</v>
      </c>
      <c r="G1631">
        <v>6.84</v>
      </c>
      <c r="H1631">
        <v>9.1999999999999993</v>
      </c>
      <c r="I1631">
        <v>51.17</v>
      </c>
      <c r="J1631">
        <v>218941</v>
      </c>
      <c r="K1631" s="1">
        <v>44078</v>
      </c>
      <c r="L1631">
        <v>-19409</v>
      </c>
      <c r="M1631">
        <v>6.88</v>
      </c>
      <c r="N1631">
        <v>9.1999999999999993</v>
      </c>
      <c r="O1631">
        <v>52.07</v>
      </c>
      <c r="P1631" s="1">
        <v>44500</v>
      </c>
      <c r="Q1631">
        <v>215284</v>
      </c>
      <c r="R1631" t="s">
        <v>31</v>
      </c>
      <c r="S1631">
        <v>8</v>
      </c>
      <c r="T1631" t="s">
        <v>112</v>
      </c>
      <c r="U1631" t="s">
        <v>33</v>
      </c>
      <c r="V1631" t="s">
        <v>34</v>
      </c>
      <c r="W1631" t="s">
        <v>34</v>
      </c>
      <c r="X1631" t="s">
        <v>1835</v>
      </c>
      <c r="Y1631">
        <v>2020</v>
      </c>
      <c r="Z1631">
        <v>2020</v>
      </c>
      <c r="AA1631">
        <v>0.25</v>
      </c>
    </row>
    <row r="1632" spans="1:27" x14ac:dyDescent="0.25">
      <c r="A1632" t="s">
        <v>1832</v>
      </c>
      <c r="B1632" t="s">
        <v>1833</v>
      </c>
      <c r="C1632" t="s">
        <v>1963</v>
      </c>
      <c r="D1632" t="s">
        <v>30</v>
      </c>
      <c r="E1632" s="1">
        <v>44159</v>
      </c>
      <c r="F1632">
        <v>64906.784</v>
      </c>
      <c r="G1632">
        <v>7.51</v>
      </c>
      <c r="H1632">
        <v>9.9</v>
      </c>
      <c r="I1632">
        <v>50.31</v>
      </c>
      <c r="J1632">
        <v>2479187.9479999999</v>
      </c>
      <c r="K1632" s="1">
        <v>44159</v>
      </c>
      <c r="L1632">
        <v>28404.305</v>
      </c>
      <c r="M1632">
        <v>7.71</v>
      </c>
      <c r="N1632">
        <v>9.1999999999999993</v>
      </c>
      <c r="O1632">
        <v>50.31</v>
      </c>
      <c r="P1632" s="1">
        <v>43830</v>
      </c>
      <c r="Q1632">
        <v>2480384.1170000001</v>
      </c>
      <c r="R1632" t="s">
        <v>51</v>
      </c>
      <c r="S1632">
        <v>7.93333333333333</v>
      </c>
      <c r="T1632" t="s">
        <v>32</v>
      </c>
      <c r="U1632" t="s">
        <v>33</v>
      </c>
      <c r="V1632" t="s">
        <v>34</v>
      </c>
      <c r="W1632" t="s">
        <v>34</v>
      </c>
      <c r="X1632" t="s">
        <v>1835</v>
      </c>
      <c r="Y1632">
        <v>2020</v>
      </c>
      <c r="Z1632">
        <v>2020</v>
      </c>
      <c r="AA1632">
        <v>0.25</v>
      </c>
    </row>
    <row r="1633" spans="1:27" x14ac:dyDescent="0.25">
      <c r="A1633" t="s">
        <v>1832</v>
      </c>
      <c r="B1633" t="s">
        <v>1941</v>
      </c>
      <c r="C1633" t="s">
        <v>1964</v>
      </c>
      <c r="D1633" t="s">
        <v>38</v>
      </c>
      <c r="E1633" s="1">
        <v>44085</v>
      </c>
      <c r="F1633">
        <v>2251.8710000000001</v>
      </c>
      <c r="G1633">
        <v>7.3</v>
      </c>
      <c r="H1633">
        <v>0</v>
      </c>
      <c r="I1633">
        <v>0</v>
      </c>
      <c r="J1633">
        <v>18170.414000000001</v>
      </c>
      <c r="K1633" s="1">
        <v>44085</v>
      </c>
      <c r="L1633">
        <v>2251.8710000000001</v>
      </c>
      <c r="M1633">
        <v>7.3</v>
      </c>
      <c r="N1633">
        <v>0</v>
      </c>
      <c r="O1633">
        <v>0</v>
      </c>
      <c r="P1633" s="1">
        <v>44469</v>
      </c>
      <c r="Q1633">
        <v>18170.414000000001</v>
      </c>
      <c r="R1633" t="s">
        <v>31</v>
      </c>
      <c r="S1633">
        <v>3.9666666666666601</v>
      </c>
      <c r="T1633" t="s">
        <v>112</v>
      </c>
      <c r="U1633" t="s">
        <v>33</v>
      </c>
      <c r="V1633" t="s">
        <v>34</v>
      </c>
      <c r="W1633" t="s">
        <v>34</v>
      </c>
      <c r="X1633" t="s">
        <v>1835</v>
      </c>
      <c r="Y1633">
        <v>2020</v>
      </c>
      <c r="Z1633">
        <v>2020</v>
      </c>
      <c r="AA1633">
        <v>0.25</v>
      </c>
    </row>
    <row r="1634" spans="1:27" x14ac:dyDescent="0.25">
      <c r="A1634" t="s">
        <v>1832</v>
      </c>
      <c r="B1634" t="s">
        <v>1849</v>
      </c>
      <c r="C1634" t="s">
        <v>1965</v>
      </c>
      <c r="D1634" t="s">
        <v>38</v>
      </c>
      <c r="E1634" s="1">
        <v>44070</v>
      </c>
      <c r="F1634">
        <v>2984.114</v>
      </c>
      <c r="G1634">
        <v>0</v>
      </c>
      <c r="H1634">
        <v>0</v>
      </c>
      <c r="I1634">
        <v>0</v>
      </c>
      <c r="J1634">
        <v>24563.598999999998</v>
      </c>
      <c r="K1634" s="1">
        <v>44070</v>
      </c>
      <c r="L1634">
        <v>2991.3919999999998</v>
      </c>
      <c r="M1634">
        <v>0</v>
      </c>
      <c r="N1634">
        <v>0</v>
      </c>
      <c r="O1634">
        <v>0</v>
      </c>
      <c r="P1634" s="1">
        <v>44500</v>
      </c>
      <c r="Q1634">
        <v>24563.598999999998</v>
      </c>
      <c r="R1634" t="s">
        <v>31</v>
      </c>
      <c r="S1634">
        <v>2.9</v>
      </c>
      <c r="T1634" t="s">
        <v>112</v>
      </c>
      <c r="U1634" t="s">
        <v>33</v>
      </c>
      <c r="V1634" t="s">
        <v>34</v>
      </c>
      <c r="W1634" t="s">
        <v>34</v>
      </c>
      <c r="X1634" t="s">
        <v>1835</v>
      </c>
      <c r="Y1634">
        <v>2020</v>
      </c>
      <c r="Z1634">
        <v>2020</v>
      </c>
      <c r="AA1634">
        <v>0.25</v>
      </c>
    </row>
    <row r="1635" spans="1:27" x14ac:dyDescent="0.25">
      <c r="A1635" t="s">
        <v>1832</v>
      </c>
      <c r="B1635" t="s">
        <v>1849</v>
      </c>
      <c r="C1635" t="s">
        <v>1966</v>
      </c>
      <c r="D1635" t="s">
        <v>38</v>
      </c>
      <c r="E1635" s="1">
        <v>44453</v>
      </c>
      <c r="F1635">
        <v>60103.23</v>
      </c>
      <c r="G1635">
        <v>7.75</v>
      </c>
      <c r="H1635">
        <v>10.35</v>
      </c>
      <c r="I1635">
        <v>54</v>
      </c>
      <c r="J1635">
        <v>1059154.0930000001</v>
      </c>
      <c r="K1635" s="1">
        <v>44453</v>
      </c>
      <c r="L1635">
        <v>43000</v>
      </c>
      <c r="M1635">
        <v>7.05</v>
      </c>
      <c r="N1635">
        <v>9.5</v>
      </c>
      <c r="O1635">
        <v>51.89</v>
      </c>
      <c r="P1635" s="1">
        <v>43830</v>
      </c>
      <c r="Q1635">
        <v>0</v>
      </c>
      <c r="R1635" t="s">
        <v>43</v>
      </c>
      <c r="S1635">
        <v>15.6666666666666</v>
      </c>
      <c r="T1635" t="s">
        <v>39</v>
      </c>
      <c r="U1635" t="s">
        <v>40</v>
      </c>
      <c r="V1635" t="s">
        <v>34</v>
      </c>
      <c r="W1635" t="s">
        <v>41</v>
      </c>
      <c r="X1635" t="s">
        <v>1835</v>
      </c>
      <c r="Y1635">
        <v>2021</v>
      </c>
      <c r="Z1635">
        <v>2021</v>
      </c>
      <c r="AA1635">
        <v>0.25</v>
      </c>
    </row>
    <row r="1636" spans="1:27" x14ac:dyDescent="0.25">
      <c r="A1636" t="s">
        <v>1832</v>
      </c>
      <c r="B1636" t="s">
        <v>1207</v>
      </c>
      <c r="C1636" t="s">
        <v>1967</v>
      </c>
      <c r="D1636" t="s">
        <v>30</v>
      </c>
      <c r="E1636" s="1">
        <v>44253</v>
      </c>
      <c r="F1636">
        <v>28170</v>
      </c>
      <c r="G1636">
        <v>6.87</v>
      </c>
      <c r="H1636">
        <v>9.1999999999999993</v>
      </c>
      <c r="I1636">
        <v>51.99</v>
      </c>
      <c r="J1636">
        <v>500258</v>
      </c>
      <c r="K1636" s="1">
        <v>44253</v>
      </c>
      <c r="L1636">
        <v>28221</v>
      </c>
      <c r="M1636">
        <v>6.88</v>
      </c>
      <c r="N1636">
        <v>9.1999999999999993</v>
      </c>
      <c r="O1636">
        <v>52.07</v>
      </c>
      <c r="P1636" s="1">
        <v>44651</v>
      </c>
      <c r="Q1636">
        <v>500266</v>
      </c>
      <c r="R1636" t="s">
        <v>31</v>
      </c>
      <c r="S1636">
        <v>9</v>
      </c>
      <c r="T1636" t="s">
        <v>112</v>
      </c>
      <c r="U1636" t="s">
        <v>40</v>
      </c>
      <c r="V1636" t="s">
        <v>34</v>
      </c>
      <c r="W1636" t="s">
        <v>34</v>
      </c>
      <c r="X1636" t="s">
        <v>1835</v>
      </c>
      <c r="Y1636">
        <v>2021</v>
      </c>
      <c r="Z1636">
        <v>2021</v>
      </c>
      <c r="AA1636">
        <v>0.25</v>
      </c>
    </row>
    <row r="1637" spans="1:27" x14ac:dyDescent="0.25">
      <c r="A1637" t="s">
        <v>1832</v>
      </c>
      <c r="B1637" t="s">
        <v>1207</v>
      </c>
      <c r="C1637" t="s">
        <v>1968</v>
      </c>
      <c r="D1637" t="s">
        <v>30</v>
      </c>
      <c r="E1637" s="1">
        <v>44251</v>
      </c>
      <c r="F1637">
        <v>-7787.3</v>
      </c>
      <c r="G1637">
        <v>6.87</v>
      </c>
      <c r="H1637">
        <v>9.1999999999999993</v>
      </c>
      <c r="I1637">
        <v>51.99</v>
      </c>
      <c r="J1637">
        <v>118754</v>
      </c>
      <c r="K1637" s="1">
        <v>44251</v>
      </c>
      <c r="L1637">
        <v>-7787.3</v>
      </c>
      <c r="M1637">
        <v>6.88</v>
      </c>
      <c r="N1637">
        <v>9.1999999999999993</v>
      </c>
      <c r="O1637">
        <v>52.07</v>
      </c>
      <c r="P1637" s="1">
        <v>44651</v>
      </c>
      <c r="Q1637">
        <v>118754</v>
      </c>
      <c r="R1637" t="s">
        <v>31</v>
      </c>
      <c r="S1637">
        <v>8.93333333333333</v>
      </c>
      <c r="T1637" t="s">
        <v>112</v>
      </c>
      <c r="U1637" t="s">
        <v>33</v>
      </c>
      <c r="V1637" t="s">
        <v>34</v>
      </c>
      <c r="W1637" t="s">
        <v>34</v>
      </c>
      <c r="X1637" t="s">
        <v>1835</v>
      </c>
      <c r="Y1637">
        <v>2021</v>
      </c>
      <c r="Z1637">
        <v>2021</v>
      </c>
      <c r="AA1637">
        <v>0.25</v>
      </c>
    </row>
    <row r="1638" spans="1:27" x14ac:dyDescent="0.25">
      <c r="A1638" t="s">
        <v>1832</v>
      </c>
      <c r="B1638" t="s">
        <v>1207</v>
      </c>
      <c r="C1638" t="s">
        <v>1969</v>
      </c>
      <c r="D1638" t="s">
        <v>30</v>
      </c>
      <c r="E1638" s="1">
        <v>44251</v>
      </c>
      <c r="F1638">
        <v>16795</v>
      </c>
      <c r="G1638">
        <v>6.87</v>
      </c>
      <c r="H1638">
        <v>9.1999999999999993</v>
      </c>
      <c r="I1638">
        <v>51.99</v>
      </c>
      <c r="J1638">
        <v>879493</v>
      </c>
      <c r="K1638" s="1">
        <v>44251</v>
      </c>
      <c r="L1638">
        <v>16458</v>
      </c>
      <c r="M1638">
        <v>6.88</v>
      </c>
      <c r="N1638">
        <v>9.1999999999999993</v>
      </c>
      <c r="O1638">
        <v>52.07</v>
      </c>
      <c r="P1638" s="1">
        <v>44651</v>
      </c>
      <c r="Q1638">
        <v>874298</v>
      </c>
      <c r="R1638" t="s">
        <v>31</v>
      </c>
      <c r="S1638">
        <v>8.93333333333333</v>
      </c>
      <c r="T1638" t="s">
        <v>112</v>
      </c>
      <c r="U1638" t="s">
        <v>33</v>
      </c>
      <c r="V1638" t="s">
        <v>34</v>
      </c>
      <c r="W1638" t="s">
        <v>34</v>
      </c>
      <c r="X1638" t="s">
        <v>1835</v>
      </c>
      <c r="Y1638">
        <v>2021</v>
      </c>
      <c r="Z1638">
        <v>2021</v>
      </c>
      <c r="AA1638">
        <v>0.25</v>
      </c>
    </row>
    <row r="1639" spans="1:27" x14ac:dyDescent="0.25">
      <c r="A1639" t="s">
        <v>1832</v>
      </c>
      <c r="B1639" t="s">
        <v>1207</v>
      </c>
      <c r="C1639" t="s">
        <v>1970</v>
      </c>
      <c r="D1639" t="s">
        <v>30</v>
      </c>
      <c r="E1639" s="1">
        <v>44251</v>
      </c>
      <c r="F1639">
        <v>14838</v>
      </c>
      <c r="G1639">
        <v>7.39</v>
      </c>
      <c r="H1639">
        <v>10.199999999999999</v>
      </c>
      <c r="I1639">
        <v>51.99</v>
      </c>
      <c r="J1639">
        <v>305116</v>
      </c>
      <c r="K1639" s="1">
        <v>44251</v>
      </c>
      <c r="L1639">
        <v>13031</v>
      </c>
      <c r="M1639">
        <v>6.95</v>
      </c>
      <c r="N1639">
        <v>9.34</v>
      </c>
      <c r="O1639">
        <v>52.07</v>
      </c>
      <c r="P1639" s="1">
        <v>44651</v>
      </c>
      <c r="Q1639">
        <v>304984</v>
      </c>
      <c r="R1639" t="s">
        <v>31</v>
      </c>
      <c r="S1639">
        <v>8.93333333333333</v>
      </c>
      <c r="T1639" t="s">
        <v>112</v>
      </c>
      <c r="U1639" t="s">
        <v>33</v>
      </c>
      <c r="V1639" t="s">
        <v>34</v>
      </c>
      <c r="W1639" t="s">
        <v>34</v>
      </c>
      <c r="X1639" t="s">
        <v>1835</v>
      </c>
      <c r="Y1639">
        <v>2021</v>
      </c>
      <c r="Z1639">
        <v>2021</v>
      </c>
      <c r="AA1639">
        <v>0.25</v>
      </c>
    </row>
    <row r="1640" spans="1:27" x14ac:dyDescent="0.25">
      <c r="A1640" t="s">
        <v>1832</v>
      </c>
      <c r="B1640" t="s">
        <v>1207</v>
      </c>
      <c r="C1640" t="s">
        <v>1971</v>
      </c>
      <c r="D1640" t="s">
        <v>30</v>
      </c>
      <c r="E1640" s="1">
        <v>44251</v>
      </c>
      <c r="F1640">
        <v>-348</v>
      </c>
      <c r="G1640">
        <v>7.39</v>
      </c>
      <c r="H1640">
        <v>10.199999999999999</v>
      </c>
      <c r="I1640">
        <v>51.99</v>
      </c>
      <c r="J1640">
        <v>1070696</v>
      </c>
      <c r="K1640" s="1">
        <v>44251</v>
      </c>
      <c r="L1640">
        <v>-53</v>
      </c>
      <c r="M1640">
        <v>7.4</v>
      </c>
      <c r="N1640">
        <v>10.199999999999999</v>
      </c>
      <c r="O1640">
        <v>52.07</v>
      </c>
      <c r="P1640" s="1">
        <v>44651</v>
      </c>
      <c r="Q1640">
        <v>1070760</v>
      </c>
      <c r="R1640" t="s">
        <v>31</v>
      </c>
      <c r="S1640">
        <v>8.93333333333333</v>
      </c>
      <c r="T1640" t="s">
        <v>112</v>
      </c>
      <c r="U1640" t="s">
        <v>33</v>
      </c>
      <c r="V1640" t="s">
        <v>34</v>
      </c>
      <c r="W1640" t="s">
        <v>34</v>
      </c>
      <c r="X1640" t="s">
        <v>1835</v>
      </c>
      <c r="Y1640">
        <v>2021</v>
      </c>
      <c r="Z1640">
        <v>2021</v>
      </c>
      <c r="AA1640">
        <v>0.25</v>
      </c>
    </row>
    <row r="1641" spans="1:27" x14ac:dyDescent="0.25">
      <c r="A1641" t="s">
        <v>1832</v>
      </c>
      <c r="B1641" t="s">
        <v>1207</v>
      </c>
      <c r="C1641" t="s">
        <v>1972</v>
      </c>
      <c r="D1641" t="s">
        <v>30</v>
      </c>
      <c r="E1641" s="1">
        <v>44251</v>
      </c>
      <c r="F1641">
        <v>14110</v>
      </c>
      <c r="G1641">
        <v>7.39</v>
      </c>
      <c r="H1641">
        <v>10.199999999999999</v>
      </c>
      <c r="I1641">
        <v>51.99</v>
      </c>
      <c r="J1641">
        <v>599406</v>
      </c>
      <c r="K1641" s="1">
        <v>44251</v>
      </c>
      <c r="L1641">
        <v>14205</v>
      </c>
      <c r="M1641">
        <v>7.4</v>
      </c>
      <c r="N1641">
        <v>10.199999999999999</v>
      </c>
      <c r="O1641">
        <v>52.07</v>
      </c>
      <c r="P1641" s="1">
        <v>44651</v>
      </c>
      <c r="Q1641">
        <v>599409</v>
      </c>
      <c r="R1641" t="s">
        <v>31</v>
      </c>
      <c r="S1641">
        <v>8.93333333333333</v>
      </c>
      <c r="T1641" t="s">
        <v>112</v>
      </c>
      <c r="U1641" t="s">
        <v>33</v>
      </c>
      <c r="V1641" t="s">
        <v>34</v>
      </c>
      <c r="W1641" t="s">
        <v>34</v>
      </c>
      <c r="X1641" t="s">
        <v>1835</v>
      </c>
      <c r="Y1641">
        <v>2021</v>
      </c>
      <c r="Z1641">
        <v>2021</v>
      </c>
      <c r="AA1641">
        <v>0.25</v>
      </c>
    </row>
    <row r="1642" spans="1:27" x14ac:dyDescent="0.25">
      <c r="A1642" t="s">
        <v>1832</v>
      </c>
      <c r="B1642" t="s">
        <v>1207</v>
      </c>
      <c r="C1642" t="s">
        <v>1973</v>
      </c>
      <c r="D1642" t="s">
        <v>30</v>
      </c>
      <c r="E1642" s="1">
        <v>44286</v>
      </c>
      <c r="F1642">
        <v>9762</v>
      </c>
      <c r="G1642">
        <v>6.87</v>
      </c>
      <c r="H1642">
        <v>9.1999999999999993</v>
      </c>
      <c r="I1642">
        <v>51.99</v>
      </c>
      <c r="J1642">
        <v>291092</v>
      </c>
      <c r="K1642" s="1">
        <v>44286</v>
      </c>
      <c r="L1642">
        <v>9551</v>
      </c>
      <c r="M1642">
        <v>6.88</v>
      </c>
      <c r="N1642">
        <v>9.1999999999999993</v>
      </c>
      <c r="O1642">
        <v>52.07</v>
      </c>
      <c r="P1642" s="1">
        <v>44712</v>
      </c>
      <c r="Q1642">
        <v>288332</v>
      </c>
      <c r="R1642" t="s">
        <v>31</v>
      </c>
      <c r="S1642">
        <v>9.1</v>
      </c>
      <c r="T1642" t="s">
        <v>112</v>
      </c>
      <c r="U1642" t="s">
        <v>33</v>
      </c>
      <c r="V1642" t="s">
        <v>34</v>
      </c>
      <c r="W1642" t="s">
        <v>34</v>
      </c>
      <c r="X1642" t="s">
        <v>1835</v>
      </c>
      <c r="Y1642">
        <v>2021</v>
      </c>
      <c r="Z1642">
        <v>2021</v>
      </c>
      <c r="AA1642">
        <v>0.25</v>
      </c>
    </row>
    <row r="1643" spans="1:27" x14ac:dyDescent="0.25">
      <c r="A1643" t="s">
        <v>1832</v>
      </c>
      <c r="B1643" t="s">
        <v>1207</v>
      </c>
      <c r="C1643" t="s">
        <v>1974</v>
      </c>
      <c r="D1643" t="s">
        <v>30</v>
      </c>
      <c r="E1643" s="1">
        <v>44286</v>
      </c>
      <c r="F1643">
        <v>4422</v>
      </c>
      <c r="G1643">
        <v>6.87</v>
      </c>
      <c r="H1643">
        <v>9.1999999999999993</v>
      </c>
      <c r="I1643">
        <v>51.99</v>
      </c>
      <c r="J1643">
        <v>108524</v>
      </c>
      <c r="K1643" s="1">
        <v>44286</v>
      </c>
      <c r="L1643">
        <v>2905</v>
      </c>
      <c r="M1643">
        <v>6.88</v>
      </c>
      <c r="N1643">
        <v>9.1999999999999993</v>
      </c>
      <c r="O1643">
        <v>52.07</v>
      </c>
      <c r="P1643" s="1">
        <v>44347</v>
      </c>
      <c r="Q1643">
        <v>106669</v>
      </c>
      <c r="R1643" t="s">
        <v>31</v>
      </c>
      <c r="S1643">
        <v>9.1</v>
      </c>
      <c r="T1643" t="s">
        <v>112</v>
      </c>
      <c r="U1643" t="s">
        <v>33</v>
      </c>
      <c r="V1643" t="s">
        <v>34</v>
      </c>
      <c r="W1643" t="s">
        <v>34</v>
      </c>
      <c r="X1643" t="s">
        <v>1835</v>
      </c>
      <c r="Y1643">
        <v>2021</v>
      </c>
      <c r="Z1643">
        <v>2021</v>
      </c>
      <c r="AA1643">
        <v>0.25</v>
      </c>
    </row>
    <row r="1644" spans="1:27" x14ac:dyDescent="0.25">
      <c r="A1644" t="s">
        <v>1832</v>
      </c>
      <c r="B1644" t="s">
        <v>1207</v>
      </c>
      <c r="C1644" t="s">
        <v>1975</v>
      </c>
      <c r="D1644" t="s">
        <v>30</v>
      </c>
      <c r="E1644" s="1">
        <v>44378</v>
      </c>
      <c r="F1644">
        <v>14428</v>
      </c>
      <c r="G1644">
        <v>7.4</v>
      </c>
      <c r="H1644">
        <v>10.199999999999999</v>
      </c>
      <c r="I1644">
        <v>52.07</v>
      </c>
      <c r="J1644">
        <v>697944</v>
      </c>
      <c r="K1644" s="1">
        <v>44378</v>
      </c>
      <c r="L1644">
        <v>14428</v>
      </c>
      <c r="M1644">
        <v>7.4</v>
      </c>
      <c r="N1644">
        <v>10.199999999999999</v>
      </c>
      <c r="O1644">
        <v>52.07</v>
      </c>
      <c r="P1644" s="1">
        <v>44804</v>
      </c>
      <c r="Q1644">
        <v>697944</v>
      </c>
      <c r="R1644" t="s">
        <v>31</v>
      </c>
      <c r="S1644">
        <v>8.9666666666666597</v>
      </c>
      <c r="T1644" t="s">
        <v>112</v>
      </c>
      <c r="U1644" t="s">
        <v>33</v>
      </c>
      <c r="V1644" t="s">
        <v>34</v>
      </c>
      <c r="W1644" t="s">
        <v>34</v>
      </c>
      <c r="X1644" t="s">
        <v>1835</v>
      </c>
      <c r="Y1644">
        <v>2021</v>
      </c>
      <c r="Z1644">
        <v>2021</v>
      </c>
      <c r="AA1644">
        <v>0.25</v>
      </c>
    </row>
    <row r="1645" spans="1:27" x14ac:dyDescent="0.25">
      <c r="A1645" t="s">
        <v>1832</v>
      </c>
      <c r="B1645" t="s">
        <v>1207</v>
      </c>
      <c r="C1645" t="s">
        <v>1976</v>
      </c>
      <c r="D1645" t="s">
        <v>30</v>
      </c>
      <c r="E1645" s="1">
        <v>44378</v>
      </c>
      <c r="F1645">
        <v>-22.463000000000001</v>
      </c>
      <c r="G1645">
        <v>6.88</v>
      </c>
      <c r="H1645">
        <v>9.1999999999999993</v>
      </c>
      <c r="I1645">
        <v>52.07</v>
      </c>
      <c r="J1645">
        <v>58421</v>
      </c>
      <c r="K1645" s="1">
        <v>44378</v>
      </c>
      <c r="L1645">
        <v>-132</v>
      </c>
      <c r="M1645">
        <v>6.88</v>
      </c>
      <c r="N1645">
        <v>9.1999999999999993</v>
      </c>
      <c r="O1645">
        <v>52.07</v>
      </c>
      <c r="P1645" s="1">
        <v>44804</v>
      </c>
      <c r="Q1645">
        <v>58298</v>
      </c>
      <c r="R1645" t="s">
        <v>31</v>
      </c>
      <c r="S1645">
        <v>8.9666666666666597</v>
      </c>
      <c r="T1645" t="s">
        <v>112</v>
      </c>
      <c r="U1645" t="s">
        <v>33</v>
      </c>
      <c r="V1645" t="s">
        <v>34</v>
      </c>
      <c r="W1645" t="s">
        <v>34</v>
      </c>
      <c r="X1645" t="s">
        <v>1835</v>
      </c>
      <c r="Y1645">
        <v>2021</v>
      </c>
      <c r="Z1645">
        <v>2021</v>
      </c>
      <c r="AA1645">
        <v>0.25</v>
      </c>
    </row>
    <row r="1646" spans="1:27" x14ac:dyDescent="0.25">
      <c r="A1646" t="s">
        <v>1832</v>
      </c>
      <c r="B1646" t="s">
        <v>1839</v>
      </c>
      <c r="C1646" t="s">
        <v>1977</v>
      </c>
      <c r="D1646" t="s">
        <v>38</v>
      </c>
      <c r="E1646" s="1">
        <v>44153</v>
      </c>
      <c r="F1646">
        <v>6738.4</v>
      </c>
      <c r="G1646">
        <v>0</v>
      </c>
      <c r="H1646">
        <v>0</v>
      </c>
      <c r="I1646">
        <v>0</v>
      </c>
      <c r="J1646">
        <v>104009.98</v>
      </c>
      <c r="K1646" s="1">
        <v>44153</v>
      </c>
      <c r="L1646">
        <v>6738.4</v>
      </c>
      <c r="M1646">
        <v>0</v>
      </c>
      <c r="N1646">
        <v>0</v>
      </c>
      <c r="O1646">
        <v>0</v>
      </c>
      <c r="P1646" s="1">
        <v>44561</v>
      </c>
      <c r="Q1646">
        <v>104009.8</v>
      </c>
      <c r="R1646" t="s">
        <v>31</v>
      </c>
      <c r="S1646">
        <v>3.9</v>
      </c>
      <c r="T1646" t="s">
        <v>112</v>
      </c>
      <c r="U1646" t="s">
        <v>33</v>
      </c>
      <c r="V1646" t="s">
        <v>34</v>
      </c>
      <c r="W1646" t="s">
        <v>34</v>
      </c>
      <c r="X1646" t="s">
        <v>1835</v>
      </c>
      <c r="Y1646">
        <v>2020</v>
      </c>
      <c r="Z1646">
        <v>2020</v>
      </c>
      <c r="AA1646">
        <v>0.25</v>
      </c>
    </row>
    <row r="1647" spans="1:27" x14ac:dyDescent="0.25">
      <c r="A1647" t="s">
        <v>1832</v>
      </c>
      <c r="B1647" t="s">
        <v>274</v>
      </c>
      <c r="C1647" t="s">
        <v>1978</v>
      </c>
      <c r="D1647" t="s">
        <v>38</v>
      </c>
      <c r="E1647" s="1">
        <v>44173</v>
      </c>
      <c r="F1647">
        <v>13314.075000000001</v>
      </c>
      <c r="G1647">
        <v>0</v>
      </c>
      <c r="H1647">
        <v>0</v>
      </c>
      <c r="I1647">
        <v>0</v>
      </c>
      <c r="J1647">
        <v>209466.10399999999</v>
      </c>
      <c r="K1647" s="1">
        <v>44173</v>
      </c>
      <c r="L1647">
        <v>13101.504999999999</v>
      </c>
      <c r="M1647">
        <v>0</v>
      </c>
      <c r="N1647">
        <v>0</v>
      </c>
      <c r="O1647">
        <v>0</v>
      </c>
      <c r="P1647" s="1">
        <v>44561</v>
      </c>
      <c r="Q1647">
        <v>209367.16399999999</v>
      </c>
      <c r="R1647" t="s">
        <v>31</v>
      </c>
      <c r="S1647">
        <v>2.5333333333333301</v>
      </c>
      <c r="T1647" t="s">
        <v>112</v>
      </c>
      <c r="U1647" t="s">
        <v>33</v>
      </c>
      <c r="V1647" t="s">
        <v>34</v>
      </c>
      <c r="W1647" t="s">
        <v>34</v>
      </c>
      <c r="X1647" t="s">
        <v>1835</v>
      </c>
      <c r="Y1647">
        <v>2020</v>
      </c>
      <c r="Z1647">
        <v>2020</v>
      </c>
      <c r="AA1647">
        <v>0.25</v>
      </c>
    </row>
    <row r="1648" spans="1:27" x14ac:dyDescent="0.25">
      <c r="A1648" t="s">
        <v>1832</v>
      </c>
      <c r="B1648" t="s">
        <v>1207</v>
      </c>
      <c r="C1648" t="s">
        <v>1979</v>
      </c>
      <c r="D1648" t="s">
        <v>30</v>
      </c>
      <c r="E1648" s="1">
        <v>44316</v>
      </c>
      <c r="F1648">
        <v>10750</v>
      </c>
      <c r="G1648">
        <v>6.88</v>
      </c>
      <c r="H1648">
        <v>9.1999999999999993</v>
      </c>
      <c r="I1648">
        <v>52.07</v>
      </c>
      <c r="J1648">
        <v>94916.5</v>
      </c>
      <c r="K1648" s="1">
        <v>44316</v>
      </c>
      <c r="L1648">
        <v>10366</v>
      </c>
      <c r="M1648">
        <v>6.88</v>
      </c>
      <c r="N1648">
        <v>9.1999999999999993</v>
      </c>
      <c r="O1648">
        <v>52.07</v>
      </c>
      <c r="P1648" s="1">
        <v>44712</v>
      </c>
      <c r="Q1648">
        <v>98567</v>
      </c>
      <c r="R1648" t="s">
        <v>31</v>
      </c>
      <c r="S1648">
        <v>6.0666666666666602</v>
      </c>
      <c r="T1648" t="s">
        <v>112</v>
      </c>
      <c r="U1648" t="s">
        <v>33</v>
      </c>
      <c r="V1648" t="s">
        <v>34</v>
      </c>
      <c r="W1648" t="s">
        <v>34</v>
      </c>
      <c r="X1648" t="s">
        <v>1835</v>
      </c>
      <c r="Y1648">
        <v>2021</v>
      </c>
      <c r="Z1648">
        <v>2021</v>
      </c>
      <c r="AA1648">
        <v>0.25</v>
      </c>
    </row>
    <row r="1649" spans="1:27" x14ac:dyDescent="0.25">
      <c r="A1649" t="s">
        <v>1832</v>
      </c>
      <c r="B1649" t="s">
        <v>1207</v>
      </c>
      <c r="C1649" t="s">
        <v>1980</v>
      </c>
      <c r="D1649" t="s">
        <v>30</v>
      </c>
      <c r="E1649" s="1">
        <v>44356</v>
      </c>
      <c r="F1649">
        <v>1179</v>
      </c>
      <c r="G1649">
        <v>6.88</v>
      </c>
      <c r="H1649">
        <v>9.1999999999999993</v>
      </c>
      <c r="I1649">
        <v>52.07</v>
      </c>
      <c r="J1649">
        <v>4146</v>
      </c>
      <c r="K1649" s="1">
        <v>44356</v>
      </c>
      <c r="L1649">
        <v>1179</v>
      </c>
      <c r="M1649">
        <v>6.88</v>
      </c>
      <c r="N1649">
        <v>9.1999999999999993</v>
      </c>
      <c r="O1649">
        <v>52.07</v>
      </c>
      <c r="P1649" s="1">
        <v>44408</v>
      </c>
      <c r="Q1649">
        <v>4146</v>
      </c>
      <c r="R1649" t="s">
        <v>31</v>
      </c>
      <c r="S1649">
        <v>6.7333333333333298</v>
      </c>
      <c r="T1649" t="s">
        <v>112</v>
      </c>
      <c r="U1649" t="s">
        <v>40</v>
      </c>
      <c r="V1649" t="s">
        <v>34</v>
      </c>
      <c r="W1649" t="s">
        <v>34</v>
      </c>
      <c r="X1649" t="s">
        <v>1835</v>
      </c>
      <c r="Y1649">
        <v>2021</v>
      </c>
      <c r="Z1649">
        <v>2021</v>
      </c>
      <c r="AA1649">
        <v>0.25</v>
      </c>
    </row>
    <row r="1650" spans="1:27" x14ac:dyDescent="0.25">
      <c r="A1650" t="s">
        <v>1832</v>
      </c>
      <c r="B1650" t="s">
        <v>1207</v>
      </c>
      <c r="C1650" t="s">
        <v>1981</v>
      </c>
      <c r="D1650" t="s">
        <v>30</v>
      </c>
      <c r="E1650" s="1">
        <v>44446</v>
      </c>
      <c r="F1650">
        <v>18434.412</v>
      </c>
      <c r="G1650">
        <v>6.88</v>
      </c>
      <c r="H1650">
        <v>9.1999999999999993</v>
      </c>
      <c r="I1650">
        <v>52.07</v>
      </c>
      <c r="J1650">
        <v>88406.178</v>
      </c>
      <c r="K1650" s="1">
        <v>44446</v>
      </c>
      <c r="L1650">
        <v>14151.958000000001</v>
      </c>
      <c r="M1650">
        <v>0</v>
      </c>
      <c r="N1650">
        <v>0</v>
      </c>
      <c r="O1650">
        <v>0</v>
      </c>
      <c r="P1650" s="1">
        <v>44804</v>
      </c>
      <c r="Q1650">
        <v>0</v>
      </c>
      <c r="R1650" t="s">
        <v>43</v>
      </c>
      <c r="S1650">
        <v>9.3000000000000007</v>
      </c>
      <c r="T1650" t="s">
        <v>112</v>
      </c>
      <c r="U1650" t="s">
        <v>33</v>
      </c>
      <c r="V1650" t="s">
        <v>34</v>
      </c>
      <c r="W1650" t="s">
        <v>34</v>
      </c>
      <c r="X1650" t="s">
        <v>1835</v>
      </c>
      <c r="Y1650">
        <v>2021</v>
      </c>
      <c r="Z1650">
        <v>2021</v>
      </c>
      <c r="AA1650">
        <v>0.25</v>
      </c>
    </row>
    <row r="1651" spans="1:27" x14ac:dyDescent="0.25">
      <c r="A1651" t="s">
        <v>1832</v>
      </c>
      <c r="B1651" t="s">
        <v>1207</v>
      </c>
      <c r="C1651" t="s">
        <v>1982</v>
      </c>
      <c r="D1651" t="s">
        <v>30</v>
      </c>
      <c r="E1651" s="1">
        <v>44442</v>
      </c>
      <c r="F1651">
        <v>-17470</v>
      </c>
      <c r="G1651">
        <v>6.88</v>
      </c>
      <c r="H1651">
        <v>9.1999999999999993</v>
      </c>
      <c r="I1651">
        <v>52.07</v>
      </c>
      <c r="J1651">
        <v>131530</v>
      </c>
      <c r="K1651" s="1">
        <v>44442</v>
      </c>
      <c r="L1651">
        <v>-16582</v>
      </c>
      <c r="M1651">
        <v>6.88</v>
      </c>
      <c r="N1651">
        <v>9.1999999999999993</v>
      </c>
      <c r="O1651">
        <v>52.07</v>
      </c>
      <c r="P1651" s="1">
        <v>44865</v>
      </c>
      <c r="Q1651">
        <v>132897</v>
      </c>
      <c r="R1651" t="s">
        <v>31</v>
      </c>
      <c r="S1651">
        <v>7.5666666666666602</v>
      </c>
      <c r="T1651" t="s">
        <v>112</v>
      </c>
      <c r="U1651" t="s">
        <v>40</v>
      </c>
      <c r="V1651" t="s">
        <v>34</v>
      </c>
      <c r="W1651" t="s">
        <v>34</v>
      </c>
      <c r="X1651" t="s">
        <v>1835</v>
      </c>
      <c r="Y1651">
        <v>2021</v>
      </c>
      <c r="Z1651">
        <v>2021</v>
      </c>
      <c r="AA1651">
        <v>0.25</v>
      </c>
    </row>
    <row r="1652" spans="1:27" x14ac:dyDescent="0.25">
      <c r="A1652" t="s">
        <v>1832</v>
      </c>
      <c r="B1652" t="s">
        <v>1833</v>
      </c>
      <c r="C1652" t="s">
        <v>1983</v>
      </c>
      <c r="D1652" t="s">
        <v>30</v>
      </c>
      <c r="E1652" s="1">
        <v>44431</v>
      </c>
      <c r="F1652">
        <v>31614</v>
      </c>
      <c r="G1652">
        <v>7.07</v>
      </c>
      <c r="H1652">
        <v>0</v>
      </c>
      <c r="I1652">
        <v>50.31</v>
      </c>
      <c r="J1652">
        <v>55686</v>
      </c>
      <c r="K1652" s="1">
        <v>44431</v>
      </c>
      <c r="L1652">
        <v>27437</v>
      </c>
      <c r="M1652">
        <v>7.07</v>
      </c>
      <c r="N1652">
        <v>0</v>
      </c>
      <c r="O1652">
        <v>50.32</v>
      </c>
      <c r="P1652" s="1">
        <v>44834</v>
      </c>
      <c r="Q1652">
        <v>55686</v>
      </c>
      <c r="R1652" t="s">
        <v>31</v>
      </c>
      <c r="S1652">
        <v>8.1</v>
      </c>
      <c r="T1652" t="s">
        <v>112</v>
      </c>
      <c r="U1652" t="s">
        <v>33</v>
      </c>
      <c r="V1652" t="s">
        <v>34</v>
      </c>
      <c r="W1652" t="s">
        <v>34</v>
      </c>
      <c r="X1652" t="s">
        <v>1835</v>
      </c>
      <c r="Y1652">
        <v>2021</v>
      </c>
      <c r="Z1652">
        <v>2021</v>
      </c>
      <c r="AA1652">
        <v>0.25</v>
      </c>
    </row>
    <row r="1653" spans="1:27" x14ac:dyDescent="0.25">
      <c r="A1653" t="s">
        <v>1832</v>
      </c>
      <c r="B1653" t="s">
        <v>1833</v>
      </c>
      <c r="C1653" t="s">
        <v>1984</v>
      </c>
      <c r="D1653" t="s">
        <v>30</v>
      </c>
      <c r="E1653" s="1">
        <v>44490</v>
      </c>
      <c r="F1653">
        <v>4888.9229999999998</v>
      </c>
      <c r="G1653">
        <v>7.07</v>
      </c>
      <c r="H1653">
        <v>9.1999999999999993</v>
      </c>
      <c r="I1653">
        <v>50.31</v>
      </c>
      <c r="J1653">
        <v>21960</v>
      </c>
      <c r="K1653" s="1">
        <v>44490</v>
      </c>
      <c r="L1653">
        <v>4834.5619999999999</v>
      </c>
      <c r="M1653">
        <v>7.07</v>
      </c>
      <c r="N1653">
        <v>9.1999999999999993</v>
      </c>
      <c r="O1653">
        <v>50.32</v>
      </c>
      <c r="P1653" s="1">
        <v>44895</v>
      </c>
      <c r="Q1653">
        <v>21518</v>
      </c>
      <c r="R1653" t="s">
        <v>31</v>
      </c>
      <c r="S1653">
        <v>8.86666666666666</v>
      </c>
      <c r="T1653" t="s">
        <v>112</v>
      </c>
      <c r="U1653" t="s">
        <v>33</v>
      </c>
      <c r="V1653" t="s">
        <v>34</v>
      </c>
      <c r="W1653" t="s">
        <v>34</v>
      </c>
      <c r="X1653" t="s">
        <v>1835</v>
      </c>
      <c r="Y1653">
        <v>2021</v>
      </c>
      <c r="Z1653">
        <v>2021</v>
      </c>
      <c r="AA1653">
        <v>0.25</v>
      </c>
    </row>
    <row r="1654" spans="1:27" x14ac:dyDescent="0.25">
      <c r="A1654" t="s">
        <v>1832</v>
      </c>
      <c r="B1654" t="s">
        <v>1207</v>
      </c>
      <c r="C1654" t="s">
        <v>1985</v>
      </c>
      <c r="D1654" t="s">
        <v>30</v>
      </c>
      <c r="E1654" s="1">
        <v>44495</v>
      </c>
      <c r="F1654">
        <v>216087</v>
      </c>
      <c r="G1654">
        <v>6.88</v>
      </c>
      <c r="H1654">
        <v>9.1999999999999993</v>
      </c>
      <c r="I1654">
        <v>52.07</v>
      </c>
      <c r="J1654">
        <v>0</v>
      </c>
      <c r="K1654" s="1">
        <v>44495</v>
      </c>
      <c r="L1654">
        <v>216146</v>
      </c>
      <c r="M1654">
        <v>6.88</v>
      </c>
      <c r="N1654">
        <v>9.1999999999999993</v>
      </c>
      <c r="O1654">
        <v>52.07</v>
      </c>
      <c r="P1654" s="1">
        <v>44895</v>
      </c>
      <c r="Q1654">
        <v>0</v>
      </c>
      <c r="R1654" t="s">
        <v>31</v>
      </c>
      <c r="S1654">
        <v>8.0666666666666593</v>
      </c>
      <c r="T1654" t="s">
        <v>112</v>
      </c>
      <c r="U1654" t="s">
        <v>33</v>
      </c>
      <c r="V1654" t="s">
        <v>34</v>
      </c>
      <c r="W1654" t="s">
        <v>34</v>
      </c>
      <c r="X1654" t="s">
        <v>1835</v>
      </c>
      <c r="Y1654">
        <v>2021</v>
      </c>
      <c r="Z1654">
        <v>2021</v>
      </c>
      <c r="AA1654">
        <v>0.25</v>
      </c>
    </row>
    <row r="1655" spans="1:27" x14ac:dyDescent="0.25">
      <c r="A1655" t="s">
        <v>1832</v>
      </c>
      <c r="B1655" t="s">
        <v>1207</v>
      </c>
      <c r="C1655" t="s">
        <v>1986</v>
      </c>
      <c r="D1655" t="s">
        <v>30</v>
      </c>
      <c r="E1655" s="1">
        <v>44518</v>
      </c>
      <c r="F1655">
        <v>0</v>
      </c>
      <c r="G1655">
        <v>7.65</v>
      </c>
      <c r="H1655">
        <v>10.8</v>
      </c>
      <c r="I1655">
        <v>51.92</v>
      </c>
      <c r="J1655">
        <v>10068243</v>
      </c>
      <c r="K1655" s="1">
        <v>44518</v>
      </c>
      <c r="L1655">
        <v>-50000</v>
      </c>
      <c r="M1655">
        <v>6.92</v>
      </c>
      <c r="N1655">
        <v>9.35</v>
      </c>
      <c r="O1655">
        <v>51.92</v>
      </c>
      <c r="P1655" s="1">
        <v>44926</v>
      </c>
      <c r="Q1655">
        <v>0</v>
      </c>
      <c r="R1655" t="s">
        <v>43</v>
      </c>
      <c r="S1655">
        <v>7.7333333333333298</v>
      </c>
      <c r="T1655" t="s">
        <v>32</v>
      </c>
      <c r="U1655" t="s">
        <v>40</v>
      </c>
      <c r="V1655" t="s">
        <v>34</v>
      </c>
      <c r="W1655" t="s">
        <v>34</v>
      </c>
      <c r="X1655" t="s">
        <v>1835</v>
      </c>
      <c r="Y1655">
        <v>2021</v>
      </c>
      <c r="Z1655">
        <v>2021</v>
      </c>
      <c r="AA1655">
        <v>0.25</v>
      </c>
    </row>
    <row r="1656" spans="1:27" x14ac:dyDescent="0.25">
      <c r="A1656" t="s">
        <v>1832</v>
      </c>
      <c r="B1656" t="s">
        <v>1207</v>
      </c>
      <c r="C1656" t="s">
        <v>1987</v>
      </c>
      <c r="D1656" t="s">
        <v>30</v>
      </c>
      <c r="E1656" s="1">
        <v>44412</v>
      </c>
      <c r="F1656">
        <v>168260</v>
      </c>
      <c r="G1656">
        <v>6.88</v>
      </c>
      <c r="H1656">
        <v>9.1999999999999993</v>
      </c>
      <c r="I1656">
        <v>52.07</v>
      </c>
      <c r="J1656">
        <v>53284</v>
      </c>
      <c r="K1656" s="1">
        <v>44412</v>
      </c>
      <c r="L1656">
        <v>167760</v>
      </c>
      <c r="M1656">
        <v>6.88</v>
      </c>
      <c r="N1656">
        <v>9.1999999999999993</v>
      </c>
      <c r="O1656">
        <v>52.07</v>
      </c>
      <c r="P1656" s="1">
        <v>44773</v>
      </c>
      <c r="Q1656">
        <v>58031</v>
      </c>
      <c r="R1656" t="s">
        <v>31</v>
      </c>
      <c r="S1656">
        <v>8.93333333333333</v>
      </c>
      <c r="T1656" t="s">
        <v>112</v>
      </c>
      <c r="U1656" t="s">
        <v>33</v>
      </c>
      <c r="V1656" t="s">
        <v>34</v>
      </c>
      <c r="W1656" t="s">
        <v>34</v>
      </c>
      <c r="X1656" t="s">
        <v>1835</v>
      </c>
      <c r="Y1656">
        <v>2021</v>
      </c>
      <c r="Z1656">
        <v>2021</v>
      </c>
      <c r="AA1656">
        <v>0.25</v>
      </c>
    </row>
    <row r="1657" spans="1:27" x14ac:dyDescent="0.25">
      <c r="A1657" t="s">
        <v>1832</v>
      </c>
      <c r="B1657" t="s">
        <v>1833</v>
      </c>
      <c r="C1657" t="s">
        <v>1988</v>
      </c>
      <c r="D1657" t="s">
        <v>30</v>
      </c>
      <c r="E1657" s="1">
        <v>44406</v>
      </c>
      <c r="F1657">
        <v>6890.8310000000001</v>
      </c>
      <c r="G1657">
        <v>0</v>
      </c>
      <c r="H1657">
        <v>9.42</v>
      </c>
      <c r="I1657">
        <v>0</v>
      </c>
      <c r="J1657">
        <v>16779.103999999999</v>
      </c>
      <c r="K1657" s="1">
        <v>44406</v>
      </c>
      <c r="L1657">
        <v>5942.9889999999996</v>
      </c>
      <c r="M1657">
        <v>0</v>
      </c>
      <c r="N1657">
        <v>9.1999999999999993</v>
      </c>
      <c r="O1657">
        <v>0</v>
      </c>
      <c r="P1657" s="1">
        <v>44742</v>
      </c>
      <c r="Q1657">
        <v>16779.103999999999</v>
      </c>
      <c r="R1657" t="s">
        <v>51</v>
      </c>
      <c r="S1657">
        <v>8.0333333333333297</v>
      </c>
      <c r="T1657" t="s">
        <v>112</v>
      </c>
      <c r="U1657" t="s">
        <v>33</v>
      </c>
      <c r="V1657" t="s">
        <v>34</v>
      </c>
      <c r="W1657" t="s">
        <v>34</v>
      </c>
      <c r="X1657" t="s">
        <v>1835</v>
      </c>
      <c r="Y1657">
        <v>2021</v>
      </c>
      <c r="Z1657">
        <v>2021</v>
      </c>
      <c r="AA1657">
        <v>0.25</v>
      </c>
    </row>
    <row r="1658" spans="1:27" x14ac:dyDescent="0.25">
      <c r="A1658" t="s">
        <v>1832</v>
      </c>
      <c r="B1658" t="s">
        <v>1941</v>
      </c>
      <c r="C1658" t="s">
        <v>1989</v>
      </c>
      <c r="D1658" t="s">
        <v>38</v>
      </c>
      <c r="E1658" s="1">
        <v>44433</v>
      </c>
      <c r="F1658">
        <v>1426.818</v>
      </c>
      <c r="G1658">
        <v>7.3</v>
      </c>
      <c r="H1658">
        <v>0</v>
      </c>
      <c r="I1658">
        <v>0</v>
      </c>
      <c r="J1658">
        <v>26713.073</v>
      </c>
      <c r="K1658" s="1">
        <v>44433</v>
      </c>
      <c r="L1658">
        <v>1425.01</v>
      </c>
      <c r="M1658">
        <v>7.03</v>
      </c>
      <c r="N1658">
        <v>0</v>
      </c>
      <c r="O1658">
        <v>0</v>
      </c>
      <c r="P1658" s="1">
        <v>44834</v>
      </c>
      <c r="Q1658">
        <v>26645.414000000001</v>
      </c>
      <c r="R1658" t="s">
        <v>31</v>
      </c>
      <c r="S1658">
        <v>2.8333333333333299</v>
      </c>
      <c r="T1658" t="s">
        <v>112</v>
      </c>
      <c r="U1658" t="s">
        <v>33</v>
      </c>
      <c r="V1658" t="s">
        <v>34</v>
      </c>
      <c r="W1658" t="s">
        <v>34</v>
      </c>
      <c r="X1658" t="s">
        <v>1835</v>
      </c>
      <c r="Y1658">
        <v>2021</v>
      </c>
      <c r="Z1658">
        <v>2021</v>
      </c>
      <c r="AA1658">
        <v>0.25</v>
      </c>
    </row>
    <row r="1659" spans="1:27" x14ac:dyDescent="0.25">
      <c r="A1659" t="s">
        <v>1832</v>
      </c>
      <c r="B1659" t="s">
        <v>1207</v>
      </c>
      <c r="C1659" t="s">
        <v>1990</v>
      </c>
      <c r="D1659" t="s">
        <v>30</v>
      </c>
      <c r="E1659" s="1">
        <v>44602</v>
      </c>
      <c r="F1659">
        <v>-8624.3549999999996</v>
      </c>
      <c r="G1659">
        <v>6.81</v>
      </c>
      <c r="H1659">
        <v>9.1999999999999993</v>
      </c>
      <c r="I1659">
        <v>51.82</v>
      </c>
      <c r="J1659">
        <v>130856</v>
      </c>
      <c r="K1659" s="1">
        <v>44602</v>
      </c>
      <c r="L1659">
        <v>-7384.3549999999996</v>
      </c>
      <c r="M1659">
        <v>6.81</v>
      </c>
      <c r="N1659">
        <v>9.1999999999999993</v>
      </c>
      <c r="O1659">
        <v>51.82</v>
      </c>
      <c r="P1659" s="1">
        <v>45016</v>
      </c>
      <c r="Q1659">
        <v>143352</v>
      </c>
      <c r="R1659" t="s">
        <v>31</v>
      </c>
      <c r="S1659">
        <v>8.2333333333333307</v>
      </c>
      <c r="T1659" t="s">
        <v>112</v>
      </c>
      <c r="U1659" t="s">
        <v>33</v>
      </c>
      <c r="V1659" t="s">
        <v>34</v>
      </c>
      <c r="W1659" t="s">
        <v>34</v>
      </c>
      <c r="X1659" t="s">
        <v>1835</v>
      </c>
      <c r="Y1659">
        <v>2022</v>
      </c>
      <c r="Z1659">
        <v>2022</v>
      </c>
      <c r="AA1659">
        <v>0.25</v>
      </c>
    </row>
    <row r="1660" spans="1:27" x14ac:dyDescent="0.25">
      <c r="A1660" t="s">
        <v>1832</v>
      </c>
      <c r="B1660" t="s">
        <v>1207</v>
      </c>
      <c r="C1660" t="s">
        <v>1991</v>
      </c>
      <c r="D1660" t="s">
        <v>30</v>
      </c>
      <c r="E1660" s="1">
        <v>44538</v>
      </c>
      <c r="F1660">
        <v>-10832</v>
      </c>
      <c r="G1660">
        <v>6.81</v>
      </c>
      <c r="H1660">
        <v>9.1999999999999993</v>
      </c>
      <c r="I1660">
        <v>51.82</v>
      </c>
      <c r="J1660">
        <v>865509</v>
      </c>
      <c r="K1660" s="1">
        <v>44538</v>
      </c>
      <c r="L1660">
        <v>-10866</v>
      </c>
      <c r="M1660">
        <v>6.81</v>
      </c>
      <c r="N1660">
        <v>9.1999999999999993</v>
      </c>
      <c r="O1660">
        <v>51.82</v>
      </c>
      <c r="P1660" s="1">
        <v>45016</v>
      </c>
      <c r="Q1660">
        <v>865509</v>
      </c>
      <c r="R1660" t="s">
        <v>31</v>
      </c>
      <c r="S1660">
        <v>6.1</v>
      </c>
      <c r="T1660" t="s">
        <v>112</v>
      </c>
      <c r="U1660" t="s">
        <v>33</v>
      </c>
      <c r="V1660" t="s">
        <v>41</v>
      </c>
      <c r="W1660" t="s">
        <v>34</v>
      </c>
      <c r="X1660" t="s">
        <v>1835</v>
      </c>
      <c r="Y1660">
        <v>2021</v>
      </c>
      <c r="Z1660">
        <v>2021</v>
      </c>
      <c r="AA1660">
        <v>0.25</v>
      </c>
    </row>
    <row r="1661" spans="1:27" x14ac:dyDescent="0.25">
      <c r="A1661" t="s">
        <v>1832</v>
      </c>
      <c r="B1661" t="s">
        <v>1207</v>
      </c>
      <c r="C1661" t="s">
        <v>1992</v>
      </c>
      <c r="D1661" t="s">
        <v>30</v>
      </c>
      <c r="E1661" s="1">
        <v>44631</v>
      </c>
      <c r="F1661">
        <v>1648</v>
      </c>
      <c r="G1661">
        <v>6.81</v>
      </c>
      <c r="H1661">
        <v>9.1999999999999993</v>
      </c>
      <c r="I1661">
        <v>51.82</v>
      </c>
      <c r="J1661">
        <v>314431</v>
      </c>
      <c r="K1661" s="1">
        <v>44631</v>
      </c>
      <c r="L1661">
        <v>2041</v>
      </c>
      <c r="M1661">
        <v>6.9</v>
      </c>
      <c r="N1661">
        <v>9.35</v>
      </c>
      <c r="O1661">
        <v>51.92</v>
      </c>
      <c r="P1661" s="1">
        <v>45016</v>
      </c>
      <c r="Q1661">
        <v>314049</v>
      </c>
      <c r="R1661" t="s">
        <v>31</v>
      </c>
      <c r="S1661">
        <v>9.1999999999999993</v>
      </c>
      <c r="T1661" t="s">
        <v>112</v>
      </c>
      <c r="U1661" t="s">
        <v>33</v>
      </c>
      <c r="V1661" t="s">
        <v>41</v>
      </c>
      <c r="W1661" t="s">
        <v>34</v>
      </c>
      <c r="X1661" t="s">
        <v>1835</v>
      </c>
      <c r="Y1661">
        <v>2022</v>
      </c>
      <c r="Z1661">
        <v>2022</v>
      </c>
      <c r="AA1661">
        <v>0.25</v>
      </c>
    </row>
    <row r="1662" spans="1:27" x14ac:dyDescent="0.25">
      <c r="A1662" t="s">
        <v>1832</v>
      </c>
      <c r="B1662" t="s">
        <v>1207</v>
      </c>
      <c r="C1662" t="s">
        <v>1993</v>
      </c>
      <c r="D1662" t="s">
        <v>30</v>
      </c>
      <c r="E1662" s="1">
        <v>44600</v>
      </c>
      <c r="F1662">
        <v>-2978</v>
      </c>
      <c r="G1662">
        <v>7.33</v>
      </c>
      <c r="H1662">
        <v>10.199999999999999</v>
      </c>
      <c r="I1662">
        <v>51.82</v>
      </c>
      <c r="J1662">
        <v>1054629</v>
      </c>
      <c r="K1662" s="1">
        <v>44600</v>
      </c>
      <c r="L1662">
        <v>-2978</v>
      </c>
      <c r="M1662">
        <v>0</v>
      </c>
      <c r="N1662">
        <v>0</v>
      </c>
      <c r="O1662">
        <v>0</v>
      </c>
      <c r="P1662" s="1">
        <v>45016</v>
      </c>
      <c r="Q1662">
        <v>0</v>
      </c>
      <c r="R1662" t="s">
        <v>43</v>
      </c>
      <c r="S1662">
        <v>8.1666666666666607</v>
      </c>
      <c r="T1662" t="s">
        <v>112</v>
      </c>
      <c r="U1662" t="s">
        <v>40</v>
      </c>
      <c r="V1662" t="s">
        <v>41</v>
      </c>
      <c r="W1662" t="s">
        <v>34</v>
      </c>
      <c r="X1662" t="s">
        <v>1835</v>
      </c>
      <c r="Y1662">
        <v>2022</v>
      </c>
      <c r="Z1662">
        <v>2022</v>
      </c>
      <c r="AA1662">
        <v>0.25</v>
      </c>
    </row>
    <row r="1663" spans="1:27" x14ac:dyDescent="0.25">
      <c r="A1663" t="s">
        <v>1832</v>
      </c>
      <c r="B1663" t="s">
        <v>1207</v>
      </c>
      <c r="C1663" t="s">
        <v>1994</v>
      </c>
      <c r="D1663" t="s">
        <v>30</v>
      </c>
      <c r="E1663" s="1">
        <v>44600</v>
      </c>
      <c r="F1663">
        <v>1342</v>
      </c>
      <c r="G1663">
        <v>7.33</v>
      </c>
      <c r="H1663">
        <v>10.199999999999999</v>
      </c>
      <c r="I1663">
        <v>51.82</v>
      </c>
      <c r="J1663">
        <v>628025</v>
      </c>
      <c r="K1663" s="1">
        <v>44600</v>
      </c>
      <c r="L1663">
        <v>1342</v>
      </c>
      <c r="M1663">
        <v>7.33</v>
      </c>
      <c r="N1663">
        <v>10.199999999999999</v>
      </c>
      <c r="O1663">
        <v>51.82</v>
      </c>
      <c r="P1663" s="1">
        <v>45016</v>
      </c>
      <c r="Q1663">
        <v>628025</v>
      </c>
      <c r="R1663" t="s">
        <v>31</v>
      </c>
      <c r="S1663">
        <v>8.1666666666666607</v>
      </c>
      <c r="T1663" t="s">
        <v>112</v>
      </c>
      <c r="U1663" t="s">
        <v>33</v>
      </c>
      <c r="V1663" t="s">
        <v>34</v>
      </c>
      <c r="W1663" t="s">
        <v>34</v>
      </c>
      <c r="X1663" t="s">
        <v>1835</v>
      </c>
      <c r="Y1663">
        <v>2022</v>
      </c>
      <c r="Z1663">
        <v>2022</v>
      </c>
      <c r="AA1663">
        <v>0.25</v>
      </c>
    </row>
    <row r="1664" spans="1:27" x14ac:dyDescent="0.25">
      <c r="A1664" t="s">
        <v>1832</v>
      </c>
      <c r="B1664" t="s">
        <v>1833</v>
      </c>
      <c r="C1664" t="s">
        <v>1995</v>
      </c>
      <c r="D1664" t="s">
        <v>30</v>
      </c>
      <c r="E1664" s="1">
        <v>44589</v>
      </c>
      <c r="F1664">
        <v>-878.68399999999997</v>
      </c>
      <c r="G1664">
        <v>6.82</v>
      </c>
      <c r="H1664">
        <v>9.1999999999999993</v>
      </c>
      <c r="I1664">
        <v>48.29</v>
      </c>
      <c r="J1664">
        <v>173036.02900000001</v>
      </c>
      <c r="K1664" s="1">
        <v>44589</v>
      </c>
      <c r="L1664">
        <v>-900.56600000000003</v>
      </c>
      <c r="M1664">
        <v>6.82</v>
      </c>
      <c r="N1664">
        <v>9.1999999999999993</v>
      </c>
      <c r="O1664">
        <v>48.29</v>
      </c>
      <c r="P1664" s="1">
        <v>45046</v>
      </c>
      <c r="Q1664">
        <v>173036.02900000001</v>
      </c>
      <c r="R1664" t="s">
        <v>31</v>
      </c>
      <c r="S1664">
        <v>8.0333333333333297</v>
      </c>
      <c r="T1664" t="s">
        <v>112</v>
      </c>
      <c r="U1664" t="s">
        <v>33</v>
      </c>
      <c r="V1664" t="s">
        <v>34</v>
      </c>
      <c r="W1664" t="s">
        <v>34</v>
      </c>
      <c r="X1664" t="s">
        <v>1835</v>
      </c>
      <c r="Y1664">
        <v>2022</v>
      </c>
      <c r="Z1664">
        <v>2022</v>
      </c>
      <c r="AA1664">
        <v>0.25</v>
      </c>
    </row>
    <row r="1665" spans="1:27" x14ac:dyDescent="0.25">
      <c r="A1665" t="s">
        <v>1832</v>
      </c>
      <c r="B1665" t="s">
        <v>1849</v>
      </c>
      <c r="C1665" t="s">
        <v>1996</v>
      </c>
      <c r="D1665" t="s">
        <v>38</v>
      </c>
      <c r="E1665" s="1">
        <v>44494</v>
      </c>
      <c r="F1665">
        <v>8075.2830000000004</v>
      </c>
      <c r="G1665">
        <v>0</v>
      </c>
      <c r="H1665">
        <v>0</v>
      </c>
      <c r="I1665">
        <v>0</v>
      </c>
      <c r="J1665">
        <v>82100.42</v>
      </c>
      <c r="K1665" s="1">
        <v>44494</v>
      </c>
      <c r="L1665">
        <v>8021.9160000000002</v>
      </c>
      <c r="M1665">
        <v>0</v>
      </c>
      <c r="N1665">
        <v>0</v>
      </c>
      <c r="O1665">
        <v>0</v>
      </c>
      <c r="P1665" s="1">
        <v>44865</v>
      </c>
      <c r="Q1665">
        <v>81501.851999999999</v>
      </c>
      <c r="R1665" t="s">
        <v>31</v>
      </c>
      <c r="S1665">
        <v>2.9</v>
      </c>
      <c r="T1665" t="s">
        <v>112</v>
      </c>
      <c r="U1665" t="s">
        <v>33</v>
      </c>
      <c r="V1665" t="s">
        <v>34</v>
      </c>
      <c r="W1665" t="s">
        <v>34</v>
      </c>
      <c r="X1665" t="s">
        <v>1835</v>
      </c>
      <c r="Y1665">
        <v>2021</v>
      </c>
      <c r="Z1665">
        <v>2021</v>
      </c>
      <c r="AA1665">
        <v>0.25</v>
      </c>
    </row>
    <row r="1666" spans="1:27" x14ac:dyDescent="0.25">
      <c r="A1666" t="s">
        <v>1832</v>
      </c>
      <c r="B1666" t="s">
        <v>1207</v>
      </c>
      <c r="C1666" t="s">
        <v>1997</v>
      </c>
      <c r="D1666" t="s">
        <v>30</v>
      </c>
      <c r="E1666" s="1">
        <v>44644</v>
      </c>
      <c r="F1666">
        <v>11316</v>
      </c>
      <c r="G1666">
        <v>6.81</v>
      </c>
      <c r="H1666">
        <v>9.1999999999999993</v>
      </c>
      <c r="I1666">
        <v>51.82</v>
      </c>
      <c r="J1666">
        <v>274863</v>
      </c>
      <c r="K1666" s="1">
        <v>44644</v>
      </c>
      <c r="L1666">
        <v>11316</v>
      </c>
      <c r="M1666">
        <v>6.81</v>
      </c>
      <c r="N1666">
        <v>9.1999999999999993</v>
      </c>
      <c r="O1666">
        <v>51.92</v>
      </c>
      <c r="P1666" s="1">
        <v>45077</v>
      </c>
      <c r="Q1666">
        <v>274863</v>
      </c>
      <c r="R1666" t="s">
        <v>31</v>
      </c>
      <c r="S1666">
        <v>7.8</v>
      </c>
      <c r="T1666" t="s">
        <v>112</v>
      </c>
      <c r="U1666" t="s">
        <v>33</v>
      </c>
      <c r="V1666" t="s">
        <v>34</v>
      </c>
      <c r="W1666" t="s">
        <v>34</v>
      </c>
      <c r="X1666" t="s">
        <v>1835</v>
      </c>
      <c r="Y1666">
        <v>2022</v>
      </c>
      <c r="Z1666">
        <v>2022</v>
      </c>
      <c r="AA1666">
        <v>0.25</v>
      </c>
    </row>
    <row r="1667" spans="1:27" x14ac:dyDescent="0.25">
      <c r="A1667" t="s">
        <v>1832</v>
      </c>
      <c r="B1667" t="s">
        <v>1207</v>
      </c>
      <c r="C1667" t="s">
        <v>1998</v>
      </c>
      <c r="D1667" t="s">
        <v>30</v>
      </c>
      <c r="E1667" s="1">
        <v>44638</v>
      </c>
      <c r="F1667">
        <v>5119</v>
      </c>
      <c r="G1667">
        <v>6.81</v>
      </c>
      <c r="H1667">
        <v>9.1999999999999993</v>
      </c>
      <c r="I1667">
        <v>51.82</v>
      </c>
      <c r="J1667">
        <v>108838</v>
      </c>
      <c r="K1667" s="1">
        <v>44638</v>
      </c>
      <c r="L1667">
        <v>5119</v>
      </c>
      <c r="M1667">
        <v>6.81</v>
      </c>
      <c r="N1667">
        <v>9.1999999999999993</v>
      </c>
      <c r="O1667">
        <v>51.92</v>
      </c>
      <c r="P1667" s="1">
        <v>45077</v>
      </c>
      <c r="Q1667">
        <v>108501</v>
      </c>
      <c r="R1667" t="s">
        <v>31</v>
      </c>
      <c r="S1667">
        <v>7.6</v>
      </c>
      <c r="T1667" t="s">
        <v>112</v>
      </c>
      <c r="U1667" t="s">
        <v>33</v>
      </c>
      <c r="V1667" t="s">
        <v>34</v>
      </c>
      <c r="W1667" t="s">
        <v>34</v>
      </c>
      <c r="X1667" t="s">
        <v>1835</v>
      </c>
      <c r="Y1667">
        <v>2022</v>
      </c>
      <c r="Z1667">
        <v>2022</v>
      </c>
      <c r="AA1667">
        <v>0.25</v>
      </c>
    </row>
    <row r="1668" spans="1:27" x14ac:dyDescent="0.25">
      <c r="A1668" t="s">
        <v>1832</v>
      </c>
      <c r="B1668" t="s">
        <v>720</v>
      </c>
      <c r="C1668" t="s">
        <v>1999</v>
      </c>
      <c r="D1668" t="s">
        <v>30</v>
      </c>
      <c r="E1668" s="1">
        <v>44706</v>
      </c>
      <c r="F1668">
        <v>12206.539000000001</v>
      </c>
      <c r="G1668">
        <v>7.44</v>
      </c>
      <c r="H1668">
        <v>10.4</v>
      </c>
      <c r="I1668">
        <v>53.8</v>
      </c>
      <c r="J1668">
        <v>286130.61099999998</v>
      </c>
      <c r="K1668" s="1">
        <v>44706</v>
      </c>
      <c r="L1668">
        <v>6500</v>
      </c>
      <c r="M1668">
        <v>0</v>
      </c>
      <c r="N1668">
        <v>0</v>
      </c>
      <c r="O1668">
        <v>0</v>
      </c>
      <c r="P1668" s="1">
        <v>44196</v>
      </c>
      <c r="Q1668">
        <v>0</v>
      </c>
      <c r="R1668" t="s">
        <v>43</v>
      </c>
      <c r="S1668">
        <v>8.9</v>
      </c>
      <c r="T1668" t="s">
        <v>32</v>
      </c>
      <c r="U1668" t="s">
        <v>40</v>
      </c>
      <c r="V1668" t="s">
        <v>34</v>
      </c>
      <c r="W1668" t="s">
        <v>34</v>
      </c>
      <c r="X1668" t="s">
        <v>1835</v>
      </c>
      <c r="Y1668">
        <v>2022</v>
      </c>
      <c r="Z1668">
        <v>2022</v>
      </c>
      <c r="AA1668">
        <v>0.25</v>
      </c>
    </row>
    <row r="1669" spans="1:27" x14ac:dyDescent="0.25">
      <c r="A1669" t="s">
        <v>1832</v>
      </c>
      <c r="B1669" t="s">
        <v>1839</v>
      </c>
      <c r="C1669" t="s">
        <v>2000</v>
      </c>
      <c r="D1669" t="s">
        <v>38</v>
      </c>
      <c r="E1669" s="1">
        <v>44536</v>
      </c>
      <c r="F1669">
        <v>6906.2939999999999</v>
      </c>
      <c r="G1669">
        <v>0</v>
      </c>
      <c r="H1669">
        <v>0</v>
      </c>
      <c r="I1669">
        <v>0</v>
      </c>
      <c r="J1669">
        <v>148533.46900000001</v>
      </c>
      <c r="K1669" s="1">
        <v>44536</v>
      </c>
      <c r="L1669">
        <v>2714.7570000000001</v>
      </c>
      <c r="M1669">
        <v>0</v>
      </c>
      <c r="N1669">
        <v>0</v>
      </c>
      <c r="O1669">
        <v>0</v>
      </c>
      <c r="P1669" s="1">
        <v>44926</v>
      </c>
      <c r="Q1669">
        <v>147600.63399999999</v>
      </c>
      <c r="R1669" t="s">
        <v>31</v>
      </c>
      <c r="S1669">
        <v>3.86666666666666</v>
      </c>
      <c r="T1669" t="s">
        <v>112</v>
      </c>
      <c r="U1669" t="s">
        <v>33</v>
      </c>
      <c r="V1669" t="s">
        <v>34</v>
      </c>
      <c r="W1669" t="s">
        <v>34</v>
      </c>
      <c r="X1669" t="s">
        <v>1835</v>
      </c>
      <c r="Y1669">
        <v>2021</v>
      </c>
      <c r="Z1669">
        <v>2021</v>
      </c>
      <c r="AA1669">
        <v>0.25</v>
      </c>
    </row>
    <row r="1670" spans="1:27" x14ac:dyDescent="0.25">
      <c r="A1670" t="s">
        <v>1832</v>
      </c>
      <c r="B1670" t="s">
        <v>1207</v>
      </c>
      <c r="C1670" t="s">
        <v>2001</v>
      </c>
      <c r="D1670" t="s">
        <v>30</v>
      </c>
      <c r="E1670" s="1">
        <v>44629</v>
      </c>
      <c r="F1670">
        <v>16141</v>
      </c>
      <c r="G1670">
        <v>6.81</v>
      </c>
      <c r="H1670">
        <v>9.1999999999999993</v>
      </c>
      <c r="I1670">
        <v>51.82</v>
      </c>
      <c r="J1670">
        <v>619236</v>
      </c>
      <c r="K1670" s="1">
        <v>44629</v>
      </c>
      <c r="L1670">
        <v>15212</v>
      </c>
      <c r="M1670">
        <v>6.9</v>
      </c>
      <c r="N1670">
        <v>9.35</v>
      </c>
      <c r="O1670">
        <v>51.92</v>
      </c>
      <c r="P1670" s="1">
        <v>45016</v>
      </c>
      <c r="Q1670">
        <v>614052</v>
      </c>
      <c r="R1670" t="s">
        <v>31</v>
      </c>
      <c r="S1670">
        <v>9.1333333333333293</v>
      </c>
      <c r="T1670" t="s">
        <v>112</v>
      </c>
      <c r="U1670" t="s">
        <v>33</v>
      </c>
      <c r="V1670" t="s">
        <v>34</v>
      </c>
      <c r="W1670" t="s">
        <v>34</v>
      </c>
      <c r="X1670" t="s">
        <v>1835</v>
      </c>
      <c r="Y1670">
        <v>2022</v>
      </c>
      <c r="Z1670">
        <v>2022</v>
      </c>
      <c r="AA1670">
        <v>0.25</v>
      </c>
    </row>
    <row r="1671" spans="1:27" x14ac:dyDescent="0.25">
      <c r="A1671" t="s">
        <v>1832</v>
      </c>
      <c r="B1671" t="s">
        <v>1207</v>
      </c>
      <c r="C1671" t="s">
        <v>2002</v>
      </c>
      <c r="D1671" t="s">
        <v>30</v>
      </c>
      <c r="E1671" s="1">
        <v>44635</v>
      </c>
      <c r="F1671">
        <v>60659</v>
      </c>
      <c r="G1671">
        <v>6.81</v>
      </c>
      <c r="H1671">
        <v>9.1999999999999993</v>
      </c>
      <c r="I1671">
        <v>51.82</v>
      </c>
      <c r="J1671">
        <v>606023</v>
      </c>
      <c r="K1671" s="1">
        <v>44635</v>
      </c>
      <c r="L1671">
        <v>60659</v>
      </c>
      <c r="M1671">
        <v>6.81</v>
      </c>
      <c r="N1671">
        <v>9.1999999999999993</v>
      </c>
      <c r="O1671">
        <v>51.82</v>
      </c>
      <c r="P1671" s="1">
        <v>45046</v>
      </c>
      <c r="Q1671">
        <v>606023</v>
      </c>
      <c r="R1671" t="s">
        <v>31</v>
      </c>
      <c r="S1671">
        <v>6.0333333333333297</v>
      </c>
      <c r="T1671" t="s">
        <v>112</v>
      </c>
      <c r="U1671" t="s">
        <v>33</v>
      </c>
      <c r="V1671" t="s">
        <v>34</v>
      </c>
      <c r="W1671" t="s">
        <v>34</v>
      </c>
      <c r="X1671" t="s">
        <v>1835</v>
      </c>
      <c r="Y1671">
        <v>2022</v>
      </c>
      <c r="Z1671">
        <v>2022</v>
      </c>
      <c r="AA1671">
        <v>0.25</v>
      </c>
    </row>
    <row r="1672" spans="1:27" x14ac:dyDescent="0.25">
      <c r="A1672" t="s">
        <v>1832</v>
      </c>
      <c r="B1672" t="s">
        <v>1207</v>
      </c>
      <c r="C1672" t="s">
        <v>2003</v>
      </c>
      <c r="D1672" t="s">
        <v>30</v>
      </c>
      <c r="E1672" s="1">
        <v>44743</v>
      </c>
      <c r="F1672">
        <v>108852</v>
      </c>
      <c r="G1672">
        <v>6.81</v>
      </c>
      <c r="H1672">
        <v>9.1999999999999993</v>
      </c>
      <c r="I1672">
        <v>51.82</v>
      </c>
      <c r="J1672">
        <v>436835</v>
      </c>
      <c r="K1672" s="1">
        <v>44743</v>
      </c>
      <c r="L1672">
        <v>106664</v>
      </c>
      <c r="M1672">
        <v>6.09</v>
      </c>
      <c r="N1672">
        <v>9.35</v>
      </c>
      <c r="O1672">
        <v>51.92</v>
      </c>
      <c r="P1672" s="1">
        <v>45169</v>
      </c>
      <c r="Q1672">
        <v>0</v>
      </c>
      <c r="R1672" t="s">
        <v>31</v>
      </c>
      <c r="S1672">
        <v>8.9666666666666597</v>
      </c>
      <c r="T1672" t="s">
        <v>112</v>
      </c>
      <c r="U1672" t="s">
        <v>40</v>
      </c>
      <c r="V1672" t="s">
        <v>34</v>
      </c>
      <c r="W1672" t="s">
        <v>34</v>
      </c>
      <c r="X1672" t="s">
        <v>1835</v>
      </c>
      <c r="Y1672">
        <v>2022</v>
      </c>
      <c r="Z1672">
        <v>2022</v>
      </c>
      <c r="AA1672">
        <v>0.25</v>
      </c>
    </row>
    <row r="1673" spans="1:27" x14ac:dyDescent="0.25">
      <c r="A1673" t="s">
        <v>1832</v>
      </c>
      <c r="B1673" t="s">
        <v>1207</v>
      </c>
      <c r="C1673" t="s">
        <v>2004</v>
      </c>
      <c r="D1673" t="s">
        <v>30</v>
      </c>
      <c r="E1673" s="1">
        <v>44721</v>
      </c>
      <c r="F1673">
        <v>1920.83</v>
      </c>
      <c r="G1673">
        <v>6.81</v>
      </c>
      <c r="H1673">
        <v>9.1999999999999993</v>
      </c>
      <c r="I1673">
        <v>51.82</v>
      </c>
      <c r="J1673">
        <v>58485</v>
      </c>
      <c r="K1673" s="1">
        <v>44721</v>
      </c>
      <c r="L1673">
        <v>1920.83</v>
      </c>
      <c r="M1673">
        <v>6.9</v>
      </c>
      <c r="N1673">
        <v>9.1999999999999993</v>
      </c>
      <c r="O1673">
        <v>51.92</v>
      </c>
      <c r="P1673" s="1">
        <v>45169</v>
      </c>
      <c r="Q1673">
        <v>58485</v>
      </c>
      <c r="R1673" t="s">
        <v>31</v>
      </c>
      <c r="S1673">
        <v>8.2333333333333307</v>
      </c>
      <c r="T1673" t="s">
        <v>112</v>
      </c>
      <c r="U1673" t="s">
        <v>33</v>
      </c>
      <c r="V1673" t="s">
        <v>34</v>
      </c>
      <c r="W1673" t="s">
        <v>34</v>
      </c>
      <c r="X1673" t="s">
        <v>1835</v>
      </c>
      <c r="Y1673">
        <v>2022</v>
      </c>
      <c r="Z1673">
        <v>2022</v>
      </c>
      <c r="AA1673">
        <v>0.25</v>
      </c>
    </row>
    <row r="1674" spans="1:27" x14ac:dyDescent="0.25">
      <c r="A1674" t="s">
        <v>1832</v>
      </c>
      <c r="B1674" t="s">
        <v>1207</v>
      </c>
      <c r="C1674" t="s">
        <v>2005</v>
      </c>
      <c r="D1674" t="s">
        <v>30</v>
      </c>
      <c r="E1674" s="1">
        <v>44707</v>
      </c>
      <c r="F1674">
        <v>31224</v>
      </c>
      <c r="G1674">
        <v>7.33</v>
      </c>
      <c r="H1674">
        <v>10.199999999999999</v>
      </c>
      <c r="I1674">
        <v>51.82</v>
      </c>
      <c r="J1674">
        <v>701720.22199999995</v>
      </c>
      <c r="K1674" s="1">
        <v>44707</v>
      </c>
      <c r="L1674">
        <v>32386</v>
      </c>
      <c r="M1674">
        <v>7.42</v>
      </c>
      <c r="N1674">
        <v>10.35</v>
      </c>
      <c r="O1674">
        <v>51.92</v>
      </c>
      <c r="P1674" s="1">
        <v>44804</v>
      </c>
      <c r="Q1674">
        <v>701720</v>
      </c>
      <c r="R1674" t="s">
        <v>31</v>
      </c>
      <c r="S1674">
        <v>7.7666666666666604</v>
      </c>
      <c r="T1674" t="s">
        <v>112</v>
      </c>
      <c r="U1674" t="s">
        <v>33</v>
      </c>
      <c r="V1674" t="s">
        <v>41</v>
      </c>
      <c r="W1674" t="s">
        <v>34</v>
      </c>
      <c r="X1674" t="s">
        <v>1835</v>
      </c>
      <c r="Y1674">
        <v>2022</v>
      </c>
      <c r="Z1674">
        <v>2022</v>
      </c>
      <c r="AA1674">
        <v>0.25</v>
      </c>
    </row>
    <row r="1675" spans="1:27" x14ac:dyDescent="0.25">
      <c r="A1675" t="s">
        <v>1832</v>
      </c>
      <c r="B1675" t="s">
        <v>274</v>
      </c>
      <c r="C1675" t="s">
        <v>2006</v>
      </c>
      <c r="D1675" t="s">
        <v>38</v>
      </c>
      <c r="E1675" s="1">
        <v>44582</v>
      </c>
      <c r="F1675">
        <v>7021.116</v>
      </c>
      <c r="G1675">
        <v>0</v>
      </c>
      <c r="H1675">
        <v>0</v>
      </c>
      <c r="I1675">
        <v>0</v>
      </c>
      <c r="J1675">
        <v>278831.54800000001</v>
      </c>
      <c r="K1675" s="1">
        <v>44582</v>
      </c>
      <c r="L1675">
        <v>6944.8410000000003</v>
      </c>
      <c r="M1675">
        <v>0</v>
      </c>
      <c r="N1675">
        <v>0</v>
      </c>
      <c r="O1675">
        <v>0</v>
      </c>
      <c r="P1675" s="1">
        <v>44926</v>
      </c>
      <c r="Q1675">
        <v>278866.08600000001</v>
      </c>
      <c r="R1675" t="s">
        <v>31</v>
      </c>
      <c r="S1675">
        <v>2.9</v>
      </c>
      <c r="T1675" t="s">
        <v>112</v>
      </c>
      <c r="U1675" t="s">
        <v>33</v>
      </c>
      <c r="V1675" t="s">
        <v>34</v>
      </c>
      <c r="W1675" t="s">
        <v>34</v>
      </c>
      <c r="X1675" t="s">
        <v>1835</v>
      </c>
      <c r="Y1675">
        <v>2022</v>
      </c>
      <c r="Z1675">
        <v>2022</v>
      </c>
      <c r="AA1675">
        <v>0.25</v>
      </c>
    </row>
    <row r="1676" spans="1:27" x14ac:dyDescent="0.25">
      <c r="A1676" t="s">
        <v>1832</v>
      </c>
      <c r="B1676" t="s">
        <v>1833</v>
      </c>
      <c r="C1676" t="s">
        <v>2007</v>
      </c>
      <c r="D1676" t="s">
        <v>30</v>
      </c>
      <c r="E1676" s="1">
        <v>44757</v>
      </c>
      <c r="F1676">
        <v>2766.864</v>
      </c>
      <c r="G1676">
        <v>0</v>
      </c>
      <c r="H1676">
        <v>0</v>
      </c>
      <c r="I1676">
        <v>0</v>
      </c>
      <c r="J1676">
        <v>18405.768</v>
      </c>
      <c r="K1676" s="1">
        <v>44757</v>
      </c>
      <c r="L1676">
        <v>2331.056</v>
      </c>
      <c r="M1676">
        <v>0</v>
      </c>
      <c r="N1676">
        <v>0</v>
      </c>
      <c r="O1676">
        <v>0</v>
      </c>
      <c r="P1676" s="1">
        <v>45169</v>
      </c>
      <c r="Q1676">
        <v>17970</v>
      </c>
      <c r="R1676" t="s">
        <v>51</v>
      </c>
      <c r="S1676">
        <v>7.5666666666666602</v>
      </c>
      <c r="T1676" t="s">
        <v>112</v>
      </c>
      <c r="U1676" t="s">
        <v>33</v>
      </c>
      <c r="V1676" t="s">
        <v>34</v>
      </c>
      <c r="W1676" t="s">
        <v>34</v>
      </c>
      <c r="X1676" t="s">
        <v>1835</v>
      </c>
      <c r="Y1676">
        <v>2022</v>
      </c>
      <c r="Z1676">
        <v>2022</v>
      </c>
      <c r="AA1676">
        <v>0.25</v>
      </c>
    </row>
    <row r="1677" spans="1:27" x14ac:dyDescent="0.25">
      <c r="A1677" t="s">
        <v>1832</v>
      </c>
      <c r="B1677" t="s">
        <v>1833</v>
      </c>
      <c r="C1677" t="s">
        <v>2008</v>
      </c>
      <c r="D1677" t="s">
        <v>30</v>
      </c>
      <c r="E1677" s="1">
        <v>44757</v>
      </c>
      <c r="F1677">
        <v>32069.614000000001</v>
      </c>
      <c r="G1677">
        <v>6.82</v>
      </c>
      <c r="H1677">
        <v>9.1999999999999993</v>
      </c>
      <c r="I1677">
        <v>48.29</v>
      </c>
      <c r="J1677">
        <v>4028.5529999999999</v>
      </c>
      <c r="K1677" s="1">
        <v>44757</v>
      </c>
      <c r="L1677">
        <v>32069.614000000001</v>
      </c>
      <c r="M1677">
        <v>9.82</v>
      </c>
      <c r="N1677">
        <v>9.1999999999999993</v>
      </c>
      <c r="O1677">
        <v>48.29</v>
      </c>
      <c r="P1677" s="1">
        <v>45138</v>
      </c>
      <c r="Q1677">
        <v>4028.5529999999999</v>
      </c>
      <c r="R1677" t="s">
        <v>31</v>
      </c>
      <c r="S1677">
        <v>6.5666666666666602</v>
      </c>
      <c r="T1677" t="s">
        <v>112</v>
      </c>
      <c r="U1677" t="s">
        <v>33</v>
      </c>
      <c r="V1677" t="s">
        <v>34</v>
      </c>
      <c r="W1677" t="s">
        <v>34</v>
      </c>
      <c r="X1677" t="s">
        <v>1835</v>
      </c>
      <c r="Y1677">
        <v>2022</v>
      </c>
      <c r="Z1677">
        <v>2022</v>
      </c>
      <c r="AA1677">
        <v>0.25</v>
      </c>
    </row>
    <row r="1678" spans="1:27" x14ac:dyDescent="0.25">
      <c r="A1678" t="s">
        <v>1832</v>
      </c>
      <c r="B1678" t="s">
        <v>1207</v>
      </c>
      <c r="C1678" t="s">
        <v>2009</v>
      </c>
      <c r="D1678" t="s">
        <v>30</v>
      </c>
      <c r="E1678" s="1">
        <v>44652</v>
      </c>
      <c r="F1678">
        <v>155651</v>
      </c>
      <c r="G1678">
        <v>6.9</v>
      </c>
      <c r="H1678">
        <v>9.1999999999999993</v>
      </c>
      <c r="I1678">
        <v>51.92</v>
      </c>
      <c r="J1678">
        <v>16518</v>
      </c>
      <c r="K1678" s="1">
        <v>44652</v>
      </c>
      <c r="L1678">
        <v>0</v>
      </c>
      <c r="M1678">
        <v>0</v>
      </c>
      <c r="N1678">
        <v>0</v>
      </c>
      <c r="O1678">
        <v>0</v>
      </c>
      <c r="P1678" t="s">
        <v>43</v>
      </c>
      <c r="Q1678">
        <v>0</v>
      </c>
      <c r="R1678" t="s">
        <v>43</v>
      </c>
      <c r="S1678">
        <v>3.86666666666666</v>
      </c>
      <c r="T1678" t="s">
        <v>112</v>
      </c>
      <c r="U1678" t="s">
        <v>43</v>
      </c>
      <c r="V1678" t="s">
        <v>34</v>
      </c>
      <c r="W1678" t="s">
        <v>34</v>
      </c>
      <c r="X1678" t="s">
        <v>1835</v>
      </c>
      <c r="Y1678">
        <v>2022</v>
      </c>
      <c r="Z1678">
        <v>2022</v>
      </c>
      <c r="AA1678">
        <v>0.25</v>
      </c>
    </row>
    <row r="1679" spans="1:27" x14ac:dyDescent="0.25">
      <c r="A1679" t="s">
        <v>1832</v>
      </c>
      <c r="B1679" t="s">
        <v>1207</v>
      </c>
      <c r="C1679" t="s">
        <v>2010</v>
      </c>
      <c r="D1679" t="s">
        <v>30</v>
      </c>
      <c r="E1679" s="1">
        <v>44783</v>
      </c>
      <c r="F1679">
        <v>16823.142</v>
      </c>
      <c r="G1679">
        <v>0</v>
      </c>
      <c r="H1679">
        <v>0</v>
      </c>
      <c r="I1679">
        <v>0</v>
      </c>
      <c r="J1679">
        <v>0</v>
      </c>
      <c r="K1679" s="1">
        <v>44783</v>
      </c>
      <c r="L1679">
        <v>16823.142</v>
      </c>
      <c r="M1679">
        <v>0</v>
      </c>
      <c r="N1679">
        <v>0</v>
      </c>
      <c r="O1679">
        <v>0</v>
      </c>
      <c r="P1679" s="1">
        <v>45169</v>
      </c>
      <c r="Q1679">
        <v>0</v>
      </c>
      <c r="R1679" t="s">
        <v>43</v>
      </c>
      <c r="S1679">
        <v>7.9666666666666597</v>
      </c>
      <c r="T1679" t="s">
        <v>112</v>
      </c>
      <c r="U1679" t="s">
        <v>33</v>
      </c>
      <c r="V1679" t="s">
        <v>34</v>
      </c>
      <c r="W1679" t="s">
        <v>34</v>
      </c>
      <c r="X1679" t="s">
        <v>1835</v>
      </c>
      <c r="Y1679">
        <v>2022</v>
      </c>
      <c r="Z1679">
        <v>2022</v>
      </c>
      <c r="AA1679">
        <v>0.25</v>
      </c>
    </row>
    <row r="1680" spans="1:27" x14ac:dyDescent="0.25">
      <c r="A1680" t="s">
        <v>1832</v>
      </c>
      <c r="B1680" t="s">
        <v>1207</v>
      </c>
      <c r="C1680" t="s">
        <v>2011</v>
      </c>
      <c r="D1680" t="s">
        <v>30</v>
      </c>
      <c r="E1680" s="1">
        <v>44778</v>
      </c>
      <c r="F1680">
        <v>78702</v>
      </c>
      <c r="G1680">
        <v>6.81</v>
      </c>
      <c r="H1680">
        <v>9.1999999999999993</v>
      </c>
      <c r="I1680">
        <v>51.82</v>
      </c>
      <c r="J1680">
        <v>562345</v>
      </c>
      <c r="K1680" s="1">
        <v>44778</v>
      </c>
      <c r="L1680">
        <v>78702</v>
      </c>
      <c r="M1680">
        <v>6.81</v>
      </c>
      <c r="N1680">
        <v>9.1999999999999993</v>
      </c>
      <c r="O1680">
        <v>51.82</v>
      </c>
      <c r="P1680" s="1">
        <v>45169</v>
      </c>
      <c r="Q1680">
        <v>562345</v>
      </c>
      <c r="R1680" t="s">
        <v>31</v>
      </c>
      <c r="S1680">
        <v>9.1</v>
      </c>
      <c r="T1680" t="s">
        <v>112</v>
      </c>
      <c r="U1680" t="s">
        <v>33</v>
      </c>
      <c r="V1680" t="s">
        <v>34</v>
      </c>
      <c r="W1680" t="s">
        <v>34</v>
      </c>
      <c r="X1680" t="s">
        <v>1835</v>
      </c>
      <c r="Y1680">
        <v>2022</v>
      </c>
      <c r="Z1680">
        <v>2022</v>
      </c>
      <c r="AA1680">
        <v>0.25</v>
      </c>
    </row>
    <row r="1681" spans="1:27" x14ac:dyDescent="0.25">
      <c r="A1681" t="s">
        <v>1832</v>
      </c>
      <c r="B1681" t="s">
        <v>1207</v>
      </c>
      <c r="C1681" t="s">
        <v>2012</v>
      </c>
      <c r="D1681" t="s">
        <v>30</v>
      </c>
      <c r="E1681" s="1">
        <v>44825</v>
      </c>
      <c r="F1681">
        <v>33408</v>
      </c>
      <c r="G1681">
        <v>6.9</v>
      </c>
      <c r="H1681">
        <v>9.35</v>
      </c>
      <c r="I1681">
        <v>51.92</v>
      </c>
      <c r="J1681">
        <v>0</v>
      </c>
      <c r="K1681" s="1">
        <v>44825</v>
      </c>
      <c r="L1681">
        <v>32894</v>
      </c>
      <c r="M1681">
        <v>6.9</v>
      </c>
      <c r="N1681">
        <v>9.35</v>
      </c>
      <c r="O1681">
        <v>51.92</v>
      </c>
      <c r="P1681" s="1">
        <v>45230</v>
      </c>
      <c r="Q1681">
        <v>96342</v>
      </c>
      <c r="R1681" t="s">
        <v>31</v>
      </c>
      <c r="S1681">
        <v>7.93333333333333</v>
      </c>
      <c r="T1681" t="s">
        <v>112</v>
      </c>
      <c r="U1681" t="s">
        <v>33</v>
      </c>
      <c r="V1681" t="s">
        <v>34</v>
      </c>
      <c r="W1681" t="s">
        <v>34</v>
      </c>
      <c r="X1681" t="s">
        <v>1835</v>
      </c>
      <c r="Y1681">
        <v>2022</v>
      </c>
      <c r="Z1681">
        <v>2022</v>
      </c>
      <c r="AA1681">
        <v>0.25</v>
      </c>
    </row>
    <row r="1682" spans="1:27" x14ac:dyDescent="0.25">
      <c r="A1682" t="s">
        <v>1832</v>
      </c>
      <c r="B1682" t="s">
        <v>1207</v>
      </c>
      <c r="C1682" t="s">
        <v>2013</v>
      </c>
      <c r="D1682" t="s">
        <v>30</v>
      </c>
      <c r="E1682" s="1">
        <v>44694</v>
      </c>
      <c r="F1682">
        <v>59800</v>
      </c>
      <c r="G1682">
        <v>6.9</v>
      </c>
      <c r="H1682">
        <v>9.35</v>
      </c>
      <c r="I1682">
        <v>51.92</v>
      </c>
      <c r="J1682">
        <v>119193</v>
      </c>
      <c r="K1682" s="1">
        <v>44694</v>
      </c>
      <c r="L1682">
        <v>55527</v>
      </c>
      <c r="M1682">
        <v>6.9</v>
      </c>
      <c r="N1682">
        <v>9.1999999999999993</v>
      </c>
      <c r="O1682">
        <v>51.92</v>
      </c>
      <c r="P1682" s="1">
        <v>45077</v>
      </c>
      <c r="Q1682">
        <v>118944</v>
      </c>
      <c r="R1682" t="s">
        <v>31</v>
      </c>
      <c r="S1682">
        <v>9.1</v>
      </c>
      <c r="T1682" t="s">
        <v>112</v>
      </c>
      <c r="U1682" t="s">
        <v>33</v>
      </c>
      <c r="V1682" t="s">
        <v>34</v>
      </c>
      <c r="W1682" t="s">
        <v>34</v>
      </c>
      <c r="X1682" t="s">
        <v>1835</v>
      </c>
      <c r="Y1682">
        <v>2022</v>
      </c>
      <c r="Z1682">
        <v>2022</v>
      </c>
      <c r="AA1682">
        <v>0.25</v>
      </c>
    </row>
    <row r="1683" spans="1:27" x14ac:dyDescent="0.25">
      <c r="A1683" t="s">
        <v>1832</v>
      </c>
      <c r="B1683" t="s">
        <v>1207</v>
      </c>
      <c r="C1683" t="s">
        <v>2014</v>
      </c>
      <c r="D1683" t="s">
        <v>30</v>
      </c>
      <c r="E1683" s="1">
        <v>44854</v>
      </c>
      <c r="F1683">
        <v>14817.065000000001</v>
      </c>
      <c r="G1683">
        <v>6.9</v>
      </c>
      <c r="H1683">
        <v>9.35</v>
      </c>
      <c r="I1683">
        <v>51.92</v>
      </c>
      <c r="J1683">
        <v>2554</v>
      </c>
      <c r="K1683" s="1">
        <v>44854</v>
      </c>
      <c r="L1683">
        <v>14817.066000000001</v>
      </c>
      <c r="M1683">
        <v>6.9</v>
      </c>
      <c r="N1683">
        <v>9.35</v>
      </c>
      <c r="O1683">
        <v>51.92</v>
      </c>
      <c r="P1683" s="1">
        <v>45260</v>
      </c>
      <c r="Q1683">
        <v>2554</v>
      </c>
      <c r="R1683" t="s">
        <v>31</v>
      </c>
      <c r="S1683">
        <v>7.8</v>
      </c>
      <c r="T1683" t="s">
        <v>112</v>
      </c>
      <c r="U1683" t="s">
        <v>33</v>
      </c>
      <c r="V1683" t="s">
        <v>34</v>
      </c>
      <c r="W1683" t="s">
        <v>34</v>
      </c>
      <c r="X1683" t="s">
        <v>1835</v>
      </c>
      <c r="Y1683">
        <v>2022</v>
      </c>
      <c r="Z1683">
        <v>2022</v>
      </c>
      <c r="AA1683">
        <v>0.25</v>
      </c>
    </row>
    <row r="1684" spans="1:27" x14ac:dyDescent="0.25">
      <c r="A1684" t="s">
        <v>1832</v>
      </c>
      <c r="B1684" t="s">
        <v>1833</v>
      </c>
      <c r="C1684" t="s">
        <v>2015</v>
      </c>
      <c r="D1684" t="s">
        <v>30</v>
      </c>
      <c r="E1684" s="1">
        <v>44886</v>
      </c>
      <c r="F1684">
        <v>6163</v>
      </c>
      <c r="G1684">
        <v>6.82</v>
      </c>
      <c r="H1684">
        <v>0</v>
      </c>
      <c r="I1684">
        <v>48.29</v>
      </c>
      <c r="J1684">
        <v>95322</v>
      </c>
      <c r="K1684" s="1">
        <v>44886</v>
      </c>
      <c r="L1684">
        <v>5453</v>
      </c>
      <c r="M1684">
        <v>6.81</v>
      </c>
      <c r="N1684">
        <v>0</v>
      </c>
      <c r="O1684">
        <v>48.29</v>
      </c>
      <c r="P1684" s="1">
        <v>45260</v>
      </c>
      <c r="Q1684">
        <v>95312.634000000005</v>
      </c>
      <c r="R1684" t="s">
        <v>31</v>
      </c>
      <c r="S1684">
        <v>8.2666666666666604</v>
      </c>
      <c r="T1684" t="s">
        <v>112</v>
      </c>
      <c r="U1684" t="s">
        <v>33</v>
      </c>
      <c r="V1684" t="s">
        <v>34</v>
      </c>
      <c r="W1684" t="s">
        <v>34</v>
      </c>
      <c r="X1684" t="s">
        <v>1835</v>
      </c>
      <c r="Y1684">
        <v>2022</v>
      </c>
      <c r="Z1684">
        <v>2022</v>
      </c>
      <c r="AA1684">
        <v>0.25</v>
      </c>
    </row>
    <row r="1685" spans="1:27" x14ac:dyDescent="0.25">
      <c r="A1685" t="s">
        <v>1832</v>
      </c>
      <c r="B1685" t="s">
        <v>1839</v>
      </c>
      <c r="C1685" t="s">
        <v>2016</v>
      </c>
      <c r="D1685" t="s">
        <v>38</v>
      </c>
      <c r="E1685" s="1">
        <v>45061</v>
      </c>
      <c r="F1685">
        <v>58240.713000000003</v>
      </c>
      <c r="G1685">
        <v>7.02</v>
      </c>
      <c r="H1685">
        <v>10.75</v>
      </c>
      <c r="I1685">
        <v>39.28</v>
      </c>
      <c r="J1685">
        <v>996762.73699999996</v>
      </c>
      <c r="K1685" s="1">
        <v>45061</v>
      </c>
      <c r="L1685">
        <v>40300</v>
      </c>
      <c r="M1685">
        <v>0</v>
      </c>
      <c r="N1685">
        <v>0</v>
      </c>
      <c r="O1685">
        <v>0</v>
      </c>
      <c r="P1685" s="1">
        <v>45199</v>
      </c>
      <c r="Q1685">
        <v>0</v>
      </c>
      <c r="R1685" t="s">
        <v>43</v>
      </c>
      <c r="S1685">
        <v>12.7</v>
      </c>
      <c r="T1685" t="s">
        <v>39</v>
      </c>
      <c r="U1685" t="s">
        <v>40</v>
      </c>
      <c r="V1685" t="s">
        <v>34</v>
      </c>
      <c r="W1685" t="s">
        <v>41</v>
      </c>
      <c r="X1685" t="s">
        <v>1835</v>
      </c>
      <c r="Y1685">
        <v>2023</v>
      </c>
      <c r="Z1685">
        <v>2023</v>
      </c>
      <c r="AA1685">
        <v>0.25</v>
      </c>
    </row>
    <row r="1686" spans="1:27" x14ac:dyDescent="0.25">
      <c r="A1686" t="s">
        <v>1832</v>
      </c>
      <c r="B1686" t="s">
        <v>1207</v>
      </c>
      <c r="C1686" t="s">
        <v>2017</v>
      </c>
      <c r="D1686" t="s">
        <v>30</v>
      </c>
      <c r="E1686" s="1">
        <v>44727</v>
      </c>
      <c r="F1686">
        <v>-167760</v>
      </c>
      <c r="G1686">
        <v>0</v>
      </c>
      <c r="H1686">
        <v>0</v>
      </c>
      <c r="I1686">
        <v>0</v>
      </c>
      <c r="J1686">
        <v>0</v>
      </c>
      <c r="K1686" s="1">
        <v>44727</v>
      </c>
      <c r="L1686">
        <v>167760</v>
      </c>
      <c r="M1686">
        <v>0</v>
      </c>
      <c r="N1686">
        <v>0</v>
      </c>
      <c r="O1686">
        <v>0</v>
      </c>
      <c r="P1686" t="s">
        <v>43</v>
      </c>
      <c r="Q1686">
        <v>0</v>
      </c>
      <c r="R1686" t="s">
        <v>43</v>
      </c>
      <c r="S1686">
        <v>1.36666666666666</v>
      </c>
      <c r="T1686" t="s">
        <v>112</v>
      </c>
      <c r="U1686" t="s">
        <v>33</v>
      </c>
      <c r="V1686" t="s">
        <v>34</v>
      </c>
      <c r="W1686" t="s">
        <v>34</v>
      </c>
      <c r="X1686" t="s">
        <v>1835</v>
      </c>
      <c r="Y1686">
        <v>2022</v>
      </c>
      <c r="Z1686">
        <v>2022</v>
      </c>
      <c r="AA1686">
        <v>0.25</v>
      </c>
    </row>
    <row r="1687" spans="1:27" x14ac:dyDescent="0.25">
      <c r="A1687" t="s">
        <v>1832</v>
      </c>
      <c r="B1687" t="s">
        <v>1941</v>
      </c>
      <c r="C1687" t="s">
        <v>2018</v>
      </c>
      <c r="D1687" t="s">
        <v>38</v>
      </c>
      <c r="E1687" s="1">
        <v>44796</v>
      </c>
      <c r="F1687">
        <v>1927.08</v>
      </c>
      <c r="G1687">
        <v>0</v>
      </c>
      <c r="H1687">
        <v>0</v>
      </c>
      <c r="I1687">
        <v>0</v>
      </c>
      <c r="J1687">
        <v>31570.174999999999</v>
      </c>
      <c r="K1687" s="1">
        <v>44796</v>
      </c>
      <c r="L1687">
        <v>1886.402</v>
      </c>
      <c r="M1687">
        <v>0</v>
      </c>
      <c r="N1687">
        <v>0</v>
      </c>
      <c r="O1687">
        <v>0</v>
      </c>
      <c r="P1687" s="1">
        <v>45199</v>
      </c>
      <c r="Q1687">
        <v>31564.504000000001</v>
      </c>
      <c r="R1687" t="s">
        <v>31</v>
      </c>
      <c r="S1687">
        <v>2.9666666666666601</v>
      </c>
      <c r="T1687" t="s">
        <v>112</v>
      </c>
      <c r="U1687" t="s">
        <v>33</v>
      </c>
      <c r="V1687" t="s">
        <v>34</v>
      </c>
      <c r="W1687" t="s">
        <v>34</v>
      </c>
      <c r="X1687" t="s">
        <v>1835</v>
      </c>
      <c r="Y1687">
        <v>2022</v>
      </c>
      <c r="Z1687">
        <v>2022</v>
      </c>
      <c r="AA1687">
        <v>0.25</v>
      </c>
    </row>
    <row r="1688" spans="1:27" x14ac:dyDescent="0.25">
      <c r="A1688" t="s">
        <v>1832</v>
      </c>
      <c r="B1688" t="s">
        <v>1207</v>
      </c>
      <c r="C1688" t="s">
        <v>2019</v>
      </c>
      <c r="D1688" t="s">
        <v>30</v>
      </c>
      <c r="E1688" s="1">
        <v>44865</v>
      </c>
      <c r="F1688">
        <v>6252.8649999999998</v>
      </c>
      <c r="G1688">
        <v>6.83</v>
      </c>
      <c r="H1688">
        <v>9.35</v>
      </c>
      <c r="I1688">
        <v>52.29</v>
      </c>
      <c r="J1688">
        <v>44746.63</v>
      </c>
      <c r="K1688" s="1">
        <v>44865</v>
      </c>
      <c r="L1688">
        <v>6252.8649999999998</v>
      </c>
      <c r="M1688">
        <v>6.83</v>
      </c>
      <c r="N1688">
        <v>9.35</v>
      </c>
      <c r="O1688">
        <v>52.29</v>
      </c>
      <c r="P1688" s="1">
        <v>45260</v>
      </c>
      <c r="Q1688">
        <v>44746.63</v>
      </c>
      <c r="R1688" t="s">
        <v>31</v>
      </c>
      <c r="S1688">
        <v>5.9666666666666597</v>
      </c>
      <c r="T1688" t="s">
        <v>112</v>
      </c>
      <c r="U1688" t="s">
        <v>33</v>
      </c>
      <c r="V1688" t="s">
        <v>34</v>
      </c>
      <c r="W1688" t="s">
        <v>34</v>
      </c>
      <c r="X1688" t="s">
        <v>1835</v>
      </c>
      <c r="Y1688">
        <v>2022</v>
      </c>
      <c r="Z1688">
        <v>2022</v>
      </c>
      <c r="AA1688">
        <v>0.25</v>
      </c>
    </row>
    <row r="1689" spans="1:27" x14ac:dyDescent="0.25">
      <c r="A1689" t="s">
        <v>1832</v>
      </c>
      <c r="B1689" t="s">
        <v>274</v>
      </c>
      <c r="C1689" t="s">
        <v>2020</v>
      </c>
      <c r="D1689" t="s">
        <v>38</v>
      </c>
      <c r="E1689" s="1">
        <v>45167</v>
      </c>
      <c r="F1689">
        <v>86629.634000000005</v>
      </c>
      <c r="G1689">
        <v>7.65</v>
      </c>
      <c r="H1689">
        <v>10.75</v>
      </c>
      <c r="I1689">
        <v>53.72</v>
      </c>
      <c r="J1689">
        <v>1722639.4669999999</v>
      </c>
      <c r="K1689" s="1">
        <v>45167</v>
      </c>
      <c r="L1689">
        <v>73000</v>
      </c>
      <c r="M1689">
        <v>0</v>
      </c>
      <c r="N1689">
        <v>0</v>
      </c>
      <c r="O1689">
        <v>0</v>
      </c>
      <c r="P1689" s="1">
        <v>44561</v>
      </c>
      <c r="Q1689">
        <v>0</v>
      </c>
      <c r="R1689" t="s">
        <v>43</v>
      </c>
      <c r="S1689">
        <v>14.2</v>
      </c>
      <c r="T1689" t="s">
        <v>39</v>
      </c>
      <c r="U1689" t="s">
        <v>40</v>
      </c>
      <c r="V1689" t="s">
        <v>34</v>
      </c>
      <c r="W1689" t="s">
        <v>41</v>
      </c>
      <c r="X1689" t="s">
        <v>1835</v>
      </c>
      <c r="Y1689">
        <v>2023</v>
      </c>
      <c r="Z1689">
        <v>2023</v>
      </c>
      <c r="AA1689">
        <v>0.25</v>
      </c>
    </row>
    <row r="1690" spans="1:27" x14ac:dyDescent="0.25">
      <c r="A1690" t="s">
        <v>1832</v>
      </c>
      <c r="B1690" t="s">
        <v>1207</v>
      </c>
      <c r="C1690" t="s">
        <v>2021</v>
      </c>
      <c r="D1690" t="s">
        <v>30</v>
      </c>
      <c r="E1690" s="1">
        <v>44952</v>
      </c>
      <c r="F1690">
        <v>16915</v>
      </c>
      <c r="G1690">
        <v>6.83</v>
      </c>
      <c r="H1690">
        <v>9.35</v>
      </c>
      <c r="I1690">
        <v>52.29</v>
      </c>
      <c r="J1690">
        <v>116194</v>
      </c>
      <c r="K1690" s="1">
        <v>44952</v>
      </c>
      <c r="L1690">
        <v>16888</v>
      </c>
      <c r="M1690">
        <v>6.83</v>
      </c>
      <c r="N1690">
        <v>9.35</v>
      </c>
      <c r="O1690">
        <v>52.29</v>
      </c>
      <c r="P1690" s="1">
        <v>45382</v>
      </c>
      <c r="Q1690">
        <v>116456</v>
      </c>
      <c r="R1690" t="s">
        <v>31</v>
      </c>
      <c r="S1690">
        <v>7.5666666666666602</v>
      </c>
      <c r="T1690" t="s">
        <v>112</v>
      </c>
      <c r="U1690" t="s">
        <v>33</v>
      </c>
      <c r="V1690" t="s">
        <v>41</v>
      </c>
      <c r="W1690" t="s">
        <v>34</v>
      </c>
      <c r="X1690" t="s">
        <v>1835</v>
      </c>
      <c r="Y1690">
        <v>2023</v>
      </c>
      <c r="Z1690">
        <v>2023</v>
      </c>
      <c r="AA1690">
        <v>0.25</v>
      </c>
    </row>
    <row r="1691" spans="1:27" x14ac:dyDescent="0.25">
      <c r="A1691" t="s">
        <v>1832</v>
      </c>
      <c r="B1691" t="s">
        <v>1207</v>
      </c>
      <c r="C1691" t="s">
        <v>2022</v>
      </c>
      <c r="D1691" t="s">
        <v>30</v>
      </c>
      <c r="E1691" s="1">
        <v>44984</v>
      </c>
      <c r="F1691">
        <v>-20690</v>
      </c>
      <c r="G1691">
        <v>6.83</v>
      </c>
      <c r="H1691">
        <v>9.35</v>
      </c>
      <c r="I1691">
        <v>52.29</v>
      </c>
      <c r="J1691">
        <v>596566</v>
      </c>
      <c r="K1691" s="1">
        <v>44984</v>
      </c>
      <c r="L1691">
        <v>-20690.001</v>
      </c>
      <c r="M1691">
        <v>6.83</v>
      </c>
      <c r="N1691">
        <v>9.35</v>
      </c>
      <c r="O1691">
        <v>52.29</v>
      </c>
      <c r="P1691" s="1">
        <v>45382</v>
      </c>
      <c r="Q1691">
        <v>596566</v>
      </c>
      <c r="R1691" t="s">
        <v>31</v>
      </c>
      <c r="S1691">
        <v>8.6333333333333293</v>
      </c>
      <c r="T1691" t="s">
        <v>112</v>
      </c>
      <c r="U1691" t="s">
        <v>33</v>
      </c>
      <c r="V1691" t="s">
        <v>34</v>
      </c>
      <c r="W1691" t="s">
        <v>34</v>
      </c>
      <c r="X1691" t="s">
        <v>1835</v>
      </c>
      <c r="Y1691">
        <v>2023</v>
      </c>
      <c r="Z1691">
        <v>2023</v>
      </c>
      <c r="AA1691">
        <v>0.25</v>
      </c>
    </row>
    <row r="1692" spans="1:27" x14ac:dyDescent="0.25">
      <c r="A1692" t="s">
        <v>1832</v>
      </c>
      <c r="B1692" t="s">
        <v>1207</v>
      </c>
      <c r="C1692" t="s">
        <v>2023</v>
      </c>
      <c r="D1692" t="s">
        <v>30</v>
      </c>
      <c r="E1692" s="1">
        <v>44980</v>
      </c>
      <c r="F1692">
        <v>-15488</v>
      </c>
      <c r="G1692">
        <v>7.36</v>
      </c>
      <c r="H1692">
        <v>10.35</v>
      </c>
      <c r="I1692">
        <v>52.29</v>
      </c>
      <c r="J1692">
        <v>631343</v>
      </c>
      <c r="K1692" s="1">
        <v>44980</v>
      </c>
      <c r="L1692">
        <v>-15596</v>
      </c>
      <c r="M1692">
        <v>7.36</v>
      </c>
      <c r="N1692">
        <v>10.35</v>
      </c>
      <c r="O1692">
        <v>52.29</v>
      </c>
      <c r="P1692" s="1">
        <v>45382</v>
      </c>
      <c r="Q1692">
        <v>631401</v>
      </c>
      <c r="R1692" t="s">
        <v>31</v>
      </c>
      <c r="S1692">
        <v>8.5</v>
      </c>
      <c r="T1692" t="s">
        <v>112</v>
      </c>
      <c r="U1692" t="s">
        <v>33</v>
      </c>
      <c r="V1692" t="s">
        <v>41</v>
      </c>
      <c r="W1692" t="s">
        <v>34</v>
      </c>
      <c r="X1692" t="s">
        <v>1835</v>
      </c>
      <c r="Y1692">
        <v>2023</v>
      </c>
      <c r="Z1692">
        <v>2023</v>
      </c>
      <c r="AA1692">
        <v>0.25</v>
      </c>
    </row>
    <row r="1693" spans="1:27" x14ac:dyDescent="0.25">
      <c r="A1693" t="s">
        <v>1832</v>
      </c>
      <c r="B1693" t="s">
        <v>1833</v>
      </c>
      <c r="C1693" t="s">
        <v>2024</v>
      </c>
      <c r="D1693" t="s">
        <v>30</v>
      </c>
      <c r="E1693" s="1">
        <v>44894</v>
      </c>
      <c r="F1693">
        <v>-6188.5619999999999</v>
      </c>
      <c r="G1693">
        <v>6.84</v>
      </c>
      <c r="H1693">
        <v>0</v>
      </c>
      <c r="I1693">
        <v>49.78</v>
      </c>
      <c r="J1693">
        <v>26532</v>
      </c>
      <c r="K1693" s="1">
        <v>44894</v>
      </c>
      <c r="L1693">
        <v>-6492.17</v>
      </c>
      <c r="M1693">
        <v>6.84</v>
      </c>
      <c r="N1693">
        <v>0</v>
      </c>
      <c r="O1693">
        <v>49.78</v>
      </c>
      <c r="P1693" s="1">
        <v>45322</v>
      </c>
      <c r="Q1693">
        <v>26532</v>
      </c>
      <c r="R1693" t="s">
        <v>31</v>
      </c>
      <c r="S1693">
        <v>5.8</v>
      </c>
      <c r="T1693" t="s">
        <v>112</v>
      </c>
      <c r="U1693" t="s">
        <v>33</v>
      </c>
      <c r="V1693" t="s">
        <v>34</v>
      </c>
      <c r="W1693" t="s">
        <v>34</v>
      </c>
      <c r="X1693" t="s">
        <v>1835</v>
      </c>
      <c r="Y1693">
        <v>2022</v>
      </c>
      <c r="Z1693">
        <v>2022</v>
      </c>
      <c r="AA1693">
        <v>0.25</v>
      </c>
    </row>
    <row r="1694" spans="1:27" x14ac:dyDescent="0.25">
      <c r="A1694" t="s">
        <v>1832</v>
      </c>
      <c r="B1694" t="s">
        <v>1849</v>
      </c>
      <c r="C1694" t="s">
        <v>2025</v>
      </c>
      <c r="D1694" t="s">
        <v>38</v>
      </c>
      <c r="E1694" s="1">
        <v>45166</v>
      </c>
      <c r="F1694">
        <v>69329.941999999995</v>
      </c>
      <c r="G1694">
        <v>7.68</v>
      </c>
      <c r="H1694">
        <v>10.35</v>
      </c>
      <c r="I1694">
        <v>53.2</v>
      </c>
      <c r="J1694">
        <v>1319351.7479999999</v>
      </c>
      <c r="K1694" s="1">
        <v>45166</v>
      </c>
      <c r="L1694">
        <v>48000</v>
      </c>
      <c r="M1694">
        <v>0</v>
      </c>
      <c r="N1694">
        <v>0</v>
      </c>
      <c r="O1694">
        <v>0</v>
      </c>
      <c r="P1694" s="1">
        <v>44926</v>
      </c>
      <c r="Q1694">
        <v>0</v>
      </c>
      <c r="R1694" t="s">
        <v>43</v>
      </c>
      <c r="S1694">
        <v>13.066666666666601</v>
      </c>
      <c r="T1694" t="s">
        <v>39</v>
      </c>
      <c r="U1694" t="s">
        <v>40</v>
      </c>
      <c r="V1694" t="s">
        <v>34</v>
      </c>
      <c r="W1694" t="s">
        <v>34</v>
      </c>
      <c r="X1694" t="s">
        <v>1835</v>
      </c>
      <c r="Y1694">
        <v>2023</v>
      </c>
      <c r="Z1694">
        <v>2023</v>
      </c>
      <c r="AA1694">
        <v>0.25</v>
      </c>
    </row>
    <row r="1695" spans="1:27" x14ac:dyDescent="0.25">
      <c r="A1695" t="s">
        <v>1832</v>
      </c>
      <c r="B1695" t="s">
        <v>1849</v>
      </c>
      <c r="C1695" t="s">
        <v>2026</v>
      </c>
      <c r="D1695" t="s">
        <v>38</v>
      </c>
      <c r="E1695" s="1">
        <v>44851</v>
      </c>
      <c r="F1695">
        <v>4199.3959999999997</v>
      </c>
      <c r="G1695">
        <v>0</v>
      </c>
      <c r="H1695">
        <v>0</v>
      </c>
      <c r="I1695">
        <v>0</v>
      </c>
      <c r="J1695">
        <v>32256.797999999999</v>
      </c>
      <c r="K1695" s="1">
        <v>44851</v>
      </c>
      <c r="L1695">
        <v>4195.4679999999998</v>
      </c>
      <c r="M1695">
        <v>0</v>
      </c>
      <c r="N1695">
        <v>0</v>
      </c>
      <c r="O1695">
        <v>0</v>
      </c>
      <c r="P1695" s="1">
        <v>45291</v>
      </c>
      <c r="Q1695">
        <v>31896.734</v>
      </c>
      <c r="R1695" t="s">
        <v>31</v>
      </c>
      <c r="S1695">
        <v>2.5666666666666602</v>
      </c>
      <c r="T1695" t="s">
        <v>112</v>
      </c>
      <c r="U1695" t="s">
        <v>33</v>
      </c>
      <c r="V1695" t="s">
        <v>34</v>
      </c>
      <c r="W1695" t="s">
        <v>34</v>
      </c>
      <c r="X1695" t="s">
        <v>1835</v>
      </c>
      <c r="Y1695">
        <v>2022</v>
      </c>
      <c r="Z1695">
        <v>2022</v>
      </c>
      <c r="AA1695">
        <v>0.25</v>
      </c>
    </row>
    <row r="1696" spans="1:27" x14ac:dyDescent="0.25">
      <c r="A1696" t="s">
        <v>1832</v>
      </c>
      <c r="B1696" t="s">
        <v>1941</v>
      </c>
      <c r="C1696" t="s">
        <v>2027</v>
      </c>
      <c r="D1696" t="s">
        <v>38</v>
      </c>
      <c r="E1696" s="1">
        <v>44949</v>
      </c>
      <c r="F1696">
        <v>947.23199999999997</v>
      </c>
      <c r="G1696">
        <v>7.9</v>
      </c>
      <c r="H1696">
        <v>10.44</v>
      </c>
      <c r="I1696">
        <v>59.63</v>
      </c>
      <c r="J1696">
        <v>6952.1610000000001</v>
      </c>
      <c r="K1696" s="1">
        <v>44949</v>
      </c>
      <c r="L1696">
        <v>951.17600000000004</v>
      </c>
      <c r="M1696">
        <v>7.9</v>
      </c>
      <c r="N1696">
        <v>10.44</v>
      </c>
      <c r="O1696">
        <v>59.63</v>
      </c>
      <c r="P1696" s="1">
        <v>45199</v>
      </c>
      <c r="Q1696">
        <v>6952.1610000000001</v>
      </c>
      <c r="R1696" t="s">
        <v>31</v>
      </c>
      <c r="S1696">
        <v>5.7666666666666604</v>
      </c>
      <c r="T1696" t="s">
        <v>112</v>
      </c>
      <c r="U1696" t="s">
        <v>33</v>
      </c>
      <c r="V1696" t="s">
        <v>34</v>
      </c>
      <c r="W1696" t="s">
        <v>34</v>
      </c>
      <c r="X1696" t="s">
        <v>1835</v>
      </c>
      <c r="Y1696">
        <v>2023</v>
      </c>
      <c r="Z1696">
        <v>2023</v>
      </c>
      <c r="AA1696">
        <v>0.25</v>
      </c>
    </row>
    <row r="1697" spans="1:27" x14ac:dyDescent="0.25">
      <c r="A1697" t="s">
        <v>1832</v>
      </c>
      <c r="B1697" t="s">
        <v>1207</v>
      </c>
      <c r="C1697" t="s">
        <v>2028</v>
      </c>
      <c r="D1697" t="s">
        <v>30</v>
      </c>
      <c r="E1697" s="1">
        <v>45026</v>
      </c>
      <c r="F1697">
        <v>-9390.5709999999999</v>
      </c>
      <c r="G1697">
        <v>6.83</v>
      </c>
      <c r="H1697">
        <v>9.35</v>
      </c>
      <c r="I1697">
        <v>52.29</v>
      </c>
      <c r="J1697">
        <v>258103</v>
      </c>
      <c r="K1697" s="1">
        <v>45026</v>
      </c>
      <c r="L1697">
        <v>-9391.14</v>
      </c>
      <c r="M1697">
        <v>6.83</v>
      </c>
      <c r="N1697">
        <v>9.35</v>
      </c>
      <c r="O1697">
        <v>52.29</v>
      </c>
      <c r="P1697" s="1">
        <v>45443</v>
      </c>
      <c r="Q1697">
        <v>258103</v>
      </c>
      <c r="R1697" t="s">
        <v>31</v>
      </c>
      <c r="S1697">
        <v>8.36666666666666</v>
      </c>
      <c r="T1697" t="s">
        <v>112</v>
      </c>
      <c r="U1697" t="s">
        <v>33</v>
      </c>
      <c r="V1697" t="s">
        <v>34</v>
      </c>
      <c r="W1697" t="s">
        <v>34</v>
      </c>
      <c r="X1697" t="s">
        <v>1835</v>
      </c>
      <c r="Y1697">
        <v>2023</v>
      </c>
      <c r="Z1697">
        <v>2023</v>
      </c>
      <c r="AA1697">
        <v>0.25</v>
      </c>
    </row>
    <row r="1698" spans="1:27" x14ac:dyDescent="0.25">
      <c r="A1698" t="s">
        <v>1832</v>
      </c>
      <c r="B1698" t="s">
        <v>1207</v>
      </c>
      <c r="C1698" t="s">
        <v>2029</v>
      </c>
      <c r="D1698" t="s">
        <v>30</v>
      </c>
      <c r="E1698" s="1">
        <v>45022</v>
      </c>
      <c r="F1698">
        <v>1030.2829999999999</v>
      </c>
      <c r="G1698">
        <v>6.83</v>
      </c>
      <c r="H1698">
        <v>9.35</v>
      </c>
      <c r="I1698">
        <v>52.29</v>
      </c>
      <c r="J1698">
        <v>99114</v>
      </c>
      <c r="K1698" s="1">
        <v>45022</v>
      </c>
      <c r="L1698">
        <v>985.68700000000001</v>
      </c>
      <c r="M1698">
        <v>6.83</v>
      </c>
      <c r="N1698">
        <v>9.35</v>
      </c>
      <c r="O1698">
        <v>52.29</v>
      </c>
      <c r="P1698" s="1">
        <v>45443</v>
      </c>
      <c r="Q1698">
        <v>99112</v>
      </c>
      <c r="R1698" t="s">
        <v>31</v>
      </c>
      <c r="S1698">
        <v>8.2333333333333307</v>
      </c>
      <c r="T1698" t="s">
        <v>112</v>
      </c>
      <c r="U1698" t="s">
        <v>33</v>
      </c>
      <c r="V1698" t="s">
        <v>34</v>
      </c>
      <c r="W1698" t="s">
        <v>34</v>
      </c>
      <c r="X1698" t="s">
        <v>1835</v>
      </c>
      <c r="Y1698">
        <v>2023</v>
      </c>
      <c r="Z1698">
        <v>2023</v>
      </c>
      <c r="AA1698">
        <v>0.25</v>
      </c>
    </row>
    <row r="1699" spans="1:27" x14ac:dyDescent="0.25">
      <c r="A1699" t="s">
        <v>1832</v>
      </c>
      <c r="B1699" t="s">
        <v>1839</v>
      </c>
      <c r="C1699" t="s">
        <v>2030</v>
      </c>
      <c r="D1699" t="s">
        <v>38</v>
      </c>
      <c r="E1699" s="1">
        <v>44866</v>
      </c>
      <c r="F1699">
        <v>4029.0740000000001</v>
      </c>
      <c r="G1699">
        <v>0</v>
      </c>
      <c r="H1699">
        <v>0</v>
      </c>
      <c r="I1699">
        <v>0</v>
      </c>
      <c r="J1699">
        <v>41125.775000000001</v>
      </c>
      <c r="K1699" s="1">
        <v>44866</v>
      </c>
      <c r="L1699">
        <v>4029.0740000000001</v>
      </c>
      <c r="M1699">
        <v>0</v>
      </c>
      <c r="N1699">
        <v>0</v>
      </c>
      <c r="O1699">
        <v>0</v>
      </c>
      <c r="P1699" t="s">
        <v>43</v>
      </c>
      <c r="Q1699">
        <v>41125.775000000001</v>
      </c>
      <c r="R1699" t="s">
        <v>31</v>
      </c>
      <c r="S1699">
        <v>2.6</v>
      </c>
      <c r="T1699" t="s">
        <v>112</v>
      </c>
      <c r="U1699" t="s">
        <v>33</v>
      </c>
      <c r="V1699" t="s">
        <v>34</v>
      </c>
      <c r="W1699" t="s">
        <v>34</v>
      </c>
      <c r="X1699" t="s">
        <v>1835</v>
      </c>
      <c r="Y1699">
        <v>2022</v>
      </c>
      <c r="Z1699">
        <v>2022</v>
      </c>
      <c r="AA1699">
        <v>0.25</v>
      </c>
    </row>
    <row r="1700" spans="1:27" x14ac:dyDescent="0.25">
      <c r="A1700" t="s">
        <v>1832</v>
      </c>
      <c r="B1700" t="s">
        <v>1207</v>
      </c>
      <c r="C1700" t="s">
        <v>2031</v>
      </c>
      <c r="D1700" t="s">
        <v>30</v>
      </c>
      <c r="E1700" s="1">
        <v>45043</v>
      </c>
      <c r="F1700">
        <v>-40025</v>
      </c>
      <c r="G1700">
        <v>6.83</v>
      </c>
      <c r="H1700">
        <v>9.35</v>
      </c>
      <c r="I1700">
        <v>52.29</v>
      </c>
      <c r="J1700">
        <v>114005</v>
      </c>
      <c r="K1700" s="1">
        <v>45043</v>
      </c>
      <c r="L1700">
        <v>-41190</v>
      </c>
      <c r="M1700">
        <v>6.83</v>
      </c>
      <c r="N1700">
        <v>9.35</v>
      </c>
      <c r="O1700">
        <v>52.29</v>
      </c>
      <c r="P1700" s="1">
        <v>45443</v>
      </c>
      <c r="Q1700">
        <v>114244</v>
      </c>
      <c r="R1700" t="s">
        <v>31</v>
      </c>
      <c r="S1700">
        <v>8.4666666666666597</v>
      </c>
      <c r="T1700" t="s">
        <v>112</v>
      </c>
      <c r="U1700" t="s">
        <v>33</v>
      </c>
      <c r="V1700" t="s">
        <v>34</v>
      </c>
      <c r="W1700" t="s">
        <v>34</v>
      </c>
      <c r="X1700" t="s">
        <v>1835</v>
      </c>
      <c r="Y1700">
        <v>2023</v>
      </c>
      <c r="Z1700">
        <v>2023</v>
      </c>
      <c r="AA1700">
        <v>0.25</v>
      </c>
    </row>
    <row r="1701" spans="1:27" x14ac:dyDescent="0.25">
      <c r="A1701" t="s">
        <v>1832</v>
      </c>
      <c r="B1701" t="s">
        <v>1207</v>
      </c>
      <c r="C1701" t="s">
        <v>2032</v>
      </c>
      <c r="D1701" t="s">
        <v>30</v>
      </c>
      <c r="E1701" s="1">
        <v>45089</v>
      </c>
      <c r="F1701">
        <v>-2405.11</v>
      </c>
      <c r="G1701">
        <v>6.83</v>
      </c>
      <c r="H1701">
        <v>9.35</v>
      </c>
      <c r="I1701">
        <v>52.29</v>
      </c>
      <c r="J1701">
        <v>54383</v>
      </c>
      <c r="K1701" s="1">
        <v>45089</v>
      </c>
      <c r="L1701">
        <v>-2309.83</v>
      </c>
      <c r="M1701">
        <v>6.83</v>
      </c>
      <c r="N1701">
        <v>9.35</v>
      </c>
      <c r="O1701">
        <v>52.29</v>
      </c>
      <c r="P1701" s="1">
        <v>45535</v>
      </c>
      <c r="Q1701">
        <v>0</v>
      </c>
      <c r="R1701" t="s">
        <v>31</v>
      </c>
      <c r="S1701">
        <v>8.3333333333333304</v>
      </c>
      <c r="T1701" t="s">
        <v>112</v>
      </c>
      <c r="U1701" t="s">
        <v>33</v>
      </c>
      <c r="V1701" t="s">
        <v>34</v>
      </c>
      <c r="W1701" t="s">
        <v>34</v>
      </c>
      <c r="X1701" t="s">
        <v>1835</v>
      </c>
      <c r="Y1701">
        <v>2023</v>
      </c>
      <c r="Z1701">
        <v>2023</v>
      </c>
      <c r="AA1701">
        <v>0.25</v>
      </c>
    </row>
    <row r="1702" spans="1:27" x14ac:dyDescent="0.25">
      <c r="A1702" t="s">
        <v>1832</v>
      </c>
      <c r="B1702" t="s">
        <v>274</v>
      </c>
      <c r="C1702" t="s">
        <v>2033</v>
      </c>
      <c r="D1702" t="s">
        <v>38</v>
      </c>
      <c r="E1702" s="1">
        <v>44910</v>
      </c>
      <c r="F1702">
        <v>5006.6450000000004</v>
      </c>
      <c r="G1702">
        <v>0</v>
      </c>
      <c r="H1702">
        <v>0</v>
      </c>
      <c r="I1702">
        <v>0</v>
      </c>
      <c r="J1702">
        <v>63048.542000000001</v>
      </c>
      <c r="K1702" s="1">
        <v>44910</v>
      </c>
      <c r="L1702">
        <v>5006.6450000000004</v>
      </c>
      <c r="M1702">
        <v>0</v>
      </c>
      <c r="N1702">
        <v>0</v>
      </c>
      <c r="O1702">
        <v>0</v>
      </c>
      <c r="P1702" s="1">
        <v>45291</v>
      </c>
      <c r="Q1702">
        <v>63048.542000000001</v>
      </c>
      <c r="R1702" t="s">
        <v>31</v>
      </c>
      <c r="S1702">
        <v>2.7666666666666599</v>
      </c>
      <c r="T1702" t="s">
        <v>112</v>
      </c>
      <c r="U1702" t="s">
        <v>33</v>
      </c>
      <c r="V1702" t="s">
        <v>34</v>
      </c>
      <c r="W1702" t="s">
        <v>34</v>
      </c>
      <c r="X1702" t="s">
        <v>1835</v>
      </c>
      <c r="Y1702">
        <v>2022</v>
      </c>
      <c r="Z1702">
        <v>2022</v>
      </c>
      <c r="AA1702">
        <v>0.25</v>
      </c>
    </row>
    <row r="1703" spans="1:27" x14ac:dyDescent="0.25">
      <c r="A1703" t="s">
        <v>1832</v>
      </c>
      <c r="B1703" t="s">
        <v>1207</v>
      </c>
      <c r="C1703" t="s">
        <v>2034</v>
      </c>
      <c r="D1703" t="s">
        <v>30</v>
      </c>
      <c r="E1703" s="1">
        <v>45030</v>
      </c>
      <c r="F1703">
        <v>18129</v>
      </c>
      <c r="G1703">
        <v>6.83</v>
      </c>
      <c r="H1703">
        <v>9.35</v>
      </c>
      <c r="I1703">
        <v>52.29</v>
      </c>
      <c r="J1703">
        <v>1476069</v>
      </c>
      <c r="K1703" s="1">
        <v>45030</v>
      </c>
      <c r="L1703">
        <v>18129</v>
      </c>
      <c r="M1703">
        <v>6.83</v>
      </c>
      <c r="N1703">
        <v>9.35</v>
      </c>
      <c r="O1703">
        <v>52.29</v>
      </c>
      <c r="P1703" s="1">
        <v>45412</v>
      </c>
      <c r="Q1703">
        <v>1476069</v>
      </c>
      <c r="R1703" t="s">
        <v>31</v>
      </c>
      <c r="S1703">
        <v>6.0666666666666602</v>
      </c>
      <c r="T1703" t="s">
        <v>112</v>
      </c>
      <c r="U1703" t="s">
        <v>33</v>
      </c>
      <c r="V1703" t="s">
        <v>34</v>
      </c>
      <c r="W1703" t="s">
        <v>34</v>
      </c>
      <c r="X1703" t="s">
        <v>1835</v>
      </c>
      <c r="Y1703">
        <v>2023</v>
      </c>
      <c r="Z1703">
        <v>2023</v>
      </c>
      <c r="AA1703">
        <v>0.25</v>
      </c>
    </row>
    <row r="1704" spans="1:27" x14ac:dyDescent="0.25">
      <c r="A1704" t="s">
        <v>1832</v>
      </c>
      <c r="B1704" t="s">
        <v>1207</v>
      </c>
      <c r="C1704" t="s">
        <v>2035</v>
      </c>
      <c r="D1704" t="s">
        <v>30</v>
      </c>
      <c r="E1704" s="1">
        <v>45092</v>
      </c>
      <c r="F1704">
        <v>-56866.608999999997</v>
      </c>
      <c r="G1704">
        <v>6.83</v>
      </c>
      <c r="H1704">
        <v>9.35</v>
      </c>
      <c r="I1704">
        <v>52.29</v>
      </c>
      <c r="J1704">
        <v>523910</v>
      </c>
      <c r="K1704" s="1">
        <v>45092</v>
      </c>
      <c r="L1704">
        <v>-56867.692000000003</v>
      </c>
      <c r="M1704">
        <v>6.83</v>
      </c>
      <c r="N1704">
        <v>9.35</v>
      </c>
      <c r="O1704">
        <v>52.29</v>
      </c>
      <c r="P1704" s="1">
        <v>45535</v>
      </c>
      <c r="Q1704">
        <v>523900</v>
      </c>
      <c r="R1704" t="s">
        <v>31</v>
      </c>
      <c r="S1704">
        <v>8.4</v>
      </c>
      <c r="T1704" t="s">
        <v>112</v>
      </c>
      <c r="U1704" t="s">
        <v>33</v>
      </c>
      <c r="V1704" t="s">
        <v>34</v>
      </c>
      <c r="W1704" t="s">
        <v>34</v>
      </c>
      <c r="X1704" t="s">
        <v>1835</v>
      </c>
      <c r="Y1704">
        <v>2023</v>
      </c>
      <c r="Z1704">
        <v>2023</v>
      </c>
      <c r="AA1704">
        <v>0.25</v>
      </c>
    </row>
    <row r="1705" spans="1:27" x14ac:dyDescent="0.25">
      <c r="A1705" t="s">
        <v>1832</v>
      </c>
      <c r="B1705" t="s">
        <v>1941</v>
      </c>
      <c r="C1705" t="s">
        <v>2036</v>
      </c>
      <c r="D1705" t="s">
        <v>38</v>
      </c>
      <c r="E1705" s="1">
        <v>45279</v>
      </c>
      <c r="F1705">
        <v>8545.0480000000007</v>
      </c>
      <c r="G1705">
        <v>7.02</v>
      </c>
      <c r="H1705">
        <v>9.44</v>
      </c>
      <c r="I1705">
        <v>59.01</v>
      </c>
      <c r="J1705">
        <v>176959.51800000001</v>
      </c>
      <c r="K1705" s="1">
        <v>45279</v>
      </c>
      <c r="L1705">
        <v>7450</v>
      </c>
      <c r="M1705">
        <v>0</v>
      </c>
      <c r="N1705">
        <v>0</v>
      </c>
      <c r="O1705">
        <v>0</v>
      </c>
      <c r="P1705" s="1">
        <v>44834</v>
      </c>
      <c r="Q1705">
        <v>0</v>
      </c>
      <c r="R1705" t="s">
        <v>43</v>
      </c>
      <c r="S1705">
        <v>12.733333333333301</v>
      </c>
      <c r="T1705" t="s">
        <v>39</v>
      </c>
      <c r="U1705" t="s">
        <v>40</v>
      </c>
      <c r="V1705" t="s">
        <v>34</v>
      </c>
      <c r="W1705" t="s">
        <v>41</v>
      </c>
      <c r="X1705" t="s">
        <v>1835</v>
      </c>
      <c r="Y1705">
        <v>2023</v>
      </c>
      <c r="Z1705">
        <v>2023</v>
      </c>
      <c r="AA1705">
        <v>0.25</v>
      </c>
    </row>
    <row r="1706" spans="1:27" x14ac:dyDescent="0.25">
      <c r="A1706" t="s">
        <v>1832</v>
      </c>
      <c r="B1706" t="s">
        <v>1207</v>
      </c>
      <c r="C1706" t="s">
        <v>2037</v>
      </c>
      <c r="D1706" t="s">
        <v>30</v>
      </c>
      <c r="E1706" s="1">
        <v>45114</v>
      </c>
      <c r="F1706">
        <v>192294</v>
      </c>
      <c r="G1706">
        <v>6.83</v>
      </c>
      <c r="H1706">
        <v>9.35</v>
      </c>
      <c r="I1706">
        <v>52.29</v>
      </c>
      <c r="J1706">
        <v>3178887</v>
      </c>
      <c r="K1706" s="1">
        <v>45114</v>
      </c>
      <c r="L1706">
        <v>192293</v>
      </c>
      <c r="M1706">
        <v>6.83</v>
      </c>
      <c r="N1706">
        <v>9.35</v>
      </c>
      <c r="O1706">
        <v>52.29</v>
      </c>
      <c r="P1706" s="1">
        <v>45535</v>
      </c>
      <c r="Q1706">
        <v>3178877</v>
      </c>
      <c r="R1706" t="s">
        <v>31</v>
      </c>
      <c r="S1706">
        <v>8.2666666666666604</v>
      </c>
      <c r="T1706" t="s">
        <v>112</v>
      </c>
      <c r="U1706" t="s">
        <v>33</v>
      </c>
      <c r="V1706" t="s">
        <v>34</v>
      </c>
      <c r="W1706" t="s">
        <v>34</v>
      </c>
      <c r="X1706" t="s">
        <v>1835</v>
      </c>
      <c r="Y1706">
        <v>2023</v>
      </c>
      <c r="Z1706">
        <v>2023</v>
      </c>
      <c r="AA1706">
        <v>0.25</v>
      </c>
    </row>
    <row r="1707" spans="1:27" x14ac:dyDescent="0.25">
      <c r="A1707" t="s">
        <v>1832</v>
      </c>
      <c r="B1707" t="s">
        <v>1207</v>
      </c>
      <c r="C1707" t="s">
        <v>2038</v>
      </c>
      <c r="D1707" t="s">
        <v>30</v>
      </c>
      <c r="E1707" s="1">
        <v>45142</v>
      </c>
      <c r="F1707">
        <v>16781.986000000001</v>
      </c>
      <c r="G1707">
        <v>0</v>
      </c>
      <c r="H1707">
        <v>0</v>
      </c>
      <c r="I1707">
        <v>0</v>
      </c>
      <c r="J1707">
        <v>0</v>
      </c>
      <c r="K1707" s="1">
        <v>45142</v>
      </c>
      <c r="L1707">
        <v>16781.986000000001</v>
      </c>
      <c r="M1707">
        <v>0</v>
      </c>
      <c r="N1707">
        <v>0</v>
      </c>
      <c r="O1707">
        <v>0</v>
      </c>
      <c r="P1707" s="1">
        <v>45535</v>
      </c>
      <c r="Q1707">
        <v>0</v>
      </c>
      <c r="R1707" t="s">
        <v>43</v>
      </c>
      <c r="S1707">
        <v>7.8</v>
      </c>
      <c r="T1707" t="s">
        <v>112</v>
      </c>
      <c r="U1707" t="s">
        <v>33</v>
      </c>
      <c r="V1707" t="s">
        <v>34</v>
      </c>
      <c r="W1707" t="s">
        <v>34</v>
      </c>
      <c r="X1707" t="s">
        <v>1835</v>
      </c>
      <c r="Y1707">
        <v>2023</v>
      </c>
      <c r="Z1707">
        <v>2023</v>
      </c>
      <c r="AA1707">
        <v>0.25</v>
      </c>
    </row>
    <row r="1708" spans="1:27" x14ac:dyDescent="0.25">
      <c r="A1708" t="s">
        <v>1832</v>
      </c>
      <c r="B1708" t="s">
        <v>1833</v>
      </c>
      <c r="C1708" t="s">
        <v>2039</v>
      </c>
      <c r="D1708" t="s">
        <v>30</v>
      </c>
      <c r="E1708" s="1">
        <v>45141</v>
      </c>
      <c r="F1708">
        <v>6895.8909999999996</v>
      </c>
      <c r="G1708">
        <v>6.84</v>
      </c>
      <c r="H1708">
        <v>9.1999999999999993</v>
      </c>
      <c r="I1708">
        <v>48.78</v>
      </c>
      <c r="J1708">
        <v>163732.63699999999</v>
      </c>
      <c r="K1708" s="1">
        <v>45141</v>
      </c>
      <c r="L1708">
        <v>6809.9769999999999</v>
      </c>
      <c r="M1708">
        <v>6.84</v>
      </c>
      <c r="N1708">
        <v>9.1999999999999993</v>
      </c>
      <c r="O1708">
        <v>48.78</v>
      </c>
      <c r="P1708" t="s">
        <v>43</v>
      </c>
      <c r="Q1708">
        <v>0</v>
      </c>
      <c r="R1708" t="s">
        <v>43</v>
      </c>
      <c r="S1708">
        <v>8.1999999999999993</v>
      </c>
      <c r="T1708" t="s">
        <v>112</v>
      </c>
      <c r="U1708" t="s">
        <v>40</v>
      </c>
      <c r="V1708" t="s">
        <v>34</v>
      </c>
      <c r="W1708" t="s">
        <v>34</v>
      </c>
      <c r="X1708" t="s">
        <v>1835</v>
      </c>
      <c r="Y1708">
        <v>2023</v>
      </c>
      <c r="Z1708">
        <v>2023</v>
      </c>
      <c r="AA1708">
        <v>0.25</v>
      </c>
    </row>
    <row r="1709" spans="1:27" x14ac:dyDescent="0.25">
      <c r="A1709" t="s">
        <v>1832</v>
      </c>
      <c r="B1709" t="s">
        <v>1207</v>
      </c>
      <c r="C1709" t="s">
        <v>2040</v>
      </c>
      <c r="D1709" t="s">
        <v>30</v>
      </c>
      <c r="E1709" s="1">
        <v>45180</v>
      </c>
      <c r="F1709">
        <v>7838</v>
      </c>
      <c r="G1709">
        <v>6.83</v>
      </c>
      <c r="H1709">
        <v>9.35</v>
      </c>
      <c r="I1709">
        <v>52.29</v>
      </c>
      <c r="J1709">
        <v>186064</v>
      </c>
      <c r="K1709" s="1">
        <v>45180</v>
      </c>
      <c r="L1709">
        <v>7836</v>
      </c>
      <c r="M1709">
        <v>6.83</v>
      </c>
      <c r="N1709">
        <v>9.35</v>
      </c>
      <c r="O1709">
        <v>52.29</v>
      </c>
      <c r="P1709" s="1">
        <v>45596</v>
      </c>
      <c r="Q1709">
        <v>186063</v>
      </c>
      <c r="R1709" t="s">
        <v>31</v>
      </c>
      <c r="S1709">
        <v>7.6666666666666599</v>
      </c>
      <c r="T1709" t="s">
        <v>112</v>
      </c>
      <c r="U1709" t="s">
        <v>33</v>
      </c>
      <c r="V1709" t="s">
        <v>34</v>
      </c>
      <c r="W1709" t="s">
        <v>34</v>
      </c>
      <c r="X1709" t="s">
        <v>1835</v>
      </c>
      <c r="Y1709">
        <v>2023</v>
      </c>
      <c r="Z1709">
        <v>2023</v>
      </c>
      <c r="AA1709">
        <v>0.25</v>
      </c>
    </row>
    <row r="1710" spans="1:27" x14ac:dyDescent="0.25">
      <c r="A1710" t="s">
        <v>1832</v>
      </c>
      <c r="B1710" t="s">
        <v>1207</v>
      </c>
      <c r="C1710" t="s">
        <v>2041</v>
      </c>
      <c r="D1710" t="s">
        <v>30</v>
      </c>
      <c r="E1710" s="1">
        <v>45119</v>
      </c>
      <c r="F1710">
        <v>373214</v>
      </c>
      <c r="G1710">
        <v>6.83</v>
      </c>
      <c r="H1710">
        <v>9.35</v>
      </c>
      <c r="I1710">
        <v>52.29</v>
      </c>
      <c r="J1710">
        <v>104713</v>
      </c>
      <c r="K1710" s="1">
        <v>45119</v>
      </c>
      <c r="L1710">
        <v>356581.24800000002</v>
      </c>
      <c r="M1710">
        <v>6.83</v>
      </c>
      <c r="N1710">
        <v>9.35</v>
      </c>
      <c r="O1710">
        <v>52.29</v>
      </c>
      <c r="P1710" s="1">
        <v>45535</v>
      </c>
      <c r="Q1710">
        <v>101122</v>
      </c>
      <c r="R1710" t="s">
        <v>31</v>
      </c>
      <c r="S1710">
        <v>7</v>
      </c>
      <c r="T1710" t="s">
        <v>112</v>
      </c>
      <c r="U1710" t="s">
        <v>33</v>
      </c>
      <c r="V1710" t="s">
        <v>34</v>
      </c>
      <c r="W1710" t="s">
        <v>34</v>
      </c>
      <c r="X1710" t="s">
        <v>1835</v>
      </c>
      <c r="Y1710">
        <v>2023</v>
      </c>
      <c r="Z1710">
        <v>2023</v>
      </c>
      <c r="AA1710">
        <v>0.25</v>
      </c>
    </row>
    <row r="1711" spans="1:27" x14ac:dyDescent="0.25">
      <c r="A1711" t="s">
        <v>1832</v>
      </c>
      <c r="B1711" t="s">
        <v>1207</v>
      </c>
      <c r="C1711" t="s">
        <v>2042</v>
      </c>
      <c r="D1711" t="s">
        <v>30</v>
      </c>
      <c r="E1711" s="1">
        <v>45215</v>
      </c>
      <c r="F1711">
        <v>-36769.086000000003</v>
      </c>
      <c r="G1711">
        <v>6.83</v>
      </c>
      <c r="H1711">
        <v>9.35</v>
      </c>
      <c r="I1711">
        <v>52.29</v>
      </c>
      <c r="J1711">
        <v>10139</v>
      </c>
      <c r="K1711" s="1">
        <v>45215</v>
      </c>
      <c r="L1711">
        <v>-36769.065999999999</v>
      </c>
      <c r="M1711">
        <v>6.83</v>
      </c>
      <c r="N1711">
        <v>9.35</v>
      </c>
      <c r="O1711">
        <v>52.29</v>
      </c>
      <c r="P1711" s="1">
        <v>45626</v>
      </c>
      <c r="Q1711">
        <v>10139</v>
      </c>
      <c r="R1711" t="s">
        <v>31</v>
      </c>
      <c r="S1711">
        <v>7.6666666666666599</v>
      </c>
      <c r="T1711" t="s">
        <v>112</v>
      </c>
      <c r="U1711" t="s">
        <v>33</v>
      </c>
      <c r="V1711" t="s">
        <v>34</v>
      </c>
      <c r="W1711" t="s">
        <v>34</v>
      </c>
      <c r="X1711" t="s">
        <v>1835</v>
      </c>
      <c r="Y1711">
        <v>2023</v>
      </c>
      <c r="Z1711">
        <v>2023</v>
      </c>
      <c r="AA1711">
        <v>0.25</v>
      </c>
    </row>
    <row r="1712" spans="1:27" x14ac:dyDescent="0.25">
      <c r="A1712" t="s">
        <v>1832</v>
      </c>
      <c r="B1712" t="s">
        <v>1833</v>
      </c>
      <c r="C1712" t="s">
        <v>2043</v>
      </c>
      <c r="D1712" t="s">
        <v>30</v>
      </c>
      <c r="E1712" s="1">
        <v>45260</v>
      </c>
      <c r="F1712">
        <v>212597.33199999999</v>
      </c>
      <c r="G1712">
        <v>7.58</v>
      </c>
      <c r="H1712">
        <v>10.6</v>
      </c>
      <c r="I1712">
        <v>48.31</v>
      </c>
      <c r="J1712">
        <v>2932750.9019999998</v>
      </c>
      <c r="K1712" s="1">
        <v>45260</v>
      </c>
      <c r="L1712">
        <v>127300.105</v>
      </c>
      <c r="M1712">
        <v>0</v>
      </c>
      <c r="N1712">
        <v>0</v>
      </c>
      <c r="O1712">
        <v>0</v>
      </c>
      <c r="P1712" s="1">
        <v>44926</v>
      </c>
      <c r="Q1712">
        <v>0</v>
      </c>
      <c r="R1712" t="s">
        <v>43</v>
      </c>
      <c r="S1712">
        <v>8.1333333333333293</v>
      </c>
      <c r="T1712" t="s">
        <v>32</v>
      </c>
      <c r="U1712" t="s">
        <v>40</v>
      </c>
      <c r="V1712" t="s">
        <v>34</v>
      </c>
      <c r="W1712" t="s">
        <v>34</v>
      </c>
      <c r="X1712" t="s">
        <v>1835</v>
      </c>
      <c r="Y1712">
        <v>2023</v>
      </c>
      <c r="Z1712">
        <v>2023</v>
      </c>
      <c r="AA1712">
        <v>0.25</v>
      </c>
    </row>
    <row r="1713" spans="1:27" x14ac:dyDescent="0.25">
      <c r="A1713" t="s">
        <v>1832</v>
      </c>
      <c r="B1713" t="s">
        <v>1941</v>
      </c>
      <c r="C1713" t="s">
        <v>2044</v>
      </c>
      <c r="D1713" t="s">
        <v>38</v>
      </c>
      <c r="E1713" s="1">
        <v>45169</v>
      </c>
      <c r="F1713">
        <v>229.99700000000001</v>
      </c>
      <c r="G1713">
        <v>7.3</v>
      </c>
      <c r="H1713">
        <v>0</v>
      </c>
      <c r="I1713">
        <v>0</v>
      </c>
      <c r="J1713">
        <v>2728.1329999999998</v>
      </c>
      <c r="K1713" s="1">
        <v>45169</v>
      </c>
      <c r="L1713">
        <v>217.892</v>
      </c>
      <c r="M1713">
        <v>7.3</v>
      </c>
      <c r="N1713">
        <v>0</v>
      </c>
      <c r="O1713">
        <v>0</v>
      </c>
      <c r="P1713" s="1">
        <v>45565</v>
      </c>
      <c r="Q1713">
        <v>2728.1329999999998</v>
      </c>
      <c r="R1713" t="s">
        <v>31</v>
      </c>
      <c r="S1713">
        <v>5.0999999999999996</v>
      </c>
      <c r="T1713" t="s">
        <v>112</v>
      </c>
      <c r="U1713" t="s">
        <v>33</v>
      </c>
      <c r="V1713" t="s">
        <v>34</v>
      </c>
      <c r="W1713" t="s">
        <v>34</v>
      </c>
      <c r="X1713" t="s">
        <v>1835</v>
      </c>
      <c r="Y1713">
        <v>2023</v>
      </c>
      <c r="Z1713">
        <v>2023</v>
      </c>
      <c r="AA1713">
        <v>0.25</v>
      </c>
    </row>
    <row r="1714" spans="1:27" x14ac:dyDescent="0.25">
      <c r="A1714" t="s">
        <v>1832</v>
      </c>
      <c r="B1714" t="s">
        <v>1207</v>
      </c>
      <c r="C1714" t="s">
        <v>2045</v>
      </c>
      <c r="D1714" t="s">
        <v>30</v>
      </c>
      <c r="E1714" s="1">
        <v>45047</v>
      </c>
      <c r="F1714">
        <v>-54940</v>
      </c>
      <c r="G1714">
        <v>0</v>
      </c>
      <c r="H1714">
        <v>0</v>
      </c>
      <c r="I1714">
        <v>0</v>
      </c>
      <c r="J1714">
        <v>0</v>
      </c>
      <c r="K1714" s="1">
        <v>45047</v>
      </c>
      <c r="L1714">
        <v>-54940</v>
      </c>
      <c r="M1714">
        <v>0</v>
      </c>
      <c r="N1714">
        <v>0</v>
      </c>
      <c r="O1714">
        <v>0</v>
      </c>
      <c r="P1714" t="s">
        <v>43</v>
      </c>
      <c r="Q1714">
        <v>0</v>
      </c>
      <c r="R1714" t="s">
        <v>43</v>
      </c>
      <c r="S1714">
        <v>0</v>
      </c>
      <c r="T1714" t="s">
        <v>112</v>
      </c>
      <c r="U1714" t="s">
        <v>33</v>
      </c>
      <c r="V1714" t="s">
        <v>34</v>
      </c>
      <c r="W1714" t="s">
        <v>34</v>
      </c>
      <c r="X1714" t="s">
        <v>1835</v>
      </c>
      <c r="Y1714">
        <v>2023</v>
      </c>
      <c r="Z1714">
        <v>2023</v>
      </c>
      <c r="AA1714">
        <v>0.25</v>
      </c>
    </row>
    <row r="1715" spans="1:27" x14ac:dyDescent="0.25">
      <c r="A1715" t="s">
        <v>1832</v>
      </c>
      <c r="B1715" t="s">
        <v>1207</v>
      </c>
      <c r="C1715" t="s">
        <v>2046</v>
      </c>
      <c r="D1715" t="s">
        <v>30</v>
      </c>
      <c r="E1715" s="1">
        <v>45047</v>
      </c>
      <c r="F1715">
        <v>-191292</v>
      </c>
      <c r="G1715">
        <v>0</v>
      </c>
      <c r="H1715">
        <v>0</v>
      </c>
      <c r="I1715">
        <v>0</v>
      </c>
      <c r="J1715">
        <v>0</v>
      </c>
      <c r="K1715" s="1">
        <v>45047</v>
      </c>
      <c r="L1715">
        <v>-191292</v>
      </c>
      <c r="M1715">
        <v>0</v>
      </c>
      <c r="N1715">
        <v>0</v>
      </c>
      <c r="O1715">
        <v>0</v>
      </c>
      <c r="P1715" t="s">
        <v>43</v>
      </c>
      <c r="Q1715">
        <v>0</v>
      </c>
      <c r="R1715" t="s">
        <v>43</v>
      </c>
      <c r="S1715">
        <v>0</v>
      </c>
      <c r="T1715" t="s">
        <v>112</v>
      </c>
      <c r="U1715" t="s">
        <v>33</v>
      </c>
      <c r="V1715" t="s">
        <v>34</v>
      </c>
      <c r="W1715" t="s">
        <v>34</v>
      </c>
      <c r="X1715" t="s">
        <v>1835</v>
      </c>
      <c r="Y1715">
        <v>2023</v>
      </c>
      <c r="Z1715">
        <v>2023</v>
      </c>
      <c r="AA1715">
        <v>0.25</v>
      </c>
    </row>
    <row r="1716" spans="1:27" x14ac:dyDescent="0.25">
      <c r="A1716" t="s">
        <v>1832</v>
      </c>
      <c r="B1716" t="s">
        <v>1207</v>
      </c>
      <c r="C1716" t="s">
        <v>2047</v>
      </c>
      <c r="D1716" t="s">
        <v>30</v>
      </c>
      <c r="E1716" s="1">
        <v>45047</v>
      </c>
      <c r="F1716">
        <v>-105489</v>
      </c>
      <c r="G1716">
        <v>0</v>
      </c>
      <c r="H1716">
        <v>0</v>
      </c>
      <c r="I1716">
        <v>0</v>
      </c>
      <c r="J1716">
        <v>0</v>
      </c>
      <c r="K1716" s="1">
        <v>45047</v>
      </c>
      <c r="L1716">
        <v>-105489</v>
      </c>
      <c r="M1716">
        <v>0</v>
      </c>
      <c r="N1716">
        <v>0</v>
      </c>
      <c r="O1716">
        <v>0</v>
      </c>
      <c r="P1716" t="s">
        <v>43</v>
      </c>
      <c r="Q1716">
        <v>0</v>
      </c>
      <c r="R1716" t="s">
        <v>43</v>
      </c>
      <c r="S1716">
        <v>0</v>
      </c>
      <c r="T1716" t="s">
        <v>112</v>
      </c>
      <c r="U1716" t="s">
        <v>33</v>
      </c>
      <c r="V1716" t="s">
        <v>34</v>
      </c>
      <c r="W1716" t="s">
        <v>34</v>
      </c>
      <c r="X1716" t="s">
        <v>1835</v>
      </c>
      <c r="Y1716">
        <v>2023</v>
      </c>
      <c r="Z1716">
        <v>2023</v>
      </c>
      <c r="AA1716">
        <v>0.25</v>
      </c>
    </row>
    <row r="1717" spans="1:27" x14ac:dyDescent="0.25">
      <c r="A1717" t="s">
        <v>1832</v>
      </c>
      <c r="B1717" t="s">
        <v>1207</v>
      </c>
      <c r="C1717" t="s">
        <v>2048</v>
      </c>
      <c r="D1717" t="s">
        <v>30</v>
      </c>
      <c r="E1717" s="1">
        <v>45343</v>
      </c>
      <c r="F1717">
        <v>8247</v>
      </c>
      <c r="G1717">
        <v>6.95</v>
      </c>
      <c r="H1717">
        <v>9.6999999999999993</v>
      </c>
      <c r="I1717">
        <v>50.33</v>
      </c>
      <c r="J1717">
        <v>860750</v>
      </c>
      <c r="K1717" s="1">
        <v>45343</v>
      </c>
      <c r="L1717">
        <v>4965</v>
      </c>
      <c r="M1717">
        <v>6.95</v>
      </c>
      <c r="N1717">
        <v>9.6999999999999993</v>
      </c>
      <c r="O1717">
        <v>50.33</v>
      </c>
      <c r="P1717" s="1">
        <v>46112</v>
      </c>
      <c r="Q1717">
        <v>860750</v>
      </c>
      <c r="R1717" t="s">
        <v>31</v>
      </c>
      <c r="S1717">
        <v>8.8333333333333304</v>
      </c>
      <c r="T1717" t="s">
        <v>112</v>
      </c>
      <c r="U1717" t="s">
        <v>33</v>
      </c>
      <c r="V1717">
        <v>0</v>
      </c>
      <c r="W1717" t="s">
        <v>34</v>
      </c>
      <c r="X1717" t="s">
        <v>1835</v>
      </c>
      <c r="Y1717">
        <v>2024</v>
      </c>
      <c r="Z1717">
        <v>2024</v>
      </c>
      <c r="AA1717">
        <v>0.25</v>
      </c>
    </row>
    <row r="1718" spans="1:27" x14ac:dyDescent="0.25">
      <c r="A1718" t="s">
        <v>1832</v>
      </c>
      <c r="B1718" t="s">
        <v>1207</v>
      </c>
      <c r="C1718" t="s">
        <v>2049</v>
      </c>
      <c r="D1718" t="s">
        <v>30</v>
      </c>
      <c r="E1718" s="1">
        <v>45350</v>
      </c>
      <c r="F1718">
        <v>104605</v>
      </c>
      <c r="G1718">
        <v>7.05</v>
      </c>
      <c r="H1718">
        <v>9.6999999999999993</v>
      </c>
      <c r="I1718">
        <v>52.1</v>
      </c>
      <c r="J1718">
        <v>14150554</v>
      </c>
      <c r="K1718" s="1">
        <v>45350</v>
      </c>
      <c r="L1718">
        <v>0</v>
      </c>
      <c r="M1718">
        <v>7.05</v>
      </c>
      <c r="N1718">
        <v>9.6999999999999993</v>
      </c>
      <c r="O1718">
        <v>0</v>
      </c>
      <c r="P1718" s="1">
        <v>46022</v>
      </c>
      <c r="Q1718">
        <v>0</v>
      </c>
      <c r="R1718" t="s">
        <v>31</v>
      </c>
      <c r="S1718">
        <v>8</v>
      </c>
      <c r="T1718" t="s">
        <v>32</v>
      </c>
      <c r="U1718" t="s">
        <v>40</v>
      </c>
      <c r="V1718" t="s">
        <v>41</v>
      </c>
      <c r="W1718" t="s">
        <v>34</v>
      </c>
      <c r="X1718" t="s">
        <v>1835</v>
      </c>
      <c r="Y1718">
        <v>2024</v>
      </c>
      <c r="Z1718">
        <v>2024</v>
      </c>
      <c r="AA1718">
        <v>0.25</v>
      </c>
    </row>
    <row r="1719" spans="1:27" x14ac:dyDescent="0.25">
      <c r="A1719" t="s">
        <v>1832</v>
      </c>
      <c r="B1719" t="s">
        <v>1941</v>
      </c>
      <c r="C1719" t="s">
        <v>2050</v>
      </c>
      <c r="D1719" t="s">
        <v>38</v>
      </c>
      <c r="E1719" s="1">
        <v>45170</v>
      </c>
      <c r="F1719">
        <v>1516.296</v>
      </c>
      <c r="G1719">
        <v>7.9</v>
      </c>
      <c r="H1719">
        <v>10.44</v>
      </c>
      <c r="I1719">
        <v>59.63</v>
      </c>
      <c r="J1719">
        <v>7767.3630000000003</v>
      </c>
      <c r="K1719" s="1">
        <v>45170</v>
      </c>
      <c r="L1719">
        <v>1399.6590000000001</v>
      </c>
      <c r="M1719">
        <v>7.9</v>
      </c>
      <c r="N1719">
        <v>10.44</v>
      </c>
      <c r="O1719">
        <v>59.63</v>
      </c>
      <c r="P1719" s="1">
        <v>45565</v>
      </c>
      <c r="Q1719">
        <v>7834.607</v>
      </c>
      <c r="R1719" t="s">
        <v>31</v>
      </c>
      <c r="S1719">
        <v>3.1333333333333302</v>
      </c>
      <c r="T1719" t="s">
        <v>112</v>
      </c>
      <c r="U1719" t="s">
        <v>33</v>
      </c>
      <c r="V1719" t="s">
        <v>34</v>
      </c>
      <c r="W1719" t="s">
        <v>34</v>
      </c>
      <c r="X1719" t="s">
        <v>1835</v>
      </c>
      <c r="Y1719">
        <v>2023</v>
      </c>
      <c r="Z1719">
        <v>2023</v>
      </c>
      <c r="AA1719">
        <v>0.25</v>
      </c>
    </row>
    <row r="1720" spans="1:27" x14ac:dyDescent="0.25">
      <c r="A1720" t="s">
        <v>1832</v>
      </c>
      <c r="B1720" t="s">
        <v>1207</v>
      </c>
      <c r="C1720" t="s">
        <v>2051</v>
      </c>
      <c r="D1720" t="s">
        <v>30</v>
      </c>
      <c r="E1720" s="1">
        <v>45413</v>
      </c>
      <c r="F1720">
        <v>130389.292</v>
      </c>
      <c r="G1720">
        <v>7.05</v>
      </c>
      <c r="H1720">
        <v>9.6999999999999993</v>
      </c>
      <c r="I1720">
        <v>52.1</v>
      </c>
      <c r="J1720">
        <v>547961</v>
      </c>
      <c r="K1720" s="1">
        <v>45413</v>
      </c>
      <c r="L1720">
        <v>130389.292</v>
      </c>
      <c r="M1720">
        <v>7.05</v>
      </c>
      <c r="N1720">
        <v>9.6999999999999993</v>
      </c>
      <c r="O1720">
        <v>52.1</v>
      </c>
      <c r="P1720" s="1">
        <v>45808</v>
      </c>
      <c r="Q1720">
        <v>547961</v>
      </c>
      <c r="R1720" t="s">
        <v>31</v>
      </c>
      <c r="S1720">
        <v>9.1333333333333293</v>
      </c>
      <c r="T1720" t="s">
        <v>112</v>
      </c>
      <c r="U1720" t="s">
        <v>33</v>
      </c>
      <c r="V1720" t="s">
        <v>34</v>
      </c>
      <c r="W1720" t="s">
        <v>34</v>
      </c>
      <c r="X1720" t="s">
        <v>1835</v>
      </c>
      <c r="Y1720">
        <v>2024</v>
      </c>
      <c r="Z1720">
        <v>2024</v>
      </c>
      <c r="AA1720">
        <v>0.25</v>
      </c>
    </row>
    <row r="1721" spans="1:27" x14ac:dyDescent="0.25">
      <c r="A1721" t="s">
        <v>1832</v>
      </c>
      <c r="B1721" t="s">
        <v>1207</v>
      </c>
      <c r="C1721" t="s">
        <v>2052</v>
      </c>
      <c r="D1721" t="s">
        <v>30</v>
      </c>
      <c r="E1721" s="1">
        <v>45411</v>
      </c>
      <c r="F1721">
        <v>-3730.576</v>
      </c>
      <c r="G1721">
        <v>7.05</v>
      </c>
      <c r="H1721">
        <v>9.6999999999999993</v>
      </c>
      <c r="I1721">
        <v>52.1</v>
      </c>
      <c r="J1721">
        <v>234957</v>
      </c>
      <c r="K1721" s="1">
        <v>45411</v>
      </c>
      <c r="L1721">
        <v>-3731</v>
      </c>
      <c r="M1721">
        <v>7.05</v>
      </c>
      <c r="N1721">
        <v>9.6999999999999993</v>
      </c>
      <c r="O1721">
        <v>52.1</v>
      </c>
      <c r="P1721" s="1">
        <v>45808</v>
      </c>
      <c r="Q1721">
        <v>234957</v>
      </c>
      <c r="R1721" t="s">
        <v>31</v>
      </c>
      <c r="S1721">
        <v>9.0666666666666593</v>
      </c>
      <c r="T1721" t="s">
        <v>112</v>
      </c>
      <c r="U1721" t="s">
        <v>33</v>
      </c>
      <c r="V1721" t="s">
        <v>34</v>
      </c>
      <c r="W1721" t="s">
        <v>34</v>
      </c>
      <c r="X1721" t="s">
        <v>1835</v>
      </c>
      <c r="Y1721">
        <v>2024</v>
      </c>
      <c r="Z1721">
        <v>2024</v>
      </c>
      <c r="AA1721">
        <v>0.25</v>
      </c>
    </row>
    <row r="1722" spans="1:27" x14ac:dyDescent="0.25">
      <c r="A1722" t="s">
        <v>1832</v>
      </c>
      <c r="B1722" t="s">
        <v>1207</v>
      </c>
      <c r="C1722" t="s">
        <v>2053</v>
      </c>
      <c r="D1722" t="s">
        <v>30</v>
      </c>
      <c r="E1722" s="1">
        <v>45411</v>
      </c>
      <c r="F1722">
        <v>-2273.2860000000001</v>
      </c>
      <c r="G1722">
        <v>7.05</v>
      </c>
      <c r="H1722">
        <v>9.6999999999999993</v>
      </c>
      <c r="I1722">
        <v>52.1</v>
      </c>
      <c r="J1722">
        <v>91352</v>
      </c>
      <c r="K1722" s="1">
        <v>45411</v>
      </c>
      <c r="L1722">
        <v>-2273.2860000000001</v>
      </c>
      <c r="M1722">
        <v>7.05</v>
      </c>
      <c r="N1722">
        <v>9.6999999999999993</v>
      </c>
      <c r="O1722">
        <v>52.1</v>
      </c>
      <c r="P1722" s="1">
        <v>45808</v>
      </c>
      <c r="Q1722">
        <v>91352</v>
      </c>
      <c r="R1722" t="s">
        <v>31</v>
      </c>
      <c r="S1722">
        <v>9.0666666666666593</v>
      </c>
      <c r="T1722" t="s">
        <v>112</v>
      </c>
      <c r="U1722" t="s">
        <v>33</v>
      </c>
      <c r="V1722" t="s">
        <v>34</v>
      </c>
      <c r="W1722" t="s">
        <v>34</v>
      </c>
      <c r="X1722" t="s">
        <v>1835</v>
      </c>
      <c r="Y1722">
        <v>2024</v>
      </c>
      <c r="Z1722">
        <v>2024</v>
      </c>
      <c r="AA1722">
        <v>0.25</v>
      </c>
    </row>
    <row r="1723" spans="1:27" x14ac:dyDescent="0.25">
      <c r="A1723" t="s">
        <v>1832</v>
      </c>
      <c r="B1723" t="s">
        <v>1839</v>
      </c>
      <c r="C1723" t="s">
        <v>2054</v>
      </c>
      <c r="D1723" t="s">
        <v>38</v>
      </c>
      <c r="E1723" s="1">
        <v>45266</v>
      </c>
      <c r="F1723">
        <v>7854.9430000000002</v>
      </c>
      <c r="G1723">
        <v>6.69</v>
      </c>
      <c r="H1723">
        <v>9.6999999999999993</v>
      </c>
      <c r="I1723">
        <v>0</v>
      </c>
      <c r="J1723">
        <v>112934.17200000001</v>
      </c>
      <c r="K1723" s="1">
        <v>45266</v>
      </c>
      <c r="L1723">
        <v>7854.9430000000002</v>
      </c>
      <c r="M1723">
        <v>6.69</v>
      </c>
      <c r="N1723">
        <v>9.6999999999999993</v>
      </c>
      <c r="O1723">
        <v>0</v>
      </c>
      <c r="P1723" s="1">
        <v>45657</v>
      </c>
      <c r="Q1723">
        <v>112933.81299999999</v>
      </c>
      <c r="R1723" t="s">
        <v>31</v>
      </c>
      <c r="S1723">
        <v>3.7666666666666599</v>
      </c>
      <c r="T1723" t="s">
        <v>112</v>
      </c>
      <c r="U1723" t="s">
        <v>33</v>
      </c>
      <c r="V1723" t="s">
        <v>34</v>
      </c>
      <c r="W1723" t="s">
        <v>34</v>
      </c>
      <c r="X1723" t="s">
        <v>1835</v>
      </c>
      <c r="Y1723">
        <v>2023</v>
      </c>
      <c r="Z1723">
        <v>2023</v>
      </c>
      <c r="AA1723">
        <v>0.25</v>
      </c>
    </row>
    <row r="1724" spans="1:27" x14ac:dyDescent="0.25">
      <c r="A1724" t="s">
        <v>1832</v>
      </c>
      <c r="B1724" t="s">
        <v>1833</v>
      </c>
      <c r="C1724" t="s">
        <v>2055</v>
      </c>
      <c r="D1724" t="s">
        <v>30</v>
      </c>
      <c r="E1724" s="1">
        <v>45176</v>
      </c>
      <c r="F1724">
        <v>-8891.5879999999997</v>
      </c>
      <c r="G1724">
        <v>6.84</v>
      </c>
      <c r="H1724">
        <v>9.1999999999999993</v>
      </c>
      <c r="I1724">
        <v>49.78</v>
      </c>
      <c r="J1724">
        <v>5355.0370000000003</v>
      </c>
      <c r="K1724" s="1">
        <v>45176</v>
      </c>
      <c r="L1724">
        <v>-15695.793</v>
      </c>
      <c r="M1724">
        <v>6.84</v>
      </c>
      <c r="N1724">
        <v>9.1999999999999993</v>
      </c>
      <c r="O1724">
        <v>49.78</v>
      </c>
      <c r="P1724" s="1">
        <v>45565</v>
      </c>
      <c r="Q1724">
        <v>5355.0370000000003</v>
      </c>
      <c r="R1724" t="s">
        <v>31</v>
      </c>
      <c r="S1724">
        <v>5.86666666666666</v>
      </c>
      <c r="T1724" t="s">
        <v>112</v>
      </c>
      <c r="U1724" t="s">
        <v>33</v>
      </c>
      <c r="V1724" t="s">
        <v>34</v>
      </c>
      <c r="W1724" t="s">
        <v>34</v>
      </c>
      <c r="X1724" t="s">
        <v>1835</v>
      </c>
      <c r="Y1724">
        <v>2023</v>
      </c>
      <c r="Z1724">
        <v>2023</v>
      </c>
      <c r="AA1724">
        <v>0.25</v>
      </c>
    </row>
    <row r="1725" spans="1:27" x14ac:dyDescent="0.25">
      <c r="A1725" t="s">
        <v>1832</v>
      </c>
      <c r="B1725" t="s">
        <v>274</v>
      </c>
      <c r="C1725" t="s">
        <v>2056</v>
      </c>
      <c r="D1725" t="s">
        <v>38</v>
      </c>
      <c r="E1725" s="1">
        <v>45279</v>
      </c>
      <c r="F1725">
        <v>22450.867999999999</v>
      </c>
      <c r="G1725">
        <v>7.15</v>
      </c>
      <c r="H1725">
        <v>9.65</v>
      </c>
      <c r="I1725">
        <v>52.53</v>
      </c>
      <c r="J1725">
        <v>168696.323</v>
      </c>
      <c r="K1725" s="1">
        <v>45279</v>
      </c>
      <c r="L1725">
        <v>22450.867999999999</v>
      </c>
      <c r="M1725">
        <v>7.15</v>
      </c>
      <c r="N1725">
        <v>9.65</v>
      </c>
      <c r="O1725">
        <v>52.53</v>
      </c>
      <c r="P1725" s="1">
        <v>45657</v>
      </c>
      <c r="Q1725">
        <v>168696.323</v>
      </c>
      <c r="R1725" t="s">
        <v>31</v>
      </c>
      <c r="S1725">
        <v>3.0666666666666602</v>
      </c>
      <c r="T1725" t="s">
        <v>112</v>
      </c>
      <c r="U1725" t="s">
        <v>33</v>
      </c>
      <c r="V1725" t="s">
        <v>34</v>
      </c>
      <c r="W1725" t="s">
        <v>34</v>
      </c>
      <c r="X1725" t="s">
        <v>1835</v>
      </c>
      <c r="Y1725">
        <v>2023</v>
      </c>
      <c r="Z1725">
        <v>2023</v>
      </c>
      <c r="AA1725">
        <v>0.25</v>
      </c>
    </row>
    <row r="1726" spans="1:27" x14ac:dyDescent="0.25">
      <c r="A1726" t="s">
        <v>1832</v>
      </c>
      <c r="B1726" t="s">
        <v>1849</v>
      </c>
      <c r="C1726" t="s">
        <v>2057</v>
      </c>
      <c r="D1726" t="s">
        <v>38</v>
      </c>
      <c r="E1726" s="1">
        <v>45272</v>
      </c>
      <c r="F1726">
        <v>6612.4930000000004</v>
      </c>
      <c r="G1726">
        <v>6.89</v>
      </c>
      <c r="H1726">
        <v>9.6999999999999993</v>
      </c>
      <c r="I1726">
        <v>49.06</v>
      </c>
      <c r="J1726">
        <v>107088.273</v>
      </c>
      <c r="K1726" s="1">
        <v>45272</v>
      </c>
      <c r="L1726">
        <v>6488.451</v>
      </c>
      <c r="M1726">
        <v>6.89</v>
      </c>
      <c r="N1726">
        <v>9.6999999999999993</v>
      </c>
      <c r="O1726">
        <v>49.06</v>
      </c>
      <c r="P1726" s="1">
        <v>45657</v>
      </c>
      <c r="Q1726">
        <v>106641.18399999999</v>
      </c>
      <c r="R1726" t="s">
        <v>31</v>
      </c>
      <c r="S1726">
        <v>2.4666666666666601</v>
      </c>
      <c r="T1726" t="s">
        <v>112</v>
      </c>
      <c r="U1726" t="s">
        <v>33</v>
      </c>
      <c r="V1726" t="s">
        <v>34</v>
      </c>
      <c r="W1726" t="s">
        <v>34</v>
      </c>
      <c r="X1726" t="s">
        <v>1835</v>
      </c>
      <c r="Y1726">
        <v>2023</v>
      </c>
      <c r="Z1726">
        <v>2023</v>
      </c>
      <c r="AA1726">
        <v>0.25</v>
      </c>
    </row>
    <row r="1727" spans="1:27" x14ac:dyDescent="0.25">
      <c r="A1727" t="s">
        <v>1832</v>
      </c>
      <c r="B1727" t="s">
        <v>1207</v>
      </c>
      <c r="C1727" t="s">
        <v>2058</v>
      </c>
      <c r="D1727" t="s">
        <v>30</v>
      </c>
      <c r="E1727" s="1">
        <v>45380</v>
      </c>
      <c r="F1727">
        <v>47522.485999999997</v>
      </c>
      <c r="G1727">
        <v>7.05</v>
      </c>
      <c r="H1727">
        <v>9.6999999999999993</v>
      </c>
      <c r="I1727">
        <v>52.1</v>
      </c>
      <c r="J1727">
        <v>2254856</v>
      </c>
      <c r="K1727" s="1">
        <v>45380</v>
      </c>
      <c r="L1727">
        <v>44126</v>
      </c>
      <c r="M1727">
        <v>7.05</v>
      </c>
      <c r="N1727">
        <v>9.6999999999999993</v>
      </c>
      <c r="O1727">
        <v>52.1</v>
      </c>
      <c r="P1727" s="1">
        <v>45777</v>
      </c>
      <c r="Q1727">
        <v>0</v>
      </c>
      <c r="R1727" t="s">
        <v>31</v>
      </c>
      <c r="S1727">
        <v>5.93333333333333</v>
      </c>
      <c r="T1727" t="s">
        <v>112</v>
      </c>
      <c r="U1727" t="s">
        <v>33</v>
      </c>
      <c r="V1727" t="s">
        <v>34</v>
      </c>
      <c r="W1727" t="s">
        <v>34</v>
      </c>
      <c r="X1727" t="s">
        <v>1835</v>
      </c>
      <c r="Y1727">
        <v>2024</v>
      </c>
      <c r="Z1727">
        <v>2024</v>
      </c>
      <c r="AA1727">
        <v>0.25</v>
      </c>
    </row>
    <row r="1728" spans="1:27" x14ac:dyDescent="0.25">
      <c r="A1728" t="s">
        <v>1832</v>
      </c>
      <c r="B1728" t="s">
        <v>1833</v>
      </c>
      <c r="C1728" t="s">
        <v>2059</v>
      </c>
      <c r="D1728" t="s">
        <v>30</v>
      </c>
      <c r="E1728" s="1">
        <v>45342</v>
      </c>
      <c r="F1728">
        <v>7022.0940000000001</v>
      </c>
      <c r="G1728">
        <v>7.05</v>
      </c>
      <c r="H1728">
        <v>9.5</v>
      </c>
      <c r="I1728">
        <v>48.31</v>
      </c>
      <c r="J1728">
        <v>52792</v>
      </c>
      <c r="K1728" s="1">
        <v>45342</v>
      </c>
      <c r="L1728">
        <v>7022.0940000000001</v>
      </c>
      <c r="M1728">
        <v>7.05</v>
      </c>
      <c r="N1728">
        <v>9.5</v>
      </c>
      <c r="O1728">
        <v>48.31</v>
      </c>
      <c r="P1728" s="1">
        <v>45688</v>
      </c>
      <c r="Q1728">
        <v>52792</v>
      </c>
      <c r="R1728" t="s">
        <v>31</v>
      </c>
      <c r="S1728">
        <v>5.9666666666666597</v>
      </c>
      <c r="T1728" t="s">
        <v>112</v>
      </c>
      <c r="U1728" t="s">
        <v>33</v>
      </c>
      <c r="V1728" t="s">
        <v>34</v>
      </c>
      <c r="W1728" t="s">
        <v>34</v>
      </c>
      <c r="X1728" t="s">
        <v>1835</v>
      </c>
      <c r="Y1728">
        <v>2024</v>
      </c>
      <c r="Z1728">
        <v>2024</v>
      </c>
      <c r="AA1728">
        <v>0.25</v>
      </c>
    </row>
    <row r="1729" spans="1:27" x14ac:dyDescent="0.25">
      <c r="A1729" t="s">
        <v>1832</v>
      </c>
      <c r="B1729" t="s">
        <v>1207</v>
      </c>
      <c r="C1729" t="s">
        <v>2060</v>
      </c>
      <c r="D1729" t="s">
        <v>30</v>
      </c>
      <c r="E1729" s="1">
        <v>45373</v>
      </c>
      <c r="F1729">
        <v>10103.556</v>
      </c>
      <c r="G1729">
        <v>7.05</v>
      </c>
      <c r="H1729">
        <v>9.6999999999999993</v>
      </c>
      <c r="I1729">
        <v>52.1</v>
      </c>
      <c r="J1729">
        <v>116868</v>
      </c>
      <c r="K1729" s="1">
        <v>45373</v>
      </c>
      <c r="L1729">
        <v>10103.556</v>
      </c>
      <c r="M1729">
        <v>7.05</v>
      </c>
      <c r="N1729">
        <v>9.6999999999999993</v>
      </c>
      <c r="O1729">
        <v>52.1</v>
      </c>
      <c r="P1729" s="1">
        <v>45777</v>
      </c>
      <c r="Q1729">
        <v>116686</v>
      </c>
      <c r="R1729" t="s">
        <v>31</v>
      </c>
      <c r="S1729">
        <v>5.4666666666666597</v>
      </c>
      <c r="T1729" t="s">
        <v>112</v>
      </c>
      <c r="U1729" t="s">
        <v>33</v>
      </c>
      <c r="V1729" t="s">
        <v>34</v>
      </c>
      <c r="W1729" t="s">
        <v>34</v>
      </c>
      <c r="X1729" t="s">
        <v>1835</v>
      </c>
      <c r="Y1729">
        <v>2024</v>
      </c>
      <c r="Z1729">
        <v>2024</v>
      </c>
      <c r="AA1729">
        <v>0.25</v>
      </c>
    </row>
    <row r="1730" spans="1:27" x14ac:dyDescent="0.25">
      <c r="A1730" t="s">
        <v>2061</v>
      </c>
      <c r="B1730" t="s">
        <v>2062</v>
      </c>
      <c r="C1730" t="s">
        <v>2063</v>
      </c>
      <c r="D1730" t="s">
        <v>30</v>
      </c>
      <c r="E1730" s="1">
        <v>39478</v>
      </c>
      <c r="F1730">
        <v>12414</v>
      </c>
      <c r="G1730">
        <v>8.52</v>
      </c>
      <c r="H1730">
        <v>10.75</v>
      </c>
      <c r="I1730">
        <v>50.02</v>
      </c>
      <c r="J1730">
        <v>355700</v>
      </c>
      <c r="K1730" s="1">
        <v>39478</v>
      </c>
      <c r="L1730">
        <v>6402</v>
      </c>
      <c r="M1730">
        <v>8.5</v>
      </c>
      <c r="N1730">
        <v>10.71</v>
      </c>
      <c r="O1730">
        <v>50.02</v>
      </c>
      <c r="P1730" s="1">
        <v>39082</v>
      </c>
      <c r="Q1730">
        <v>343884</v>
      </c>
      <c r="R1730" t="s">
        <v>31</v>
      </c>
      <c r="S1730">
        <v>8.6999999999999993</v>
      </c>
      <c r="T1730" t="s">
        <v>32</v>
      </c>
      <c r="U1730" t="s">
        <v>40</v>
      </c>
      <c r="V1730" t="s">
        <v>34</v>
      </c>
      <c r="W1730" t="s">
        <v>34</v>
      </c>
      <c r="X1730" t="s">
        <v>2064</v>
      </c>
      <c r="Y1730">
        <v>2008</v>
      </c>
      <c r="Z1730">
        <v>2008</v>
      </c>
      <c r="AA1730">
        <v>0.39</v>
      </c>
    </row>
    <row r="1731" spans="1:27" x14ac:dyDescent="0.25">
      <c r="A1731" t="s">
        <v>2061</v>
      </c>
      <c r="B1731" t="s">
        <v>2065</v>
      </c>
      <c r="C1731" t="s">
        <v>2066</v>
      </c>
      <c r="D1731" t="s">
        <v>30</v>
      </c>
      <c r="E1731" s="1">
        <v>41876</v>
      </c>
      <c r="F1731">
        <v>-200</v>
      </c>
      <c r="G1731">
        <v>7.61</v>
      </c>
      <c r="H1731">
        <v>10</v>
      </c>
      <c r="I1731">
        <v>48.97</v>
      </c>
      <c r="J1731">
        <v>1187000</v>
      </c>
      <c r="K1731" s="1">
        <v>41876</v>
      </c>
      <c r="L1731">
        <v>-8827</v>
      </c>
      <c r="M1731">
        <v>7.46</v>
      </c>
      <c r="N1731">
        <v>9.6</v>
      </c>
      <c r="O1731">
        <v>50</v>
      </c>
      <c r="P1731" s="1">
        <v>41547</v>
      </c>
      <c r="Q1731">
        <v>1164743</v>
      </c>
      <c r="R1731" t="s">
        <v>31</v>
      </c>
      <c r="S1731">
        <v>8.2666666666666604</v>
      </c>
      <c r="T1731" t="s">
        <v>32</v>
      </c>
      <c r="U1731" t="s">
        <v>40</v>
      </c>
      <c r="V1731" t="s">
        <v>34</v>
      </c>
      <c r="W1731" t="s">
        <v>34</v>
      </c>
      <c r="X1731" t="s">
        <v>2064</v>
      </c>
      <c r="Y1731">
        <v>2014</v>
      </c>
      <c r="Z1731">
        <v>2014</v>
      </c>
      <c r="AA1731">
        <v>0.39</v>
      </c>
    </row>
    <row r="1732" spans="1:27" x14ac:dyDescent="0.25">
      <c r="A1732" t="s">
        <v>2061</v>
      </c>
      <c r="B1732" t="s">
        <v>2065</v>
      </c>
      <c r="C1732" t="s">
        <v>2067</v>
      </c>
      <c r="D1732" t="s">
        <v>30</v>
      </c>
      <c r="E1732" s="1">
        <v>43090</v>
      </c>
      <c r="F1732">
        <v>31709</v>
      </c>
      <c r="G1732">
        <v>7.07</v>
      </c>
      <c r="H1732">
        <v>9.5</v>
      </c>
      <c r="I1732">
        <v>48.63</v>
      </c>
      <c r="J1732">
        <v>1458096</v>
      </c>
      <c r="K1732" s="1">
        <v>43090</v>
      </c>
      <c r="L1732">
        <v>31915</v>
      </c>
      <c r="M1732">
        <v>6.87</v>
      </c>
      <c r="N1732">
        <v>9.1</v>
      </c>
      <c r="O1732">
        <v>48.6</v>
      </c>
      <c r="P1732" s="1">
        <v>42735</v>
      </c>
      <c r="Q1732">
        <v>1433244</v>
      </c>
      <c r="R1732" t="s">
        <v>31</v>
      </c>
      <c r="S1732">
        <v>8.36666666666666</v>
      </c>
      <c r="T1732" t="s">
        <v>32</v>
      </c>
      <c r="U1732" t="s">
        <v>40</v>
      </c>
      <c r="V1732" t="s">
        <v>34</v>
      </c>
      <c r="W1732" t="s">
        <v>34</v>
      </c>
      <c r="X1732" t="s">
        <v>2064</v>
      </c>
      <c r="Y1732">
        <v>2017</v>
      </c>
      <c r="Z1732">
        <v>2017</v>
      </c>
      <c r="AA1732">
        <v>0.39</v>
      </c>
    </row>
    <row r="1733" spans="1:27" x14ac:dyDescent="0.25">
      <c r="A1733" t="s">
        <v>2061</v>
      </c>
      <c r="B1733" t="s">
        <v>2065</v>
      </c>
      <c r="C1733" t="s">
        <v>2068</v>
      </c>
      <c r="D1733" t="s">
        <v>30</v>
      </c>
      <c r="E1733" s="1">
        <v>43455</v>
      </c>
      <c r="F1733">
        <v>23531</v>
      </c>
      <c r="G1733">
        <v>6.97</v>
      </c>
      <c r="H1733">
        <v>9.3000000000000007</v>
      </c>
      <c r="I1733">
        <v>49.85</v>
      </c>
      <c r="J1733">
        <v>1558692</v>
      </c>
      <c r="K1733" s="1">
        <v>43455</v>
      </c>
      <c r="L1733">
        <v>23531</v>
      </c>
      <c r="M1733">
        <v>6.97</v>
      </c>
      <c r="N1733">
        <v>9.3000000000000007</v>
      </c>
      <c r="O1733">
        <v>49.85</v>
      </c>
      <c r="P1733" s="1">
        <v>43008</v>
      </c>
      <c r="Q1733">
        <v>1557776</v>
      </c>
      <c r="R1733" t="s">
        <v>31</v>
      </c>
      <c r="S1733">
        <v>8.4</v>
      </c>
      <c r="T1733" t="s">
        <v>32</v>
      </c>
      <c r="U1733" t="s">
        <v>33</v>
      </c>
      <c r="V1733" t="s">
        <v>34</v>
      </c>
      <c r="W1733" t="s">
        <v>34</v>
      </c>
      <c r="X1733" t="s">
        <v>2064</v>
      </c>
      <c r="Y1733">
        <v>2018</v>
      </c>
      <c r="Z1733">
        <v>2018</v>
      </c>
      <c r="AA1733">
        <v>0.25</v>
      </c>
    </row>
    <row r="1734" spans="1:27" x14ac:dyDescent="0.25">
      <c r="A1734" t="s">
        <v>2061</v>
      </c>
      <c r="B1734" t="s">
        <v>2065</v>
      </c>
      <c r="C1734" t="s">
        <v>2069</v>
      </c>
      <c r="D1734" t="s">
        <v>30</v>
      </c>
      <c r="E1734" s="1">
        <v>43706</v>
      </c>
      <c r="F1734">
        <v>17856</v>
      </c>
      <c r="G1734">
        <v>6.9</v>
      </c>
      <c r="H1734">
        <v>9.16</v>
      </c>
      <c r="I1734">
        <v>49.46</v>
      </c>
      <c r="J1734">
        <v>1622518</v>
      </c>
      <c r="K1734" s="1">
        <v>43706</v>
      </c>
      <c r="L1734">
        <v>16674</v>
      </c>
      <c r="M1734">
        <v>6.85</v>
      </c>
      <c r="N1734">
        <v>9.06</v>
      </c>
      <c r="O1734">
        <v>49.46</v>
      </c>
      <c r="P1734" s="1">
        <v>44104</v>
      </c>
      <c r="Q1734">
        <v>1622307</v>
      </c>
      <c r="R1734" t="s">
        <v>31</v>
      </c>
      <c r="S1734">
        <v>2.5666666666666602</v>
      </c>
      <c r="T1734" t="s">
        <v>32</v>
      </c>
      <c r="U1734" t="s">
        <v>33</v>
      </c>
      <c r="V1734" t="s">
        <v>41</v>
      </c>
      <c r="W1734" t="s">
        <v>34</v>
      </c>
      <c r="X1734" t="s">
        <v>2064</v>
      </c>
      <c r="Y1734">
        <v>2019</v>
      </c>
      <c r="Z1734">
        <v>2019</v>
      </c>
      <c r="AA1734">
        <v>0.25</v>
      </c>
    </row>
    <row r="1735" spans="1:27" x14ac:dyDescent="0.25">
      <c r="A1735" t="s">
        <v>2061</v>
      </c>
      <c r="B1735" t="s">
        <v>2065</v>
      </c>
      <c r="C1735" t="s">
        <v>2070</v>
      </c>
      <c r="D1735" t="s">
        <v>30</v>
      </c>
      <c r="E1735" s="1">
        <v>44070</v>
      </c>
      <c r="F1735">
        <v>-346</v>
      </c>
      <c r="G1735">
        <v>6.43</v>
      </c>
      <c r="H1735">
        <v>8.1999999999999993</v>
      </c>
      <c r="I1735">
        <v>49.87</v>
      </c>
      <c r="J1735">
        <v>1630896</v>
      </c>
      <c r="K1735" s="1">
        <v>44070</v>
      </c>
      <c r="L1735">
        <v>0</v>
      </c>
      <c r="M1735">
        <v>6.43</v>
      </c>
      <c r="N1735">
        <v>8.1999999999999993</v>
      </c>
      <c r="O1735">
        <v>49.87</v>
      </c>
      <c r="P1735" s="1">
        <v>44469</v>
      </c>
      <c r="Q1735">
        <v>1630896</v>
      </c>
      <c r="R1735" t="s">
        <v>31</v>
      </c>
      <c r="S1735">
        <v>2.9</v>
      </c>
      <c r="T1735" t="s">
        <v>32</v>
      </c>
      <c r="U1735" t="s">
        <v>33</v>
      </c>
      <c r="V1735" t="s">
        <v>34</v>
      </c>
      <c r="W1735" t="s">
        <v>34</v>
      </c>
      <c r="X1735" t="s">
        <v>2064</v>
      </c>
      <c r="Y1735">
        <v>2020</v>
      </c>
      <c r="Z1735">
        <v>2020</v>
      </c>
      <c r="AA1735">
        <v>0.25</v>
      </c>
    </row>
    <row r="1736" spans="1:27" x14ac:dyDescent="0.25">
      <c r="A1736" t="s">
        <v>2061</v>
      </c>
      <c r="B1736" t="s">
        <v>2065</v>
      </c>
      <c r="C1736" t="s">
        <v>2071</v>
      </c>
      <c r="D1736" t="s">
        <v>30</v>
      </c>
      <c r="E1736" s="1">
        <v>44439</v>
      </c>
      <c r="F1736">
        <v>28887</v>
      </c>
      <c r="G1736">
        <v>6.67</v>
      </c>
      <c r="H1736">
        <v>8.57</v>
      </c>
      <c r="I1736">
        <v>50.42</v>
      </c>
      <c r="J1736">
        <v>1663669</v>
      </c>
      <c r="K1736" s="1">
        <v>44439</v>
      </c>
      <c r="L1736">
        <v>28887</v>
      </c>
      <c r="M1736">
        <v>6.67</v>
      </c>
      <c r="N1736">
        <v>8.57</v>
      </c>
      <c r="O1736">
        <v>50.42</v>
      </c>
      <c r="P1736" s="1">
        <v>44834</v>
      </c>
      <c r="Q1736">
        <v>1663669</v>
      </c>
      <c r="R1736" t="s">
        <v>31</v>
      </c>
      <c r="S1736">
        <v>3.0333333333333301</v>
      </c>
      <c r="T1736" t="s">
        <v>32</v>
      </c>
      <c r="U1736" t="s">
        <v>33</v>
      </c>
      <c r="V1736" t="s">
        <v>34</v>
      </c>
      <c r="W1736" t="s">
        <v>34</v>
      </c>
      <c r="X1736" t="s">
        <v>2064</v>
      </c>
      <c r="Y1736">
        <v>2021</v>
      </c>
      <c r="Z1736">
        <v>2021</v>
      </c>
      <c r="AA1736">
        <v>0.25</v>
      </c>
    </row>
    <row r="1737" spans="1:27" x14ac:dyDescent="0.25">
      <c r="A1737" t="s">
        <v>2061</v>
      </c>
      <c r="B1737" t="s">
        <v>2065</v>
      </c>
      <c r="C1737" t="s">
        <v>2072</v>
      </c>
      <c r="D1737" t="s">
        <v>30</v>
      </c>
      <c r="E1737" s="1">
        <v>44804</v>
      </c>
      <c r="F1737">
        <v>15220</v>
      </c>
      <c r="G1737">
        <v>6.3</v>
      </c>
      <c r="H1737">
        <v>8.57</v>
      </c>
      <c r="I1737">
        <v>49.98</v>
      </c>
      <c r="J1737">
        <v>1771842</v>
      </c>
      <c r="K1737" s="1">
        <v>44804</v>
      </c>
      <c r="L1737">
        <v>14223</v>
      </c>
      <c r="M1737">
        <v>6.3</v>
      </c>
      <c r="N1737">
        <v>8.57</v>
      </c>
      <c r="O1737">
        <v>49.98</v>
      </c>
      <c r="P1737" s="1">
        <v>45199</v>
      </c>
      <c r="Q1737">
        <v>0</v>
      </c>
      <c r="R1737" t="s">
        <v>31</v>
      </c>
      <c r="S1737">
        <v>7.5</v>
      </c>
      <c r="T1737" t="s">
        <v>32</v>
      </c>
      <c r="U1737" t="s">
        <v>33</v>
      </c>
      <c r="V1737" t="s">
        <v>41</v>
      </c>
      <c r="W1737" t="s">
        <v>34</v>
      </c>
      <c r="X1737" t="s">
        <v>2064</v>
      </c>
      <c r="Y1737">
        <v>2022</v>
      </c>
      <c r="Z1737">
        <v>2022</v>
      </c>
      <c r="AA1737">
        <v>0.25</v>
      </c>
    </row>
    <row r="1738" spans="1:27" x14ac:dyDescent="0.25">
      <c r="A1738" t="s">
        <v>2061</v>
      </c>
      <c r="B1738" t="s">
        <v>2065</v>
      </c>
      <c r="C1738" t="s">
        <v>2073</v>
      </c>
      <c r="D1738" t="s">
        <v>30</v>
      </c>
      <c r="E1738" s="1">
        <v>45161</v>
      </c>
      <c r="F1738">
        <v>36186</v>
      </c>
      <c r="G1738">
        <v>6.88</v>
      </c>
      <c r="H1738">
        <v>9.58</v>
      </c>
      <c r="I1738">
        <v>49.88</v>
      </c>
      <c r="J1738">
        <v>1852889</v>
      </c>
      <c r="K1738" s="1">
        <v>45161</v>
      </c>
      <c r="L1738">
        <v>36186</v>
      </c>
      <c r="M1738">
        <v>6.88</v>
      </c>
      <c r="N1738">
        <v>9.58</v>
      </c>
      <c r="O1738">
        <v>49.88</v>
      </c>
      <c r="P1738" s="1">
        <v>45565</v>
      </c>
      <c r="Q1738">
        <v>1852889</v>
      </c>
      <c r="R1738" t="s">
        <v>31</v>
      </c>
      <c r="S1738">
        <v>2.7666666666666599</v>
      </c>
      <c r="T1738" t="s">
        <v>32</v>
      </c>
      <c r="U1738" t="s">
        <v>33</v>
      </c>
      <c r="V1738" t="s">
        <v>34</v>
      </c>
      <c r="W1738" t="s">
        <v>34</v>
      </c>
      <c r="X1738" t="s">
        <v>2064</v>
      </c>
      <c r="Y1738">
        <v>2023</v>
      </c>
      <c r="Z1738">
        <v>2023</v>
      </c>
      <c r="AA1738">
        <v>0.25</v>
      </c>
    </row>
    <row r="1739" spans="1:27" x14ac:dyDescent="0.25">
      <c r="A1739" t="s">
        <v>2074</v>
      </c>
      <c r="B1739" t="s">
        <v>2075</v>
      </c>
      <c r="C1739" t="s">
        <v>2076</v>
      </c>
      <c r="D1739" t="s">
        <v>30</v>
      </c>
      <c r="E1739" s="1">
        <v>39729</v>
      </c>
      <c r="F1739">
        <v>165200</v>
      </c>
      <c r="G1739">
        <v>8.6</v>
      </c>
      <c r="H1739">
        <v>10.8</v>
      </c>
      <c r="I1739">
        <v>45</v>
      </c>
      <c r="J1739">
        <v>3298200</v>
      </c>
      <c r="K1739" s="1">
        <v>39729</v>
      </c>
      <c r="L1739">
        <v>130282.079</v>
      </c>
      <c r="M1739">
        <v>8.25</v>
      </c>
      <c r="N1739">
        <v>10.15</v>
      </c>
      <c r="O1739">
        <v>46</v>
      </c>
      <c r="P1739" s="1">
        <v>39355</v>
      </c>
      <c r="Q1739">
        <v>3303573.534</v>
      </c>
      <c r="R1739" t="s">
        <v>31</v>
      </c>
      <c r="S1739">
        <v>10.3333333333333</v>
      </c>
      <c r="T1739" t="s">
        <v>32</v>
      </c>
      <c r="U1739" t="s">
        <v>40</v>
      </c>
      <c r="V1739" t="s">
        <v>34</v>
      </c>
      <c r="W1739" t="s">
        <v>34</v>
      </c>
      <c r="X1739" t="s">
        <v>2077</v>
      </c>
      <c r="Y1739">
        <v>2008</v>
      </c>
      <c r="Z1739">
        <v>2008</v>
      </c>
      <c r="AA1739">
        <v>0.39</v>
      </c>
    </row>
    <row r="1740" spans="1:27" x14ac:dyDescent="0.25">
      <c r="A1740" t="s">
        <v>2074</v>
      </c>
      <c r="B1740" t="s">
        <v>2075</v>
      </c>
      <c r="C1740" t="s">
        <v>2078</v>
      </c>
      <c r="D1740" t="s">
        <v>38</v>
      </c>
      <c r="E1740" s="1">
        <v>39729</v>
      </c>
      <c r="F1740">
        <v>55500</v>
      </c>
      <c r="G1740">
        <v>8.6</v>
      </c>
      <c r="H1740">
        <v>10.8</v>
      </c>
      <c r="I1740">
        <v>45</v>
      </c>
      <c r="J1740">
        <v>1351800</v>
      </c>
      <c r="K1740" s="1">
        <v>39729</v>
      </c>
      <c r="L1740">
        <v>49212.697</v>
      </c>
      <c r="M1740">
        <v>8.25</v>
      </c>
      <c r="N1740">
        <v>10.15</v>
      </c>
      <c r="O1740">
        <v>46</v>
      </c>
      <c r="P1740" s="1">
        <v>39355</v>
      </c>
      <c r="Q1740">
        <v>1347267.6939999999</v>
      </c>
      <c r="R1740" t="s">
        <v>31</v>
      </c>
      <c r="S1740">
        <v>10.3333333333333</v>
      </c>
      <c r="T1740" t="s">
        <v>39</v>
      </c>
      <c r="U1740" t="s">
        <v>40</v>
      </c>
      <c r="V1740" t="s">
        <v>34</v>
      </c>
      <c r="W1740" t="s">
        <v>34</v>
      </c>
      <c r="X1740" t="s">
        <v>2077</v>
      </c>
      <c r="Y1740">
        <v>2008</v>
      </c>
      <c r="Z1740">
        <v>2008</v>
      </c>
      <c r="AA1740">
        <v>0.39</v>
      </c>
    </row>
    <row r="1741" spans="1:27" x14ac:dyDescent="0.25">
      <c r="A1741" t="s">
        <v>2074</v>
      </c>
      <c r="B1741" t="s">
        <v>412</v>
      </c>
      <c r="C1741" t="s">
        <v>2079</v>
      </c>
      <c r="D1741" t="s">
        <v>30</v>
      </c>
      <c r="E1741" s="1">
        <v>39811</v>
      </c>
      <c r="F1741">
        <v>47364</v>
      </c>
      <c r="G1741">
        <v>8.43</v>
      </c>
      <c r="H1741">
        <v>10.8</v>
      </c>
      <c r="I1741">
        <v>46.3</v>
      </c>
      <c r="J1741">
        <v>964181</v>
      </c>
      <c r="K1741" s="1">
        <v>39811</v>
      </c>
      <c r="L1741">
        <v>32538</v>
      </c>
      <c r="M1741">
        <v>8.2200000000000006</v>
      </c>
      <c r="N1741">
        <v>10.199999999999999</v>
      </c>
      <c r="O1741">
        <v>46.3</v>
      </c>
      <c r="P1741" s="1">
        <v>39447</v>
      </c>
      <c r="Q1741">
        <v>939307</v>
      </c>
      <c r="R1741" t="s">
        <v>31</v>
      </c>
      <c r="S1741">
        <v>10</v>
      </c>
      <c r="T1741" t="s">
        <v>32</v>
      </c>
      <c r="U1741" t="s">
        <v>40</v>
      </c>
      <c r="V1741" t="s">
        <v>34</v>
      </c>
      <c r="W1741" t="s">
        <v>34</v>
      </c>
      <c r="X1741" t="s">
        <v>2077</v>
      </c>
      <c r="Y1741">
        <v>2008</v>
      </c>
      <c r="Z1741">
        <v>2008</v>
      </c>
      <c r="AA1741">
        <v>0.39</v>
      </c>
    </row>
    <row r="1742" spans="1:27" x14ac:dyDescent="0.25">
      <c r="A1742" t="s">
        <v>2074</v>
      </c>
      <c r="B1742" t="s">
        <v>412</v>
      </c>
      <c r="C1742" t="s">
        <v>2080</v>
      </c>
      <c r="D1742" t="s">
        <v>38</v>
      </c>
      <c r="E1742" s="1">
        <v>39811</v>
      </c>
      <c r="F1742">
        <v>6587.2719999999999</v>
      </c>
      <c r="G1742">
        <v>8.43</v>
      </c>
      <c r="H1742">
        <v>10.8</v>
      </c>
      <c r="I1742">
        <v>46.3</v>
      </c>
      <c r="J1742">
        <v>172957</v>
      </c>
      <c r="K1742" s="1">
        <v>39811</v>
      </c>
      <c r="L1742">
        <v>4768</v>
      </c>
      <c r="M1742">
        <v>8.2200000000000006</v>
      </c>
      <c r="N1742">
        <v>10.199999999999999</v>
      </c>
      <c r="O1742">
        <v>46.3</v>
      </c>
      <c r="P1742" s="1">
        <v>39447</v>
      </c>
      <c r="Q1742">
        <v>169203</v>
      </c>
      <c r="R1742" t="s">
        <v>31</v>
      </c>
      <c r="S1742">
        <v>10</v>
      </c>
      <c r="T1742" t="s">
        <v>39</v>
      </c>
      <c r="U1742" t="s">
        <v>40</v>
      </c>
      <c r="V1742" t="s">
        <v>34</v>
      </c>
      <c r="W1742" t="s">
        <v>34</v>
      </c>
      <c r="X1742" t="s">
        <v>2077</v>
      </c>
      <c r="Y1742">
        <v>2008</v>
      </c>
      <c r="Z1742">
        <v>2008</v>
      </c>
      <c r="AA1742">
        <v>0.39</v>
      </c>
    </row>
    <row r="1743" spans="1:27" x14ac:dyDescent="0.25">
      <c r="A1743" t="s">
        <v>2074</v>
      </c>
      <c r="B1743" t="s">
        <v>1547</v>
      </c>
      <c r="C1743" t="s">
        <v>2081</v>
      </c>
      <c r="D1743" t="s">
        <v>38</v>
      </c>
      <c r="E1743" s="1">
        <v>39808</v>
      </c>
      <c r="F1743">
        <v>4342.0619999999999</v>
      </c>
      <c r="G1743">
        <v>8.68</v>
      </c>
      <c r="H1743">
        <v>10.65</v>
      </c>
      <c r="I1743">
        <v>50.74</v>
      </c>
      <c r="J1743">
        <v>128446.731</v>
      </c>
      <c r="K1743" s="1">
        <v>39808</v>
      </c>
      <c r="L1743">
        <v>2724.9589999999998</v>
      </c>
      <c r="M1743">
        <v>8.4</v>
      </c>
      <c r="N1743">
        <v>10.1</v>
      </c>
      <c r="O1743">
        <v>50.74</v>
      </c>
      <c r="P1743" s="1">
        <v>39355</v>
      </c>
      <c r="Q1743">
        <v>127768.921</v>
      </c>
      <c r="R1743" t="s">
        <v>31</v>
      </c>
      <c r="S1743">
        <v>9.1</v>
      </c>
      <c r="T1743" t="s">
        <v>39</v>
      </c>
      <c r="U1743" t="s">
        <v>40</v>
      </c>
      <c r="V1743" t="s">
        <v>34</v>
      </c>
      <c r="W1743" t="s">
        <v>34</v>
      </c>
      <c r="X1743" t="s">
        <v>2077</v>
      </c>
      <c r="Y1743">
        <v>2008</v>
      </c>
      <c r="Z1743">
        <v>2008</v>
      </c>
      <c r="AA1743">
        <v>0.39</v>
      </c>
    </row>
    <row r="1744" spans="1:27" x14ac:dyDescent="0.25">
      <c r="A1744" t="s">
        <v>2074</v>
      </c>
      <c r="B1744" t="s">
        <v>145</v>
      </c>
      <c r="C1744" t="s">
        <v>2082</v>
      </c>
      <c r="D1744" t="s">
        <v>30</v>
      </c>
      <c r="E1744" s="1">
        <v>39729</v>
      </c>
      <c r="F1744">
        <v>34950</v>
      </c>
      <c r="G1744">
        <v>8.4700000000000006</v>
      </c>
      <c r="H1744">
        <v>10.75</v>
      </c>
      <c r="I1744">
        <v>50.1</v>
      </c>
      <c r="J1744">
        <v>624900</v>
      </c>
      <c r="K1744" s="1">
        <v>39729</v>
      </c>
      <c r="L1744">
        <v>20400</v>
      </c>
      <c r="M1744">
        <v>8.06</v>
      </c>
      <c r="N1744">
        <v>0</v>
      </c>
      <c r="O1744">
        <v>0</v>
      </c>
      <c r="P1744" t="s">
        <v>43</v>
      </c>
      <c r="Q1744">
        <v>0</v>
      </c>
      <c r="R1744" t="s">
        <v>43</v>
      </c>
      <c r="S1744">
        <v>8.1666666666666607</v>
      </c>
      <c r="T1744" t="s">
        <v>32</v>
      </c>
      <c r="U1744" t="s">
        <v>40</v>
      </c>
      <c r="V1744" t="s">
        <v>34</v>
      </c>
      <c r="W1744" t="s">
        <v>34</v>
      </c>
      <c r="X1744" t="s">
        <v>2077</v>
      </c>
      <c r="Y1744">
        <v>2008</v>
      </c>
      <c r="Z1744">
        <v>2008</v>
      </c>
      <c r="AA1744">
        <v>0.39</v>
      </c>
    </row>
    <row r="1745" spans="1:27" x14ac:dyDescent="0.25">
      <c r="A1745" t="s">
        <v>2074</v>
      </c>
      <c r="B1745" t="s">
        <v>412</v>
      </c>
      <c r="C1745" t="s">
        <v>2083</v>
      </c>
      <c r="D1745" t="s">
        <v>30</v>
      </c>
      <c r="E1745" s="1">
        <v>40169</v>
      </c>
      <c r="F1745">
        <v>37500</v>
      </c>
      <c r="G1745">
        <v>8.25</v>
      </c>
      <c r="H1745">
        <v>10.199999999999999</v>
      </c>
      <c r="I1745">
        <v>46.5</v>
      </c>
      <c r="J1745">
        <v>1012900</v>
      </c>
      <c r="K1745" s="1">
        <v>40169</v>
      </c>
      <c r="L1745">
        <v>12109</v>
      </c>
      <c r="M1745">
        <v>8.25</v>
      </c>
      <c r="N1745">
        <v>10.199999999999999</v>
      </c>
      <c r="O1745">
        <v>46.5</v>
      </c>
      <c r="P1745" s="1">
        <v>39721</v>
      </c>
      <c r="Q1745">
        <v>991025</v>
      </c>
      <c r="R1745" t="s">
        <v>31</v>
      </c>
      <c r="S1745">
        <v>11.1</v>
      </c>
      <c r="T1745" t="s">
        <v>32</v>
      </c>
      <c r="U1745" t="s">
        <v>33</v>
      </c>
      <c r="V1745" t="s">
        <v>34</v>
      </c>
      <c r="W1745" t="s">
        <v>34</v>
      </c>
      <c r="X1745" t="s">
        <v>2077</v>
      </c>
      <c r="Y1745">
        <v>2009</v>
      </c>
      <c r="Z1745">
        <v>2009</v>
      </c>
      <c r="AA1745">
        <v>0.39</v>
      </c>
    </row>
    <row r="1746" spans="1:27" x14ac:dyDescent="0.25">
      <c r="A1746" t="s">
        <v>2074</v>
      </c>
      <c r="B1746" t="s">
        <v>412</v>
      </c>
      <c r="C1746" t="s">
        <v>2084</v>
      </c>
      <c r="D1746" t="s">
        <v>38</v>
      </c>
      <c r="E1746" s="1">
        <v>40169</v>
      </c>
      <c r="F1746">
        <v>2800</v>
      </c>
      <c r="G1746">
        <v>8.25</v>
      </c>
      <c r="H1746">
        <v>10.199999999999999</v>
      </c>
      <c r="I1746">
        <v>46.5</v>
      </c>
      <c r="J1746">
        <v>178300</v>
      </c>
      <c r="K1746" s="1">
        <v>40169</v>
      </c>
      <c r="L1746">
        <v>557</v>
      </c>
      <c r="M1746">
        <v>8.25</v>
      </c>
      <c r="N1746">
        <v>10.199999999999999</v>
      </c>
      <c r="O1746">
        <v>46.5</v>
      </c>
      <c r="P1746" s="1">
        <v>39721</v>
      </c>
      <c r="Q1746">
        <v>169582</v>
      </c>
      <c r="R1746" t="s">
        <v>31</v>
      </c>
      <c r="S1746">
        <v>11.1</v>
      </c>
      <c r="T1746" t="s">
        <v>39</v>
      </c>
      <c r="U1746" t="s">
        <v>33</v>
      </c>
      <c r="V1746" t="s">
        <v>34</v>
      </c>
      <c r="W1746" t="s">
        <v>34</v>
      </c>
      <c r="X1746" t="s">
        <v>2077</v>
      </c>
      <c r="Y1746">
        <v>2009</v>
      </c>
      <c r="Z1746">
        <v>2009</v>
      </c>
      <c r="AA1746">
        <v>0.39</v>
      </c>
    </row>
    <row r="1747" spans="1:27" x14ac:dyDescent="0.25">
      <c r="A1747" t="s">
        <v>2074</v>
      </c>
      <c r="B1747" t="s">
        <v>145</v>
      </c>
      <c r="C1747" t="s">
        <v>2085</v>
      </c>
      <c r="D1747" t="s">
        <v>30</v>
      </c>
      <c r="E1747" s="1">
        <v>40163</v>
      </c>
      <c r="F1747">
        <v>38514.633999999998</v>
      </c>
      <c r="G1747">
        <v>8.51</v>
      </c>
      <c r="H1747">
        <v>11</v>
      </c>
      <c r="I1747">
        <v>50.1</v>
      </c>
      <c r="J1747">
        <v>737857.61499999999</v>
      </c>
      <c r="K1747" s="1">
        <v>40163</v>
      </c>
      <c r="L1747">
        <v>13500</v>
      </c>
      <c r="M1747">
        <v>8.06</v>
      </c>
      <c r="N1747">
        <v>0</v>
      </c>
      <c r="O1747">
        <v>0</v>
      </c>
      <c r="P1747" t="s">
        <v>43</v>
      </c>
      <c r="Q1747">
        <v>0</v>
      </c>
      <c r="R1747" t="s">
        <v>43</v>
      </c>
      <c r="S1747">
        <v>10.3333333333333</v>
      </c>
      <c r="T1747" t="s">
        <v>32</v>
      </c>
      <c r="U1747" t="s">
        <v>40</v>
      </c>
      <c r="V1747" t="s">
        <v>34</v>
      </c>
      <c r="W1747" t="s">
        <v>34</v>
      </c>
      <c r="X1747" t="s">
        <v>2077</v>
      </c>
      <c r="Y1747">
        <v>2009</v>
      </c>
      <c r="Z1747">
        <v>2009</v>
      </c>
      <c r="AA1747">
        <v>0.39</v>
      </c>
    </row>
    <row r="1748" spans="1:27" x14ac:dyDescent="0.25">
      <c r="A1748" t="s">
        <v>2074</v>
      </c>
      <c r="B1748" t="s">
        <v>2075</v>
      </c>
      <c r="C1748" t="s">
        <v>2086</v>
      </c>
      <c r="D1748" t="s">
        <v>30</v>
      </c>
      <c r="E1748" s="1">
        <v>40270</v>
      </c>
      <c r="F1748">
        <v>110303.62</v>
      </c>
      <c r="G1748">
        <v>8.5</v>
      </c>
      <c r="H1748">
        <v>10.8</v>
      </c>
      <c r="I1748">
        <v>48</v>
      </c>
      <c r="J1748">
        <v>3805678.5809999998</v>
      </c>
      <c r="K1748" s="1">
        <v>40270</v>
      </c>
      <c r="L1748">
        <v>74060.716</v>
      </c>
      <c r="M1748">
        <v>8.1</v>
      </c>
      <c r="N1748">
        <v>10.1</v>
      </c>
      <c r="O1748">
        <v>46</v>
      </c>
      <c r="P1748" s="1">
        <v>39813</v>
      </c>
      <c r="Q1748">
        <v>3796614.9720000001</v>
      </c>
      <c r="R1748" t="s">
        <v>31</v>
      </c>
      <c r="S1748">
        <v>10.966666666666599</v>
      </c>
      <c r="T1748" t="s">
        <v>32</v>
      </c>
      <c r="U1748" t="s">
        <v>33</v>
      </c>
      <c r="V1748" t="s">
        <v>34</v>
      </c>
      <c r="W1748" t="s">
        <v>34</v>
      </c>
      <c r="X1748" t="s">
        <v>2077</v>
      </c>
      <c r="Y1748">
        <v>2010</v>
      </c>
      <c r="Z1748">
        <v>2010</v>
      </c>
      <c r="AA1748">
        <v>0.39</v>
      </c>
    </row>
    <row r="1749" spans="1:27" x14ac:dyDescent="0.25">
      <c r="A1749" t="s">
        <v>2074</v>
      </c>
      <c r="B1749" t="s">
        <v>2075</v>
      </c>
      <c r="C1749" t="s">
        <v>2087</v>
      </c>
      <c r="D1749" t="s">
        <v>38</v>
      </c>
      <c r="E1749" s="1">
        <v>40270</v>
      </c>
      <c r="F1749">
        <v>28464.116000000002</v>
      </c>
      <c r="G1749">
        <v>8.5</v>
      </c>
      <c r="H1749">
        <v>10.8</v>
      </c>
      <c r="I1749">
        <v>48</v>
      </c>
      <c r="J1749">
        <v>1469293.922</v>
      </c>
      <c r="K1749" s="1">
        <v>40270</v>
      </c>
      <c r="L1749">
        <v>10149.228999999999</v>
      </c>
      <c r="M1749">
        <v>8.1</v>
      </c>
      <c r="N1749">
        <v>10.1</v>
      </c>
      <c r="O1749">
        <v>46</v>
      </c>
      <c r="P1749" s="1">
        <v>39813</v>
      </c>
      <c r="Q1749">
        <v>1467519.4439999999</v>
      </c>
      <c r="R1749" t="s">
        <v>31</v>
      </c>
      <c r="S1749">
        <v>10.966666666666599</v>
      </c>
      <c r="T1749" t="s">
        <v>39</v>
      </c>
      <c r="U1749" t="s">
        <v>33</v>
      </c>
      <c r="V1749" t="s">
        <v>34</v>
      </c>
      <c r="W1749" t="s">
        <v>34</v>
      </c>
      <c r="X1749" t="s">
        <v>2077</v>
      </c>
      <c r="Y1749">
        <v>2010</v>
      </c>
      <c r="Z1749">
        <v>2010</v>
      </c>
      <c r="AA1749">
        <v>0.39</v>
      </c>
    </row>
    <row r="1750" spans="1:27" x14ac:dyDescent="0.25">
      <c r="A1750" t="s">
        <v>2074</v>
      </c>
      <c r="B1750" t="s">
        <v>412</v>
      </c>
      <c r="C1750" t="s">
        <v>2088</v>
      </c>
      <c r="D1750" t="s">
        <v>30</v>
      </c>
      <c r="E1750" s="1">
        <v>40501</v>
      </c>
      <c r="F1750">
        <v>55298</v>
      </c>
      <c r="G1750">
        <v>8.33</v>
      </c>
      <c r="H1750">
        <v>10.9</v>
      </c>
      <c r="I1750">
        <v>48.39</v>
      </c>
      <c r="J1750">
        <v>1075665</v>
      </c>
      <c r="K1750" s="1">
        <v>40501</v>
      </c>
      <c r="L1750">
        <v>29501</v>
      </c>
      <c r="M1750">
        <v>7.91</v>
      </c>
      <c r="N1750">
        <v>10.199999999999999</v>
      </c>
      <c r="O1750">
        <v>46.5</v>
      </c>
      <c r="P1750" s="1">
        <v>40178</v>
      </c>
      <c r="Q1750">
        <v>1056083</v>
      </c>
      <c r="R1750" t="s">
        <v>31</v>
      </c>
      <c r="S1750">
        <v>8.0333333333333297</v>
      </c>
      <c r="T1750" t="s">
        <v>32</v>
      </c>
      <c r="U1750" t="s">
        <v>40</v>
      </c>
      <c r="V1750" t="s">
        <v>34</v>
      </c>
      <c r="W1750" t="s">
        <v>34</v>
      </c>
      <c r="X1750" t="s">
        <v>2077</v>
      </c>
      <c r="Y1750">
        <v>2010</v>
      </c>
      <c r="Z1750">
        <v>2010</v>
      </c>
      <c r="AA1750">
        <v>0.39</v>
      </c>
    </row>
    <row r="1751" spans="1:27" x14ac:dyDescent="0.25">
      <c r="A1751" t="s">
        <v>2074</v>
      </c>
      <c r="B1751" t="s">
        <v>412</v>
      </c>
      <c r="C1751" t="s">
        <v>2089</v>
      </c>
      <c r="D1751" t="s">
        <v>38</v>
      </c>
      <c r="E1751" s="1">
        <v>40501</v>
      </c>
      <c r="F1751">
        <v>8489</v>
      </c>
      <c r="G1751">
        <v>8.33</v>
      </c>
      <c r="H1751">
        <v>10.9</v>
      </c>
      <c r="I1751">
        <v>48.39</v>
      </c>
      <c r="J1751">
        <v>199233</v>
      </c>
      <c r="K1751" s="1">
        <v>40501</v>
      </c>
      <c r="L1751">
        <v>4554</v>
      </c>
      <c r="M1751">
        <v>7.91</v>
      </c>
      <c r="N1751">
        <v>10.199999999999999</v>
      </c>
      <c r="O1751">
        <v>46.5</v>
      </c>
      <c r="P1751" s="1">
        <v>40178</v>
      </c>
      <c r="Q1751">
        <v>184963</v>
      </c>
      <c r="R1751" t="s">
        <v>31</v>
      </c>
      <c r="S1751">
        <v>8.0333333333333297</v>
      </c>
      <c r="T1751" t="s">
        <v>39</v>
      </c>
      <c r="U1751" t="s">
        <v>40</v>
      </c>
      <c r="V1751" t="s">
        <v>34</v>
      </c>
      <c r="W1751" t="s">
        <v>34</v>
      </c>
      <c r="X1751" t="s">
        <v>2077</v>
      </c>
      <c r="Y1751">
        <v>2010</v>
      </c>
      <c r="Z1751">
        <v>2010</v>
      </c>
      <c r="AA1751">
        <v>0.39</v>
      </c>
    </row>
    <row r="1752" spans="1:27" x14ac:dyDescent="0.25">
      <c r="A1752" t="s">
        <v>2074</v>
      </c>
      <c r="B1752" t="s">
        <v>145</v>
      </c>
      <c r="C1752" t="s">
        <v>2090</v>
      </c>
      <c r="D1752" t="s">
        <v>30</v>
      </c>
      <c r="E1752" s="1">
        <v>40627</v>
      </c>
      <c r="F1752">
        <v>47700</v>
      </c>
      <c r="G1752">
        <v>8.34</v>
      </c>
      <c r="H1752">
        <v>10.6</v>
      </c>
      <c r="I1752">
        <v>52.1</v>
      </c>
      <c r="J1752">
        <v>775000</v>
      </c>
      <c r="K1752" s="1">
        <v>40627</v>
      </c>
      <c r="L1752">
        <v>33496.535000000003</v>
      </c>
      <c r="M1752">
        <v>7.81</v>
      </c>
      <c r="N1752">
        <v>9.8000000000000007</v>
      </c>
      <c r="O1752">
        <v>49.1</v>
      </c>
      <c r="P1752" s="1">
        <v>40178</v>
      </c>
      <c r="Q1752">
        <v>729000</v>
      </c>
      <c r="R1752" t="s">
        <v>31</v>
      </c>
      <c r="S1752">
        <v>10.8333333333333</v>
      </c>
      <c r="T1752" t="s">
        <v>32</v>
      </c>
      <c r="U1752" t="s">
        <v>33</v>
      </c>
      <c r="V1752" t="s">
        <v>34</v>
      </c>
      <c r="W1752" t="s">
        <v>34</v>
      </c>
      <c r="X1752" t="s">
        <v>2077</v>
      </c>
      <c r="Y1752">
        <v>2011</v>
      </c>
      <c r="Z1752">
        <v>2011</v>
      </c>
      <c r="AA1752">
        <v>0.39</v>
      </c>
    </row>
    <row r="1753" spans="1:27" x14ac:dyDescent="0.25">
      <c r="A1753" t="s">
        <v>2074</v>
      </c>
      <c r="B1753" t="s">
        <v>2075</v>
      </c>
      <c r="C1753" t="s">
        <v>2091</v>
      </c>
      <c r="D1753" t="s">
        <v>38</v>
      </c>
      <c r="E1753" s="1">
        <v>40617</v>
      </c>
      <c r="F1753">
        <v>24400</v>
      </c>
      <c r="G1753">
        <v>8.1</v>
      </c>
      <c r="H1753">
        <v>10.1</v>
      </c>
      <c r="I1753">
        <v>46</v>
      </c>
      <c r="J1753">
        <v>1615785.1710000001</v>
      </c>
      <c r="K1753" s="1">
        <v>40617</v>
      </c>
      <c r="L1753">
        <v>19000</v>
      </c>
      <c r="M1753">
        <v>0</v>
      </c>
      <c r="N1753">
        <v>0</v>
      </c>
      <c r="O1753">
        <v>0</v>
      </c>
      <c r="P1753" t="s">
        <v>43</v>
      </c>
      <c r="Q1753">
        <v>0</v>
      </c>
      <c r="R1753" t="s">
        <v>43</v>
      </c>
      <c r="S1753">
        <v>5.5</v>
      </c>
      <c r="T1753" t="s">
        <v>39</v>
      </c>
      <c r="U1753" t="s">
        <v>40</v>
      </c>
      <c r="V1753" t="s">
        <v>34</v>
      </c>
      <c r="W1753" t="s">
        <v>34</v>
      </c>
      <c r="X1753" t="s">
        <v>2077</v>
      </c>
      <c r="Y1753">
        <v>2011</v>
      </c>
      <c r="Z1753">
        <v>2011</v>
      </c>
      <c r="AA1753">
        <v>0.39</v>
      </c>
    </row>
    <row r="1754" spans="1:27" x14ac:dyDescent="0.25">
      <c r="A1754" t="s">
        <v>2074</v>
      </c>
      <c r="B1754" t="s">
        <v>412</v>
      </c>
      <c r="C1754" t="s">
        <v>2092</v>
      </c>
      <c r="D1754" t="s">
        <v>30</v>
      </c>
      <c r="E1754" s="1">
        <v>40893</v>
      </c>
      <c r="F1754">
        <v>38274</v>
      </c>
      <c r="G1754">
        <v>8.23</v>
      </c>
      <c r="H1754">
        <v>10.9</v>
      </c>
      <c r="I1754">
        <v>48.04</v>
      </c>
      <c r="J1754">
        <v>1127811</v>
      </c>
      <c r="K1754" s="1">
        <v>40893</v>
      </c>
      <c r="L1754">
        <v>20000</v>
      </c>
      <c r="M1754">
        <v>0</v>
      </c>
      <c r="N1754">
        <v>0</v>
      </c>
      <c r="O1754">
        <v>0</v>
      </c>
      <c r="P1754" t="s">
        <v>43</v>
      </c>
      <c r="Q1754">
        <v>0</v>
      </c>
      <c r="R1754" t="s">
        <v>43</v>
      </c>
      <c r="S1754">
        <v>7.1333333333333302</v>
      </c>
      <c r="T1754" t="s">
        <v>32</v>
      </c>
      <c r="U1754" t="s">
        <v>40</v>
      </c>
      <c r="V1754" t="s">
        <v>34</v>
      </c>
      <c r="W1754" t="s">
        <v>34</v>
      </c>
      <c r="X1754" t="s">
        <v>2077</v>
      </c>
      <c r="Y1754">
        <v>2011</v>
      </c>
      <c r="Z1754">
        <v>2011</v>
      </c>
      <c r="AA1754">
        <v>0.39</v>
      </c>
    </row>
    <row r="1755" spans="1:27" x14ac:dyDescent="0.25">
      <c r="A1755" t="s">
        <v>2074</v>
      </c>
      <c r="B1755" t="s">
        <v>412</v>
      </c>
      <c r="C1755" t="s">
        <v>2093</v>
      </c>
      <c r="D1755" t="s">
        <v>38</v>
      </c>
      <c r="E1755" s="1">
        <v>40893</v>
      </c>
      <c r="F1755">
        <v>6207</v>
      </c>
      <c r="G1755">
        <v>8.23</v>
      </c>
      <c r="H1755">
        <v>10.9</v>
      </c>
      <c r="I1755">
        <v>48.04</v>
      </c>
      <c r="J1755">
        <v>201349</v>
      </c>
      <c r="K1755" s="1">
        <v>40893</v>
      </c>
      <c r="L1755">
        <v>3800</v>
      </c>
      <c r="M1755">
        <v>0</v>
      </c>
      <c r="N1755">
        <v>0</v>
      </c>
      <c r="O1755">
        <v>0</v>
      </c>
      <c r="P1755" t="s">
        <v>43</v>
      </c>
      <c r="Q1755">
        <v>0</v>
      </c>
      <c r="R1755" t="s">
        <v>43</v>
      </c>
      <c r="S1755">
        <v>7.1333333333333302</v>
      </c>
      <c r="T1755" t="s">
        <v>39</v>
      </c>
      <c r="U1755" t="s">
        <v>40</v>
      </c>
      <c r="V1755" t="s">
        <v>34</v>
      </c>
      <c r="W1755" t="s">
        <v>34</v>
      </c>
      <c r="X1755" t="s">
        <v>2077</v>
      </c>
      <c r="Y1755">
        <v>2011</v>
      </c>
      <c r="Z1755">
        <v>2011</v>
      </c>
      <c r="AA1755">
        <v>0.39</v>
      </c>
    </row>
    <row r="1756" spans="1:27" x14ac:dyDescent="0.25">
      <c r="A1756" t="s">
        <v>2074</v>
      </c>
      <c r="B1756" t="s">
        <v>2075</v>
      </c>
      <c r="C1756" t="s">
        <v>2094</v>
      </c>
      <c r="D1756" t="s">
        <v>30</v>
      </c>
      <c r="E1756" s="1">
        <v>41036</v>
      </c>
      <c r="F1756">
        <v>125401.598</v>
      </c>
      <c r="G1756">
        <v>8.26</v>
      </c>
      <c r="H1756">
        <v>10.75</v>
      </c>
      <c r="I1756">
        <v>48</v>
      </c>
      <c r="J1756">
        <v>4896732.4939999999</v>
      </c>
      <c r="K1756" s="1">
        <v>41036</v>
      </c>
      <c r="L1756">
        <v>63300</v>
      </c>
      <c r="M1756">
        <v>7.8</v>
      </c>
      <c r="N1756">
        <v>9.8000000000000007</v>
      </c>
      <c r="O1756">
        <v>48</v>
      </c>
      <c r="P1756" s="1">
        <v>40543</v>
      </c>
      <c r="Q1756">
        <v>4853000</v>
      </c>
      <c r="R1756" t="s">
        <v>31</v>
      </c>
      <c r="S1756">
        <v>10.966666666666599</v>
      </c>
      <c r="T1756" t="s">
        <v>32</v>
      </c>
      <c r="U1756" t="s">
        <v>33</v>
      </c>
      <c r="V1756" t="s">
        <v>34</v>
      </c>
      <c r="W1756" t="s">
        <v>34</v>
      </c>
      <c r="X1756" t="s">
        <v>2077</v>
      </c>
      <c r="Y1756">
        <v>2012</v>
      </c>
      <c r="Z1756">
        <v>2012</v>
      </c>
      <c r="AA1756">
        <v>0.39</v>
      </c>
    </row>
    <row r="1757" spans="1:27" x14ac:dyDescent="0.25">
      <c r="A1757" t="s">
        <v>2074</v>
      </c>
      <c r="B1757" t="s">
        <v>2075</v>
      </c>
      <c r="C1757" t="s">
        <v>2095</v>
      </c>
      <c r="D1757" t="s">
        <v>38</v>
      </c>
      <c r="E1757" s="1">
        <v>41036</v>
      </c>
      <c r="F1757">
        <v>28600</v>
      </c>
      <c r="G1757">
        <v>8.26</v>
      </c>
      <c r="H1757">
        <v>10.75</v>
      </c>
      <c r="I1757">
        <v>48</v>
      </c>
      <c r="J1757">
        <v>1657792.7760000001</v>
      </c>
      <c r="K1757" s="1">
        <v>41036</v>
      </c>
      <c r="L1757">
        <v>13400</v>
      </c>
      <c r="M1757">
        <v>7.8</v>
      </c>
      <c r="N1757">
        <v>9.8000000000000007</v>
      </c>
      <c r="O1757">
        <v>48</v>
      </c>
      <c r="P1757" s="1">
        <v>40543</v>
      </c>
      <c r="Q1757">
        <v>1633000</v>
      </c>
      <c r="R1757" t="s">
        <v>31</v>
      </c>
      <c r="S1757">
        <v>10.966666666666599</v>
      </c>
      <c r="T1757" t="s">
        <v>39</v>
      </c>
      <c r="U1757" t="s">
        <v>33</v>
      </c>
      <c r="V1757" t="s">
        <v>34</v>
      </c>
      <c r="W1757" t="s">
        <v>34</v>
      </c>
      <c r="X1757" t="s">
        <v>2077</v>
      </c>
      <c r="Y1757">
        <v>2012</v>
      </c>
      <c r="Z1757">
        <v>2012</v>
      </c>
      <c r="AA1757">
        <v>0.39</v>
      </c>
    </row>
    <row r="1758" spans="1:27" x14ac:dyDescent="0.25">
      <c r="A1758" t="s">
        <v>2074</v>
      </c>
      <c r="B1758" t="s">
        <v>145</v>
      </c>
      <c r="C1758" t="s">
        <v>2096</v>
      </c>
      <c r="D1758" t="s">
        <v>30</v>
      </c>
      <c r="E1758" s="1">
        <v>40998</v>
      </c>
      <c r="F1758">
        <v>12947.21</v>
      </c>
      <c r="G1758">
        <v>7.74</v>
      </c>
      <c r="H1758">
        <v>0</v>
      </c>
      <c r="I1758">
        <v>0</v>
      </c>
      <c r="J1758">
        <v>750495.84</v>
      </c>
      <c r="K1758" s="1">
        <v>40998</v>
      </c>
      <c r="L1758">
        <v>4500</v>
      </c>
      <c r="M1758">
        <v>7.74</v>
      </c>
      <c r="N1758">
        <v>0</v>
      </c>
      <c r="O1758">
        <v>0</v>
      </c>
      <c r="P1758" s="1">
        <v>40543</v>
      </c>
      <c r="Q1758">
        <v>0</v>
      </c>
      <c r="R1758" t="s">
        <v>43</v>
      </c>
      <c r="S1758">
        <v>9.1</v>
      </c>
      <c r="T1758" t="s">
        <v>32</v>
      </c>
      <c r="U1758" t="s">
        <v>40</v>
      </c>
      <c r="V1758" t="s">
        <v>34</v>
      </c>
      <c r="W1758" t="s">
        <v>34</v>
      </c>
      <c r="X1758" t="s">
        <v>2077</v>
      </c>
      <c r="Y1758">
        <v>2012</v>
      </c>
      <c r="Z1758">
        <v>2012</v>
      </c>
      <c r="AA1758">
        <v>0.39</v>
      </c>
    </row>
    <row r="1759" spans="1:27" x14ac:dyDescent="0.25">
      <c r="A1759" t="s">
        <v>2074</v>
      </c>
      <c r="B1759" t="s">
        <v>412</v>
      </c>
      <c r="C1759" t="s">
        <v>2097</v>
      </c>
      <c r="D1759" t="s">
        <v>30</v>
      </c>
      <c r="E1759" s="1">
        <v>41269</v>
      </c>
      <c r="F1759">
        <v>40983</v>
      </c>
      <c r="G1759">
        <v>8.25</v>
      </c>
      <c r="H1759">
        <v>10.9</v>
      </c>
      <c r="I1759">
        <v>48.4</v>
      </c>
      <c r="J1759">
        <v>1222625</v>
      </c>
      <c r="K1759" s="1">
        <v>41269</v>
      </c>
      <c r="L1759">
        <v>27688</v>
      </c>
      <c r="M1759">
        <v>7.64</v>
      </c>
      <c r="N1759">
        <v>9.8000000000000007</v>
      </c>
      <c r="O1759">
        <v>47</v>
      </c>
      <c r="P1759" s="1">
        <v>40908</v>
      </c>
      <c r="Q1759">
        <v>0</v>
      </c>
      <c r="R1759" t="s">
        <v>43</v>
      </c>
      <c r="S1759">
        <v>8.93333333333333</v>
      </c>
      <c r="T1759" t="s">
        <v>32</v>
      </c>
      <c r="U1759" t="s">
        <v>40</v>
      </c>
      <c r="V1759" t="s">
        <v>41</v>
      </c>
      <c r="W1759" t="s">
        <v>34</v>
      </c>
      <c r="X1759" t="s">
        <v>2077</v>
      </c>
      <c r="Y1759">
        <v>2012</v>
      </c>
      <c r="Z1759">
        <v>2012</v>
      </c>
      <c r="AA1759">
        <v>0.39</v>
      </c>
    </row>
    <row r="1760" spans="1:27" x14ac:dyDescent="0.25">
      <c r="A1760" t="s">
        <v>2074</v>
      </c>
      <c r="B1760" t="s">
        <v>412</v>
      </c>
      <c r="C1760" t="s">
        <v>2098</v>
      </c>
      <c r="D1760" t="s">
        <v>38</v>
      </c>
      <c r="E1760" s="1">
        <v>41269</v>
      </c>
      <c r="F1760">
        <v>10088</v>
      </c>
      <c r="G1760">
        <v>8.25</v>
      </c>
      <c r="H1760">
        <v>10.9</v>
      </c>
      <c r="I1760">
        <v>48.4</v>
      </c>
      <c r="J1760">
        <v>210004</v>
      </c>
      <c r="K1760" s="1">
        <v>41269</v>
      </c>
      <c r="L1760">
        <v>6700</v>
      </c>
      <c r="M1760">
        <v>7.64</v>
      </c>
      <c r="N1760">
        <v>9.8000000000000007</v>
      </c>
      <c r="O1760">
        <v>47</v>
      </c>
      <c r="P1760" s="1">
        <v>40908</v>
      </c>
      <c r="Q1760">
        <v>0</v>
      </c>
      <c r="R1760" t="s">
        <v>43</v>
      </c>
      <c r="S1760">
        <v>8.93333333333333</v>
      </c>
      <c r="T1760" t="s">
        <v>39</v>
      </c>
      <c r="U1760" t="s">
        <v>40</v>
      </c>
      <c r="V1760" t="s">
        <v>41</v>
      </c>
      <c r="W1760" t="s">
        <v>34</v>
      </c>
      <c r="X1760" t="s">
        <v>2077</v>
      </c>
      <c r="Y1760">
        <v>2012</v>
      </c>
      <c r="Z1760">
        <v>2012</v>
      </c>
      <c r="AA1760">
        <v>0.39</v>
      </c>
    </row>
    <row r="1761" spans="1:27" x14ac:dyDescent="0.25">
      <c r="A1761" t="s">
        <v>2074</v>
      </c>
      <c r="B1761" t="s">
        <v>145</v>
      </c>
      <c r="C1761" t="s">
        <v>2099</v>
      </c>
      <c r="D1761" t="s">
        <v>30</v>
      </c>
      <c r="E1761" s="1">
        <v>41612</v>
      </c>
      <c r="F1761">
        <v>36933.862999999998</v>
      </c>
      <c r="G1761">
        <v>7.75</v>
      </c>
      <c r="H1761">
        <v>10</v>
      </c>
      <c r="I1761">
        <v>52.22</v>
      </c>
      <c r="J1761">
        <v>824380.73199999996</v>
      </c>
      <c r="K1761" s="1">
        <v>41612</v>
      </c>
      <c r="L1761">
        <v>16996.742999999999</v>
      </c>
      <c r="M1761">
        <v>7.36</v>
      </c>
      <c r="N1761">
        <v>9.5</v>
      </c>
      <c r="O1761">
        <v>49.1</v>
      </c>
      <c r="P1761" s="1">
        <v>41090</v>
      </c>
      <c r="Q1761">
        <v>811157.64599999995</v>
      </c>
      <c r="R1761" t="s">
        <v>51</v>
      </c>
      <c r="S1761">
        <v>10.9</v>
      </c>
      <c r="T1761" t="s">
        <v>32</v>
      </c>
      <c r="U1761" t="s">
        <v>33</v>
      </c>
      <c r="V1761" t="s">
        <v>34</v>
      </c>
      <c r="W1761" t="s">
        <v>34</v>
      </c>
      <c r="X1761" t="s">
        <v>2077</v>
      </c>
      <c r="Y1761">
        <v>2013</v>
      </c>
      <c r="Z1761">
        <v>2013</v>
      </c>
      <c r="AA1761">
        <v>0.39</v>
      </c>
    </row>
    <row r="1762" spans="1:27" x14ac:dyDescent="0.25">
      <c r="A1762" t="s">
        <v>2074</v>
      </c>
      <c r="B1762" t="s">
        <v>2075</v>
      </c>
      <c r="C1762" t="s">
        <v>2100</v>
      </c>
      <c r="D1762" t="s">
        <v>30</v>
      </c>
      <c r="E1762" s="1">
        <v>41450</v>
      </c>
      <c r="F1762">
        <v>31900</v>
      </c>
      <c r="G1762">
        <v>7.8</v>
      </c>
      <c r="H1762">
        <v>9.8000000000000007</v>
      </c>
      <c r="I1762">
        <v>48</v>
      </c>
      <c r="J1762">
        <v>2621991.642</v>
      </c>
      <c r="K1762" s="1">
        <v>41450</v>
      </c>
      <c r="L1762">
        <v>52300</v>
      </c>
      <c r="M1762">
        <v>7.77</v>
      </c>
      <c r="N1762">
        <v>9.8000000000000007</v>
      </c>
      <c r="O1762">
        <v>48</v>
      </c>
      <c r="P1762" s="1">
        <v>41090</v>
      </c>
      <c r="Q1762">
        <v>2621991.642</v>
      </c>
      <c r="R1762" t="s">
        <v>51</v>
      </c>
      <c r="S1762">
        <v>4.8</v>
      </c>
      <c r="T1762" t="s">
        <v>32</v>
      </c>
      <c r="U1762" t="s">
        <v>40</v>
      </c>
      <c r="V1762" t="s">
        <v>34</v>
      </c>
      <c r="W1762" t="s">
        <v>34</v>
      </c>
      <c r="X1762" t="s">
        <v>2077</v>
      </c>
      <c r="Y1762">
        <v>2013</v>
      </c>
      <c r="Z1762">
        <v>2013</v>
      </c>
      <c r="AA1762">
        <v>0.39</v>
      </c>
    </row>
    <row r="1763" spans="1:27" x14ac:dyDescent="0.25">
      <c r="A1763" t="s">
        <v>2074</v>
      </c>
      <c r="B1763" t="s">
        <v>2075</v>
      </c>
      <c r="C1763" t="s">
        <v>2101</v>
      </c>
      <c r="D1763" t="s">
        <v>38</v>
      </c>
      <c r="E1763" s="1">
        <v>41450</v>
      </c>
      <c r="F1763">
        <v>-1240.1369999999999</v>
      </c>
      <c r="G1763">
        <v>7.8</v>
      </c>
      <c r="H1763">
        <v>9.8000000000000007</v>
      </c>
      <c r="I1763">
        <v>48</v>
      </c>
      <c r="J1763">
        <v>1592297.567</v>
      </c>
      <c r="K1763" s="1">
        <v>41450</v>
      </c>
      <c r="L1763">
        <v>9100</v>
      </c>
      <c r="M1763">
        <v>7.77</v>
      </c>
      <c r="N1763">
        <v>9.8000000000000007</v>
      </c>
      <c r="O1763">
        <v>48</v>
      </c>
      <c r="P1763" s="1">
        <v>41090</v>
      </c>
      <c r="Q1763">
        <v>1592297.567</v>
      </c>
      <c r="R1763" t="s">
        <v>51</v>
      </c>
      <c r="S1763">
        <v>4.8</v>
      </c>
      <c r="T1763" t="s">
        <v>39</v>
      </c>
      <c r="U1763" t="s">
        <v>40</v>
      </c>
      <c r="V1763" t="s">
        <v>34</v>
      </c>
      <c r="W1763" t="s">
        <v>34</v>
      </c>
      <c r="X1763" t="s">
        <v>2077</v>
      </c>
      <c r="Y1763">
        <v>2013</v>
      </c>
      <c r="Z1763">
        <v>2013</v>
      </c>
      <c r="AA1763">
        <v>0.39</v>
      </c>
    </row>
    <row r="1764" spans="1:27" x14ac:dyDescent="0.25">
      <c r="A1764" t="s">
        <v>2074</v>
      </c>
      <c r="B1764" t="s">
        <v>412</v>
      </c>
      <c r="C1764" t="s">
        <v>2102</v>
      </c>
      <c r="D1764" t="s">
        <v>30</v>
      </c>
      <c r="E1764" s="1">
        <v>41968</v>
      </c>
      <c r="F1764">
        <v>18201</v>
      </c>
      <c r="G1764">
        <v>7.71</v>
      </c>
      <c r="H1764">
        <v>10.1</v>
      </c>
      <c r="I1764">
        <v>49</v>
      </c>
      <c r="J1764">
        <v>1365444</v>
      </c>
      <c r="K1764" s="1">
        <v>41968</v>
      </c>
      <c r="L1764">
        <v>7000</v>
      </c>
      <c r="M1764">
        <v>0</v>
      </c>
      <c r="N1764">
        <v>0</v>
      </c>
      <c r="O1764">
        <v>0</v>
      </c>
      <c r="P1764" s="1">
        <v>41455</v>
      </c>
      <c r="Q1764">
        <v>0</v>
      </c>
      <c r="R1764" t="s">
        <v>43</v>
      </c>
      <c r="S1764">
        <v>9.8000000000000007</v>
      </c>
      <c r="T1764" t="s">
        <v>32</v>
      </c>
      <c r="U1764" t="s">
        <v>40</v>
      </c>
      <c r="V1764" t="s">
        <v>34</v>
      </c>
      <c r="W1764" t="s">
        <v>34</v>
      </c>
      <c r="X1764" t="s">
        <v>2077</v>
      </c>
      <c r="Y1764">
        <v>2014</v>
      </c>
      <c r="Z1764">
        <v>2014</v>
      </c>
      <c r="AA1764">
        <v>0.39</v>
      </c>
    </row>
    <row r="1765" spans="1:27" x14ac:dyDescent="0.25">
      <c r="A1765" t="s">
        <v>2074</v>
      </c>
      <c r="B1765" t="s">
        <v>412</v>
      </c>
      <c r="C1765" t="s">
        <v>2103</v>
      </c>
      <c r="D1765" t="s">
        <v>38</v>
      </c>
      <c r="E1765" s="1">
        <v>41968</v>
      </c>
      <c r="F1765">
        <v>12135</v>
      </c>
      <c r="G1765">
        <v>7.71</v>
      </c>
      <c r="H1765">
        <v>10.1</v>
      </c>
      <c r="I1765">
        <v>49</v>
      </c>
      <c r="J1765">
        <v>242844</v>
      </c>
      <c r="K1765" s="1">
        <v>41968</v>
      </c>
      <c r="L1765">
        <v>8500</v>
      </c>
      <c r="M1765">
        <v>0</v>
      </c>
      <c r="N1765">
        <v>0</v>
      </c>
      <c r="O1765">
        <v>0</v>
      </c>
      <c r="P1765" s="1">
        <v>41455</v>
      </c>
      <c r="Q1765">
        <v>0</v>
      </c>
      <c r="R1765" t="s">
        <v>43</v>
      </c>
      <c r="S1765">
        <v>9.8000000000000007</v>
      </c>
      <c r="T1765" t="s">
        <v>39</v>
      </c>
      <c r="U1765" t="s">
        <v>40</v>
      </c>
      <c r="V1765" t="s">
        <v>34</v>
      </c>
      <c r="W1765" t="s">
        <v>34</v>
      </c>
      <c r="X1765" t="s">
        <v>2077</v>
      </c>
      <c r="Y1765">
        <v>2014</v>
      </c>
      <c r="Z1765">
        <v>2014</v>
      </c>
      <c r="AA1765">
        <v>0.39</v>
      </c>
    </row>
    <row r="1766" spans="1:27" x14ac:dyDescent="0.25">
      <c r="A1766" t="s">
        <v>2074</v>
      </c>
      <c r="B1766" t="s">
        <v>145</v>
      </c>
      <c r="C1766" t="s">
        <v>2104</v>
      </c>
      <c r="D1766" t="s">
        <v>30</v>
      </c>
      <c r="E1766" s="1">
        <v>42088</v>
      </c>
      <c r="F1766">
        <v>30400</v>
      </c>
      <c r="G1766">
        <v>7.67</v>
      </c>
      <c r="H1766">
        <v>10</v>
      </c>
      <c r="I1766">
        <v>51.73</v>
      </c>
      <c r="J1766">
        <v>829000</v>
      </c>
      <c r="K1766" s="1">
        <v>42088</v>
      </c>
      <c r="L1766">
        <v>9568.4639999999999</v>
      </c>
      <c r="M1766">
        <v>7.3</v>
      </c>
      <c r="N1766">
        <v>9.5</v>
      </c>
      <c r="O1766">
        <v>49.1</v>
      </c>
      <c r="P1766" s="1">
        <v>41639</v>
      </c>
      <c r="Q1766">
        <v>818890.93099999998</v>
      </c>
      <c r="R1766" t="s">
        <v>31</v>
      </c>
      <c r="S1766">
        <v>10.9333333333333</v>
      </c>
      <c r="T1766" t="s">
        <v>32</v>
      </c>
      <c r="U1766" t="s">
        <v>33</v>
      </c>
      <c r="V1766" t="s">
        <v>34</v>
      </c>
      <c r="W1766" t="s">
        <v>34</v>
      </c>
      <c r="X1766" t="s">
        <v>2077</v>
      </c>
      <c r="Y1766">
        <v>2015</v>
      </c>
      <c r="Z1766">
        <v>2015</v>
      </c>
      <c r="AA1766">
        <v>0.39</v>
      </c>
    </row>
    <row r="1767" spans="1:27" x14ac:dyDescent="0.25">
      <c r="A1767" t="s">
        <v>2074</v>
      </c>
      <c r="B1767" t="s">
        <v>412</v>
      </c>
      <c r="C1767" t="s">
        <v>2105</v>
      </c>
      <c r="D1767" t="s">
        <v>30</v>
      </c>
      <c r="E1767" s="1">
        <v>42375</v>
      </c>
      <c r="F1767">
        <v>33229</v>
      </c>
      <c r="G1767">
        <v>7.46</v>
      </c>
      <c r="H1767">
        <v>9.9</v>
      </c>
      <c r="I1767">
        <v>48</v>
      </c>
      <c r="J1767">
        <v>1464296</v>
      </c>
      <c r="K1767" s="1">
        <v>42375</v>
      </c>
      <c r="L1767">
        <v>-8110</v>
      </c>
      <c r="M1767">
        <v>7.29</v>
      </c>
      <c r="N1767">
        <v>9.5</v>
      </c>
      <c r="O1767">
        <v>48.5</v>
      </c>
      <c r="P1767" s="1">
        <v>41912</v>
      </c>
      <c r="Q1767">
        <v>1315891</v>
      </c>
      <c r="R1767" t="s">
        <v>43</v>
      </c>
      <c r="S1767">
        <v>11.033333333333299</v>
      </c>
      <c r="T1767" t="s">
        <v>32</v>
      </c>
      <c r="U1767" t="s">
        <v>40</v>
      </c>
      <c r="V1767" t="s">
        <v>34</v>
      </c>
      <c r="W1767" t="s">
        <v>34</v>
      </c>
      <c r="X1767" t="s">
        <v>2077</v>
      </c>
      <c r="Y1767">
        <v>2016</v>
      </c>
      <c r="Z1767">
        <v>2016</v>
      </c>
      <c r="AA1767">
        <v>0.39</v>
      </c>
    </row>
    <row r="1768" spans="1:27" x14ac:dyDescent="0.25">
      <c r="A1768" t="s">
        <v>2074</v>
      </c>
      <c r="B1768" t="s">
        <v>412</v>
      </c>
      <c r="C1768" t="s">
        <v>2106</v>
      </c>
      <c r="D1768" t="s">
        <v>38</v>
      </c>
      <c r="E1768" s="1">
        <v>42375</v>
      </c>
      <c r="F1768">
        <v>12021</v>
      </c>
      <c r="G1768">
        <v>7.46</v>
      </c>
      <c r="H1768">
        <v>9.9</v>
      </c>
      <c r="I1768">
        <v>48</v>
      </c>
      <c r="J1768">
        <v>286086</v>
      </c>
      <c r="K1768" s="1">
        <v>42375</v>
      </c>
      <c r="L1768">
        <v>10824</v>
      </c>
      <c r="M1768">
        <v>7.29</v>
      </c>
      <c r="N1768">
        <v>9.5</v>
      </c>
      <c r="O1768">
        <v>48.5</v>
      </c>
      <c r="P1768" s="1">
        <v>41912</v>
      </c>
      <c r="Q1768">
        <v>263655</v>
      </c>
      <c r="R1768" t="s">
        <v>43</v>
      </c>
      <c r="S1768">
        <v>11.033333333333299</v>
      </c>
      <c r="T1768" t="s">
        <v>39</v>
      </c>
      <c r="U1768" t="s">
        <v>40</v>
      </c>
      <c r="V1768" t="s">
        <v>34</v>
      </c>
      <c r="W1768" t="s">
        <v>34</v>
      </c>
      <c r="X1768" t="s">
        <v>2077</v>
      </c>
      <c r="Y1768">
        <v>2016</v>
      </c>
      <c r="Z1768">
        <v>2016</v>
      </c>
      <c r="AA1768">
        <v>0.39</v>
      </c>
    </row>
    <row r="1769" spans="1:27" x14ac:dyDescent="0.25">
      <c r="A1769" t="s">
        <v>2074</v>
      </c>
      <c r="B1769" t="s">
        <v>145</v>
      </c>
      <c r="C1769" t="s">
        <v>2107</v>
      </c>
      <c r="D1769" t="s">
        <v>30</v>
      </c>
      <c r="E1769" s="1">
        <v>42614</v>
      </c>
      <c r="F1769">
        <v>20300</v>
      </c>
      <c r="G1769">
        <v>7.3</v>
      </c>
      <c r="H1769">
        <v>9.5</v>
      </c>
      <c r="I1769">
        <v>49.1</v>
      </c>
      <c r="J1769">
        <v>874152.94</v>
      </c>
      <c r="K1769" s="1">
        <v>42614</v>
      </c>
      <c r="L1769">
        <v>13675.316999999999</v>
      </c>
      <c r="M1769">
        <v>7.3</v>
      </c>
      <c r="N1769">
        <v>9.5</v>
      </c>
      <c r="O1769">
        <v>49.1</v>
      </c>
      <c r="P1769" s="1">
        <v>42185</v>
      </c>
      <c r="Q1769">
        <v>808328.12899999996</v>
      </c>
      <c r="R1769" t="s">
        <v>51</v>
      </c>
      <c r="S1769">
        <v>9.36666666666666</v>
      </c>
      <c r="T1769" t="s">
        <v>32</v>
      </c>
      <c r="U1769" t="s">
        <v>33</v>
      </c>
      <c r="V1769" t="s">
        <v>41</v>
      </c>
      <c r="W1769" t="s">
        <v>34</v>
      </c>
      <c r="X1769" t="s">
        <v>2077</v>
      </c>
      <c r="Y1769">
        <v>2016</v>
      </c>
      <c r="Z1769">
        <v>2016</v>
      </c>
      <c r="AA1769">
        <v>0.39</v>
      </c>
    </row>
    <row r="1770" spans="1:27" x14ac:dyDescent="0.25">
      <c r="A1770" t="s">
        <v>2074</v>
      </c>
      <c r="B1770" t="s">
        <v>1566</v>
      </c>
      <c r="C1770" t="s">
        <v>2108</v>
      </c>
      <c r="D1770" t="s">
        <v>38</v>
      </c>
      <c r="E1770" s="1">
        <v>42558</v>
      </c>
      <c r="F1770">
        <v>10514.548000000001</v>
      </c>
      <c r="G1770">
        <v>7.65</v>
      </c>
      <c r="H1770">
        <v>10</v>
      </c>
      <c r="I1770">
        <v>50</v>
      </c>
      <c r="J1770">
        <v>289683.96299999999</v>
      </c>
      <c r="K1770" s="1">
        <v>42558</v>
      </c>
      <c r="L1770">
        <v>4000</v>
      </c>
      <c r="M1770">
        <v>7.35</v>
      </c>
      <c r="N1770">
        <v>0</v>
      </c>
      <c r="O1770">
        <v>0</v>
      </c>
      <c r="P1770" t="s">
        <v>43</v>
      </c>
      <c r="Q1770">
        <v>0</v>
      </c>
      <c r="R1770" t="s">
        <v>43</v>
      </c>
      <c r="S1770">
        <v>7.3</v>
      </c>
      <c r="T1770" t="s">
        <v>39</v>
      </c>
      <c r="U1770" t="s">
        <v>40</v>
      </c>
      <c r="V1770" t="s">
        <v>34</v>
      </c>
      <c r="W1770" t="s">
        <v>34</v>
      </c>
      <c r="X1770" t="s">
        <v>2077</v>
      </c>
      <c r="Y1770">
        <v>2016</v>
      </c>
      <c r="Z1770">
        <v>2016</v>
      </c>
      <c r="AA1770">
        <v>0.39</v>
      </c>
    </row>
    <row r="1771" spans="1:27" x14ac:dyDescent="0.25">
      <c r="A1771" t="s">
        <v>2074</v>
      </c>
      <c r="B1771" t="s">
        <v>412</v>
      </c>
      <c r="C1771" t="s">
        <v>2109</v>
      </c>
      <c r="D1771" t="s">
        <v>30</v>
      </c>
      <c r="E1771" s="1">
        <v>42719</v>
      </c>
      <c r="F1771">
        <v>48869</v>
      </c>
      <c r="G1771">
        <v>7.64</v>
      </c>
      <c r="H1771">
        <v>9.9</v>
      </c>
      <c r="I1771">
        <v>48.5</v>
      </c>
      <c r="J1771">
        <v>1494590</v>
      </c>
      <c r="K1771" s="1">
        <v>42719</v>
      </c>
      <c r="L1771">
        <v>0</v>
      </c>
      <c r="M1771">
        <v>0</v>
      </c>
      <c r="N1771">
        <v>0</v>
      </c>
      <c r="O1771">
        <v>0</v>
      </c>
      <c r="P1771" t="s">
        <v>43</v>
      </c>
      <c r="Q1771">
        <v>0</v>
      </c>
      <c r="R1771" t="s">
        <v>43</v>
      </c>
      <c r="S1771">
        <v>10</v>
      </c>
      <c r="T1771" t="s">
        <v>32</v>
      </c>
      <c r="U1771" t="s">
        <v>33</v>
      </c>
      <c r="V1771" t="s">
        <v>34</v>
      </c>
      <c r="W1771" t="s">
        <v>34</v>
      </c>
      <c r="X1771" t="s">
        <v>2077</v>
      </c>
      <c r="Y1771">
        <v>2016</v>
      </c>
      <c r="Z1771">
        <v>2016</v>
      </c>
      <c r="AA1771">
        <v>0.39</v>
      </c>
    </row>
    <row r="1772" spans="1:27" x14ac:dyDescent="0.25">
      <c r="A1772" t="s">
        <v>2074</v>
      </c>
      <c r="B1772" t="s">
        <v>412</v>
      </c>
      <c r="C1772" t="s">
        <v>2110</v>
      </c>
      <c r="D1772" t="s">
        <v>38</v>
      </c>
      <c r="E1772" s="1">
        <v>42719</v>
      </c>
      <c r="F1772">
        <v>5300</v>
      </c>
      <c r="G1772">
        <v>7.64</v>
      </c>
      <c r="H1772">
        <v>9.9</v>
      </c>
      <c r="I1772">
        <v>48.5</v>
      </c>
      <c r="J1772">
        <v>302859</v>
      </c>
      <c r="K1772" s="1">
        <v>42719</v>
      </c>
      <c r="L1772">
        <v>0</v>
      </c>
      <c r="M1772">
        <v>0</v>
      </c>
      <c r="N1772">
        <v>0</v>
      </c>
      <c r="O1772">
        <v>0</v>
      </c>
      <c r="P1772" t="s">
        <v>43</v>
      </c>
      <c r="Q1772">
        <v>0</v>
      </c>
      <c r="R1772" t="s">
        <v>43</v>
      </c>
      <c r="S1772">
        <v>10</v>
      </c>
      <c r="T1772" t="s">
        <v>39</v>
      </c>
      <c r="U1772" t="s">
        <v>33</v>
      </c>
      <c r="V1772" t="s">
        <v>34</v>
      </c>
      <c r="W1772" t="s">
        <v>34</v>
      </c>
      <c r="X1772" t="s">
        <v>2077</v>
      </c>
      <c r="Y1772">
        <v>2016</v>
      </c>
      <c r="Z1772">
        <v>2016</v>
      </c>
      <c r="AA1772">
        <v>0.39</v>
      </c>
    </row>
    <row r="1773" spans="1:27" x14ac:dyDescent="0.25">
      <c r="A1773" t="s">
        <v>2074</v>
      </c>
      <c r="B1773" t="s">
        <v>2075</v>
      </c>
      <c r="C1773" t="s">
        <v>2111</v>
      </c>
      <c r="D1773" t="s">
        <v>30</v>
      </c>
      <c r="E1773" s="1">
        <v>43074</v>
      </c>
      <c r="F1773">
        <v>144032.06599999999</v>
      </c>
      <c r="G1773">
        <v>7.74</v>
      </c>
      <c r="H1773">
        <v>9.8000000000000007</v>
      </c>
      <c r="I1773">
        <v>48.5</v>
      </c>
      <c r="J1773">
        <v>5097747.7699999996</v>
      </c>
      <c r="K1773" s="1">
        <v>43074</v>
      </c>
      <c r="L1773">
        <v>106368.556</v>
      </c>
      <c r="M1773">
        <v>7.6</v>
      </c>
      <c r="N1773">
        <v>9.5</v>
      </c>
      <c r="O1773">
        <v>48.5</v>
      </c>
      <c r="P1773" s="1">
        <v>42643</v>
      </c>
      <c r="Q1773">
        <v>5166534.2719999999</v>
      </c>
      <c r="R1773" t="s">
        <v>31</v>
      </c>
      <c r="S1773">
        <v>10.8666666666666</v>
      </c>
      <c r="T1773" t="s">
        <v>32</v>
      </c>
      <c r="U1773" t="s">
        <v>40</v>
      </c>
      <c r="V1773" t="s">
        <v>34</v>
      </c>
      <c r="W1773" t="s">
        <v>34</v>
      </c>
      <c r="X1773" t="s">
        <v>2077</v>
      </c>
      <c r="Y1773">
        <v>2017</v>
      </c>
      <c r="Z1773">
        <v>2017</v>
      </c>
      <c r="AA1773">
        <v>0.39</v>
      </c>
    </row>
    <row r="1774" spans="1:27" x14ac:dyDescent="0.25">
      <c r="A1774" t="s">
        <v>2074</v>
      </c>
      <c r="B1774" t="s">
        <v>2075</v>
      </c>
      <c r="C1774" t="s">
        <v>2112</v>
      </c>
      <c r="D1774" t="s">
        <v>38</v>
      </c>
      <c r="E1774" s="1">
        <v>43074</v>
      </c>
      <c r="F1774">
        <v>22812.69</v>
      </c>
      <c r="G1774">
        <v>7.74</v>
      </c>
      <c r="H1774">
        <v>9.8000000000000007</v>
      </c>
      <c r="I1774">
        <v>48.5</v>
      </c>
      <c r="J1774">
        <v>1760693.6329999999</v>
      </c>
      <c r="K1774" s="1">
        <v>43074</v>
      </c>
      <c r="L1774">
        <v>16633.050999999999</v>
      </c>
      <c r="M1774">
        <v>7.6</v>
      </c>
      <c r="N1774">
        <v>9.5</v>
      </c>
      <c r="O1774">
        <v>48.5</v>
      </c>
      <c r="P1774" s="1">
        <v>43008</v>
      </c>
      <c r="Q1774">
        <v>1765436.9790000001</v>
      </c>
      <c r="R1774" t="s">
        <v>31</v>
      </c>
      <c r="S1774">
        <v>10.8666666666666</v>
      </c>
      <c r="T1774" t="s">
        <v>39</v>
      </c>
      <c r="U1774" t="s">
        <v>40</v>
      </c>
      <c r="V1774" t="s">
        <v>34</v>
      </c>
      <c r="W1774" t="s">
        <v>34</v>
      </c>
      <c r="X1774" t="s">
        <v>2077</v>
      </c>
      <c r="Y1774">
        <v>2017</v>
      </c>
      <c r="Z1774">
        <v>2017</v>
      </c>
      <c r="AA1774">
        <v>0.39</v>
      </c>
    </row>
    <row r="1775" spans="1:27" x14ac:dyDescent="0.25">
      <c r="A1775" t="s">
        <v>2074</v>
      </c>
      <c r="B1775" t="s">
        <v>412</v>
      </c>
      <c r="C1775" t="s">
        <v>2113</v>
      </c>
      <c r="D1775" t="s">
        <v>30</v>
      </c>
      <c r="E1775" s="1">
        <v>43216</v>
      </c>
      <c r="F1775">
        <v>50300</v>
      </c>
      <c r="G1775">
        <v>7.76</v>
      </c>
      <c r="H1775">
        <v>9.9</v>
      </c>
      <c r="I1775">
        <v>50</v>
      </c>
      <c r="J1775">
        <v>1592165</v>
      </c>
      <c r="K1775" s="1">
        <v>43216</v>
      </c>
      <c r="L1775">
        <v>10800</v>
      </c>
      <c r="M1775">
        <v>7.5</v>
      </c>
      <c r="N1775">
        <v>9.5</v>
      </c>
      <c r="O1775">
        <v>48.5</v>
      </c>
      <c r="P1775" s="1">
        <v>42735</v>
      </c>
      <c r="Q1775">
        <v>1523129</v>
      </c>
      <c r="R1775" t="s">
        <v>31</v>
      </c>
      <c r="S1775">
        <v>11.1666666666666</v>
      </c>
      <c r="T1775" t="s">
        <v>32</v>
      </c>
      <c r="U1775" t="s">
        <v>33</v>
      </c>
      <c r="V1775" t="s">
        <v>34</v>
      </c>
      <c r="W1775" t="s">
        <v>34</v>
      </c>
      <c r="X1775" t="s">
        <v>2077</v>
      </c>
      <c r="Y1775">
        <v>2018</v>
      </c>
      <c r="Z1775">
        <v>2018</v>
      </c>
      <c r="AA1775">
        <v>0.25</v>
      </c>
    </row>
    <row r="1776" spans="1:27" x14ac:dyDescent="0.25">
      <c r="A1776" t="s">
        <v>2074</v>
      </c>
      <c r="B1776" t="s">
        <v>412</v>
      </c>
      <c r="C1776" t="s">
        <v>2114</v>
      </c>
      <c r="D1776" t="s">
        <v>38</v>
      </c>
      <c r="E1776" s="1">
        <v>43216</v>
      </c>
      <c r="F1776">
        <v>7600</v>
      </c>
      <c r="G1776">
        <v>7.76</v>
      </c>
      <c r="H1776">
        <v>9.9</v>
      </c>
      <c r="I1776">
        <v>50</v>
      </c>
      <c r="J1776">
        <v>319539</v>
      </c>
      <c r="K1776" s="1">
        <v>43216</v>
      </c>
      <c r="L1776">
        <v>-2100</v>
      </c>
      <c r="M1776">
        <v>7.5</v>
      </c>
      <c r="N1776">
        <v>9.5</v>
      </c>
      <c r="O1776">
        <v>48.5</v>
      </c>
      <c r="P1776" s="1">
        <v>42735</v>
      </c>
      <c r="Q1776">
        <v>310099</v>
      </c>
      <c r="R1776" t="s">
        <v>31</v>
      </c>
      <c r="S1776">
        <v>11.1666666666666</v>
      </c>
      <c r="T1776" t="s">
        <v>39</v>
      </c>
      <c r="U1776" t="s">
        <v>33</v>
      </c>
      <c r="V1776" t="s">
        <v>34</v>
      </c>
      <c r="W1776" t="s">
        <v>34</v>
      </c>
      <c r="X1776" t="s">
        <v>2077</v>
      </c>
      <c r="Y1776">
        <v>2018</v>
      </c>
      <c r="Z1776">
        <v>2018</v>
      </c>
      <c r="AA1776">
        <v>0.25</v>
      </c>
    </row>
    <row r="1777" spans="1:27" x14ac:dyDescent="0.25">
      <c r="A1777" t="s">
        <v>2074</v>
      </c>
      <c r="B1777" t="s">
        <v>1566</v>
      </c>
      <c r="C1777" t="s">
        <v>2115</v>
      </c>
      <c r="D1777" t="s">
        <v>38</v>
      </c>
      <c r="E1777" s="1">
        <v>43301</v>
      </c>
      <c r="F1777">
        <v>-1677.2139999999999</v>
      </c>
      <c r="G1777">
        <v>7.6</v>
      </c>
      <c r="H1777">
        <v>9.9</v>
      </c>
      <c r="I1777">
        <v>50</v>
      </c>
      <c r="J1777">
        <v>311355.995</v>
      </c>
      <c r="K1777" s="1">
        <v>43301</v>
      </c>
      <c r="L1777">
        <v>-2919.3649999999998</v>
      </c>
      <c r="M1777">
        <v>7.31</v>
      </c>
      <c r="N1777">
        <v>9.4</v>
      </c>
      <c r="O1777">
        <v>49</v>
      </c>
      <c r="P1777" s="1">
        <v>42735</v>
      </c>
      <c r="Q1777">
        <v>280726.62800000003</v>
      </c>
      <c r="R1777" t="s">
        <v>31</v>
      </c>
      <c r="S1777">
        <v>10.7666666666666</v>
      </c>
      <c r="T1777" t="s">
        <v>39</v>
      </c>
      <c r="U1777" t="s">
        <v>40</v>
      </c>
      <c r="V1777" t="s">
        <v>34</v>
      </c>
      <c r="W1777" t="s">
        <v>34</v>
      </c>
      <c r="X1777" t="s">
        <v>2077</v>
      </c>
      <c r="Y1777">
        <v>2018</v>
      </c>
      <c r="Z1777">
        <v>2018</v>
      </c>
      <c r="AA1777">
        <v>0.25</v>
      </c>
    </row>
    <row r="1778" spans="1:27" x14ac:dyDescent="0.25">
      <c r="A1778" t="s">
        <v>2074</v>
      </c>
      <c r="B1778" t="s">
        <v>2075</v>
      </c>
      <c r="C1778" t="s">
        <v>2116</v>
      </c>
      <c r="D1778" t="s">
        <v>30</v>
      </c>
      <c r="E1778" s="1">
        <v>43517</v>
      </c>
      <c r="F1778">
        <v>18850.552</v>
      </c>
      <c r="G1778">
        <v>0</v>
      </c>
      <c r="H1778">
        <v>0</v>
      </c>
      <c r="I1778">
        <v>0</v>
      </c>
      <c r="J1778">
        <v>5101822.3559999997</v>
      </c>
      <c r="K1778" s="1">
        <v>43517</v>
      </c>
      <c r="L1778">
        <v>0</v>
      </c>
      <c r="M1778">
        <v>0</v>
      </c>
      <c r="N1778">
        <v>0</v>
      </c>
      <c r="O1778">
        <v>0</v>
      </c>
      <c r="P1778" s="1">
        <v>43281</v>
      </c>
      <c r="Q1778">
        <v>0</v>
      </c>
      <c r="R1778" t="s">
        <v>51</v>
      </c>
      <c r="S1778">
        <v>3.5333333333333301</v>
      </c>
      <c r="T1778" t="s">
        <v>32</v>
      </c>
      <c r="U1778" t="s">
        <v>40</v>
      </c>
      <c r="V1778" t="s">
        <v>34</v>
      </c>
      <c r="W1778" t="s">
        <v>34</v>
      </c>
      <c r="X1778" t="s">
        <v>2077</v>
      </c>
      <c r="Y1778">
        <v>2019</v>
      </c>
      <c r="Z1778">
        <v>2019</v>
      </c>
      <c r="AA1778">
        <v>0.25</v>
      </c>
    </row>
    <row r="1779" spans="1:27" x14ac:dyDescent="0.25">
      <c r="A1779" t="s">
        <v>2074</v>
      </c>
      <c r="B1779" t="s">
        <v>2075</v>
      </c>
      <c r="C1779" t="s">
        <v>2117</v>
      </c>
      <c r="D1779" t="s">
        <v>38</v>
      </c>
      <c r="E1779" s="1">
        <v>43517</v>
      </c>
      <c r="F1779">
        <v>21660.994999999999</v>
      </c>
      <c r="G1779">
        <v>0</v>
      </c>
      <c r="H1779">
        <v>0</v>
      </c>
      <c r="I1779">
        <v>0</v>
      </c>
      <c r="J1779">
        <v>1863536.608</v>
      </c>
      <c r="K1779" s="1">
        <v>43517</v>
      </c>
      <c r="L1779">
        <v>21500</v>
      </c>
      <c r="M1779">
        <v>0</v>
      </c>
      <c r="N1779">
        <v>0</v>
      </c>
      <c r="O1779">
        <v>0</v>
      </c>
      <c r="P1779" s="1">
        <v>43281</v>
      </c>
      <c r="Q1779">
        <v>0</v>
      </c>
      <c r="R1779" t="s">
        <v>51</v>
      </c>
      <c r="S1779">
        <v>3.5333333333333301</v>
      </c>
      <c r="T1779" t="s">
        <v>39</v>
      </c>
      <c r="U1779" t="s">
        <v>40</v>
      </c>
      <c r="V1779" t="s">
        <v>34</v>
      </c>
      <c r="W1779" t="s">
        <v>34</v>
      </c>
      <c r="X1779" t="s">
        <v>2077</v>
      </c>
      <c r="Y1779">
        <v>2019</v>
      </c>
      <c r="Z1779">
        <v>2019</v>
      </c>
      <c r="AA1779">
        <v>0.25</v>
      </c>
    </row>
    <row r="1780" spans="1:27" x14ac:dyDescent="0.25">
      <c r="A1780" t="s">
        <v>2074</v>
      </c>
      <c r="B1780" t="s">
        <v>1547</v>
      </c>
      <c r="C1780" t="s">
        <v>2118</v>
      </c>
      <c r="D1780" t="s">
        <v>38</v>
      </c>
      <c r="E1780" s="1">
        <v>43759</v>
      </c>
      <c r="F1780">
        <v>8312.0439999999999</v>
      </c>
      <c r="G1780">
        <v>7.63</v>
      </c>
      <c r="H1780">
        <v>10.3</v>
      </c>
      <c r="I1780">
        <v>49.5</v>
      </c>
      <c r="J1780">
        <v>186478.943</v>
      </c>
      <c r="K1780" s="1">
        <v>43759</v>
      </c>
      <c r="L1780">
        <v>5138.5309999999999</v>
      </c>
      <c r="M1780">
        <v>7.16</v>
      </c>
      <c r="N1780">
        <v>9.4</v>
      </c>
      <c r="O1780">
        <v>49</v>
      </c>
      <c r="P1780" s="1">
        <v>43373</v>
      </c>
      <c r="Q1780">
        <v>173749.62100000001</v>
      </c>
      <c r="R1780" t="s">
        <v>31</v>
      </c>
      <c r="S1780">
        <v>9.8000000000000007</v>
      </c>
      <c r="T1780" t="s">
        <v>39</v>
      </c>
      <c r="U1780" t="s">
        <v>40</v>
      </c>
      <c r="V1780" t="s">
        <v>34</v>
      </c>
      <c r="W1780" t="s">
        <v>34</v>
      </c>
      <c r="X1780" t="s">
        <v>2077</v>
      </c>
      <c r="Y1780">
        <v>2019</v>
      </c>
      <c r="Z1780">
        <v>2019</v>
      </c>
      <c r="AA1780">
        <v>0.25</v>
      </c>
    </row>
    <row r="1781" spans="1:27" x14ac:dyDescent="0.25">
      <c r="A1781" t="s">
        <v>2074</v>
      </c>
      <c r="B1781" t="s">
        <v>1566</v>
      </c>
      <c r="C1781" t="s">
        <v>2119</v>
      </c>
      <c r="D1781" t="s">
        <v>38</v>
      </c>
      <c r="E1781" s="1">
        <v>43864</v>
      </c>
      <c r="F1781">
        <v>12708.529</v>
      </c>
      <c r="G1781">
        <v>7.73</v>
      </c>
      <c r="H1781">
        <v>10.3</v>
      </c>
      <c r="I1781">
        <v>50</v>
      </c>
      <c r="J1781">
        <v>405155.11900000001</v>
      </c>
      <c r="K1781" s="1">
        <v>43864</v>
      </c>
      <c r="L1781">
        <v>6500</v>
      </c>
      <c r="M1781">
        <v>7.24</v>
      </c>
      <c r="N1781">
        <v>9.4</v>
      </c>
      <c r="O1781">
        <v>49.1</v>
      </c>
      <c r="P1781" s="1">
        <v>43465</v>
      </c>
      <c r="Q1781">
        <v>0</v>
      </c>
      <c r="R1781" t="s">
        <v>43</v>
      </c>
      <c r="S1781">
        <v>10.3666666666666</v>
      </c>
      <c r="T1781" t="s">
        <v>39</v>
      </c>
      <c r="U1781" t="s">
        <v>40</v>
      </c>
      <c r="V1781" t="s">
        <v>34</v>
      </c>
      <c r="W1781" t="s">
        <v>34</v>
      </c>
      <c r="X1781" t="s">
        <v>2077</v>
      </c>
      <c r="Y1781">
        <v>2020</v>
      </c>
      <c r="Z1781">
        <v>2020</v>
      </c>
      <c r="AA1781">
        <v>0.25</v>
      </c>
    </row>
    <row r="1782" spans="1:27" x14ac:dyDescent="0.25">
      <c r="A1782" t="s">
        <v>2074</v>
      </c>
      <c r="B1782" t="s">
        <v>412</v>
      </c>
      <c r="C1782" t="s">
        <v>2120</v>
      </c>
      <c r="D1782" t="s">
        <v>30</v>
      </c>
      <c r="E1782" s="1">
        <v>43915</v>
      </c>
      <c r="F1782">
        <v>45775</v>
      </c>
      <c r="G1782">
        <v>7.52</v>
      </c>
      <c r="H1782">
        <v>9.9</v>
      </c>
      <c r="I1782">
        <v>50</v>
      </c>
      <c r="J1782">
        <v>1708298</v>
      </c>
      <c r="K1782" s="1">
        <v>43915</v>
      </c>
      <c r="L1782">
        <v>28500</v>
      </c>
      <c r="M1782">
        <v>7.21</v>
      </c>
      <c r="N1782">
        <v>9.4</v>
      </c>
      <c r="O1782">
        <v>48.5</v>
      </c>
      <c r="P1782" s="1">
        <v>43465</v>
      </c>
      <c r="Q1782">
        <v>0</v>
      </c>
      <c r="R1782" t="s">
        <v>43</v>
      </c>
      <c r="S1782">
        <v>11</v>
      </c>
      <c r="T1782" t="s">
        <v>32</v>
      </c>
      <c r="U1782" t="s">
        <v>40</v>
      </c>
      <c r="V1782" t="s">
        <v>34</v>
      </c>
      <c r="W1782" t="s">
        <v>34</v>
      </c>
      <c r="X1782" t="s">
        <v>2077</v>
      </c>
      <c r="Y1782">
        <v>2020</v>
      </c>
      <c r="Z1782">
        <v>2020</v>
      </c>
      <c r="AA1782">
        <v>0.25</v>
      </c>
    </row>
    <row r="1783" spans="1:27" x14ac:dyDescent="0.25">
      <c r="A1783" t="s">
        <v>2074</v>
      </c>
      <c r="B1783" t="s">
        <v>412</v>
      </c>
      <c r="C1783" t="s">
        <v>2121</v>
      </c>
      <c r="D1783" t="s">
        <v>38</v>
      </c>
      <c r="E1783" s="1">
        <v>43915</v>
      </c>
      <c r="F1783">
        <v>12935</v>
      </c>
      <c r="G1783">
        <v>7.52</v>
      </c>
      <c r="H1783">
        <v>9.9</v>
      </c>
      <c r="I1783">
        <v>50</v>
      </c>
      <c r="J1783">
        <v>398990</v>
      </c>
      <c r="K1783" s="1">
        <v>43915</v>
      </c>
      <c r="L1783">
        <v>8000</v>
      </c>
      <c r="M1783">
        <v>7.21</v>
      </c>
      <c r="N1783">
        <v>9.4</v>
      </c>
      <c r="O1783">
        <v>48.5</v>
      </c>
      <c r="P1783" s="1">
        <v>43465</v>
      </c>
      <c r="Q1783">
        <v>0</v>
      </c>
      <c r="R1783" t="s">
        <v>43</v>
      </c>
      <c r="S1783">
        <v>11</v>
      </c>
      <c r="T1783" t="s">
        <v>39</v>
      </c>
      <c r="U1783" t="s">
        <v>40</v>
      </c>
      <c r="V1783" t="s">
        <v>34</v>
      </c>
      <c r="W1783" t="s">
        <v>34</v>
      </c>
      <c r="X1783" t="s">
        <v>2077</v>
      </c>
      <c r="Y1783">
        <v>2020</v>
      </c>
      <c r="Z1783">
        <v>2020</v>
      </c>
      <c r="AA1783">
        <v>0.25</v>
      </c>
    </row>
    <row r="1784" spans="1:27" x14ac:dyDescent="0.25">
      <c r="A1784" t="s">
        <v>2074</v>
      </c>
      <c r="B1784" t="s">
        <v>2075</v>
      </c>
      <c r="C1784" t="s">
        <v>2122</v>
      </c>
      <c r="D1784" t="s">
        <v>30</v>
      </c>
      <c r="E1784" s="1">
        <v>44020</v>
      </c>
      <c r="F1784">
        <v>138402.90700000001</v>
      </c>
      <c r="G1784">
        <v>7.48</v>
      </c>
      <c r="H1784">
        <v>9.5</v>
      </c>
      <c r="I1784">
        <v>48.5</v>
      </c>
      <c r="J1784">
        <v>5436017.7819999997</v>
      </c>
      <c r="K1784" s="1">
        <v>44020</v>
      </c>
      <c r="L1784">
        <v>59597.457999999999</v>
      </c>
      <c r="M1784">
        <v>7.39</v>
      </c>
      <c r="N1784">
        <v>9.4</v>
      </c>
      <c r="O1784">
        <v>48.5</v>
      </c>
      <c r="P1784" s="1">
        <v>43465</v>
      </c>
      <c r="Q1784">
        <v>5433449.0530000003</v>
      </c>
      <c r="R1784" t="s">
        <v>51</v>
      </c>
      <c r="S1784">
        <v>12.8</v>
      </c>
      <c r="T1784" t="s">
        <v>32</v>
      </c>
      <c r="U1784" t="s">
        <v>33</v>
      </c>
      <c r="V1784" t="s">
        <v>34</v>
      </c>
      <c r="W1784" t="s">
        <v>34</v>
      </c>
      <c r="X1784" t="s">
        <v>2077</v>
      </c>
      <c r="Y1784">
        <v>2020</v>
      </c>
      <c r="Z1784">
        <v>2020</v>
      </c>
      <c r="AA1784">
        <v>0.25</v>
      </c>
    </row>
    <row r="1785" spans="1:27" x14ac:dyDescent="0.25">
      <c r="A1785" t="s">
        <v>2074</v>
      </c>
      <c r="B1785" t="s">
        <v>2075</v>
      </c>
      <c r="C1785" t="s">
        <v>2123</v>
      </c>
      <c r="D1785" t="s">
        <v>38</v>
      </c>
      <c r="E1785" s="1">
        <v>44020</v>
      </c>
      <c r="F1785">
        <v>65472.81</v>
      </c>
      <c r="G1785">
        <v>7.48</v>
      </c>
      <c r="H1785">
        <v>9.5</v>
      </c>
      <c r="I1785">
        <v>48.5</v>
      </c>
      <c r="J1785">
        <v>2113443.2489999998</v>
      </c>
      <c r="K1785" s="1">
        <v>44020</v>
      </c>
      <c r="L1785">
        <v>42930.733999999997</v>
      </c>
      <c r="M1785">
        <v>7.39</v>
      </c>
      <c r="N1785">
        <v>9.4</v>
      </c>
      <c r="O1785">
        <v>48.5</v>
      </c>
      <c r="P1785" s="1">
        <v>43465</v>
      </c>
      <c r="Q1785">
        <v>2089020.5759999999</v>
      </c>
      <c r="R1785" t="s">
        <v>51</v>
      </c>
      <c r="S1785">
        <v>12.8</v>
      </c>
      <c r="T1785" t="s">
        <v>39</v>
      </c>
      <c r="U1785" t="s">
        <v>33</v>
      </c>
      <c r="V1785" t="s">
        <v>34</v>
      </c>
      <c r="W1785" t="s">
        <v>34</v>
      </c>
      <c r="X1785" t="s">
        <v>2077</v>
      </c>
      <c r="Y1785">
        <v>2020</v>
      </c>
      <c r="Z1785">
        <v>2020</v>
      </c>
      <c r="AA1785">
        <v>0.25</v>
      </c>
    </row>
    <row r="1786" spans="1:27" x14ac:dyDescent="0.25">
      <c r="A1786" t="s">
        <v>2074</v>
      </c>
      <c r="B1786" t="s">
        <v>145</v>
      </c>
      <c r="C1786" t="s">
        <v>2124</v>
      </c>
      <c r="D1786" t="s">
        <v>30</v>
      </c>
      <c r="E1786" s="1">
        <v>44179</v>
      </c>
      <c r="F1786">
        <v>29786.937999999998</v>
      </c>
      <c r="G1786">
        <v>7.69</v>
      </c>
      <c r="H1786">
        <v>10.199999999999999</v>
      </c>
      <c r="I1786">
        <v>52.55</v>
      </c>
      <c r="J1786">
        <v>1015974.208</v>
      </c>
      <c r="K1786" s="1">
        <v>44179</v>
      </c>
      <c r="L1786">
        <v>-210</v>
      </c>
      <c r="M1786">
        <v>7.17</v>
      </c>
      <c r="N1786">
        <v>9.5</v>
      </c>
      <c r="O1786">
        <v>49.1</v>
      </c>
      <c r="P1786" s="1">
        <v>43646</v>
      </c>
      <c r="Q1786">
        <v>0</v>
      </c>
      <c r="R1786" t="s">
        <v>43</v>
      </c>
      <c r="S1786">
        <v>12.233333333333301</v>
      </c>
      <c r="T1786" t="s">
        <v>32</v>
      </c>
      <c r="U1786" t="s">
        <v>40</v>
      </c>
      <c r="V1786" t="s">
        <v>34</v>
      </c>
      <c r="W1786" t="s">
        <v>34</v>
      </c>
      <c r="X1786" t="s">
        <v>2077</v>
      </c>
      <c r="Y1786">
        <v>2020</v>
      </c>
      <c r="Z1786">
        <v>2020</v>
      </c>
      <c r="AA1786">
        <v>0.25</v>
      </c>
    </row>
    <row r="1787" spans="1:27" x14ac:dyDescent="0.25">
      <c r="A1787" t="s">
        <v>2074</v>
      </c>
      <c r="B1787" t="s">
        <v>1566</v>
      </c>
      <c r="C1787" t="s">
        <v>2125</v>
      </c>
      <c r="D1787" t="s">
        <v>38</v>
      </c>
      <c r="E1787" s="1">
        <v>44334</v>
      </c>
      <c r="F1787">
        <v>7393.21</v>
      </c>
      <c r="G1787">
        <v>7.22</v>
      </c>
      <c r="H1787">
        <v>9.8000000000000007</v>
      </c>
      <c r="I1787">
        <v>50.4</v>
      </c>
      <c r="J1787">
        <v>451938.99</v>
      </c>
      <c r="K1787" s="1">
        <v>44334</v>
      </c>
      <c r="L1787">
        <v>-390.56299999999999</v>
      </c>
      <c r="M1787">
        <v>6.95</v>
      </c>
      <c r="N1787">
        <v>9.4</v>
      </c>
      <c r="O1787">
        <v>49.1</v>
      </c>
      <c r="P1787" s="1">
        <v>43830</v>
      </c>
      <c r="Q1787">
        <v>409282.45299999998</v>
      </c>
      <c r="R1787" t="s">
        <v>51</v>
      </c>
      <c r="S1787">
        <v>11.1</v>
      </c>
      <c r="T1787" t="s">
        <v>39</v>
      </c>
      <c r="U1787" t="s">
        <v>33</v>
      </c>
      <c r="V1787" t="s">
        <v>34</v>
      </c>
      <c r="W1787" t="s">
        <v>34</v>
      </c>
      <c r="X1787" t="s">
        <v>2077</v>
      </c>
      <c r="Y1787">
        <v>2021</v>
      </c>
      <c r="Z1787">
        <v>2021</v>
      </c>
      <c r="AA1787">
        <v>0.25</v>
      </c>
    </row>
    <row r="1788" spans="1:27" x14ac:dyDescent="0.25">
      <c r="A1788" t="s">
        <v>2074</v>
      </c>
      <c r="B1788" t="s">
        <v>412</v>
      </c>
      <c r="C1788" t="s">
        <v>2126</v>
      </c>
      <c r="D1788" t="s">
        <v>30</v>
      </c>
      <c r="E1788" s="1">
        <v>44466</v>
      </c>
      <c r="F1788">
        <v>28546</v>
      </c>
      <c r="G1788">
        <v>7.43</v>
      </c>
      <c r="H1788">
        <v>9.9</v>
      </c>
      <c r="I1788">
        <v>50</v>
      </c>
      <c r="J1788">
        <v>1860606</v>
      </c>
      <c r="K1788" s="1">
        <v>44466</v>
      </c>
      <c r="L1788">
        <v>13578</v>
      </c>
      <c r="M1788">
        <v>7.12</v>
      </c>
      <c r="N1788">
        <v>9.4</v>
      </c>
      <c r="O1788">
        <v>48.5</v>
      </c>
      <c r="P1788" s="1">
        <v>43830</v>
      </c>
      <c r="Q1788">
        <v>1854120</v>
      </c>
      <c r="R1788" t="s">
        <v>31</v>
      </c>
      <c r="S1788">
        <v>11.066666666666601</v>
      </c>
      <c r="T1788" t="s">
        <v>32</v>
      </c>
      <c r="U1788" t="s">
        <v>40</v>
      </c>
      <c r="V1788" t="s">
        <v>34</v>
      </c>
      <c r="W1788" t="s">
        <v>34</v>
      </c>
      <c r="X1788" t="s">
        <v>2077</v>
      </c>
      <c r="Y1788">
        <v>2021</v>
      </c>
      <c r="Z1788">
        <v>2021</v>
      </c>
      <c r="AA1788">
        <v>0.25</v>
      </c>
    </row>
    <row r="1789" spans="1:27" x14ac:dyDescent="0.25">
      <c r="A1789" t="s">
        <v>2074</v>
      </c>
      <c r="B1789" t="s">
        <v>412</v>
      </c>
      <c r="C1789" t="s">
        <v>2127</v>
      </c>
      <c r="D1789" t="s">
        <v>38</v>
      </c>
      <c r="E1789" s="1">
        <v>44466</v>
      </c>
      <c r="F1789">
        <v>10666</v>
      </c>
      <c r="G1789">
        <v>7.43</v>
      </c>
      <c r="H1789">
        <v>9.9</v>
      </c>
      <c r="I1789">
        <v>50</v>
      </c>
      <c r="J1789">
        <v>441923</v>
      </c>
      <c r="K1789" s="1">
        <v>44466</v>
      </c>
      <c r="L1789">
        <v>8078</v>
      </c>
      <c r="M1789">
        <v>7.12</v>
      </c>
      <c r="N1789">
        <v>9.4</v>
      </c>
      <c r="O1789">
        <v>48.5</v>
      </c>
      <c r="P1789" s="1">
        <v>43830</v>
      </c>
      <c r="Q1789">
        <v>441923</v>
      </c>
      <c r="R1789" t="s">
        <v>31</v>
      </c>
      <c r="S1789">
        <v>11.066666666666601</v>
      </c>
      <c r="T1789" t="s">
        <v>39</v>
      </c>
      <c r="U1789" t="s">
        <v>40</v>
      </c>
      <c r="V1789" t="s">
        <v>34</v>
      </c>
      <c r="W1789" t="s">
        <v>34</v>
      </c>
      <c r="X1789" t="s">
        <v>2077</v>
      </c>
      <c r="Y1789">
        <v>2021</v>
      </c>
      <c r="Z1789">
        <v>2021</v>
      </c>
      <c r="AA1789">
        <v>0.25</v>
      </c>
    </row>
    <row r="1790" spans="1:27" x14ac:dyDescent="0.25">
      <c r="A1790" t="s">
        <v>2074</v>
      </c>
      <c r="B1790" t="s">
        <v>1547</v>
      </c>
      <c r="C1790" t="s">
        <v>2128</v>
      </c>
      <c r="D1790" t="s">
        <v>38</v>
      </c>
      <c r="E1790" s="1">
        <v>44490</v>
      </c>
      <c r="F1790">
        <v>9405.9259999999995</v>
      </c>
      <c r="G1790">
        <v>6.91</v>
      </c>
      <c r="H1790">
        <v>9.4</v>
      </c>
      <c r="I1790">
        <v>49</v>
      </c>
      <c r="J1790">
        <v>247287.451</v>
      </c>
      <c r="K1790" s="1">
        <v>44490</v>
      </c>
      <c r="L1790">
        <v>8000</v>
      </c>
      <c r="M1790">
        <v>6.81</v>
      </c>
      <c r="N1790">
        <v>0</v>
      </c>
      <c r="O1790">
        <v>0</v>
      </c>
      <c r="P1790" t="s">
        <v>43</v>
      </c>
      <c r="Q1790">
        <v>0</v>
      </c>
      <c r="R1790" t="s">
        <v>43</v>
      </c>
      <c r="S1790">
        <v>10.233333333333301</v>
      </c>
      <c r="T1790" t="s">
        <v>39</v>
      </c>
      <c r="U1790" t="s">
        <v>40</v>
      </c>
      <c r="V1790" t="s">
        <v>41</v>
      </c>
      <c r="W1790" t="s">
        <v>34</v>
      </c>
      <c r="X1790" t="s">
        <v>2077</v>
      </c>
      <c r="Y1790">
        <v>2021</v>
      </c>
      <c r="Z1790">
        <v>2021</v>
      </c>
      <c r="AA1790">
        <v>0.25</v>
      </c>
    </row>
    <row r="1791" spans="1:27" x14ac:dyDescent="0.25">
      <c r="A1791" t="s">
        <v>2074</v>
      </c>
      <c r="B1791" t="s">
        <v>1566</v>
      </c>
      <c r="C1791" t="s">
        <v>2129</v>
      </c>
      <c r="D1791" t="s">
        <v>38</v>
      </c>
      <c r="E1791" s="1">
        <v>44796</v>
      </c>
      <c r="F1791">
        <v>13698.76</v>
      </c>
      <c r="G1791">
        <v>6.93</v>
      </c>
      <c r="H1791">
        <v>9.4</v>
      </c>
      <c r="I1791">
        <v>49.1</v>
      </c>
      <c r="J1791">
        <v>470565.77500000002</v>
      </c>
      <c r="K1791" s="1">
        <v>44796</v>
      </c>
      <c r="L1791">
        <v>7188.9</v>
      </c>
      <c r="M1791">
        <v>6.85</v>
      </c>
      <c r="N1791">
        <v>9.4</v>
      </c>
      <c r="O1791">
        <v>47</v>
      </c>
      <c r="P1791" s="1">
        <v>44196</v>
      </c>
      <c r="Q1791">
        <v>470412.30599999998</v>
      </c>
      <c r="R1791" t="s">
        <v>51</v>
      </c>
      <c r="S1791">
        <v>10.9</v>
      </c>
      <c r="T1791" t="s">
        <v>39</v>
      </c>
      <c r="U1791" t="s">
        <v>40</v>
      </c>
      <c r="V1791" t="s">
        <v>34</v>
      </c>
      <c r="W1791" t="s">
        <v>34</v>
      </c>
      <c r="X1791" t="s">
        <v>2077</v>
      </c>
      <c r="Y1791">
        <v>2022</v>
      </c>
      <c r="Z1791">
        <v>2022</v>
      </c>
      <c r="AA1791">
        <v>0.25</v>
      </c>
    </row>
    <row r="1792" spans="1:27" x14ac:dyDescent="0.25">
      <c r="A1792" t="s">
        <v>2074</v>
      </c>
      <c r="B1792" t="s">
        <v>412</v>
      </c>
      <c r="C1792" t="s">
        <v>2130</v>
      </c>
      <c r="D1792" t="s">
        <v>30</v>
      </c>
      <c r="E1792" s="1">
        <v>44907</v>
      </c>
      <c r="F1792">
        <v>52852</v>
      </c>
      <c r="G1792">
        <v>7.31</v>
      </c>
      <c r="H1792">
        <v>10.25</v>
      </c>
      <c r="I1792">
        <v>48.5</v>
      </c>
      <c r="J1792">
        <v>2045845</v>
      </c>
      <c r="K1792" s="1">
        <v>44907</v>
      </c>
      <c r="L1792">
        <v>38000</v>
      </c>
      <c r="M1792">
        <v>7.03</v>
      </c>
      <c r="N1792">
        <v>0</v>
      </c>
      <c r="O1792">
        <v>0</v>
      </c>
      <c r="P1792" t="s">
        <v>43</v>
      </c>
      <c r="Q1792">
        <v>1984033</v>
      </c>
      <c r="R1792" t="s">
        <v>43</v>
      </c>
      <c r="S1792">
        <v>10.8333333333333</v>
      </c>
      <c r="T1792" t="s">
        <v>32</v>
      </c>
      <c r="U1792" t="s">
        <v>40</v>
      </c>
      <c r="V1792" t="s">
        <v>41</v>
      </c>
      <c r="W1792" t="s">
        <v>34</v>
      </c>
      <c r="X1792" t="s">
        <v>2077</v>
      </c>
      <c r="Y1792">
        <v>2022</v>
      </c>
      <c r="Z1792">
        <v>2022</v>
      </c>
      <c r="AA1792">
        <v>0.25</v>
      </c>
    </row>
    <row r="1793" spans="1:27" x14ac:dyDescent="0.25">
      <c r="A1793" t="s">
        <v>2074</v>
      </c>
      <c r="B1793" t="s">
        <v>412</v>
      </c>
      <c r="C1793" t="s">
        <v>2131</v>
      </c>
      <c r="D1793" t="s">
        <v>38</v>
      </c>
      <c r="E1793" s="1">
        <v>44907</v>
      </c>
      <c r="F1793">
        <v>10922</v>
      </c>
      <c r="G1793">
        <v>7.31</v>
      </c>
      <c r="H1793">
        <v>10.25</v>
      </c>
      <c r="I1793">
        <v>48.5</v>
      </c>
      <c r="J1793">
        <v>514942</v>
      </c>
      <c r="K1793" s="1">
        <v>44907</v>
      </c>
      <c r="L1793">
        <v>7500</v>
      </c>
      <c r="M1793">
        <v>7.03</v>
      </c>
      <c r="N1793">
        <v>0</v>
      </c>
      <c r="O1793">
        <v>0</v>
      </c>
      <c r="P1793" t="s">
        <v>43</v>
      </c>
      <c r="Q1793">
        <v>510148</v>
      </c>
      <c r="R1793" t="s">
        <v>43</v>
      </c>
      <c r="S1793">
        <v>10.8333333333333</v>
      </c>
      <c r="T1793" t="s">
        <v>39</v>
      </c>
      <c r="U1793" t="s">
        <v>40</v>
      </c>
      <c r="V1793" t="s">
        <v>41</v>
      </c>
      <c r="W1793" t="s">
        <v>34</v>
      </c>
      <c r="X1793" t="s">
        <v>2077</v>
      </c>
      <c r="Y1793">
        <v>2022</v>
      </c>
      <c r="Z1793">
        <v>2022</v>
      </c>
      <c r="AA1793">
        <v>0.25</v>
      </c>
    </row>
    <row r="1794" spans="1:27" x14ac:dyDescent="0.25">
      <c r="A1794" t="s">
        <v>2074</v>
      </c>
      <c r="B1794" t="s">
        <v>2075</v>
      </c>
      <c r="C1794" t="s">
        <v>2132</v>
      </c>
      <c r="D1794" t="s">
        <v>30</v>
      </c>
      <c r="E1794" s="1">
        <v>44917</v>
      </c>
      <c r="F1794">
        <v>347064.99900000001</v>
      </c>
      <c r="G1794">
        <v>7.39</v>
      </c>
      <c r="H1794">
        <v>9.9</v>
      </c>
      <c r="I1794">
        <v>49</v>
      </c>
      <c r="J1794">
        <v>5659074.4129999997</v>
      </c>
      <c r="K1794" s="1">
        <v>44917</v>
      </c>
      <c r="L1794">
        <v>223047.81899999999</v>
      </c>
      <c r="M1794">
        <v>7.16</v>
      </c>
      <c r="N1794">
        <v>9.4</v>
      </c>
      <c r="O1794">
        <v>49</v>
      </c>
      <c r="P1794" s="1">
        <v>44377</v>
      </c>
      <c r="Q1794">
        <v>5440416.1600000001</v>
      </c>
      <c r="R1794" t="s">
        <v>31</v>
      </c>
      <c r="S1794">
        <v>10.8333333333333</v>
      </c>
      <c r="T1794" t="s">
        <v>32</v>
      </c>
      <c r="U1794" t="s">
        <v>40</v>
      </c>
      <c r="V1794" t="s">
        <v>41</v>
      </c>
      <c r="W1794" t="s">
        <v>34</v>
      </c>
      <c r="X1794" t="s">
        <v>2077</v>
      </c>
      <c r="Y1794">
        <v>2022</v>
      </c>
      <c r="Z1794">
        <v>2022</v>
      </c>
      <c r="AA1794">
        <v>0.25</v>
      </c>
    </row>
    <row r="1795" spans="1:27" x14ac:dyDescent="0.25">
      <c r="A1795" t="s">
        <v>2074</v>
      </c>
      <c r="B1795" t="s">
        <v>2075</v>
      </c>
      <c r="C1795" t="s">
        <v>2133</v>
      </c>
      <c r="D1795" t="s">
        <v>38</v>
      </c>
      <c r="E1795" s="1">
        <v>44917</v>
      </c>
      <c r="F1795">
        <v>142993.005</v>
      </c>
      <c r="G1795">
        <v>7.39</v>
      </c>
      <c r="H1795">
        <v>9.9</v>
      </c>
      <c r="I1795">
        <v>49</v>
      </c>
      <c r="J1795">
        <v>2963664.2940000002</v>
      </c>
      <c r="K1795" s="1">
        <v>44917</v>
      </c>
      <c r="L1795">
        <v>70563.327999999994</v>
      </c>
      <c r="M1795">
        <v>7.16</v>
      </c>
      <c r="N1795">
        <v>9.4</v>
      </c>
      <c r="O1795">
        <v>49</v>
      </c>
      <c r="P1795" s="1">
        <v>44377</v>
      </c>
      <c r="Q1795">
        <v>2580838.8509999998</v>
      </c>
      <c r="R1795" t="s">
        <v>31</v>
      </c>
      <c r="S1795">
        <v>10.8333333333333</v>
      </c>
      <c r="T1795" t="s">
        <v>39</v>
      </c>
      <c r="U1795" t="s">
        <v>40</v>
      </c>
      <c r="V1795" t="s">
        <v>41</v>
      </c>
      <c r="W1795" t="s">
        <v>34</v>
      </c>
      <c r="X1795" t="s">
        <v>2077</v>
      </c>
      <c r="Y1795">
        <v>2022</v>
      </c>
      <c r="Z1795">
        <v>2022</v>
      </c>
      <c r="AA1795">
        <v>0.25</v>
      </c>
    </row>
    <row r="1796" spans="1:27" x14ac:dyDescent="0.25">
      <c r="A1796" t="s">
        <v>2074</v>
      </c>
      <c r="B1796" t="s">
        <v>145</v>
      </c>
      <c r="C1796" t="s">
        <v>2134</v>
      </c>
      <c r="D1796" t="s">
        <v>30</v>
      </c>
      <c r="E1796" s="1">
        <v>45370</v>
      </c>
      <c r="F1796">
        <v>40721.548999999999</v>
      </c>
      <c r="G1796">
        <v>7.61</v>
      </c>
      <c r="H1796">
        <v>10</v>
      </c>
      <c r="I1796">
        <v>51.27</v>
      </c>
      <c r="J1796">
        <v>1314117.548</v>
      </c>
      <c r="K1796" s="1">
        <v>45370</v>
      </c>
      <c r="L1796">
        <v>33800</v>
      </c>
      <c r="M1796">
        <v>7.29</v>
      </c>
      <c r="N1796">
        <v>0</v>
      </c>
      <c r="O1796">
        <v>0</v>
      </c>
      <c r="P1796" s="1">
        <v>44742</v>
      </c>
      <c r="Q1796">
        <v>0</v>
      </c>
      <c r="R1796" t="s">
        <v>43</v>
      </c>
      <c r="S1796">
        <v>12.2666666666666</v>
      </c>
      <c r="T1796" t="s">
        <v>32</v>
      </c>
      <c r="U1796" t="s">
        <v>40</v>
      </c>
      <c r="V1796" t="s">
        <v>41</v>
      </c>
      <c r="W1796" t="s">
        <v>34</v>
      </c>
      <c r="X1796" t="s">
        <v>2077</v>
      </c>
      <c r="Y1796">
        <v>2024</v>
      </c>
      <c r="Z1796">
        <v>2024</v>
      </c>
      <c r="AA1796">
        <v>0.25</v>
      </c>
    </row>
    <row r="1797" spans="1:27" x14ac:dyDescent="0.25">
      <c r="A1797" t="s">
        <v>2135</v>
      </c>
      <c r="B1797" t="s">
        <v>1038</v>
      </c>
      <c r="C1797" t="s">
        <v>2136</v>
      </c>
      <c r="D1797" t="s">
        <v>30</v>
      </c>
      <c r="E1797" s="1">
        <v>39455</v>
      </c>
      <c r="F1797">
        <v>67400</v>
      </c>
      <c r="G1797">
        <v>10.07</v>
      </c>
      <c r="H1797">
        <v>11</v>
      </c>
      <c r="I1797">
        <v>53.86</v>
      </c>
      <c r="J1797">
        <v>565100</v>
      </c>
      <c r="K1797" s="1">
        <v>39455</v>
      </c>
      <c r="L1797">
        <v>39400</v>
      </c>
      <c r="M1797">
        <v>9.67</v>
      </c>
      <c r="N1797">
        <v>10.75</v>
      </c>
      <c r="O1797">
        <v>52.51</v>
      </c>
      <c r="P1797" s="1">
        <v>39813</v>
      </c>
      <c r="Q1797">
        <v>552100</v>
      </c>
      <c r="R1797" t="s">
        <v>31</v>
      </c>
      <c r="S1797">
        <v>7.36666666666666</v>
      </c>
      <c r="T1797" t="s">
        <v>32</v>
      </c>
      <c r="U1797" t="s">
        <v>33</v>
      </c>
      <c r="V1797" t="s">
        <v>34</v>
      </c>
      <c r="W1797" t="s">
        <v>34</v>
      </c>
      <c r="X1797" t="s">
        <v>2137</v>
      </c>
      <c r="Y1797">
        <v>2008</v>
      </c>
      <c r="Z1797">
        <v>2008</v>
      </c>
      <c r="AA1797">
        <v>0.39</v>
      </c>
    </row>
    <row r="1798" spans="1:27" x14ac:dyDescent="0.25">
      <c r="A1798" t="s">
        <v>2135</v>
      </c>
      <c r="B1798" t="s">
        <v>1038</v>
      </c>
      <c r="C1798" t="s">
        <v>2138</v>
      </c>
      <c r="D1798" t="s">
        <v>38</v>
      </c>
      <c r="E1798" s="1">
        <v>39455</v>
      </c>
      <c r="F1798">
        <v>5300</v>
      </c>
      <c r="G1798">
        <v>10.07</v>
      </c>
      <c r="H1798">
        <v>11</v>
      </c>
      <c r="I1798">
        <v>53.86</v>
      </c>
      <c r="J1798">
        <v>78800</v>
      </c>
      <c r="K1798" s="1">
        <v>39455</v>
      </c>
      <c r="L1798">
        <v>5300</v>
      </c>
      <c r="M1798">
        <v>9.67</v>
      </c>
      <c r="N1798">
        <v>10.75</v>
      </c>
      <c r="O1798">
        <v>52.51</v>
      </c>
      <c r="P1798" s="1">
        <v>39813</v>
      </c>
      <c r="Q1798">
        <v>78500</v>
      </c>
      <c r="R1798" t="s">
        <v>31</v>
      </c>
      <c r="S1798">
        <v>7.36666666666666</v>
      </c>
      <c r="T1798" t="s">
        <v>39</v>
      </c>
      <c r="U1798" t="s">
        <v>33</v>
      </c>
      <c r="V1798" t="s">
        <v>34</v>
      </c>
      <c r="W1798" t="s">
        <v>34</v>
      </c>
      <c r="X1798" t="s">
        <v>2137</v>
      </c>
      <c r="Y1798">
        <v>2008</v>
      </c>
      <c r="Z1798">
        <v>2008</v>
      </c>
      <c r="AA1798">
        <v>0.39</v>
      </c>
    </row>
    <row r="1799" spans="1:27" x14ac:dyDescent="0.25">
      <c r="A1799" t="s">
        <v>2135</v>
      </c>
      <c r="B1799" t="s">
        <v>969</v>
      </c>
      <c r="C1799" t="s">
        <v>2139</v>
      </c>
      <c r="D1799" t="s">
        <v>30</v>
      </c>
      <c r="E1799" s="1">
        <v>39464</v>
      </c>
      <c r="F1799">
        <v>353800</v>
      </c>
      <c r="G1799">
        <v>9.9</v>
      </c>
      <c r="H1799">
        <v>11.2</v>
      </c>
      <c r="I1799">
        <v>56.14</v>
      </c>
      <c r="J1799">
        <v>3075720</v>
      </c>
      <c r="K1799" s="1">
        <v>39464</v>
      </c>
      <c r="L1799">
        <v>148400</v>
      </c>
      <c r="M1799">
        <v>9.26</v>
      </c>
      <c r="N1799">
        <v>10.75</v>
      </c>
      <c r="O1799">
        <v>54.36</v>
      </c>
      <c r="P1799" s="1">
        <v>39813</v>
      </c>
      <c r="Q1799">
        <v>3018467</v>
      </c>
      <c r="R1799" t="s">
        <v>31</v>
      </c>
      <c r="S1799">
        <v>8.5</v>
      </c>
      <c r="T1799" t="s">
        <v>32</v>
      </c>
      <c r="U1799" t="s">
        <v>33</v>
      </c>
      <c r="V1799" t="s">
        <v>41</v>
      </c>
      <c r="W1799" t="s">
        <v>34</v>
      </c>
      <c r="X1799" t="s">
        <v>2137</v>
      </c>
      <c r="Y1799">
        <v>2008</v>
      </c>
      <c r="Z1799">
        <v>2008</v>
      </c>
      <c r="AA1799">
        <v>0.39</v>
      </c>
    </row>
    <row r="1800" spans="1:27" x14ac:dyDescent="0.25">
      <c r="A1800" t="s">
        <v>2135</v>
      </c>
      <c r="B1800" t="s">
        <v>969</v>
      </c>
      <c r="C1800" t="s">
        <v>2140</v>
      </c>
      <c r="D1800" t="s">
        <v>38</v>
      </c>
      <c r="E1800" s="1">
        <v>39464</v>
      </c>
      <c r="F1800">
        <v>11800</v>
      </c>
      <c r="G1800">
        <v>9.75</v>
      </c>
      <c r="H1800">
        <v>11.2</v>
      </c>
      <c r="I1800">
        <v>56.14</v>
      </c>
      <c r="J1800">
        <v>393300</v>
      </c>
      <c r="K1800" s="1">
        <v>39464</v>
      </c>
      <c r="L1800">
        <v>3973</v>
      </c>
      <c r="M1800">
        <v>9.15</v>
      </c>
      <c r="N1800">
        <v>10.75</v>
      </c>
      <c r="O1800">
        <v>54.36</v>
      </c>
      <c r="P1800" s="1">
        <v>39813</v>
      </c>
      <c r="Q1800">
        <v>395447</v>
      </c>
      <c r="R1800" t="s">
        <v>31</v>
      </c>
      <c r="S1800">
        <v>8.5</v>
      </c>
      <c r="T1800" t="s">
        <v>39</v>
      </c>
      <c r="U1800" t="s">
        <v>33</v>
      </c>
      <c r="V1800" t="s">
        <v>34</v>
      </c>
      <c r="W1800" t="s">
        <v>34</v>
      </c>
      <c r="X1800" t="s">
        <v>2137</v>
      </c>
      <c r="Y1800">
        <v>2008</v>
      </c>
      <c r="Z1800">
        <v>2008</v>
      </c>
      <c r="AA1800">
        <v>0.39</v>
      </c>
    </row>
    <row r="1801" spans="1:27" x14ac:dyDescent="0.25">
      <c r="A1801" t="s">
        <v>2135</v>
      </c>
      <c r="B1801" t="s">
        <v>2141</v>
      </c>
      <c r="C1801" t="s">
        <v>2142</v>
      </c>
      <c r="D1801" t="s">
        <v>38</v>
      </c>
      <c r="E1801" s="1">
        <v>39464</v>
      </c>
      <c r="F1801">
        <v>36100</v>
      </c>
      <c r="G1801">
        <v>11.85</v>
      </c>
      <c r="H1801">
        <v>11.2</v>
      </c>
      <c r="I1801">
        <v>52.17</v>
      </c>
      <c r="J1801">
        <v>505900</v>
      </c>
      <c r="K1801" s="1">
        <v>39464</v>
      </c>
      <c r="L1801">
        <v>20132</v>
      </c>
      <c r="M1801">
        <v>10.91</v>
      </c>
      <c r="N1801">
        <v>10.75</v>
      </c>
      <c r="O1801">
        <v>46.64</v>
      </c>
      <c r="P1801" s="1">
        <v>39813</v>
      </c>
      <c r="Q1801">
        <v>506799</v>
      </c>
      <c r="R1801" t="s">
        <v>31</v>
      </c>
      <c r="S1801">
        <v>8.5</v>
      </c>
      <c r="T1801" t="s">
        <v>39</v>
      </c>
      <c r="U1801" t="s">
        <v>33</v>
      </c>
      <c r="V1801" t="s">
        <v>34</v>
      </c>
      <c r="W1801" t="s">
        <v>34</v>
      </c>
      <c r="X1801" t="s">
        <v>2137</v>
      </c>
      <c r="Y1801">
        <v>2008</v>
      </c>
      <c r="Z1801">
        <v>2008</v>
      </c>
      <c r="AA1801">
        <v>0.39</v>
      </c>
    </row>
    <row r="1802" spans="1:27" x14ac:dyDescent="0.25">
      <c r="A1802" t="s">
        <v>2135</v>
      </c>
      <c r="B1802" t="s">
        <v>2143</v>
      </c>
      <c r="C1802" t="s">
        <v>2144</v>
      </c>
      <c r="D1802" t="s">
        <v>30</v>
      </c>
      <c r="E1802" s="1">
        <v>39812</v>
      </c>
      <c r="F1802">
        <v>93300</v>
      </c>
      <c r="G1802">
        <v>10.08</v>
      </c>
      <c r="H1802">
        <v>10.8</v>
      </c>
      <c r="I1802">
        <v>55.4</v>
      </c>
      <c r="J1802">
        <v>1356900</v>
      </c>
      <c r="K1802" s="1">
        <v>39812</v>
      </c>
      <c r="L1802">
        <v>0</v>
      </c>
      <c r="M1802">
        <v>0</v>
      </c>
      <c r="N1802">
        <v>0</v>
      </c>
      <c r="O1802">
        <v>0</v>
      </c>
      <c r="P1802" s="1">
        <v>40178</v>
      </c>
      <c r="Q1802">
        <v>0</v>
      </c>
      <c r="R1802" t="s">
        <v>43</v>
      </c>
      <c r="S1802">
        <v>10.4</v>
      </c>
      <c r="T1802" t="s">
        <v>32</v>
      </c>
      <c r="U1802" t="s">
        <v>40</v>
      </c>
      <c r="V1802" t="s">
        <v>34</v>
      </c>
      <c r="W1802" t="s">
        <v>34</v>
      </c>
      <c r="X1802" t="s">
        <v>2137</v>
      </c>
      <c r="Y1802">
        <v>2008</v>
      </c>
      <c r="Z1802">
        <v>2008</v>
      </c>
      <c r="AA1802">
        <v>0.39</v>
      </c>
    </row>
    <row r="1803" spans="1:27" x14ac:dyDescent="0.25">
      <c r="A1803" t="s">
        <v>2135</v>
      </c>
      <c r="B1803" t="s">
        <v>2143</v>
      </c>
      <c r="C1803" t="s">
        <v>2145</v>
      </c>
      <c r="D1803" t="s">
        <v>38</v>
      </c>
      <c r="E1803" s="1">
        <v>39812</v>
      </c>
      <c r="F1803">
        <v>-2200</v>
      </c>
      <c r="G1803">
        <v>9.11</v>
      </c>
      <c r="H1803">
        <v>10.8</v>
      </c>
      <c r="I1803">
        <v>55.4</v>
      </c>
      <c r="J1803">
        <v>210100</v>
      </c>
      <c r="K1803" s="1">
        <v>39812</v>
      </c>
      <c r="L1803">
        <v>-3884</v>
      </c>
      <c r="M1803">
        <v>0</v>
      </c>
      <c r="N1803">
        <v>0</v>
      </c>
      <c r="O1803">
        <v>0</v>
      </c>
      <c r="P1803" s="1">
        <v>40178</v>
      </c>
      <c r="Q1803">
        <v>0</v>
      </c>
      <c r="R1803" t="s">
        <v>43</v>
      </c>
      <c r="S1803">
        <v>10.4</v>
      </c>
      <c r="T1803" t="s">
        <v>39</v>
      </c>
      <c r="U1803" t="s">
        <v>40</v>
      </c>
      <c r="V1803" t="s">
        <v>34</v>
      </c>
      <c r="W1803" t="s">
        <v>34</v>
      </c>
      <c r="X1803" t="s">
        <v>2137</v>
      </c>
      <c r="Y1803">
        <v>2008</v>
      </c>
      <c r="Z1803">
        <v>2008</v>
      </c>
      <c r="AA1803">
        <v>0.39</v>
      </c>
    </row>
    <row r="1804" spans="1:27" x14ac:dyDescent="0.25">
      <c r="A1804" t="s">
        <v>2135</v>
      </c>
      <c r="B1804" t="s">
        <v>993</v>
      </c>
      <c r="C1804" t="s">
        <v>2146</v>
      </c>
      <c r="D1804" t="s">
        <v>30</v>
      </c>
      <c r="E1804" s="1">
        <v>39812</v>
      </c>
      <c r="F1804">
        <v>68400</v>
      </c>
      <c r="G1804">
        <v>9.2899999999999991</v>
      </c>
      <c r="H1804">
        <v>10.9</v>
      </c>
      <c r="I1804">
        <v>58.11</v>
      </c>
      <c r="J1804">
        <v>1241899</v>
      </c>
      <c r="K1804" s="1">
        <v>39812</v>
      </c>
      <c r="L1804">
        <v>48000</v>
      </c>
      <c r="M1804">
        <v>0</v>
      </c>
      <c r="N1804">
        <v>0</v>
      </c>
      <c r="O1804">
        <v>53.41</v>
      </c>
      <c r="P1804" s="1">
        <v>40178</v>
      </c>
      <c r="Q1804">
        <v>0</v>
      </c>
      <c r="R1804" t="s">
        <v>43</v>
      </c>
      <c r="S1804">
        <v>9.1</v>
      </c>
      <c r="T1804" t="s">
        <v>32</v>
      </c>
      <c r="U1804" t="s">
        <v>40</v>
      </c>
      <c r="V1804" t="s">
        <v>34</v>
      </c>
      <c r="W1804" t="s">
        <v>34</v>
      </c>
      <c r="X1804" t="s">
        <v>2137</v>
      </c>
      <c r="Y1804">
        <v>2008</v>
      </c>
      <c r="Z1804">
        <v>2008</v>
      </c>
      <c r="AA1804">
        <v>0.39</v>
      </c>
    </row>
    <row r="1805" spans="1:27" x14ac:dyDescent="0.25">
      <c r="A1805" t="s">
        <v>2135</v>
      </c>
      <c r="B1805" t="s">
        <v>993</v>
      </c>
      <c r="C1805" t="s">
        <v>2147</v>
      </c>
      <c r="D1805" t="s">
        <v>38</v>
      </c>
      <c r="E1805" s="1">
        <v>39812</v>
      </c>
      <c r="F1805">
        <v>11700</v>
      </c>
      <c r="G1805">
        <v>9.08</v>
      </c>
      <c r="H1805">
        <v>10.9</v>
      </c>
      <c r="I1805">
        <v>58.11</v>
      </c>
      <c r="J1805">
        <v>414047</v>
      </c>
      <c r="K1805" s="1">
        <v>39812</v>
      </c>
      <c r="L1805">
        <v>-3000</v>
      </c>
      <c r="M1805">
        <v>0</v>
      </c>
      <c r="N1805">
        <v>0</v>
      </c>
      <c r="O1805">
        <v>53.41</v>
      </c>
      <c r="P1805" s="1">
        <v>40178</v>
      </c>
      <c r="Q1805">
        <v>0</v>
      </c>
      <c r="R1805" t="s">
        <v>43</v>
      </c>
      <c r="S1805">
        <v>9.1</v>
      </c>
      <c r="T1805" t="s">
        <v>39</v>
      </c>
      <c r="U1805" t="s">
        <v>40</v>
      </c>
      <c r="V1805" t="s">
        <v>34</v>
      </c>
      <c r="W1805" t="s">
        <v>34</v>
      </c>
      <c r="X1805" t="s">
        <v>2137</v>
      </c>
      <c r="Y1805">
        <v>2008</v>
      </c>
      <c r="Z1805">
        <v>2008</v>
      </c>
      <c r="AA1805">
        <v>0.39</v>
      </c>
    </row>
    <row r="1806" spans="1:27" x14ac:dyDescent="0.25">
      <c r="A1806" t="s">
        <v>2135</v>
      </c>
      <c r="B1806" t="s">
        <v>2141</v>
      </c>
      <c r="C1806" t="s">
        <v>2148</v>
      </c>
      <c r="D1806" t="s">
        <v>38</v>
      </c>
      <c r="E1806" s="1">
        <v>40165</v>
      </c>
      <c r="F1806">
        <v>38861</v>
      </c>
      <c r="G1806">
        <v>10.199999999999999</v>
      </c>
      <c r="H1806">
        <v>10.75</v>
      </c>
      <c r="I1806">
        <v>46.68</v>
      </c>
      <c r="J1806">
        <v>611447</v>
      </c>
      <c r="K1806" s="1">
        <v>40165</v>
      </c>
      <c r="L1806">
        <v>5682</v>
      </c>
      <c r="M1806">
        <v>9.09</v>
      </c>
      <c r="N1806">
        <v>10.5</v>
      </c>
      <c r="O1806">
        <v>46.62</v>
      </c>
      <c r="P1806" s="1">
        <v>40543</v>
      </c>
      <c r="Q1806">
        <v>592392</v>
      </c>
      <c r="R1806" t="s">
        <v>31</v>
      </c>
      <c r="S1806">
        <v>9.3333333333333304</v>
      </c>
      <c r="T1806" t="s">
        <v>39</v>
      </c>
      <c r="U1806" t="s">
        <v>33</v>
      </c>
      <c r="V1806" t="s">
        <v>34</v>
      </c>
      <c r="W1806" t="s">
        <v>34</v>
      </c>
      <c r="X1806" t="s">
        <v>2137</v>
      </c>
      <c r="Y1806">
        <v>2009</v>
      </c>
      <c r="Z1806">
        <v>2009</v>
      </c>
      <c r="AA1806">
        <v>0.39</v>
      </c>
    </row>
    <row r="1807" spans="1:27" x14ac:dyDescent="0.25">
      <c r="A1807" t="s">
        <v>2135</v>
      </c>
      <c r="B1807" t="s">
        <v>969</v>
      </c>
      <c r="C1807" t="s">
        <v>2149</v>
      </c>
      <c r="D1807" t="s">
        <v>30</v>
      </c>
      <c r="E1807" s="1">
        <v>40165</v>
      </c>
      <c r="F1807">
        <v>126600</v>
      </c>
      <c r="G1807">
        <v>9.5299999999999994</v>
      </c>
      <c r="H1807">
        <v>10.75</v>
      </c>
      <c r="I1807">
        <v>52.97</v>
      </c>
      <c r="J1807">
        <v>3229668</v>
      </c>
      <c r="K1807" s="1">
        <v>40165</v>
      </c>
      <c r="L1807">
        <v>85769</v>
      </c>
      <c r="M1807">
        <v>8.9600000000000009</v>
      </c>
      <c r="N1807">
        <v>10.4</v>
      </c>
      <c r="O1807">
        <v>53.02</v>
      </c>
      <c r="P1807" s="1">
        <v>40543</v>
      </c>
      <c r="Q1807">
        <v>3181902</v>
      </c>
      <c r="R1807" t="s">
        <v>31</v>
      </c>
      <c r="S1807">
        <v>9.3333333333333304</v>
      </c>
      <c r="T1807" t="s">
        <v>32</v>
      </c>
      <c r="U1807" t="s">
        <v>33</v>
      </c>
      <c r="V1807" t="s">
        <v>34</v>
      </c>
      <c r="W1807" t="s">
        <v>34</v>
      </c>
      <c r="X1807" t="s">
        <v>2137</v>
      </c>
      <c r="Y1807">
        <v>2009</v>
      </c>
      <c r="Z1807">
        <v>2009</v>
      </c>
      <c r="AA1807">
        <v>0.39</v>
      </c>
    </row>
    <row r="1808" spans="1:27" x14ac:dyDescent="0.25">
      <c r="A1808" t="s">
        <v>2135</v>
      </c>
      <c r="B1808" t="s">
        <v>969</v>
      </c>
      <c r="C1808" t="s">
        <v>2150</v>
      </c>
      <c r="D1808" t="s">
        <v>38</v>
      </c>
      <c r="E1808" s="1">
        <v>40165</v>
      </c>
      <c r="F1808">
        <v>22129</v>
      </c>
      <c r="G1808">
        <v>9.4499999999999993</v>
      </c>
      <c r="H1808">
        <v>10.75</v>
      </c>
      <c r="I1808">
        <v>52.97</v>
      </c>
      <c r="J1808">
        <v>412948</v>
      </c>
      <c r="K1808" s="1">
        <v>40165</v>
      </c>
      <c r="L1808">
        <v>-2027</v>
      </c>
      <c r="M1808">
        <v>8.85</v>
      </c>
      <c r="N1808">
        <v>10.4</v>
      </c>
      <c r="O1808">
        <v>53.02</v>
      </c>
      <c r="P1808" s="1">
        <v>40543</v>
      </c>
      <c r="Q1808">
        <v>402028</v>
      </c>
      <c r="R1808" t="s">
        <v>31</v>
      </c>
      <c r="S1808">
        <v>9.3333333333333304</v>
      </c>
      <c r="T1808" t="s">
        <v>39</v>
      </c>
      <c r="U1808" t="s">
        <v>33</v>
      </c>
      <c r="V1808" t="s">
        <v>34</v>
      </c>
      <c r="W1808" t="s">
        <v>34</v>
      </c>
      <c r="X1808" t="s">
        <v>2137</v>
      </c>
      <c r="Y1808">
        <v>2009</v>
      </c>
      <c r="Z1808">
        <v>2009</v>
      </c>
      <c r="AA1808">
        <v>0.39</v>
      </c>
    </row>
    <row r="1809" spans="1:27" x14ac:dyDescent="0.25">
      <c r="A1809" t="s">
        <v>2135</v>
      </c>
      <c r="B1809" t="s">
        <v>2151</v>
      </c>
      <c r="C1809" t="s">
        <v>2152</v>
      </c>
      <c r="D1809" t="s">
        <v>30</v>
      </c>
      <c r="E1809" s="1">
        <v>40169</v>
      </c>
      <c r="F1809">
        <v>15971</v>
      </c>
      <c r="G1809">
        <v>9.26</v>
      </c>
      <c r="H1809">
        <v>10.8</v>
      </c>
      <c r="I1809">
        <v>56.05</v>
      </c>
      <c r="J1809">
        <v>412122</v>
      </c>
      <c r="K1809" s="1">
        <v>40169</v>
      </c>
      <c r="L1809">
        <v>11863</v>
      </c>
      <c r="M1809">
        <v>8.67</v>
      </c>
      <c r="N1809">
        <v>10.4</v>
      </c>
      <c r="O1809">
        <v>55.34</v>
      </c>
      <c r="P1809" s="1">
        <v>40543</v>
      </c>
      <c r="Q1809">
        <v>420216</v>
      </c>
      <c r="R1809" t="s">
        <v>31</v>
      </c>
      <c r="S1809">
        <v>7.9</v>
      </c>
      <c r="T1809" t="s">
        <v>32</v>
      </c>
      <c r="U1809" t="s">
        <v>33</v>
      </c>
      <c r="V1809" t="s">
        <v>34</v>
      </c>
      <c r="W1809" t="s">
        <v>34</v>
      </c>
      <c r="X1809" t="s">
        <v>2137</v>
      </c>
      <c r="Y1809">
        <v>2009</v>
      </c>
      <c r="Z1809">
        <v>2009</v>
      </c>
      <c r="AA1809">
        <v>0.39</v>
      </c>
    </row>
    <row r="1810" spans="1:27" x14ac:dyDescent="0.25">
      <c r="A1810" t="s">
        <v>2135</v>
      </c>
      <c r="B1810" t="s">
        <v>2151</v>
      </c>
      <c r="C1810" t="s">
        <v>2153</v>
      </c>
      <c r="D1810" t="s">
        <v>38</v>
      </c>
      <c r="E1810" s="1">
        <v>40169</v>
      </c>
      <c r="F1810">
        <v>4351</v>
      </c>
      <c r="G1810">
        <v>9.18</v>
      </c>
      <c r="H1810">
        <v>10.8</v>
      </c>
      <c r="I1810">
        <v>56.05</v>
      </c>
      <c r="J1810">
        <v>130226</v>
      </c>
      <c r="K1810" s="1">
        <v>40169</v>
      </c>
      <c r="L1810">
        <v>-1497</v>
      </c>
      <c r="M1810">
        <v>8.86</v>
      </c>
      <c r="N1810">
        <v>10.4</v>
      </c>
      <c r="O1810">
        <v>55.34</v>
      </c>
      <c r="P1810" s="1">
        <v>40543</v>
      </c>
      <c r="Q1810">
        <v>122690</v>
      </c>
      <c r="R1810" t="s">
        <v>31</v>
      </c>
      <c r="S1810">
        <v>7.9</v>
      </c>
      <c r="T1810" t="s">
        <v>39</v>
      </c>
      <c r="U1810" t="s">
        <v>33</v>
      </c>
      <c r="V1810" t="s">
        <v>34</v>
      </c>
      <c r="W1810" t="s">
        <v>34</v>
      </c>
      <c r="X1810" t="s">
        <v>2137</v>
      </c>
      <c r="Y1810">
        <v>2009</v>
      </c>
      <c r="Z1810">
        <v>2009</v>
      </c>
      <c r="AA1810">
        <v>0.39</v>
      </c>
    </row>
    <row r="1811" spans="1:27" x14ac:dyDescent="0.25">
      <c r="A1811" t="s">
        <v>2135</v>
      </c>
      <c r="B1811" t="s">
        <v>2143</v>
      </c>
      <c r="C1811" t="s">
        <v>2154</v>
      </c>
      <c r="D1811" t="s">
        <v>30</v>
      </c>
      <c r="E1811" s="1">
        <v>40165</v>
      </c>
      <c r="F1811">
        <v>98885</v>
      </c>
      <c r="G1811">
        <v>11.03</v>
      </c>
      <c r="H1811">
        <v>10.6</v>
      </c>
      <c r="I1811">
        <v>53.42</v>
      </c>
      <c r="J1811">
        <v>1404851</v>
      </c>
      <c r="K1811" s="1">
        <v>40165</v>
      </c>
      <c r="L1811">
        <v>58604</v>
      </c>
      <c r="M1811">
        <v>9.81</v>
      </c>
      <c r="N1811">
        <v>10.4</v>
      </c>
      <c r="O1811">
        <v>50.38</v>
      </c>
      <c r="P1811" s="1">
        <v>40543</v>
      </c>
      <c r="Q1811">
        <v>1381211</v>
      </c>
      <c r="R1811" t="s">
        <v>31</v>
      </c>
      <c r="S1811">
        <v>7.4666666666666597</v>
      </c>
      <c r="T1811" t="s">
        <v>32</v>
      </c>
      <c r="U1811" t="s">
        <v>33</v>
      </c>
      <c r="V1811" t="s">
        <v>34</v>
      </c>
      <c r="W1811" t="s">
        <v>34</v>
      </c>
      <c r="X1811" t="s">
        <v>2137</v>
      </c>
      <c r="Y1811">
        <v>2009</v>
      </c>
      <c r="Z1811">
        <v>2009</v>
      </c>
      <c r="AA1811">
        <v>0.39</v>
      </c>
    </row>
    <row r="1812" spans="1:27" x14ac:dyDescent="0.25">
      <c r="A1812" t="s">
        <v>2135</v>
      </c>
      <c r="B1812" t="s">
        <v>2143</v>
      </c>
      <c r="C1812" t="s">
        <v>2155</v>
      </c>
      <c r="D1812" t="s">
        <v>38</v>
      </c>
      <c r="E1812" s="1">
        <v>40165</v>
      </c>
      <c r="F1812">
        <v>8006</v>
      </c>
      <c r="G1812">
        <v>9.23</v>
      </c>
      <c r="H1812">
        <v>10.6</v>
      </c>
      <c r="I1812">
        <v>53.42</v>
      </c>
      <c r="J1812">
        <v>214915</v>
      </c>
      <c r="K1812" s="1">
        <v>40165</v>
      </c>
      <c r="L1812">
        <v>5564</v>
      </c>
      <c r="M1812">
        <v>8.84</v>
      </c>
      <c r="N1812">
        <v>10.4</v>
      </c>
      <c r="O1812">
        <v>50.38</v>
      </c>
      <c r="P1812" s="1">
        <v>40543</v>
      </c>
      <c r="Q1812">
        <v>214915</v>
      </c>
      <c r="R1812" t="s">
        <v>31</v>
      </c>
      <c r="S1812">
        <v>7.4666666666666597</v>
      </c>
      <c r="T1812" t="s">
        <v>39</v>
      </c>
      <c r="U1812" t="s">
        <v>33</v>
      </c>
      <c r="V1812" t="s">
        <v>34</v>
      </c>
      <c r="W1812" t="s">
        <v>34</v>
      </c>
      <c r="X1812" t="s">
        <v>2137</v>
      </c>
      <c r="Y1812">
        <v>2009</v>
      </c>
      <c r="Z1812">
        <v>2009</v>
      </c>
      <c r="AA1812">
        <v>0.39</v>
      </c>
    </row>
    <row r="1813" spans="1:27" x14ac:dyDescent="0.25">
      <c r="A1813" t="s">
        <v>2135</v>
      </c>
      <c r="B1813" t="s">
        <v>1038</v>
      </c>
      <c r="C1813" t="s">
        <v>2156</v>
      </c>
      <c r="D1813" t="s">
        <v>30</v>
      </c>
      <c r="E1813" s="1">
        <v>40169</v>
      </c>
      <c r="F1813">
        <v>30441.607</v>
      </c>
      <c r="G1813">
        <v>9.2200000000000006</v>
      </c>
      <c r="H1813">
        <v>10.75</v>
      </c>
      <c r="I1813">
        <v>53.12</v>
      </c>
      <c r="J1813">
        <v>644033.58400000003</v>
      </c>
      <c r="K1813" s="1">
        <v>40169</v>
      </c>
      <c r="L1813">
        <v>6422</v>
      </c>
      <c r="M1813">
        <v>8.93</v>
      </c>
      <c r="N1813">
        <v>10.4</v>
      </c>
      <c r="O1813">
        <v>52.3</v>
      </c>
      <c r="P1813" s="1">
        <v>40543</v>
      </c>
      <c r="Q1813">
        <v>644034</v>
      </c>
      <c r="R1813" t="s">
        <v>31</v>
      </c>
      <c r="S1813">
        <v>6.8</v>
      </c>
      <c r="T1813" t="s">
        <v>32</v>
      </c>
      <c r="U1813" t="s">
        <v>33</v>
      </c>
      <c r="V1813" t="s">
        <v>34</v>
      </c>
      <c r="W1813" t="s">
        <v>34</v>
      </c>
      <c r="X1813" t="s">
        <v>2137</v>
      </c>
      <c r="Y1813">
        <v>2009</v>
      </c>
      <c r="Z1813">
        <v>2009</v>
      </c>
      <c r="AA1813">
        <v>0.39</v>
      </c>
    </row>
    <row r="1814" spans="1:27" x14ac:dyDescent="0.25">
      <c r="A1814" t="s">
        <v>2135</v>
      </c>
      <c r="B1814" t="s">
        <v>993</v>
      </c>
      <c r="C1814" t="s">
        <v>2157</v>
      </c>
      <c r="D1814" t="s">
        <v>30</v>
      </c>
      <c r="E1814" s="1">
        <v>40556</v>
      </c>
      <c r="F1814">
        <v>64200</v>
      </c>
      <c r="G1814">
        <v>8.67</v>
      </c>
      <c r="H1814">
        <v>11.25</v>
      </c>
      <c r="I1814">
        <v>53.62</v>
      </c>
      <c r="J1814">
        <v>1296027.58</v>
      </c>
      <c r="K1814" s="1">
        <v>40556</v>
      </c>
      <c r="L1814">
        <v>20997</v>
      </c>
      <c r="M1814">
        <v>7.86</v>
      </c>
      <c r="N1814">
        <v>10.3</v>
      </c>
      <c r="O1814">
        <v>51.65</v>
      </c>
      <c r="P1814" s="1">
        <v>40908</v>
      </c>
      <c r="Q1814">
        <v>1294002</v>
      </c>
      <c r="R1814" t="s">
        <v>31</v>
      </c>
      <c r="S1814">
        <v>9.5666666666666593</v>
      </c>
      <c r="T1814" t="s">
        <v>32</v>
      </c>
      <c r="U1814" t="s">
        <v>33</v>
      </c>
      <c r="V1814" t="s">
        <v>34</v>
      </c>
      <c r="W1814" t="s">
        <v>34</v>
      </c>
      <c r="X1814" t="s">
        <v>2137</v>
      </c>
      <c r="Y1814">
        <v>2011</v>
      </c>
      <c r="Z1814">
        <v>2011</v>
      </c>
      <c r="AA1814">
        <v>0.39</v>
      </c>
    </row>
    <row r="1815" spans="1:27" x14ac:dyDescent="0.25">
      <c r="A1815" t="s">
        <v>2135</v>
      </c>
      <c r="B1815" t="s">
        <v>993</v>
      </c>
      <c r="C1815" t="s">
        <v>2158</v>
      </c>
      <c r="D1815" t="s">
        <v>38</v>
      </c>
      <c r="E1815" s="1">
        <v>40556</v>
      </c>
      <c r="F1815">
        <v>4955</v>
      </c>
      <c r="G1815">
        <v>8.57</v>
      </c>
      <c r="H1815">
        <v>11.25</v>
      </c>
      <c r="I1815">
        <v>53.62</v>
      </c>
      <c r="J1815">
        <v>357831.85399999999</v>
      </c>
      <c r="K1815" s="1">
        <v>40556</v>
      </c>
      <c r="L1815">
        <v>-8275</v>
      </c>
      <c r="M1815">
        <v>7.72</v>
      </c>
      <c r="N1815">
        <v>10.3</v>
      </c>
      <c r="O1815">
        <v>51.65</v>
      </c>
      <c r="P1815" s="1">
        <v>40908</v>
      </c>
      <c r="Q1815">
        <v>346671</v>
      </c>
      <c r="R1815" t="s">
        <v>31</v>
      </c>
      <c r="S1815">
        <v>9.5666666666666593</v>
      </c>
      <c r="T1815" t="s">
        <v>39</v>
      </c>
      <c r="U1815" t="s">
        <v>33</v>
      </c>
      <c r="V1815" t="s">
        <v>34</v>
      </c>
      <c r="W1815" t="s">
        <v>34</v>
      </c>
      <c r="X1815" t="s">
        <v>2137</v>
      </c>
      <c r="Y1815">
        <v>2011</v>
      </c>
      <c r="Z1815">
        <v>2011</v>
      </c>
      <c r="AA1815">
        <v>0.39</v>
      </c>
    </row>
    <row r="1816" spans="1:27" x14ac:dyDescent="0.25">
      <c r="A1816" t="s">
        <v>2135</v>
      </c>
      <c r="B1816" t="s">
        <v>2151</v>
      </c>
      <c r="C1816" t="s">
        <v>2159</v>
      </c>
      <c r="D1816" t="s">
        <v>30</v>
      </c>
      <c r="E1816" s="1">
        <v>40555</v>
      </c>
      <c r="F1816">
        <v>32787</v>
      </c>
      <c r="G1816">
        <v>9.17</v>
      </c>
      <c r="H1816">
        <v>10.4</v>
      </c>
      <c r="I1816">
        <v>57.27</v>
      </c>
      <c r="J1816">
        <v>431388</v>
      </c>
      <c r="K1816" s="1">
        <v>40555</v>
      </c>
      <c r="L1816">
        <v>7953</v>
      </c>
      <c r="M1816">
        <v>8.77</v>
      </c>
      <c r="N1816">
        <v>10.3</v>
      </c>
      <c r="O1816">
        <v>58.06</v>
      </c>
      <c r="P1816" s="1">
        <v>40908</v>
      </c>
      <c r="Q1816">
        <v>425094</v>
      </c>
      <c r="R1816" t="s">
        <v>31</v>
      </c>
      <c r="S1816">
        <v>8.8333333333333304</v>
      </c>
      <c r="T1816" t="s">
        <v>32</v>
      </c>
      <c r="U1816" t="s">
        <v>33</v>
      </c>
      <c r="V1816" t="s">
        <v>34</v>
      </c>
      <c r="W1816" t="s">
        <v>34</v>
      </c>
      <c r="X1816" t="s">
        <v>2137</v>
      </c>
      <c r="Y1816">
        <v>2011</v>
      </c>
      <c r="Z1816">
        <v>2011</v>
      </c>
      <c r="AA1816">
        <v>0.39</v>
      </c>
    </row>
    <row r="1817" spans="1:27" x14ac:dyDescent="0.25">
      <c r="A1817" t="s">
        <v>2135</v>
      </c>
      <c r="B1817" t="s">
        <v>2151</v>
      </c>
      <c r="C1817" t="s">
        <v>2160</v>
      </c>
      <c r="D1817" t="s">
        <v>38</v>
      </c>
      <c r="E1817" s="1">
        <v>40555</v>
      </c>
      <c r="F1817">
        <v>4374</v>
      </c>
      <c r="G1817">
        <v>8.77</v>
      </c>
      <c r="H1817">
        <v>10.4</v>
      </c>
      <c r="I1817">
        <v>57.27</v>
      </c>
      <c r="J1817">
        <v>137096</v>
      </c>
      <c r="K1817" s="1">
        <v>40555</v>
      </c>
      <c r="L1817">
        <v>1949</v>
      </c>
      <c r="M1817">
        <v>8.8000000000000007</v>
      </c>
      <c r="N1817">
        <v>10.3</v>
      </c>
      <c r="O1817">
        <v>58.06</v>
      </c>
      <c r="P1817" s="1">
        <v>40908</v>
      </c>
      <c r="Q1817">
        <v>128291</v>
      </c>
      <c r="R1817" t="s">
        <v>31</v>
      </c>
      <c r="S1817">
        <v>8.8333333333333304</v>
      </c>
      <c r="T1817" t="s">
        <v>39</v>
      </c>
      <c r="U1817" t="s">
        <v>33</v>
      </c>
      <c r="V1817" t="s">
        <v>34</v>
      </c>
      <c r="W1817" t="s">
        <v>34</v>
      </c>
      <c r="X1817" t="s">
        <v>2137</v>
      </c>
      <c r="Y1817">
        <v>2011</v>
      </c>
      <c r="Z1817">
        <v>2011</v>
      </c>
      <c r="AA1817">
        <v>0.39</v>
      </c>
    </row>
    <row r="1818" spans="1:27" x14ac:dyDescent="0.25">
      <c r="A1818" t="s">
        <v>2135</v>
      </c>
      <c r="B1818" t="s">
        <v>1038</v>
      </c>
      <c r="C1818" t="s">
        <v>2161</v>
      </c>
      <c r="D1818" t="s">
        <v>30</v>
      </c>
      <c r="E1818" s="1">
        <v>40899</v>
      </c>
      <c r="F1818">
        <v>17700</v>
      </c>
      <c r="G1818">
        <v>8.77</v>
      </c>
      <c r="H1818">
        <v>10.75</v>
      </c>
      <c r="I1818">
        <v>52.59</v>
      </c>
      <c r="J1818">
        <v>718100</v>
      </c>
      <c r="K1818" s="1">
        <v>40899</v>
      </c>
      <c r="L1818">
        <v>12155</v>
      </c>
      <c r="M1818">
        <v>8.52</v>
      </c>
      <c r="N1818">
        <v>10.4</v>
      </c>
      <c r="O1818">
        <v>52.59</v>
      </c>
      <c r="P1818" s="1">
        <v>41274</v>
      </c>
      <c r="Q1818">
        <v>717914</v>
      </c>
      <c r="R1818" t="s">
        <v>31</v>
      </c>
      <c r="S1818">
        <v>6.8</v>
      </c>
      <c r="T1818" t="s">
        <v>32</v>
      </c>
      <c r="U1818" t="s">
        <v>33</v>
      </c>
      <c r="V1818" t="s">
        <v>34</v>
      </c>
      <c r="W1818" t="s">
        <v>34</v>
      </c>
      <c r="X1818" t="s">
        <v>2137</v>
      </c>
      <c r="Y1818">
        <v>2011</v>
      </c>
      <c r="Z1818">
        <v>2011</v>
      </c>
      <c r="AA1818">
        <v>0.39</v>
      </c>
    </row>
    <row r="1819" spans="1:27" x14ac:dyDescent="0.25">
      <c r="A1819" t="s">
        <v>2135</v>
      </c>
      <c r="B1819" t="s">
        <v>1038</v>
      </c>
      <c r="C1819" t="s">
        <v>2162</v>
      </c>
      <c r="D1819" t="s">
        <v>38</v>
      </c>
      <c r="E1819" s="1">
        <v>40899</v>
      </c>
      <c r="F1819">
        <v>8000</v>
      </c>
      <c r="G1819">
        <v>8.77</v>
      </c>
      <c r="H1819">
        <v>10.75</v>
      </c>
      <c r="I1819">
        <v>52.59</v>
      </c>
      <c r="J1819">
        <v>84000</v>
      </c>
      <c r="K1819" s="1">
        <v>40899</v>
      </c>
      <c r="L1819">
        <v>2924</v>
      </c>
      <c r="M1819">
        <v>8.52</v>
      </c>
      <c r="N1819">
        <v>10.4</v>
      </c>
      <c r="O1819">
        <v>52.59</v>
      </c>
      <c r="P1819" s="1">
        <v>41274</v>
      </c>
      <c r="Q1819">
        <v>84126</v>
      </c>
      <c r="R1819" t="s">
        <v>31</v>
      </c>
      <c r="S1819">
        <v>6.8</v>
      </c>
      <c r="T1819" t="s">
        <v>39</v>
      </c>
      <c r="U1819" t="s">
        <v>33</v>
      </c>
      <c r="V1819" t="s">
        <v>34</v>
      </c>
      <c r="W1819" t="s">
        <v>34</v>
      </c>
      <c r="X1819" t="s">
        <v>2137</v>
      </c>
      <c r="Y1819">
        <v>2011</v>
      </c>
      <c r="Z1819">
        <v>2011</v>
      </c>
      <c r="AA1819">
        <v>0.39</v>
      </c>
    </row>
    <row r="1820" spans="1:27" x14ac:dyDescent="0.25">
      <c r="A1820" t="s">
        <v>2135</v>
      </c>
      <c r="B1820" t="s">
        <v>969</v>
      </c>
      <c r="C1820" t="s">
        <v>2163</v>
      </c>
      <c r="D1820" t="s">
        <v>30</v>
      </c>
      <c r="E1820" s="1">
        <v>40822</v>
      </c>
      <c r="F1820">
        <v>0</v>
      </c>
      <c r="G1820">
        <v>0</v>
      </c>
      <c r="H1820">
        <v>0</v>
      </c>
      <c r="I1820">
        <v>0</v>
      </c>
      <c r="J1820">
        <v>0</v>
      </c>
      <c r="K1820" s="1">
        <v>40822</v>
      </c>
      <c r="L1820">
        <v>0</v>
      </c>
      <c r="M1820">
        <v>0</v>
      </c>
      <c r="N1820">
        <v>0</v>
      </c>
      <c r="O1820">
        <v>0</v>
      </c>
      <c r="P1820" s="1">
        <v>41274</v>
      </c>
      <c r="Q1820">
        <v>0</v>
      </c>
      <c r="R1820" t="s">
        <v>43</v>
      </c>
      <c r="S1820">
        <v>4.43333333333333</v>
      </c>
      <c r="T1820" t="s">
        <v>32</v>
      </c>
      <c r="U1820" t="s">
        <v>33</v>
      </c>
      <c r="V1820" t="s">
        <v>34</v>
      </c>
      <c r="W1820" t="s">
        <v>34</v>
      </c>
      <c r="X1820" t="s">
        <v>2137</v>
      </c>
      <c r="Y1820">
        <v>2011</v>
      </c>
      <c r="Z1820">
        <v>2011</v>
      </c>
      <c r="AA1820">
        <v>0.39</v>
      </c>
    </row>
    <row r="1821" spans="1:27" x14ac:dyDescent="0.25">
      <c r="A1821" t="s">
        <v>2135</v>
      </c>
      <c r="B1821" t="s">
        <v>969</v>
      </c>
      <c r="C1821" t="s">
        <v>2164</v>
      </c>
      <c r="D1821" t="s">
        <v>38</v>
      </c>
      <c r="E1821" s="1">
        <v>40822</v>
      </c>
      <c r="F1821">
        <v>0</v>
      </c>
      <c r="G1821">
        <v>0</v>
      </c>
      <c r="H1821">
        <v>0</v>
      </c>
      <c r="I1821">
        <v>0</v>
      </c>
      <c r="J1821">
        <v>0</v>
      </c>
      <c r="K1821" s="1">
        <v>40822</v>
      </c>
      <c r="L1821">
        <v>0</v>
      </c>
      <c r="M1821">
        <v>0</v>
      </c>
      <c r="N1821">
        <v>0</v>
      </c>
      <c r="O1821">
        <v>0</v>
      </c>
      <c r="P1821" s="1">
        <v>41274</v>
      </c>
      <c r="Q1821">
        <v>0</v>
      </c>
      <c r="R1821" t="s">
        <v>43</v>
      </c>
      <c r="S1821">
        <v>4.43333333333333</v>
      </c>
      <c r="T1821" t="s">
        <v>39</v>
      </c>
      <c r="U1821" t="s">
        <v>33</v>
      </c>
      <c r="V1821" t="s">
        <v>34</v>
      </c>
      <c r="W1821" t="s">
        <v>34</v>
      </c>
      <c r="X1821" t="s">
        <v>2137</v>
      </c>
      <c r="Y1821">
        <v>2011</v>
      </c>
      <c r="Z1821">
        <v>2011</v>
      </c>
      <c r="AA1821">
        <v>0.39</v>
      </c>
    </row>
    <row r="1822" spans="1:27" x14ac:dyDescent="0.25">
      <c r="A1822" t="s">
        <v>2135</v>
      </c>
      <c r="B1822" t="s">
        <v>2141</v>
      </c>
      <c r="C1822" t="s">
        <v>2165</v>
      </c>
      <c r="D1822" t="s">
        <v>38</v>
      </c>
      <c r="E1822" s="1">
        <v>40822</v>
      </c>
      <c r="F1822">
        <v>0</v>
      </c>
      <c r="G1822">
        <v>0</v>
      </c>
      <c r="H1822">
        <v>0</v>
      </c>
      <c r="I1822">
        <v>0</v>
      </c>
      <c r="J1822">
        <v>0</v>
      </c>
      <c r="K1822" s="1">
        <v>40822</v>
      </c>
      <c r="L1822">
        <v>0</v>
      </c>
      <c r="M1822">
        <v>0</v>
      </c>
      <c r="N1822">
        <v>0</v>
      </c>
      <c r="O1822">
        <v>0</v>
      </c>
      <c r="P1822" s="1">
        <v>41274</v>
      </c>
      <c r="Q1822">
        <v>0</v>
      </c>
      <c r="R1822" t="s">
        <v>43</v>
      </c>
      <c r="S1822">
        <v>4.43333333333333</v>
      </c>
      <c r="T1822" t="s">
        <v>39</v>
      </c>
      <c r="U1822" t="s">
        <v>33</v>
      </c>
      <c r="V1822" t="s">
        <v>34</v>
      </c>
      <c r="W1822" t="s">
        <v>34</v>
      </c>
      <c r="X1822" t="s">
        <v>2137</v>
      </c>
      <c r="Y1822">
        <v>2011</v>
      </c>
      <c r="Z1822">
        <v>2011</v>
      </c>
      <c r="AA1822">
        <v>0.39</v>
      </c>
    </row>
    <row r="1823" spans="1:27" x14ac:dyDescent="0.25">
      <c r="A1823" t="s">
        <v>2135</v>
      </c>
      <c r="B1823" t="s">
        <v>2151</v>
      </c>
      <c r="C1823" t="s">
        <v>2166</v>
      </c>
      <c r="D1823" t="s">
        <v>30</v>
      </c>
      <c r="E1823" s="1">
        <v>41222</v>
      </c>
      <c r="F1823">
        <v>22451</v>
      </c>
      <c r="G1823">
        <v>9.5299999999999994</v>
      </c>
      <c r="H1823">
        <v>10.3</v>
      </c>
      <c r="I1823">
        <v>59.65</v>
      </c>
      <c r="J1823">
        <v>414813</v>
      </c>
      <c r="K1823" s="1">
        <v>41222</v>
      </c>
      <c r="L1823">
        <v>14888</v>
      </c>
      <c r="M1823">
        <v>9.41</v>
      </c>
      <c r="N1823">
        <v>10.3</v>
      </c>
      <c r="O1823">
        <v>59.09</v>
      </c>
      <c r="P1823" s="1">
        <v>41639</v>
      </c>
      <c r="Q1823">
        <v>417846</v>
      </c>
      <c r="R1823" t="s">
        <v>31</v>
      </c>
      <c r="S1823">
        <v>7.7</v>
      </c>
      <c r="T1823" t="s">
        <v>32</v>
      </c>
      <c r="U1823" t="s">
        <v>33</v>
      </c>
      <c r="V1823" t="s">
        <v>34</v>
      </c>
      <c r="W1823" t="s">
        <v>34</v>
      </c>
      <c r="X1823" t="s">
        <v>2137</v>
      </c>
      <c r="Y1823">
        <v>2012</v>
      </c>
      <c r="Z1823">
        <v>2012</v>
      </c>
      <c r="AA1823">
        <v>0.39</v>
      </c>
    </row>
    <row r="1824" spans="1:27" x14ac:dyDescent="0.25">
      <c r="A1824" t="s">
        <v>2135</v>
      </c>
      <c r="B1824" t="s">
        <v>2151</v>
      </c>
      <c r="C1824" t="s">
        <v>2167</v>
      </c>
      <c r="D1824" t="s">
        <v>38</v>
      </c>
      <c r="E1824" s="1">
        <v>41222</v>
      </c>
      <c r="F1824">
        <v>4308</v>
      </c>
      <c r="G1824">
        <v>8.5299999999999994</v>
      </c>
      <c r="H1824">
        <v>10.3</v>
      </c>
      <c r="I1824">
        <v>59.65</v>
      </c>
      <c r="J1824">
        <v>136452</v>
      </c>
      <c r="K1824" s="1">
        <v>41222</v>
      </c>
      <c r="L1824">
        <v>1646</v>
      </c>
      <c r="M1824">
        <v>8.44</v>
      </c>
      <c r="N1824">
        <v>10.3</v>
      </c>
      <c r="O1824">
        <v>59.09</v>
      </c>
      <c r="P1824" s="1">
        <v>41639</v>
      </c>
      <c r="Q1824">
        <v>136126</v>
      </c>
      <c r="R1824" t="s">
        <v>31</v>
      </c>
      <c r="S1824">
        <v>7.7</v>
      </c>
      <c r="T1824" t="s">
        <v>39</v>
      </c>
      <c r="U1824" t="s">
        <v>33</v>
      </c>
      <c r="V1824" t="s">
        <v>34</v>
      </c>
      <c r="W1824" t="s">
        <v>34</v>
      </c>
      <c r="X1824" t="s">
        <v>2137</v>
      </c>
      <c r="Y1824">
        <v>2012</v>
      </c>
      <c r="Z1824">
        <v>2012</v>
      </c>
      <c r="AA1824">
        <v>0.39</v>
      </c>
    </row>
    <row r="1825" spans="1:27" x14ac:dyDescent="0.25">
      <c r="A1825" t="s">
        <v>2135</v>
      </c>
      <c r="B1825" t="s">
        <v>2141</v>
      </c>
      <c r="C1825" t="s">
        <v>2168</v>
      </c>
      <c r="D1825" t="s">
        <v>38</v>
      </c>
      <c r="E1825" s="1">
        <v>41241</v>
      </c>
      <c r="F1825">
        <v>-15889</v>
      </c>
      <c r="G1825">
        <v>9.11</v>
      </c>
      <c r="H1825">
        <v>10.5</v>
      </c>
      <c r="I1825">
        <v>46.76</v>
      </c>
      <c r="J1825">
        <v>671562</v>
      </c>
      <c r="K1825" s="1">
        <v>41241</v>
      </c>
      <c r="L1825">
        <v>-34281</v>
      </c>
      <c r="M1825">
        <v>8.9600000000000009</v>
      </c>
      <c r="N1825">
        <v>10.5</v>
      </c>
      <c r="O1825">
        <v>46.75</v>
      </c>
      <c r="P1825" s="1">
        <v>41639</v>
      </c>
      <c r="Q1825">
        <v>664799</v>
      </c>
      <c r="R1825" t="s">
        <v>31</v>
      </c>
      <c r="S1825">
        <v>8.3333333333333304</v>
      </c>
      <c r="T1825" t="s">
        <v>39</v>
      </c>
      <c r="U1825" t="s">
        <v>33</v>
      </c>
      <c r="V1825" t="s">
        <v>34</v>
      </c>
      <c r="W1825" t="s">
        <v>34</v>
      </c>
      <c r="X1825" t="s">
        <v>2137</v>
      </c>
      <c r="Y1825">
        <v>2012</v>
      </c>
      <c r="Z1825">
        <v>2012</v>
      </c>
      <c r="AA1825">
        <v>0.39</v>
      </c>
    </row>
    <row r="1826" spans="1:27" x14ac:dyDescent="0.25">
      <c r="A1826" t="s">
        <v>2135</v>
      </c>
      <c r="B1826" t="s">
        <v>969</v>
      </c>
      <c r="C1826" t="s">
        <v>2169</v>
      </c>
      <c r="D1826" t="s">
        <v>38</v>
      </c>
      <c r="E1826" s="1">
        <v>41241</v>
      </c>
      <c r="F1826">
        <v>-1161</v>
      </c>
      <c r="G1826">
        <v>9.25</v>
      </c>
      <c r="H1826">
        <v>10.4</v>
      </c>
      <c r="I1826">
        <v>52.35</v>
      </c>
      <c r="J1826">
        <v>379354</v>
      </c>
      <c r="K1826" s="1">
        <v>41241</v>
      </c>
      <c r="L1826">
        <v>-8052</v>
      </c>
      <c r="M1826">
        <v>9.15</v>
      </c>
      <c r="N1826">
        <v>10.4</v>
      </c>
      <c r="O1826">
        <v>52.09</v>
      </c>
      <c r="P1826" s="1">
        <v>41639</v>
      </c>
      <c r="Q1826">
        <v>370965</v>
      </c>
      <c r="R1826" t="s">
        <v>31</v>
      </c>
      <c r="S1826">
        <v>8.3333333333333304</v>
      </c>
      <c r="T1826" t="s">
        <v>39</v>
      </c>
      <c r="U1826" t="s">
        <v>33</v>
      </c>
      <c r="V1826" t="s">
        <v>34</v>
      </c>
      <c r="W1826" t="s">
        <v>34</v>
      </c>
      <c r="X1826" t="s">
        <v>2137</v>
      </c>
      <c r="Y1826">
        <v>2012</v>
      </c>
      <c r="Z1826">
        <v>2012</v>
      </c>
      <c r="AA1826">
        <v>0.39</v>
      </c>
    </row>
    <row r="1827" spans="1:27" x14ac:dyDescent="0.25">
      <c r="A1827" t="s">
        <v>2135</v>
      </c>
      <c r="B1827" t="s">
        <v>969</v>
      </c>
      <c r="C1827" t="s">
        <v>2170</v>
      </c>
      <c r="D1827" t="s">
        <v>30</v>
      </c>
      <c r="E1827" s="1">
        <v>41241</v>
      </c>
      <c r="F1827">
        <v>261970</v>
      </c>
      <c r="G1827">
        <v>9.26</v>
      </c>
      <c r="H1827">
        <v>10.4</v>
      </c>
      <c r="I1827">
        <v>52.35</v>
      </c>
      <c r="J1827">
        <v>3963960.503</v>
      </c>
      <c r="K1827" s="1">
        <v>41241</v>
      </c>
      <c r="L1827">
        <v>205720</v>
      </c>
      <c r="M1827">
        <v>9.15</v>
      </c>
      <c r="N1827">
        <v>10.4</v>
      </c>
      <c r="O1827">
        <v>52.09</v>
      </c>
      <c r="P1827" s="1">
        <v>41639</v>
      </c>
      <c r="Q1827">
        <v>3928415</v>
      </c>
      <c r="R1827" t="s">
        <v>31</v>
      </c>
      <c r="S1827">
        <v>8.3333333333333304</v>
      </c>
      <c r="T1827" t="s">
        <v>32</v>
      </c>
      <c r="U1827" t="s">
        <v>33</v>
      </c>
      <c r="V1827" t="s">
        <v>41</v>
      </c>
      <c r="W1827" t="s">
        <v>34</v>
      </c>
      <c r="X1827" t="s">
        <v>2137</v>
      </c>
      <c r="Y1827">
        <v>2012</v>
      </c>
      <c r="Z1827">
        <v>2012</v>
      </c>
      <c r="AA1827">
        <v>0.39</v>
      </c>
    </row>
    <row r="1828" spans="1:27" x14ac:dyDescent="0.25">
      <c r="A1828" t="s">
        <v>2135</v>
      </c>
      <c r="B1828" t="s">
        <v>993</v>
      </c>
      <c r="C1828" t="s">
        <v>2171</v>
      </c>
      <c r="D1828" t="s">
        <v>30</v>
      </c>
      <c r="E1828" s="1">
        <v>41206</v>
      </c>
      <c r="F1828">
        <v>85137.706999999995</v>
      </c>
      <c r="G1828">
        <v>8.93</v>
      </c>
      <c r="H1828">
        <v>10.3</v>
      </c>
      <c r="I1828">
        <v>52.34</v>
      </c>
      <c r="J1828">
        <v>1183629.4469999999</v>
      </c>
      <c r="K1828" s="1">
        <v>41206</v>
      </c>
      <c r="L1828">
        <v>28500</v>
      </c>
      <c r="M1828">
        <v>0</v>
      </c>
      <c r="N1828">
        <v>10.3</v>
      </c>
      <c r="O1828">
        <v>51.61</v>
      </c>
      <c r="P1828" s="1">
        <v>41639</v>
      </c>
      <c r="Q1828">
        <v>0</v>
      </c>
      <c r="R1828" t="s">
        <v>43</v>
      </c>
      <c r="S1828">
        <v>6.93333333333333</v>
      </c>
      <c r="T1828" t="s">
        <v>32</v>
      </c>
      <c r="U1828" t="s">
        <v>40</v>
      </c>
      <c r="V1828" t="s">
        <v>34</v>
      </c>
      <c r="W1828" t="s">
        <v>34</v>
      </c>
      <c r="X1828" t="s">
        <v>2137</v>
      </c>
      <c r="Y1828">
        <v>2012</v>
      </c>
      <c r="Z1828">
        <v>2012</v>
      </c>
      <c r="AA1828">
        <v>0.39</v>
      </c>
    </row>
    <row r="1829" spans="1:27" x14ac:dyDescent="0.25">
      <c r="A1829" t="s">
        <v>2135</v>
      </c>
      <c r="B1829" t="s">
        <v>993</v>
      </c>
      <c r="C1829" t="s">
        <v>2172</v>
      </c>
      <c r="D1829" t="s">
        <v>38</v>
      </c>
      <c r="E1829" s="1">
        <v>41206</v>
      </c>
      <c r="F1829">
        <v>12813.183999999999</v>
      </c>
      <c r="G1829">
        <v>8.81</v>
      </c>
      <c r="H1829">
        <v>10.3</v>
      </c>
      <c r="I1829">
        <v>52.34</v>
      </c>
      <c r="J1829">
        <v>333810.74300000002</v>
      </c>
      <c r="K1829" s="1">
        <v>41206</v>
      </c>
      <c r="L1829">
        <v>-1000</v>
      </c>
      <c r="M1829">
        <v>0</v>
      </c>
      <c r="N1829">
        <v>10.3</v>
      </c>
      <c r="O1829">
        <v>51.61</v>
      </c>
      <c r="P1829" s="1">
        <v>41639</v>
      </c>
      <c r="Q1829">
        <v>0</v>
      </c>
      <c r="R1829" t="s">
        <v>43</v>
      </c>
      <c r="S1829">
        <v>6.93333333333333</v>
      </c>
      <c r="T1829" t="s">
        <v>39</v>
      </c>
      <c r="U1829" t="s">
        <v>40</v>
      </c>
      <c r="V1829" t="s">
        <v>34</v>
      </c>
      <c r="W1829" t="s">
        <v>34</v>
      </c>
      <c r="X1829" t="s">
        <v>2137</v>
      </c>
      <c r="Y1829">
        <v>2012</v>
      </c>
      <c r="Z1829">
        <v>2012</v>
      </c>
      <c r="AA1829">
        <v>0.39</v>
      </c>
    </row>
    <row r="1830" spans="1:27" x14ac:dyDescent="0.25">
      <c r="A1830" t="s">
        <v>2135</v>
      </c>
      <c r="B1830" t="s">
        <v>2143</v>
      </c>
      <c r="C1830" t="s">
        <v>2173</v>
      </c>
      <c r="D1830" t="s">
        <v>30</v>
      </c>
      <c r="E1830" s="1">
        <v>41075</v>
      </c>
      <c r="F1830">
        <v>0</v>
      </c>
      <c r="G1830">
        <v>0</v>
      </c>
      <c r="H1830">
        <v>10.4</v>
      </c>
      <c r="I1830">
        <v>49.31</v>
      </c>
      <c r="J1830">
        <v>2104542</v>
      </c>
      <c r="K1830" s="1">
        <v>41075</v>
      </c>
      <c r="L1830">
        <v>0</v>
      </c>
      <c r="M1830">
        <v>0</v>
      </c>
      <c r="N1830">
        <v>10.4</v>
      </c>
      <c r="O1830">
        <v>49.31</v>
      </c>
      <c r="P1830" s="1">
        <v>41639</v>
      </c>
      <c r="Q1830">
        <v>2104542</v>
      </c>
      <c r="R1830" t="s">
        <v>31</v>
      </c>
      <c r="S1830">
        <v>1.43333333333333</v>
      </c>
      <c r="T1830" t="s">
        <v>32</v>
      </c>
      <c r="U1830" t="s">
        <v>33</v>
      </c>
      <c r="V1830" t="s">
        <v>34</v>
      </c>
      <c r="W1830" t="s">
        <v>34</v>
      </c>
      <c r="X1830" t="s">
        <v>2137</v>
      </c>
      <c r="Y1830">
        <v>2012</v>
      </c>
      <c r="Z1830">
        <v>2012</v>
      </c>
      <c r="AA1830">
        <v>0.39</v>
      </c>
    </row>
    <row r="1831" spans="1:27" x14ac:dyDescent="0.25">
      <c r="A1831" t="s">
        <v>2135</v>
      </c>
      <c r="B1831" t="s">
        <v>2143</v>
      </c>
      <c r="C1831" t="s">
        <v>2174</v>
      </c>
      <c r="D1831" t="s">
        <v>38</v>
      </c>
      <c r="E1831" s="1">
        <v>41075</v>
      </c>
      <c r="F1831">
        <v>-13100</v>
      </c>
      <c r="G1831">
        <v>0</v>
      </c>
      <c r="H1831">
        <v>10.4</v>
      </c>
      <c r="I1831">
        <v>49.31</v>
      </c>
      <c r="J1831">
        <v>196169</v>
      </c>
      <c r="K1831" s="1">
        <v>41075</v>
      </c>
      <c r="L1831">
        <v>-13100</v>
      </c>
      <c r="M1831">
        <v>0</v>
      </c>
      <c r="N1831">
        <v>10.4</v>
      </c>
      <c r="O1831">
        <v>49.31</v>
      </c>
      <c r="P1831" s="1">
        <v>41639</v>
      </c>
      <c r="Q1831">
        <v>196169</v>
      </c>
      <c r="R1831" t="s">
        <v>31</v>
      </c>
      <c r="S1831">
        <v>1.43333333333333</v>
      </c>
      <c r="T1831" t="s">
        <v>39</v>
      </c>
      <c r="U1831" t="s">
        <v>33</v>
      </c>
      <c r="V1831" t="s">
        <v>34</v>
      </c>
      <c r="W1831" t="s">
        <v>34</v>
      </c>
      <c r="X1831" t="s">
        <v>2137</v>
      </c>
      <c r="Y1831">
        <v>2012</v>
      </c>
      <c r="Z1831">
        <v>2012</v>
      </c>
      <c r="AA1831">
        <v>0.39</v>
      </c>
    </row>
    <row r="1832" spans="1:27" x14ac:dyDescent="0.25">
      <c r="A1832" t="s">
        <v>2135</v>
      </c>
      <c r="B1832" t="s">
        <v>1038</v>
      </c>
      <c r="C1832" t="s">
        <v>2175</v>
      </c>
      <c r="D1832" t="s">
        <v>30</v>
      </c>
      <c r="E1832" s="1">
        <v>41257</v>
      </c>
      <c r="F1832">
        <v>39055.961000000003</v>
      </c>
      <c r="G1832">
        <v>8.67</v>
      </c>
      <c r="H1832">
        <v>10.4</v>
      </c>
      <c r="I1832">
        <v>52.39</v>
      </c>
      <c r="J1832">
        <v>788601.94900000002</v>
      </c>
      <c r="K1832" s="1">
        <v>41257</v>
      </c>
      <c r="L1832">
        <v>35532</v>
      </c>
      <c r="M1832">
        <v>8.57</v>
      </c>
      <c r="N1832">
        <v>10.4</v>
      </c>
      <c r="O1832">
        <v>52.37</v>
      </c>
      <c r="P1832" s="1">
        <v>41639</v>
      </c>
      <c r="Q1832">
        <v>788602</v>
      </c>
      <c r="R1832" t="s">
        <v>31</v>
      </c>
      <c r="S1832">
        <v>6.5333333333333297</v>
      </c>
      <c r="T1832" t="s">
        <v>32</v>
      </c>
      <c r="U1832" t="s">
        <v>33</v>
      </c>
      <c r="V1832" t="s">
        <v>34</v>
      </c>
      <c r="W1832" t="s">
        <v>34</v>
      </c>
      <c r="X1832" t="s">
        <v>2137</v>
      </c>
      <c r="Y1832">
        <v>2012</v>
      </c>
      <c r="Z1832">
        <v>2012</v>
      </c>
      <c r="AA1832">
        <v>0.39</v>
      </c>
    </row>
    <row r="1833" spans="1:27" x14ac:dyDescent="0.25">
      <c r="A1833" t="s">
        <v>2135</v>
      </c>
      <c r="B1833" t="s">
        <v>1038</v>
      </c>
      <c r="C1833" t="s">
        <v>2176</v>
      </c>
      <c r="D1833" t="s">
        <v>38</v>
      </c>
      <c r="E1833" s="1">
        <v>41257</v>
      </c>
      <c r="F1833">
        <v>5300</v>
      </c>
      <c r="G1833">
        <v>8.67</v>
      </c>
      <c r="H1833">
        <v>10.4</v>
      </c>
      <c r="I1833">
        <v>52.39</v>
      </c>
      <c r="J1833">
        <v>84468.081000000006</v>
      </c>
      <c r="K1833" s="1">
        <v>41257</v>
      </c>
      <c r="L1833">
        <v>2717</v>
      </c>
      <c r="M1833">
        <v>0</v>
      </c>
      <c r="N1833">
        <v>10.4</v>
      </c>
      <c r="O1833">
        <v>0</v>
      </c>
      <c r="P1833" s="1">
        <v>41639</v>
      </c>
      <c r="Q1833">
        <v>0</v>
      </c>
      <c r="R1833" t="s">
        <v>43</v>
      </c>
      <c r="S1833">
        <v>6.5333333333333297</v>
      </c>
      <c r="T1833" t="s">
        <v>112</v>
      </c>
      <c r="U1833" t="s">
        <v>33</v>
      </c>
      <c r="V1833" t="s">
        <v>34</v>
      </c>
      <c r="W1833" t="s">
        <v>34</v>
      </c>
      <c r="X1833" t="s">
        <v>2137</v>
      </c>
      <c r="Y1833">
        <v>2012</v>
      </c>
      <c r="Z1833">
        <v>2012</v>
      </c>
      <c r="AA1833">
        <v>0.39</v>
      </c>
    </row>
    <row r="1834" spans="1:27" x14ac:dyDescent="0.25">
      <c r="A1834" t="s">
        <v>2135</v>
      </c>
      <c r="B1834" t="s">
        <v>993</v>
      </c>
      <c r="C1834" t="s">
        <v>2177</v>
      </c>
      <c r="D1834" t="s">
        <v>30</v>
      </c>
      <c r="E1834" s="1">
        <v>41584</v>
      </c>
      <c r="F1834">
        <v>60200</v>
      </c>
      <c r="G1834">
        <v>9.06</v>
      </c>
      <c r="H1834">
        <v>10.6</v>
      </c>
      <c r="I1834">
        <v>51.11</v>
      </c>
      <c r="J1834">
        <v>1463000</v>
      </c>
      <c r="K1834" s="1">
        <v>41584</v>
      </c>
      <c r="L1834">
        <v>9835</v>
      </c>
      <c r="M1834">
        <v>8.68</v>
      </c>
      <c r="N1834">
        <v>10.199999999999999</v>
      </c>
      <c r="O1834">
        <v>50.14</v>
      </c>
      <c r="P1834" s="1">
        <v>42004</v>
      </c>
      <c r="Q1834">
        <v>1462706</v>
      </c>
      <c r="R1834" t="s">
        <v>31</v>
      </c>
      <c r="S1834">
        <v>7.4</v>
      </c>
      <c r="T1834" t="s">
        <v>32</v>
      </c>
      <c r="U1834" t="s">
        <v>33</v>
      </c>
      <c r="V1834" t="s">
        <v>34</v>
      </c>
      <c r="W1834" t="s">
        <v>34</v>
      </c>
      <c r="X1834" t="s">
        <v>2137</v>
      </c>
      <c r="Y1834">
        <v>2013</v>
      </c>
      <c r="Z1834">
        <v>2013</v>
      </c>
      <c r="AA1834">
        <v>0.39</v>
      </c>
    </row>
    <row r="1835" spans="1:27" x14ac:dyDescent="0.25">
      <c r="A1835" t="s">
        <v>2135</v>
      </c>
      <c r="B1835" t="s">
        <v>993</v>
      </c>
      <c r="C1835" t="s">
        <v>2178</v>
      </c>
      <c r="D1835" t="s">
        <v>38</v>
      </c>
      <c r="E1835" s="1">
        <v>41584</v>
      </c>
      <c r="F1835">
        <v>13900</v>
      </c>
      <c r="G1835">
        <v>8.49</v>
      </c>
      <c r="H1835">
        <v>10.6</v>
      </c>
      <c r="I1835">
        <v>51.11</v>
      </c>
      <c r="J1835">
        <v>342000</v>
      </c>
      <c r="K1835" s="1">
        <v>41584</v>
      </c>
      <c r="L1835">
        <v>-3881</v>
      </c>
      <c r="M1835">
        <v>8.1300000000000008</v>
      </c>
      <c r="N1835">
        <v>10.199999999999999</v>
      </c>
      <c r="O1835">
        <v>50.14</v>
      </c>
      <c r="P1835" s="1">
        <v>42004</v>
      </c>
      <c r="Q1835">
        <v>342028</v>
      </c>
      <c r="R1835" t="s">
        <v>31</v>
      </c>
      <c r="S1835">
        <v>7.4</v>
      </c>
      <c r="T1835" t="s">
        <v>39</v>
      </c>
      <c r="U1835" t="s">
        <v>33</v>
      </c>
      <c r="V1835" t="s">
        <v>34</v>
      </c>
      <c r="W1835" t="s">
        <v>34</v>
      </c>
      <c r="X1835" t="s">
        <v>2137</v>
      </c>
      <c r="Y1835">
        <v>2013</v>
      </c>
      <c r="Z1835">
        <v>2013</v>
      </c>
      <c r="AA1835">
        <v>0.39</v>
      </c>
    </row>
    <row r="1836" spans="1:27" x14ac:dyDescent="0.25">
      <c r="A1836" t="s">
        <v>2135</v>
      </c>
      <c r="B1836" t="s">
        <v>2151</v>
      </c>
      <c r="C1836" t="s">
        <v>2179</v>
      </c>
      <c r="D1836" t="s">
        <v>30</v>
      </c>
      <c r="E1836" s="1">
        <v>41481</v>
      </c>
      <c r="F1836">
        <v>0</v>
      </c>
      <c r="G1836">
        <v>0</v>
      </c>
      <c r="H1836">
        <v>0</v>
      </c>
      <c r="I1836">
        <v>0</v>
      </c>
      <c r="J1836">
        <v>0</v>
      </c>
      <c r="K1836" s="1">
        <v>41481</v>
      </c>
      <c r="L1836">
        <v>0</v>
      </c>
      <c r="M1836">
        <v>0</v>
      </c>
      <c r="N1836">
        <v>0</v>
      </c>
      <c r="O1836">
        <v>0</v>
      </c>
      <c r="P1836" s="1">
        <v>42004</v>
      </c>
      <c r="Q1836">
        <v>0</v>
      </c>
      <c r="R1836" t="s">
        <v>43</v>
      </c>
      <c r="S1836">
        <v>3.4</v>
      </c>
      <c r="T1836" t="s">
        <v>32</v>
      </c>
      <c r="U1836" t="s">
        <v>40</v>
      </c>
      <c r="V1836" t="s">
        <v>34</v>
      </c>
      <c r="W1836" t="s">
        <v>34</v>
      </c>
      <c r="X1836" t="s">
        <v>2137</v>
      </c>
      <c r="Y1836">
        <v>2013</v>
      </c>
      <c r="Z1836">
        <v>2013</v>
      </c>
      <c r="AA1836">
        <v>0.39</v>
      </c>
    </row>
    <row r="1837" spans="1:27" x14ac:dyDescent="0.25">
      <c r="A1837" t="s">
        <v>2135</v>
      </c>
      <c r="B1837" t="s">
        <v>2151</v>
      </c>
      <c r="C1837" t="s">
        <v>2180</v>
      </c>
      <c r="D1837" t="s">
        <v>38</v>
      </c>
      <c r="E1837" s="1">
        <v>41481</v>
      </c>
      <c r="F1837">
        <v>0</v>
      </c>
      <c r="G1837">
        <v>0</v>
      </c>
      <c r="H1837">
        <v>0</v>
      </c>
      <c r="I1837">
        <v>0</v>
      </c>
      <c r="J1837">
        <v>0</v>
      </c>
      <c r="K1837" s="1">
        <v>41481</v>
      </c>
      <c r="L1837">
        <v>0</v>
      </c>
      <c r="M1837">
        <v>0</v>
      </c>
      <c r="N1837">
        <v>0</v>
      </c>
      <c r="O1837">
        <v>0</v>
      </c>
      <c r="P1837" s="1">
        <v>42004</v>
      </c>
      <c r="Q1837">
        <v>0</v>
      </c>
      <c r="R1837" t="s">
        <v>43</v>
      </c>
      <c r="S1837">
        <v>3.4</v>
      </c>
      <c r="T1837" t="s">
        <v>39</v>
      </c>
      <c r="U1837" t="s">
        <v>40</v>
      </c>
      <c r="V1837" t="s">
        <v>34</v>
      </c>
      <c r="W1837" t="s">
        <v>34</v>
      </c>
      <c r="X1837" t="s">
        <v>2137</v>
      </c>
      <c r="Y1837">
        <v>2013</v>
      </c>
      <c r="Z1837">
        <v>2013</v>
      </c>
      <c r="AA1837">
        <v>0.39</v>
      </c>
    </row>
    <row r="1838" spans="1:27" x14ac:dyDescent="0.25">
      <c r="A1838" t="s">
        <v>2135</v>
      </c>
      <c r="B1838" t="s">
        <v>1038</v>
      </c>
      <c r="C1838" t="s">
        <v>2181</v>
      </c>
      <c r="D1838" t="s">
        <v>30</v>
      </c>
      <c r="E1838" s="1">
        <v>41613</v>
      </c>
      <c r="F1838">
        <v>34300</v>
      </c>
      <c r="G1838">
        <v>8.39</v>
      </c>
      <c r="H1838">
        <v>10.4</v>
      </c>
      <c r="I1838">
        <v>52.54</v>
      </c>
      <c r="J1838">
        <v>895296.74600000004</v>
      </c>
      <c r="K1838" s="1">
        <v>41613</v>
      </c>
      <c r="L1838">
        <v>19537.994999999999</v>
      </c>
      <c r="M1838">
        <v>8.34</v>
      </c>
      <c r="N1838">
        <v>10.199999999999999</v>
      </c>
      <c r="O1838">
        <v>52.54</v>
      </c>
      <c r="P1838" s="1">
        <v>42004</v>
      </c>
      <c r="Q1838">
        <v>896151</v>
      </c>
      <c r="R1838" t="s">
        <v>31</v>
      </c>
      <c r="S1838">
        <v>6.2666666666666604</v>
      </c>
      <c r="T1838" t="s">
        <v>32</v>
      </c>
      <c r="U1838" t="s">
        <v>33</v>
      </c>
      <c r="V1838" t="s">
        <v>34</v>
      </c>
      <c r="W1838" t="s">
        <v>34</v>
      </c>
      <c r="X1838" t="s">
        <v>2137</v>
      </c>
      <c r="Y1838">
        <v>2013</v>
      </c>
      <c r="Z1838">
        <v>2013</v>
      </c>
      <c r="AA1838">
        <v>0.39</v>
      </c>
    </row>
    <row r="1839" spans="1:27" x14ac:dyDescent="0.25">
      <c r="A1839" t="s">
        <v>2135</v>
      </c>
      <c r="B1839" t="s">
        <v>1038</v>
      </c>
      <c r="C1839" t="s">
        <v>2182</v>
      </c>
      <c r="D1839" t="s">
        <v>38</v>
      </c>
      <c r="E1839" s="1">
        <v>41613</v>
      </c>
      <c r="F1839">
        <v>0</v>
      </c>
      <c r="G1839">
        <v>8.39</v>
      </c>
      <c r="H1839">
        <v>10.4</v>
      </c>
      <c r="I1839">
        <v>52.54</v>
      </c>
      <c r="J1839">
        <v>89771.054999999993</v>
      </c>
      <c r="K1839" s="1">
        <v>41613</v>
      </c>
      <c r="L1839">
        <v>0</v>
      </c>
      <c r="M1839">
        <v>8.34</v>
      </c>
      <c r="N1839">
        <v>10.199999999999999</v>
      </c>
      <c r="O1839">
        <v>52.54</v>
      </c>
      <c r="P1839" s="1">
        <v>42004</v>
      </c>
      <c r="Q1839">
        <v>90020</v>
      </c>
      <c r="R1839" t="s">
        <v>31</v>
      </c>
      <c r="S1839">
        <v>6.2666666666666604</v>
      </c>
      <c r="T1839" t="s">
        <v>39</v>
      </c>
      <c r="U1839" t="s">
        <v>33</v>
      </c>
      <c r="V1839" t="s">
        <v>34</v>
      </c>
      <c r="W1839" t="s">
        <v>34</v>
      </c>
      <c r="X1839" t="s">
        <v>2137</v>
      </c>
      <c r="Y1839">
        <v>2013</v>
      </c>
      <c r="Z1839">
        <v>2013</v>
      </c>
      <c r="AA1839">
        <v>0.39</v>
      </c>
    </row>
    <row r="1840" spans="1:27" x14ac:dyDescent="0.25">
      <c r="A1840" t="s">
        <v>2135</v>
      </c>
      <c r="B1840" t="s">
        <v>993</v>
      </c>
      <c r="C1840" t="s">
        <v>2183</v>
      </c>
      <c r="D1840" t="s">
        <v>30</v>
      </c>
      <c r="E1840" s="1">
        <v>41949</v>
      </c>
      <c r="F1840">
        <v>76809.426999999996</v>
      </c>
      <c r="G1840">
        <v>8.7200000000000006</v>
      </c>
      <c r="H1840">
        <v>10.6</v>
      </c>
      <c r="I1840">
        <v>50.5</v>
      </c>
      <c r="J1840">
        <v>1579756.1040000001</v>
      </c>
      <c r="K1840" s="1">
        <v>41949</v>
      </c>
      <c r="L1840">
        <v>24602</v>
      </c>
      <c r="M1840">
        <v>8.39</v>
      </c>
      <c r="N1840">
        <v>10.199999999999999</v>
      </c>
      <c r="O1840">
        <v>50.28</v>
      </c>
      <c r="P1840" s="1">
        <v>42369</v>
      </c>
      <c r="Q1840">
        <v>1549917</v>
      </c>
      <c r="R1840" t="s">
        <v>31</v>
      </c>
      <c r="S1840">
        <v>7.3</v>
      </c>
      <c r="T1840" t="s">
        <v>32</v>
      </c>
      <c r="U1840" t="s">
        <v>33</v>
      </c>
      <c r="V1840" t="s">
        <v>34</v>
      </c>
      <c r="W1840" t="s">
        <v>34</v>
      </c>
      <c r="X1840" t="s">
        <v>2137</v>
      </c>
      <c r="Y1840">
        <v>2014</v>
      </c>
      <c r="Z1840">
        <v>2014</v>
      </c>
      <c r="AA1840">
        <v>0.39</v>
      </c>
    </row>
    <row r="1841" spans="1:27" x14ac:dyDescent="0.25">
      <c r="A1841" t="s">
        <v>2135</v>
      </c>
      <c r="B1841" t="s">
        <v>993</v>
      </c>
      <c r="C1841" t="s">
        <v>2184</v>
      </c>
      <c r="D1841" t="s">
        <v>38</v>
      </c>
      <c r="E1841" s="1">
        <v>41949</v>
      </c>
      <c r="F1841">
        <v>-1624.1010000000001</v>
      </c>
      <c r="G1841">
        <v>8.23</v>
      </c>
      <c r="H1841">
        <v>10.6</v>
      </c>
      <c r="I1841">
        <v>50.5</v>
      </c>
      <c r="J1841">
        <v>360012.72499999998</v>
      </c>
      <c r="K1841" s="1">
        <v>41949</v>
      </c>
      <c r="L1841">
        <v>-15363</v>
      </c>
      <c r="M1841">
        <v>7.95</v>
      </c>
      <c r="N1841">
        <v>10.199999999999999</v>
      </c>
      <c r="O1841">
        <v>50.28</v>
      </c>
      <c r="P1841" s="1">
        <v>42369</v>
      </c>
      <c r="Q1841">
        <v>356382</v>
      </c>
      <c r="R1841" t="s">
        <v>31</v>
      </c>
      <c r="S1841">
        <v>7.3</v>
      </c>
      <c r="T1841" t="s">
        <v>39</v>
      </c>
      <c r="U1841" t="s">
        <v>33</v>
      </c>
      <c r="V1841" t="s">
        <v>34</v>
      </c>
      <c r="W1841" t="s">
        <v>34</v>
      </c>
      <c r="X1841" t="s">
        <v>2137</v>
      </c>
      <c r="Y1841">
        <v>2014</v>
      </c>
      <c r="Z1841">
        <v>2014</v>
      </c>
      <c r="AA1841">
        <v>0.39</v>
      </c>
    </row>
    <row r="1842" spans="1:27" x14ac:dyDescent="0.25">
      <c r="A1842" t="s">
        <v>2135</v>
      </c>
      <c r="B1842" t="s">
        <v>2143</v>
      </c>
      <c r="C1842" t="s">
        <v>2185</v>
      </c>
      <c r="D1842" t="s">
        <v>30</v>
      </c>
      <c r="E1842" s="1">
        <v>41796</v>
      </c>
      <c r="F1842">
        <v>0</v>
      </c>
      <c r="G1842">
        <v>0</v>
      </c>
      <c r="H1842">
        <v>10.4</v>
      </c>
      <c r="I1842">
        <v>50.46</v>
      </c>
      <c r="J1842">
        <v>2329106</v>
      </c>
      <c r="K1842" s="1">
        <v>41796</v>
      </c>
      <c r="L1842">
        <v>0</v>
      </c>
      <c r="M1842">
        <v>0</v>
      </c>
      <c r="N1842">
        <v>10.4</v>
      </c>
      <c r="O1842">
        <v>50.46</v>
      </c>
      <c r="P1842" s="1">
        <v>42369</v>
      </c>
      <c r="Q1842">
        <v>2329106</v>
      </c>
      <c r="R1842" t="s">
        <v>31</v>
      </c>
      <c r="S1842">
        <v>1.93333333333333</v>
      </c>
      <c r="T1842" t="s">
        <v>32</v>
      </c>
      <c r="U1842" t="s">
        <v>33</v>
      </c>
      <c r="V1842" t="s">
        <v>34</v>
      </c>
      <c r="W1842" t="s">
        <v>34</v>
      </c>
      <c r="X1842" t="s">
        <v>2137</v>
      </c>
      <c r="Y1842">
        <v>2014</v>
      </c>
      <c r="Z1842">
        <v>2014</v>
      </c>
      <c r="AA1842">
        <v>0.39</v>
      </c>
    </row>
    <row r="1843" spans="1:27" x14ac:dyDescent="0.25">
      <c r="A1843" t="s">
        <v>2135</v>
      </c>
      <c r="B1843" t="s">
        <v>2143</v>
      </c>
      <c r="C1843" t="s">
        <v>2186</v>
      </c>
      <c r="D1843" t="s">
        <v>38</v>
      </c>
      <c r="E1843" s="1">
        <v>41796</v>
      </c>
      <c r="F1843">
        <v>-5000</v>
      </c>
      <c r="G1843">
        <v>0</v>
      </c>
      <c r="H1843">
        <v>10.4</v>
      </c>
      <c r="I1843">
        <v>50.46</v>
      </c>
      <c r="J1843">
        <v>201440</v>
      </c>
      <c r="K1843" s="1">
        <v>41796</v>
      </c>
      <c r="L1843">
        <v>-5000</v>
      </c>
      <c r="M1843">
        <v>0</v>
      </c>
      <c r="N1843">
        <v>10.4</v>
      </c>
      <c r="O1843">
        <v>50.46</v>
      </c>
      <c r="P1843" s="1">
        <v>42369</v>
      </c>
      <c r="Q1843">
        <v>201440</v>
      </c>
      <c r="R1843" t="s">
        <v>31</v>
      </c>
      <c r="S1843">
        <v>1.93333333333333</v>
      </c>
      <c r="T1843" t="s">
        <v>39</v>
      </c>
      <c r="U1843" t="s">
        <v>33</v>
      </c>
      <c r="V1843" t="s">
        <v>34</v>
      </c>
      <c r="W1843" t="s">
        <v>34</v>
      </c>
      <c r="X1843" t="s">
        <v>2137</v>
      </c>
      <c r="Y1843">
        <v>2014</v>
      </c>
      <c r="Z1843">
        <v>2014</v>
      </c>
      <c r="AA1843">
        <v>0.39</v>
      </c>
    </row>
    <row r="1844" spans="1:27" x14ac:dyDescent="0.25">
      <c r="A1844" t="s">
        <v>2135</v>
      </c>
      <c r="B1844" t="s">
        <v>2151</v>
      </c>
      <c r="C1844" t="s">
        <v>2187</v>
      </c>
      <c r="D1844" t="s">
        <v>30</v>
      </c>
      <c r="E1844" s="1">
        <v>41969</v>
      </c>
      <c r="F1844">
        <v>11530</v>
      </c>
      <c r="G1844">
        <v>8.02</v>
      </c>
      <c r="H1844">
        <v>10.199999999999999</v>
      </c>
      <c r="I1844">
        <v>58.9</v>
      </c>
      <c r="J1844">
        <v>575193</v>
      </c>
      <c r="K1844" s="1">
        <v>41969</v>
      </c>
      <c r="L1844">
        <v>15417</v>
      </c>
      <c r="M1844">
        <v>7.96</v>
      </c>
      <c r="N1844">
        <v>10.199999999999999</v>
      </c>
      <c r="O1844">
        <v>58.96</v>
      </c>
      <c r="P1844" s="1">
        <v>42369</v>
      </c>
      <c r="Q1844">
        <v>575845</v>
      </c>
      <c r="R1844" t="s">
        <v>31</v>
      </c>
      <c r="S1844">
        <v>7.43333333333333</v>
      </c>
      <c r="T1844" t="s">
        <v>32</v>
      </c>
      <c r="U1844" t="s">
        <v>33</v>
      </c>
      <c r="V1844" t="s">
        <v>34</v>
      </c>
      <c r="W1844" t="s">
        <v>34</v>
      </c>
      <c r="X1844" t="s">
        <v>2137</v>
      </c>
      <c r="Y1844">
        <v>2014</v>
      </c>
      <c r="Z1844">
        <v>2014</v>
      </c>
      <c r="AA1844">
        <v>0.39</v>
      </c>
    </row>
    <row r="1845" spans="1:27" x14ac:dyDescent="0.25">
      <c r="A1845" t="s">
        <v>2135</v>
      </c>
      <c r="B1845" t="s">
        <v>2151</v>
      </c>
      <c r="C1845" t="s">
        <v>2188</v>
      </c>
      <c r="D1845" t="s">
        <v>38</v>
      </c>
      <c r="E1845" s="1">
        <v>41969</v>
      </c>
      <c r="F1845">
        <v>-4352</v>
      </c>
      <c r="G1845">
        <v>7.99</v>
      </c>
      <c r="H1845">
        <v>10.199999999999999</v>
      </c>
      <c r="I1845">
        <v>58.9</v>
      </c>
      <c r="J1845">
        <v>157915</v>
      </c>
      <c r="K1845" s="1">
        <v>41969</v>
      </c>
      <c r="L1845">
        <v>-3788</v>
      </c>
      <c r="M1845">
        <v>7.98</v>
      </c>
      <c r="N1845">
        <v>10.199999999999999</v>
      </c>
      <c r="O1845">
        <v>58.96</v>
      </c>
      <c r="P1845" s="1">
        <v>42369</v>
      </c>
      <c r="Q1845">
        <v>158054</v>
      </c>
      <c r="R1845" t="s">
        <v>31</v>
      </c>
      <c r="S1845">
        <v>7.43333333333333</v>
      </c>
      <c r="T1845" t="s">
        <v>39</v>
      </c>
      <c r="U1845" t="s">
        <v>33</v>
      </c>
      <c r="V1845" t="s">
        <v>34</v>
      </c>
      <c r="W1845" t="s">
        <v>34</v>
      </c>
      <c r="X1845" t="s">
        <v>2137</v>
      </c>
      <c r="Y1845">
        <v>2014</v>
      </c>
      <c r="Z1845">
        <v>2014</v>
      </c>
      <c r="AA1845">
        <v>0.39</v>
      </c>
    </row>
    <row r="1846" spans="1:27" x14ac:dyDescent="0.25">
      <c r="A1846" t="s">
        <v>2135</v>
      </c>
      <c r="B1846" t="s">
        <v>1038</v>
      </c>
      <c r="C1846" t="s">
        <v>2189</v>
      </c>
      <c r="D1846" t="s">
        <v>30</v>
      </c>
      <c r="E1846" s="1">
        <v>41985</v>
      </c>
      <c r="F1846">
        <v>20600</v>
      </c>
      <c r="G1846">
        <v>0</v>
      </c>
      <c r="H1846">
        <v>10.199999999999999</v>
      </c>
      <c r="I1846">
        <v>52.54</v>
      </c>
      <c r="J1846">
        <v>0</v>
      </c>
      <c r="K1846" s="1">
        <v>41985</v>
      </c>
      <c r="L1846">
        <v>14177</v>
      </c>
      <c r="M1846">
        <v>0</v>
      </c>
      <c r="N1846">
        <v>10.199999999999999</v>
      </c>
      <c r="O1846">
        <v>52.54</v>
      </c>
      <c r="P1846" s="1">
        <v>42369</v>
      </c>
      <c r="Q1846">
        <v>0</v>
      </c>
      <c r="R1846" t="s">
        <v>43</v>
      </c>
      <c r="S1846">
        <v>6.5333333333333297</v>
      </c>
      <c r="T1846" t="s">
        <v>32</v>
      </c>
      <c r="U1846" t="s">
        <v>33</v>
      </c>
      <c r="V1846" t="s">
        <v>34</v>
      </c>
      <c r="W1846" t="s">
        <v>34</v>
      </c>
      <c r="X1846" t="s">
        <v>2137</v>
      </c>
      <c r="Y1846">
        <v>2014</v>
      </c>
      <c r="Z1846">
        <v>2014</v>
      </c>
      <c r="AA1846">
        <v>0.39</v>
      </c>
    </row>
    <row r="1847" spans="1:27" x14ac:dyDescent="0.25">
      <c r="A1847" t="s">
        <v>2135</v>
      </c>
      <c r="B1847" t="s">
        <v>2141</v>
      </c>
      <c r="C1847" t="s">
        <v>2190</v>
      </c>
      <c r="D1847" t="s">
        <v>38</v>
      </c>
      <c r="E1847" s="1">
        <v>41957</v>
      </c>
      <c r="F1847">
        <v>42507</v>
      </c>
      <c r="G1847">
        <v>8.36</v>
      </c>
      <c r="H1847">
        <v>10.3</v>
      </c>
      <c r="I1847">
        <v>48.91</v>
      </c>
      <c r="J1847">
        <v>875941</v>
      </c>
      <c r="K1847" s="1">
        <v>41957</v>
      </c>
      <c r="L1847">
        <v>38497</v>
      </c>
      <c r="M1847">
        <v>8.36</v>
      </c>
      <c r="N1847">
        <v>10.3</v>
      </c>
      <c r="O1847">
        <v>48.91</v>
      </c>
      <c r="P1847" s="1">
        <v>42369</v>
      </c>
      <c r="Q1847">
        <v>875941</v>
      </c>
      <c r="R1847" t="s">
        <v>31</v>
      </c>
      <c r="S1847">
        <v>5.6</v>
      </c>
      <c r="T1847" t="s">
        <v>39</v>
      </c>
      <c r="U1847" t="s">
        <v>33</v>
      </c>
      <c r="V1847" t="s">
        <v>41</v>
      </c>
      <c r="W1847" t="s">
        <v>34</v>
      </c>
      <c r="X1847" t="s">
        <v>2137</v>
      </c>
      <c r="Y1847">
        <v>2014</v>
      </c>
      <c r="Z1847">
        <v>2014</v>
      </c>
      <c r="AA1847">
        <v>0.39</v>
      </c>
    </row>
    <row r="1848" spans="1:27" x14ac:dyDescent="0.25">
      <c r="A1848" t="s">
        <v>2135</v>
      </c>
      <c r="B1848" t="s">
        <v>969</v>
      </c>
      <c r="C1848" t="s">
        <v>2191</v>
      </c>
      <c r="D1848" t="s">
        <v>30</v>
      </c>
      <c r="E1848" s="1">
        <v>41957</v>
      </c>
      <c r="F1848">
        <v>78500</v>
      </c>
      <c r="G1848">
        <v>8.6</v>
      </c>
      <c r="H1848">
        <v>10.199999999999999</v>
      </c>
      <c r="I1848">
        <v>51.9</v>
      </c>
      <c r="J1848">
        <v>4432940</v>
      </c>
      <c r="K1848" s="1">
        <v>41957</v>
      </c>
      <c r="L1848">
        <v>15379</v>
      </c>
      <c r="M1848">
        <v>8.6</v>
      </c>
      <c r="N1848">
        <v>10.199999999999999</v>
      </c>
      <c r="O1848">
        <v>51.9</v>
      </c>
      <c r="P1848" s="1">
        <v>42369</v>
      </c>
      <c r="Q1848">
        <v>4432940</v>
      </c>
      <c r="R1848" t="s">
        <v>31</v>
      </c>
      <c r="S1848">
        <v>5.6</v>
      </c>
      <c r="T1848" t="s">
        <v>32</v>
      </c>
      <c r="U1848" t="s">
        <v>33</v>
      </c>
      <c r="V1848" t="s">
        <v>34</v>
      </c>
      <c r="W1848" t="s">
        <v>34</v>
      </c>
      <c r="X1848" t="s">
        <v>2137</v>
      </c>
      <c r="Y1848">
        <v>2014</v>
      </c>
      <c r="Z1848">
        <v>2014</v>
      </c>
      <c r="AA1848">
        <v>0.39</v>
      </c>
    </row>
    <row r="1849" spans="1:27" x14ac:dyDescent="0.25">
      <c r="A1849" t="s">
        <v>2135</v>
      </c>
      <c r="B1849" t="s">
        <v>969</v>
      </c>
      <c r="C1849" t="s">
        <v>2192</v>
      </c>
      <c r="D1849" t="s">
        <v>38</v>
      </c>
      <c r="E1849" s="1">
        <v>41957</v>
      </c>
      <c r="F1849">
        <v>-10660</v>
      </c>
      <c r="G1849">
        <v>8.6</v>
      </c>
      <c r="H1849">
        <v>10.199999999999999</v>
      </c>
      <c r="I1849">
        <v>51.9</v>
      </c>
      <c r="J1849">
        <v>435187</v>
      </c>
      <c r="K1849" s="1">
        <v>41957</v>
      </c>
      <c r="L1849">
        <v>-10660</v>
      </c>
      <c r="M1849">
        <v>8.6</v>
      </c>
      <c r="N1849">
        <v>10.199999999999999</v>
      </c>
      <c r="O1849">
        <v>51.9</v>
      </c>
      <c r="P1849" s="1">
        <v>42369</v>
      </c>
      <c r="Q1849">
        <v>435187</v>
      </c>
      <c r="R1849" t="s">
        <v>31</v>
      </c>
      <c r="S1849">
        <v>5.6</v>
      </c>
      <c r="T1849" t="s">
        <v>39</v>
      </c>
      <c r="U1849" t="s">
        <v>33</v>
      </c>
      <c r="V1849" t="s">
        <v>34</v>
      </c>
      <c r="W1849" t="s">
        <v>34</v>
      </c>
      <c r="X1849" t="s">
        <v>2137</v>
      </c>
      <c r="Y1849">
        <v>2014</v>
      </c>
      <c r="Z1849">
        <v>2014</v>
      </c>
      <c r="AA1849">
        <v>0.39</v>
      </c>
    </row>
    <row r="1850" spans="1:27" x14ac:dyDescent="0.25">
      <c r="A1850" t="s">
        <v>2135</v>
      </c>
      <c r="B1850" t="s">
        <v>993</v>
      </c>
      <c r="C1850" t="s">
        <v>2193</v>
      </c>
      <c r="D1850" t="s">
        <v>30</v>
      </c>
      <c r="E1850" s="1">
        <v>42327</v>
      </c>
      <c r="F1850">
        <v>96870.952999999994</v>
      </c>
      <c r="G1850">
        <v>8.27</v>
      </c>
      <c r="H1850">
        <v>10.199999999999999</v>
      </c>
      <c r="I1850">
        <v>50.52</v>
      </c>
      <c r="J1850">
        <v>1840566.558</v>
      </c>
      <c r="K1850" s="1">
        <v>42327</v>
      </c>
      <c r="L1850">
        <v>-7874</v>
      </c>
      <c r="M1850">
        <v>8.24</v>
      </c>
      <c r="N1850">
        <v>10</v>
      </c>
      <c r="O1850">
        <v>50.47</v>
      </c>
      <c r="P1850" s="1">
        <v>42735</v>
      </c>
      <c r="Q1850">
        <v>1745688</v>
      </c>
      <c r="R1850" t="s">
        <v>31</v>
      </c>
      <c r="S1850">
        <v>7.2</v>
      </c>
      <c r="T1850" t="s">
        <v>32</v>
      </c>
      <c r="U1850" t="s">
        <v>33</v>
      </c>
      <c r="V1850" t="s">
        <v>34</v>
      </c>
      <c r="W1850" t="s">
        <v>34</v>
      </c>
      <c r="X1850" t="s">
        <v>2137</v>
      </c>
      <c r="Y1850">
        <v>2015</v>
      </c>
      <c r="Z1850">
        <v>2015</v>
      </c>
      <c r="AA1850">
        <v>0.39</v>
      </c>
    </row>
    <row r="1851" spans="1:27" x14ac:dyDescent="0.25">
      <c r="A1851" t="s">
        <v>2135</v>
      </c>
      <c r="B1851" t="s">
        <v>993</v>
      </c>
      <c r="C1851" t="s">
        <v>2194</v>
      </c>
      <c r="D1851" t="s">
        <v>38</v>
      </c>
      <c r="E1851" s="1">
        <v>42327</v>
      </c>
      <c r="F1851">
        <v>9133.9500000000007</v>
      </c>
      <c r="G1851">
        <v>7.81</v>
      </c>
      <c r="H1851">
        <v>10.199999999999999</v>
      </c>
      <c r="I1851">
        <v>50.52</v>
      </c>
      <c r="J1851">
        <v>377015.424</v>
      </c>
      <c r="K1851" s="1">
        <v>42327</v>
      </c>
      <c r="L1851">
        <v>-6225</v>
      </c>
      <c r="M1851">
        <v>7.8</v>
      </c>
      <c r="N1851">
        <v>10</v>
      </c>
      <c r="O1851">
        <v>50.47</v>
      </c>
      <c r="P1851" s="1">
        <v>42735</v>
      </c>
      <c r="Q1851">
        <v>368902</v>
      </c>
      <c r="R1851" t="s">
        <v>31</v>
      </c>
      <c r="S1851">
        <v>7.2</v>
      </c>
      <c r="T1851" t="s">
        <v>39</v>
      </c>
      <c r="U1851" t="s">
        <v>33</v>
      </c>
      <c r="V1851" t="s">
        <v>34</v>
      </c>
      <c r="W1851" t="s">
        <v>34</v>
      </c>
      <c r="X1851" t="s">
        <v>2137</v>
      </c>
      <c r="Y1851">
        <v>2015</v>
      </c>
      <c r="Z1851">
        <v>2015</v>
      </c>
      <c r="AA1851">
        <v>0.39</v>
      </c>
    </row>
    <row r="1852" spans="1:27" x14ac:dyDescent="0.25">
      <c r="A1852" t="s">
        <v>2135</v>
      </c>
      <c r="B1852" t="s">
        <v>1038</v>
      </c>
      <c r="C1852" t="s">
        <v>2195</v>
      </c>
      <c r="D1852" t="s">
        <v>30</v>
      </c>
      <c r="E1852" s="1">
        <v>42341</v>
      </c>
      <c r="F1852">
        <v>27388.453000000001</v>
      </c>
      <c r="G1852">
        <v>8.07</v>
      </c>
      <c r="H1852">
        <v>10.199999999999999</v>
      </c>
      <c r="I1852">
        <v>52.59</v>
      </c>
      <c r="J1852">
        <v>1188887.6100000001</v>
      </c>
      <c r="K1852" s="1">
        <v>42341</v>
      </c>
      <c r="L1852">
        <v>7598</v>
      </c>
      <c r="M1852">
        <v>7.81</v>
      </c>
      <c r="N1852">
        <v>10</v>
      </c>
      <c r="O1852">
        <v>52.49</v>
      </c>
      <c r="P1852" s="1">
        <v>42735</v>
      </c>
      <c r="Q1852">
        <v>1175225</v>
      </c>
      <c r="R1852" t="s">
        <v>31</v>
      </c>
      <c r="S1852">
        <v>6.2666666666666604</v>
      </c>
      <c r="T1852" t="s">
        <v>32</v>
      </c>
      <c r="U1852" t="s">
        <v>33</v>
      </c>
      <c r="V1852" t="s">
        <v>34</v>
      </c>
      <c r="W1852" t="s">
        <v>34</v>
      </c>
      <c r="X1852" t="s">
        <v>2137</v>
      </c>
      <c r="Y1852">
        <v>2015</v>
      </c>
      <c r="Z1852">
        <v>2015</v>
      </c>
      <c r="AA1852">
        <v>0.39</v>
      </c>
    </row>
    <row r="1853" spans="1:27" x14ac:dyDescent="0.25">
      <c r="A1853" t="s">
        <v>2135</v>
      </c>
      <c r="B1853" t="s">
        <v>1038</v>
      </c>
      <c r="C1853" t="s">
        <v>2196</v>
      </c>
      <c r="D1853" t="s">
        <v>38</v>
      </c>
      <c r="E1853" s="1">
        <v>42341</v>
      </c>
      <c r="F1853">
        <v>5873.28</v>
      </c>
      <c r="G1853">
        <v>8.07</v>
      </c>
      <c r="H1853">
        <v>10.199999999999999</v>
      </c>
      <c r="I1853">
        <v>52.59</v>
      </c>
      <c r="J1853">
        <v>111187.416</v>
      </c>
      <c r="K1853" s="1">
        <v>42341</v>
      </c>
      <c r="L1853">
        <v>4227</v>
      </c>
      <c r="M1853">
        <v>7.81</v>
      </c>
      <c r="N1853">
        <v>10</v>
      </c>
      <c r="O1853">
        <v>52.49</v>
      </c>
      <c r="P1853" s="1">
        <v>42735</v>
      </c>
      <c r="Q1853">
        <v>114157</v>
      </c>
      <c r="R1853" t="s">
        <v>31</v>
      </c>
      <c r="S1853">
        <v>6.2666666666666604</v>
      </c>
      <c r="T1853" t="s">
        <v>39</v>
      </c>
      <c r="U1853" t="s">
        <v>33</v>
      </c>
      <c r="V1853" t="s">
        <v>34</v>
      </c>
      <c r="W1853" t="s">
        <v>34</v>
      </c>
      <c r="X1853" t="s">
        <v>2137</v>
      </c>
      <c r="Y1853">
        <v>2015</v>
      </c>
      <c r="Z1853">
        <v>2015</v>
      </c>
      <c r="AA1853">
        <v>0.39</v>
      </c>
    </row>
    <row r="1854" spans="1:27" x14ac:dyDescent="0.25">
      <c r="A1854" t="s">
        <v>2135</v>
      </c>
      <c r="B1854" t="s">
        <v>1038</v>
      </c>
      <c r="C1854" t="s">
        <v>2197</v>
      </c>
      <c r="D1854" t="s">
        <v>30</v>
      </c>
      <c r="E1854" s="1">
        <v>42669</v>
      </c>
      <c r="F1854">
        <v>28346.17</v>
      </c>
      <c r="G1854">
        <v>0</v>
      </c>
      <c r="H1854">
        <v>0</v>
      </c>
      <c r="I1854">
        <v>0</v>
      </c>
      <c r="J1854">
        <v>1188000</v>
      </c>
      <c r="K1854" s="1">
        <v>42669</v>
      </c>
      <c r="L1854">
        <v>24478</v>
      </c>
      <c r="M1854">
        <v>0</v>
      </c>
      <c r="N1854">
        <v>0</v>
      </c>
      <c r="O1854">
        <v>0</v>
      </c>
      <c r="P1854" s="1">
        <v>43100</v>
      </c>
      <c r="Q1854">
        <v>0</v>
      </c>
      <c r="R1854" t="s">
        <v>43</v>
      </c>
      <c r="S1854">
        <v>6.93333333333333</v>
      </c>
      <c r="T1854" t="s">
        <v>32</v>
      </c>
      <c r="U1854" t="s">
        <v>33</v>
      </c>
      <c r="V1854" t="s">
        <v>34</v>
      </c>
      <c r="W1854" t="s">
        <v>34</v>
      </c>
      <c r="X1854" t="s">
        <v>2137</v>
      </c>
      <c r="Y1854">
        <v>2016</v>
      </c>
      <c r="Z1854">
        <v>2016</v>
      </c>
      <c r="AA1854">
        <v>0.39</v>
      </c>
    </row>
    <row r="1855" spans="1:27" x14ac:dyDescent="0.25">
      <c r="A1855" t="s">
        <v>2135</v>
      </c>
      <c r="B1855" t="s">
        <v>1038</v>
      </c>
      <c r="C1855" t="s">
        <v>2198</v>
      </c>
      <c r="D1855" t="s">
        <v>38</v>
      </c>
      <c r="E1855" s="1">
        <v>42669</v>
      </c>
      <c r="F1855">
        <v>4823.6400000000003</v>
      </c>
      <c r="G1855">
        <v>0</v>
      </c>
      <c r="H1855">
        <v>0</v>
      </c>
      <c r="I1855">
        <v>0</v>
      </c>
      <c r="J1855">
        <v>0</v>
      </c>
      <c r="K1855" s="1">
        <v>42669</v>
      </c>
      <c r="L1855">
        <v>4773</v>
      </c>
      <c r="M1855">
        <v>0</v>
      </c>
      <c r="N1855">
        <v>0</v>
      </c>
      <c r="O1855">
        <v>0</v>
      </c>
      <c r="P1855" s="1">
        <v>43100</v>
      </c>
      <c r="Q1855">
        <v>0</v>
      </c>
      <c r="R1855" t="s">
        <v>43</v>
      </c>
      <c r="S1855">
        <v>6.93333333333333</v>
      </c>
      <c r="T1855" t="s">
        <v>39</v>
      </c>
      <c r="U1855" t="s">
        <v>33</v>
      </c>
      <c r="V1855" t="s">
        <v>34</v>
      </c>
      <c r="W1855" t="s">
        <v>34</v>
      </c>
      <c r="X1855" t="s">
        <v>2137</v>
      </c>
      <c r="Y1855">
        <v>2016</v>
      </c>
      <c r="Z1855">
        <v>2016</v>
      </c>
      <c r="AA1855">
        <v>0.39</v>
      </c>
    </row>
    <row r="1856" spans="1:27" x14ac:dyDescent="0.25">
      <c r="A1856" t="s">
        <v>2135</v>
      </c>
      <c r="B1856" t="s">
        <v>2151</v>
      </c>
      <c r="C1856" t="s">
        <v>2199</v>
      </c>
      <c r="D1856" t="s">
        <v>30</v>
      </c>
      <c r="E1856" s="1">
        <v>42683</v>
      </c>
      <c r="F1856">
        <v>6896</v>
      </c>
      <c r="G1856">
        <v>8.32</v>
      </c>
      <c r="H1856">
        <v>10.199999999999999</v>
      </c>
      <c r="I1856">
        <v>58.06</v>
      </c>
      <c r="J1856">
        <v>573368</v>
      </c>
      <c r="K1856" s="1">
        <v>42683</v>
      </c>
      <c r="L1856">
        <v>-3337</v>
      </c>
      <c r="M1856">
        <v>7.89</v>
      </c>
      <c r="N1856">
        <v>9.8000000000000007</v>
      </c>
      <c r="O1856">
        <v>57.16</v>
      </c>
      <c r="P1856" s="1">
        <v>43100</v>
      </c>
      <c r="Q1856">
        <v>570778</v>
      </c>
      <c r="R1856" t="s">
        <v>31</v>
      </c>
      <c r="S1856">
        <v>7.1666666666666599</v>
      </c>
      <c r="T1856" t="s">
        <v>32</v>
      </c>
      <c r="U1856" t="s">
        <v>33</v>
      </c>
      <c r="V1856" t="s">
        <v>34</v>
      </c>
      <c r="W1856" t="s">
        <v>34</v>
      </c>
      <c r="X1856" t="s">
        <v>2137</v>
      </c>
      <c r="Y1856">
        <v>2016</v>
      </c>
      <c r="Z1856">
        <v>2016</v>
      </c>
      <c r="AA1856">
        <v>0.39</v>
      </c>
    </row>
    <row r="1857" spans="1:27" x14ac:dyDescent="0.25">
      <c r="A1857" t="s">
        <v>2135</v>
      </c>
      <c r="B1857" t="s">
        <v>2151</v>
      </c>
      <c r="C1857" t="s">
        <v>2200</v>
      </c>
      <c r="D1857" t="s">
        <v>38</v>
      </c>
      <c r="E1857" s="1">
        <v>42683</v>
      </c>
      <c r="F1857">
        <v>5593</v>
      </c>
      <c r="G1857">
        <v>8.3000000000000007</v>
      </c>
      <c r="H1857">
        <v>10.199999999999999</v>
      </c>
      <c r="I1857">
        <v>58.06</v>
      </c>
      <c r="J1857">
        <v>172590</v>
      </c>
      <c r="K1857" s="1">
        <v>42683</v>
      </c>
      <c r="L1857">
        <v>3083</v>
      </c>
      <c r="M1857">
        <v>7.88</v>
      </c>
      <c r="N1857">
        <v>9.8000000000000007</v>
      </c>
      <c r="O1857">
        <v>57.16</v>
      </c>
      <c r="P1857" s="1">
        <v>43100</v>
      </c>
      <c r="Q1857">
        <v>175781</v>
      </c>
      <c r="R1857" t="s">
        <v>31</v>
      </c>
      <c r="S1857">
        <v>7.1666666666666599</v>
      </c>
      <c r="T1857" t="s">
        <v>39</v>
      </c>
      <c r="U1857" t="s">
        <v>33</v>
      </c>
      <c r="V1857" t="s">
        <v>34</v>
      </c>
      <c r="W1857" t="s">
        <v>34</v>
      </c>
      <c r="X1857" t="s">
        <v>2137</v>
      </c>
      <c r="Y1857">
        <v>2016</v>
      </c>
      <c r="Z1857">
        <v>2016</v>
      </c>
      <c r="AA1857">
        <v>0.39</v>
      </c>
    </row>
    <row r="1858" spans="1:27" x14ac:dyDescent="0.25">
      <c r="A1858" t="s">
        <v>2135</v>
      </c>
      <c r="B1858" t="s">
        <v>2143</v>
      </c>
      <c r="C1858" t="s">
        <v>2201</v>
      </c>
      <c r="D1858" t="s">
        <v>30</v>
      </c>
      <c r="E1858" s="1">
        <v>42692</v>
      </c>
      <c r="F1858">
        <v>12932</v>
      </c>
      <c r="G1858">
        <v>7.91</v>
      </c>
      <c r="H1858">
        <v>10</v>
      </c>
      <c r="I1858">
        <v>52.2</v>
      </c>
      <c r="J1858">
        <v>2851381</v>
      </c>
      <c r="K1858" s="1">
        <v>42692</v>
      </c>
      <c r="L1858">
        <v>9443</v>
      </c>
      <c r="M1858">
        <v>7.91</v>
      </c>
      <c r="N1858">
        <v>10</v>
      </c>
      <c r="O1858">
        <v>52.2</v>
      </c>
      <c r="P1858" s="1">
        <v>43465</v>
      </c>
      <c r="Q1858">
        <v>2851381</v>
      </c>
      <c r="R1858" t="s">
        <v>31</v>
      </c>
      <c r="S1858">
        <v>6.0666666666666602</v>
      </c>
      <c r="T1858" t="s">
        <v>32</v>
      </c>
      <c r="U1858" t="s">
        <v>40</v>
      </c>
      <c r="V1858" t="s">
        <v>41</v>
      </c>
      <c r="W1858" t="s">
        <v>34</v>
      </c>
      <c r="X1858" t="s">
        <v>2137</v>
      </c>
      <c r="Y1858">
        <v>2016</v>
      </c>
      <c r="Z1858">
        <v>2016</v>
      </c>
      <c r="AA1858">
        <v>0.39</v>
      </c>
    </row>
    <row r="1859" spans="1:27" x14ac:dyDescent="0.25">
      <c r="A1859" t="s">
        <v>2135</v>
      </c>
      <c r="B1859" t="s">
        <v>2143</v>
      </c>
      <c r="C1859" t="s">
        <v>2202</v>
      </c>
      <c r="D1859" t="s">
        <v>38</v>
      </c>
      <c r="E1859" s="1">
        <v>42692</v>
      </c>
      <c r="F1859">
        <v>9378</v>
      </c>
      <c r="G1859">
        <v>7.84</v>
      </c>
      <c r="H1859">
        <v>10</v>
      </c>
      <c r="I1859">
        <v>52.2</v>
      </c>
      <c r="J1859">
        <v>284260</v>
      </c>
      <c r="K1859" s="1">
        <v>42692</v>
      </c>
      <c r="L1859">
        <v>9378</v>
      </c>
      <c r="M1859">
        <v>7.84</v>
      </c>
      <c r="N1859">
        <v>10</v>
      </c>
      <c r="O1859">
        <v>52.2</v>
      </c>
      <c r="P1859" s="1">
        <v>43465</v>
      </c>
      <c r="Q1859">
        <v>284260</v>
      </c>
      <c r="R1859" t="s">
        <v>31</v>
      </c>
      <c r="S1859">
        <v>6.0666666666666602</v>
      </c>
      <c r="T1859" t="s">
        <v>39</v>
      </c>
      <c r="U1859" t="s">
        <v>40</v>
      </c>
      <c r="V1859" t="s">
        <v>41</v>
      </c>
      <c r="W1859" t="s">
        <v>34</v>
      </c>
      <c r="X1859" t="s">
        <v>2137</v>
      </c>
      <c r="Y1859">
        <v>2016</v>
      </c>
      <c r="Z1859">
        <v>2016</v>
      </c>
      <c r="AA1859">
        <v>0.39</v>
      </c>
    </row>
    <row r="1860" spans="1:27" x14ac:dyDescent="0.25">
      <c r="A1860" t="s">
        <v>2135</v>
      </c>
      <c r="B1860" t="s">
        <v>969</v>
      </c>
      <c r="C1860" t="s">
        <v>2203</v>
      </c>
      <c r="D1860" t="s">
        <v>30</v>
      </c>
      <c r="E1860" s="1">
        <v>42957</v>
      </c>
      <c r="F1860">
        <v>0</v>
      </c>
      <c r="G1860">
        <v>0</v>
      </c>
      <c r="H1860">
        <v>0</v>
      </c>
      <c r="I1860">
        <v>0</v>
      </c>
      <c r="J1860">
        <v>0</v>
      </c>
      <c r="K1860" s="1">
        <v>42957</v>
      </c>
      <c r="L1860">
        <v>0</v>
      </c>
      <c r="M1860">
        <v>0</v>
      </c>
      <c r="N1860">
        <v>0</v>
      </c>
      <c r="O1860">
        <v>0</v>
      </c>
      <c r="P1860" s="1">
        <v>43830</v>
      </c>
      <c r="Q1860">
        <v>0</v>
      </c>
      <c r="R1860" t="s">
        <v>43</v>
      </c>
      <c r="S1860">
        <v>4.2666666666666604</v>
      </c>
      <c r="T1860" t="s">
        <v>32</v>
      </c>
      <c r="U1860" t="s">
        <v>40</v>
      </c>
      <c r="V1860" t="s">
        <v>41</v>
      </c>
      <c r="W1860" t="s">
        <v>34</v>
      </c>
      <c r="X1860" t="s">
        <v>2137</v>
      </c>
      <c r="Y1860">
        <v>2017</v>
      </c>
      <c r="Z1860">
        <v>2017</v>
      </c>
      <c r="AA1860">
        <v>0.39</v>
      </c>
    </row>
    <row r="1861" spans="1:27" x14ac:dyDescent="0.25">
      <c r="A1861" t="s">
        <v>2135</v>
      </c>
      <c r="B1861" t="s">
        <v>969</v>
      </c>
      <c r="C1861" t="s">
        <v>2204</v>
      </c>
      <c r="D1861" t="s">
        <v>38</v>
      </c>
      <c r="E1861" s="1">
        <v>42957</v>
      </c>
      <c r="F1861">
        <v>0</v>
      </c>
      <c r="G1861">
        <v>0</v>
      </c>
      <c r="H1861">
        <v>0</v>
      </c>
      <c r="I1861">
        <v>0</v>
      </c>
      <c r="J1861">
        <v>0</v>
      </c>
      <c r="K1861" s="1">
        <v>42957</v>
      </c>
      <c r="L1861">
        <v>0</v>
      </c>
      <c r="M1861">
        <v>0</v>
      </c>
      <c r="N1861">
        <v>0</v>
      </c>
      <c r="O1861">
        <v>0</v>
      </c>
      <c r="P1861" s="1">
        <v>43830</v>
      </c>
      <c r="Q1861">
        <v>0</v>
      </c>
      <c r="R1861" t="s">
        <v>43</v>
      </c>
      <c r="S1861">
        <v>4.2666666666666604</v>
      </c>
      <c r="T1861" t="s">
        <v>39</v>
      </c>
      <c r="U1861" t="s">
        <v>40</v>
      </c>
      <c r="V1861" t="s">
        <v>41</v>
      </c>
      <c r="W1861" t="s">
        <v>34</v>
      </c>
      <c r="X1861" t="s">
        <v>2137</v>
      </c>
      <c r="Y1861">
        <v>2017</v>
      </c>
      <c r="Z1861">
        <v>2017</v>
      </c>
      <c r="AA1861">
        <v>0.39</v>
      </c>
    </row>
    <row r="1862" spans="1:27" x14ac:dyDescent="0.25">
      <c r="A1862" t="s">
        <v>2135</v>
      </c>
      <c r="B1862" t="s">
        <v>2141</v>
      </c>
      <c r="C1862" t="s">
        <v>2205</v>
      </c>
      <c r="D1862" t="s">
        <v>38</v>
      </c>
      <c r="E1862" s="1">
        <v>42957</v>
      </c>
      <c r="F1862">
        <v>0</v>
      </c>
      <c r="G1862">
        <v>0</v>
      </c>
      <c r="H1862">
        <v>0</v>
      </c>
      <c r="I1862">
        <v>0</v>
      </c>
      <c r="J1862">
        <v>0</v>
      </c>
      <c r="K1862" s="1">
        <v>42957</v>
      </c>
      <c r="L1862">
        <v>0</v>
      </c>
      <c r="M1862">
        <v>0</v>
      </c>
      <c r="N1862">
        <v>0</v>
      </c>
      <c r="O1862">
        <v>0</v>
      </c>
      <c r="P1862" s="1">
        <v>43830</v>
      </c>
      <c r="Q1862">
        <v>0</v>
      </c>
      <c r="R1862" t="s">
        <v>43</v>
      </c>
      <c r="S1862">
        <v>4.2666666666666604</v>
      </c>
      <c r="T1862" t="s">
        <v>39</v>
      </c>
      <c r="U1862" t="s">
        <v>40</v>
      </c>
      <c r="V1862" t="s">
        <v>41</v>
      </c>
      <c r="W1862" t="s">
        <v>34</v>
      </c>
      <c r="X1862" t="s">
        <v>2137</v>
      </c>
      <c r="Y1862">
        <v>2017</v>
      </c>
      <c r="Z1862">
        <v>2017</v>
      </c>
      <c r="AA1862">
        <v>0.39</v>
      </c>
    </row>
    <row r="1863" spans="1:27" x14ac:dyDescent="0.25">
      <c r="A1863" t="s">
        <v>2135</v>
      </c>
      <c r="B1863" t="s">
        <v>993</v>
      </c>
      <c r="C1863" t="s">
        <v>2206</v>
      </c>
      <c r="D1863" t="s">
        <v>30</v>
      </c>
      <c r="E1863" s="1">
        <v>42957</v>
      </c>
      <c r="F1863">
        <v>0</v>
      </c>
      <c r="G1863">
        <v>0</v>
      </c>
      <c r="H1863">
        <v>0</v>
      </c>
      <c r="I1863">
        <v>0</v>
      </c>
      <c r="J1863">
        <v>0</v>
      </c>
      <c r="K1863" s="1">
        <v>42957</v>
      </c>
      <c r="L1863">
        <v>0</v>
      </c>
      <c r="M1863">
        <v>0</v>
      </c>
      <c r="N1863">
        <v>0</v>
      </c>
      <c r="O1863">
        <v>0</v>
      </c>
      <c r="P1863" s="1">
        <v>43830</v>
      </c>
      <c r="Q1863">
        <v>0</v>
      </c>
      <c r="R1863" t="s">
        <v>43</v>
      </c>
      <c r="S1863">
        <v>4.2666666666666604</v>
      </c>
      <c r="T1863" t="s">
        <v>32</v>
      </c>
      <c r="U1863" t="s">
        <v>40</v>
      </c>
      <c r="V1863" t="s">
        <v>41</v>
      </c>
      <c r="W1863" t="s">
        <v>34</v>
      </c>
      <c r="X1863" t="s">
        <v>2137</v>
      </c>
      <c r="Y1863">
        <v>2017</v>
      </c>
      <c r="Z1863">
        <v>2017</v>
      </c>
      <c r="AA1863">
        <v>0.39</v>
      </c>
    </row>
    <row r="1864" spans="1:27" x14ac:dyDescent="0.25">
      <c r="A1864" t="s">
        <v>2135</v>
      </c>
      <c r="B1864" t="s">
        <v>993</v>
      </c>
      <c r="C1864" t="s">
        <v>2207</v>
      </c>
      <c r="D1864" t="s">
        <v>38</v>
      </c>
      <c r="E1864" s="1">
        <v>42957</v>
      </c>
      <c r="F1864">
        <v>0</v>
      </c>
      <c r="G1864">
        <v>0</v>
      </c>
      <c r="H1864">
        <v>0</v>
      </c>
      <c r="I1864">
        <v>0</v>
      </c>
      <c r="J1864">
        <v>0</v>
      </c>
      <c r="K1864" s="1">
        <v>42957</v>
      </c>
      <c r="L1864">
        <v>0</v>
      </c>
      <c r="M1864">
        <v>0</v>
      </c>
      <c r="N1864">
        <v>0</v>
      </c>
      <c r="O1864">
        <v>0</v>
      </c>
      <c r="P1864" s="1">
        <v>43830</v>
      </c>
      <c r="Q1864">
        <v>0</v>
      </c>
      <c r="R1864" t="s">
        <v>43</v>
      </c>
      <c r="S1864">
        <v>4.2666666666666604</v>
      </c>
      <c r="T1864" t="s">
        <v>39</v>
      </c>
      <c r="U1864" t="s">
        <v>40</v>
      </c>
      <c r="V1864" t="s">
        <v>41</v>
      </c>
      <c r="W1864" t="s">
        <v>34</v>
      </c>
      <c r="X1864" t="s">
        <v>2137</v>
      </c>
      <c r="Y1864">
        <v>2017</v>
      </c>
      <c r="Z1864">
        <v>2017</v>
      </c>
      <c r="AA1864">
        <v>0.39</v>
      </c>
    </row>
    <row r="1865" spans="1:27" x14ac:dyDescent="0.25">
      <c r="A1865" t="s">
        <v>2135</v>
      </c>
      <c r="B1865" t="s">
        <v>1038</v>
      </c>
      <c r="C1865" t="s">
        <v>2208</v>
      </c>
      <c r="D1865" t="s">
        <v>30</v>
      </c>
      <c r="E1865" s="1">
        <v>43076</v>
      </c>
      <c r="F1865">
        <v>24739.433000000001</v>
      </c>
      <c r="G1865">
        <v>7.84</v>
      </c>
      <c r="H1865">
        <v>10</v>
      </c>
      <c r="I1865">
        <v>52.53</v>
      </c>
      <c r="J1865">
        <v>1218575.379</v>
      </c>
      <c r="K1865" s="1">
        <v>43076</v>
      </c>
      <c r="L1865">
        <v>9418</v>
      </c>
      <c r="M1865">
        <v>7.56</v>
      </c>
      <c r="N1865">
        <v>9.8000000000000007</v>
      </c>
      <c r="O1865">
        <v>51.45</v>
      </c>
      <c r="P1865" s="1">
        <v>43465</v>
      </c>
      <c r="Q1865">
        <v>1194763</v>
      </c>
      <c r="R1865" t="s">
        <v>31</v>
      </c>
      <c r="S1865">
        <v>7.2333333333333298</v>
      </c>
      <c r="T1865" t="s">
        <v>32</v>
      </c>
      <c r="U1865" t="s">
        <v>33</v>
      </c>
      <c r="V1865" t="s">
        <v>34</v>
      </c>
      <c r="W1865" t="s">
        <v>34</v>
      </c>
      <c r="X1865" t="s">
        <v>2137</v>
      </c>
      <c r="Y1865">
        <v>2017</v>
      </c>
      <c r="Z1865">
        <v>2017</v>
      </c>
      <c r="AA1865">
        <v>0.39</v>
      </c>
    </row>
    <row r="1866" spans="1:27" x14ac:dyDescent="0.25">
      <c r="A1866" t="s">
        <v>2135</v>
      </c>
      <c r="B1866" t="s">
        <v>1038</v>
      </c>
      <c r="C1866" t="s">
        <v>2209</v>
      </c>
      <c r="D1866" t="s">
        <v>38</v>
      </c>
      <c r="E1866" s="1">
        <v>43076</v>
      </c>
      <c r="F1866">
        <v>11991.371999999999</v>
      </c>
      <c r="G1866">
        <v>7.84</v>
      </c>
      <c r="H1866">
        <v>10</v>
      </c>
      <c r="I1866">
        <v>52.53</v>
      </c>
      <c r="J1866">
        <v>138448.98000000001</v>
      </c>
      <c r="K1866" s="1">
        <v>43076</v>
      </c>
      <c r="L1866">
        <v>9912</v>
      </c>
      <c r="M1866">
        <v>7.56</v>
      </c>
      <c r="N1866">
        <v>9.8000000000000007</v>
      </c>
      <c r="O1866">
        <v>51.45</v>
      </c>
      <c r="P1866" s="1">
        <v>43465</v>
      </c>
      <c r="Q1866">
        <v>137660</v>
      </c>
      <c r="R1866" t="s">
        <v>31</v>
      </c>
      <c r="S1866">
        <v>7.2333333333333298</v>
      </c>
      <c r="T1866" t="s">
        <v>39</v>
      </c>
      <c r="U1866" t="s">
        <v>33</v>
      </c>
      <c r="V1866" t="s">
        <v>34</v>
      </c>
      <c r="W1866" t="s">
        <v>34</v>
      </c>
      <c r="X1866" t="s">
        <v>2137</v>
      </c>
      <c r="Y1866">
        <v>2017</v>
      </c>
      <c r="Z1866">
        <v>2017</v>
      </c>
      <c r="AA1866">
        <v>0.39</v>
      </c>
    </row>
    <row r="1867" spans="1:27" x14ac:dyDescent="0.25">
      <c r="A1867" t="s">
        <v>2135</v>
      </c>
      <c r="B1867" t="s">
        <v>2143</v>
      </c>
      <c r="C1867" t="s">
        <v>2210</v>
      </c>
      <c r="D1867" t="s">
        <v>30</v>
      </c>
      <c r="E1867" s="1">
        <v>43357</v>
      </c>
      <c r="F1867">
        <v>0</v>
      </c>
      <c r="G1867">
        <v>7.08</v>
      </c>
      <c r="H1867">
        <v>10</v>
      </c>
      <c r="I1867">
        <v>52</v>
      </c>
      <c r="J1867">
        <v>3955296</v>
      </c>
      <c r="K1867" s="1">
        <v>43357</v>
      </c>
      <c r="L1867">
        <v>0</v>
      </c>
      <c r="M1867">
        <v>7.08</v>
      </c>
      <c r="N1867">
        <v>10</v>
      </c>
      <c r="O1867">
        <v>52</v>
      </c>
      <c r="P1867" s="1">
        <v>44196</v>
      </c>
      <c r="Q1867">
        <v>3955296</v>
      </c>
      <c r="R1867" t="s">
        <v>31</v>
      </c>
      <c r="S1867">
        <v>3.7666666666666599</v>
      </c>
      <c r="T1867" t="s">
        <v>32</v>
      </c>
      <c r="U1867" t="s">
        <v>40</v>
      </c>
      <c r="V1867" t="s">
        <v>34</v>
      </c>
      <c r="W1867" t="s">
        <v>34</v>
      </c>
      <c r="X1867" t="s">
        <v>2137</v>
      </c>
      <c r="Y1867">
        <v>2018</v>
      </c>
      <c r="Z1867">
        <v>2018</v>
      </c>
      <c r="AA1867">
        <v>0.25</v>
      </c>
    </row>
    <row r="1868" spans="1:27" x14ac:dyDescent="0.25">
      <c r="A1868" t="s">
        <v>2135</v>
      </c>
      <c r="B1868" t="s">
        <v>2143</v>
      </c>
      <c r="C1868" t="s">
        <v>2211</v>
      </c>
      <c r="D1868" t="s">
        <v>38</v>
      </c>
      <c r="E1868" s="1">
        <v>43357</v>
      </c>
      <c r="F1868">
        <v>0</v>
      </c>
      <c r="G1868">
        <v>6.97</v>
      </c>
      <c r="H1868">
        <v>10</v>
      </c>
      <c r="I1868">
        <v>0</v>
      </c>
      <c r="J1868">
        <v>386922</v>
      </c>
      <c r="K1868" s="1">
        <v>43357</v>
      </c>
      <c r="L1868">
        <v>0</v>
      </c>
      <c r="M1868">
        <v>6.97</v>
      </c>
      <c r="N1868">
        <v>10</v>
      </c>
      <c r="O1868">
        <v>52</v>
      </c>
      <c r="P1868" s="1">
        <v>44196</v>
      </c>
      <c r="Q1868">
        <v>386922</v>
      </c>
      <c r="R1868" t="s">
        <v>31</v>
      </c>
      <c r="S1868">
        <v>3.7666666666666599</v>
      </c>
      <c r="T1868" t="s">
        <v>39</v>
      </c>
      <c r="U1868" t="s">
        <v>40</v>
      </c>
      <c r="V1868" t="s">
        <v>34</v>
      </c>
      <c r="W1868" t="s">
        <v>34</v>
      </c>
      <c r="X1868" t="s">
        <v>2137</v>
      </c>
      <c r="Y1868">
        <v>2018</v>
      </c>
      <c r="Z1868">
        <v>2018</v>
      </c>
      <c r="AA1868">
        <v>0.25</v>
      </c>
    </row>
    <row r="1869" spans="1:27" x14ac:dyDescent="0.25">
      <c r="A1869" t="s">
        <v>2135</v>
      </c>
      <c r="B1869" t="s">
        <v>2151</v>
      </c>
      <c r="C1869" t="s">
        <v>2212</v>
      </c>
      <c r="D1869" t="s">
        <v>38</v>
      </c>
      <c r="E1869" s="1">
        <v>43363</v>
      </c>
      <c r="F1869">
        <v>4078</v>
      </c>
      <c r="G1869">
        <v>7.1</v>
      </c>
      <c r="H1869">
        <v>9.8000000000000007</v>
      </c>
      <c r="I1869">
        <v>56.06</v>
      </c>
      <c r="J1869">
        <v>250743</v>
      </c>
      <c r="K1869" s="1">
        <v>43363</v>
      </c>
      <c r="L1869">
        <v>4078</v>
      </c>
      <c r="M1869">
        <v>7.1</v>
      </c>
      <c r="N1869">
        <v>9.8000000000000007</v>
      </c>
      <c r="O1869">
        <v>56.06</v>
      </c>
      <c r="P1869" s="1">
        <v>44196</v>
      </c>
      <c r="Q1869">
        <v>250743</v>
      </c>
      <c r="R1869" t="s">
        <v>31</v>
      </c>
      <c r="S1869">
        <v>2.1666666666666599</v>
      </c>
      <c r="T1869" t="s">
        <v>39</v>
      </c>
      <c r="U1869" t="s">
        <v>40</v>
      </c>
      <c r="V1869" t="s">
        <v>41</v>
      </c>
      <c r="W1869" t="s">
        <v>34</v>
      </c>
      <c r="X1869" t="s">
        <v>2137</v>
      </c>
      <c r="Y1869">
        <v>2018</v>
      </c>
      <c r="Z1869">
        <v>2018</v>
      </c>
      <c r="AA1869">
        <v>0.25</v>
      </c>
    </row>
    <row r="1870" spans="1:27" x14ac:dyDescent="0.25">
      <c r="A1870" t="s">
        <v>2135</v>
      </c>
      <c r="B1870" t="s">
        <v>2151</v>
      </c>
      <c r="C1870" t="s">
        <v>2213</v>
      </c>
      <c r="D1870" t="s">
        <v>30</v>
      </c>
      <c r="E1870" s="1">
        <v>43363</v>
      </c>
      <c r="F1870">
        <v>-7991</v>
      </c>
      <c r="G1870">
        <v>7.1</v>
      </c>
      <c r="H1870">
        <v>9.8000000000000007</v>
      </c>
      <c r="I1870">
        <v>56.06</v>
      </c>
      <c r="J1870">
        <v>860538</v>
      </c>
      <c r="K1870" s="1">
        <v>43363</v>
      </c>
      <c r="L1870">
        <v>-9230</v>
      </c>
      <c r="M1870">
        <v>7.1</v>
      </c>
      <c r="N1870">
        <v>9.8000000000000007</v>
      </c>
      <c r="O1870">
        <v>56.06</v>
      </c>
      <c r="P1870" s="1">
        <v>44196</v>
      </c>
      <c r="Q1870">
        <v>860538</v>
      </c>
      <c r="R1870" t="s">
        <v>31</v>
      </c>
      <c r="S1870">
        <v>2.1666666666666599</v>
      </c>
      <c r="T1870" t="s">
        <v>32</v>
      </c>
      <c r="U1870" t="s">
        <v>40</v>
      </c>
      <c r="V1870" t="s">
        <v>34</v>
      </c>
      <c r="W1870" t="s">
        <v>34</v>
      </c>
      <c r="X1870" t="s">
        <v>2137</v>
      </c>
      <c r="Y1870">
        <v>2018</v>
      </c>
      <c r="Z1870">
        <v>2018</v>
      </c>
      <c r="AA1870">
        <v>0.25</v>
      </c>
    </row>
    <row r="1871" spans="1:27" x14ac:dyDescent="0.25">
      <c r="A1871" t="s">
        <v>2135</v>
      </c>
      <c r="B1871" t="s">
        <v>993</v>
      </c>
      <c r="C1871" t="s">
        <v>2214</v>
      </c>
      <c r="D1871" t="s">
        <v>30</v>
      </c>
      <c r="E1871" s="1">
        <v>43769</v>
      </c>
      <c r="F1871">
        <v>101885</v>
      </c>
      <c r="G1871">
        <v>8.17</v>
      </c>
      <c r="H1871">
        <v>10.35</v>
      </c>
      <c r="I1871">
        <v>51.46</v>
      </c>
      <c r="J1871">
        <v>2614731</v>
      </c>
      <c r="K1871" s="1">
        <v>43769</v>
      </c>
      <c r="L1871">
        <v>38607</v>
      </c>
      <c r="M1871">
        <v>7.22</v>
      </c>
      <c r="N1871">
        <v>10</v>
      </c>
      <c r="O1871">
        <v>51.96</v>
      </c>
      <c r="P1871" s="1">
        <v>44196</v>
      </c>
      <c r="Q1871">
        <v>2569516</v>
      </c>
      <c r="R1871" t="s">
        <v>43</v>
      </c>
      <c r="S1871">
        <v>7.2333333333333298</v>
      </c>
      <c r="T1871" t="s">
        <v>32</v>
      </c>
      <c r="U1871" t="s">
        <v>40</v>
      </c>
      <c r="V1871" t="s">
        <v>34</v>
      </c>
      <c r="W1871" t="s">
        <v>34</v>
      </c>
      <c r="X1871" t="s">
        <v>2137</v>
      </c>
      <c r="Y1871">
        <v>2019</v>
      </c>
      <c r="Z1871">
        <v>2019</v>
      </c>
      <c r="AA1871">
        <v>0.25</v>
      </c>
    </row>
    <row r="1872" spans="1:27" x14ac:dyDescent="0.25">
      <c r="A1872" t="s">
        <v>2135</v>
      </c>
      <c r="B1872" t="s">
        <v>993</v>
      </c>
      <c r="C1872" t="s">
        <v>2215</v>
      </c>
      <c r="D1872" t="s">
        <v>38</v>
      </c>
      <c r="E1872" s="1">
        <v>43769</v>
      </c>
      <c r="F1872">
        <v>16239</v>
      </c>
      <c r="G1872">
        <v>7.97</v>
      </c>
      <c r="H1872">
        <v>10.35</v>
      </c>
      <c r="I1872">
        <v>51.46</v>
      </c>
      <c r="J1872">
        <v>583981</v>
      </c>
      <c r="K1872" s="1">
        <v>43769</v>
      </c>
      <c r="L1872">
        <v>9594</v>
      </c>
      <c r="M1872">
        <v>7.22</v>
      </c>
      <c r="N1872">
        <v>10</v>
      </c>
      <c r="O1872">
        <v>51.96</v>
      </c>
      <c r="P1872" s="1">
        <v>44196</v>
      </c>
      <c r="Q1872">
        <v>581525</v>
      </c>
      <c r="R1872" t="s">
        <v>43</v>
      </c>
      <c r="S1872">
        <v>7.2333333333333298</v>
      </c>
      <c r="T1872" t="s">
        <v>39</v>
      </c>
      <c r="U1872" t="s">
        <v>40</v>
      </c>
      <c r="V1872" t="s">
        <v>34</v>
      </c>
      <c r="W1872" t="s">
        <v>34</v>
      </c>
      <c r="X1872" t="s">
        <v>2137</v>
      </c>
      <c r="Y1872">
        <v>2019</v>
      </c>
      <c r="Z1872">
        <v>2019</v>
      </c>
      <c r="AA1872">
        <v>0.25</v>
      </c>
    </row>
    <row r="1873" spans="1:27" x14ac:dyDescent="0.25">
      <c r="A1873" t="s">
        <v>2135</v>
      </c>
      <c r="B1873" t="s">
        <v>969</v>
      </c>
      <c r="C1873" t="s">
        <v>2216</v>
      </c>
      <c r="D1873" t="s">
        <v>30</v>
      </c>
      <c r="E1873" s="1">
        <v>43769</v>
      </c>
      <c r="F1873">
        <v>223284</v>
      </c>
      <c r="G1873">
        <v>9.4</v>
      </c>
      <c r="H1873">
        <v>10.35</v>
      </c>
      <c r="I1873">
        <v>53.99</v>
      </c>
      <c r="J1873">
        <v>4846525</v>
      </c>
      <c r="K1873" s="1">
        <v>43769</v>
      </c>
      <c r="L1873">
        <v>81312</v>
      </c>
      <c r="M1873">
        <v>7.49</v>
      </c>
      <c r="N1873">
        <v>10</v>
      </c>
      <c r="O1873">
        <v>54.46</v>
      </c>
      <c r="P1873" s="1">
        <v>44196</v>
      </c>
      <c r="Q1873">
        <v>4738613</v>
      </c>
      <c r="R1873" t="s">
        <v>43</v>
      </c>
      <c r="S1873">
        <v>7.2333333333333298</v>
      </c>
      <c r="T1873" t="s">
        <v>32</v>
      </c>
      <c r="U1873" t="s">
        <v>40</v>
      </c>
      <c r="V1873" t="s">
        <v>34</v>
      </c>
      <c r="W1873" t="s">
        <v>34</v>
      </c>
      <c r="X1873" t="s">
        <v>2137</v>
      </c>
      <c r="Y1873">
        <v>2019</v>
      </c>
      <c r="Z1873">
        <v>2019</v>
      </c>
      <c r="AA1873">
        <v>0.25</v>
      </c>
    </row>
    <row r="1874" spans="1:27" x14ac:dyDescent="0.25">
      <c r="A1874" t="s">
        <v>2135</v>
      </c>
      <c r="B1874" t="s">
        <v>969</v>
      </c>
      <c r="C1874" t="s">
        <v>2217</v>
      </c>
      <c r="D1874" t="s">
        <v>38</v>
      </c>
      <c r="E1874" s="1">
        <v>43769</v>
      </c>
      <c r="F1874">
        <v>20372</v>
      </c>
      <c r="G1874">
        <v>9.6</v>
      </c>
      <c r="H1874">
        <v>10.35</v>
      </c>
      <c r="I1874">
        <v>53.99</v>
      </c>
      <c r="J1874">
        <v>723990</v>
      </c>
      <c r="K1874" s="1">
        <v>43769</v>
      </c>
      <c r="L1874">
        <v>15711</v>
      </c>
      <c r="M1874">
        <v>7.49</v>
      </c>
      <c r="N1874">
        <v>10</v>
      </c>
      <c r="O1874">
        <v>54.46</v>
      </c>
      <c r="P1874" s="1">
        <v>44196</v>
      </c>
      <c r="Q1874">
        <v>722392</v>
      </c>
      <c r="R1874" t="s">
        <v>43</v>
      </c>
      <c r="S1874">
        <v>7.2333333333333298</v>
      </c>
      <c r="T1874" t="s">
        <v>39</v>
      </c>
      <c r="U1874" t="s">
        <v>40</v>
      </c>
      <c r="V1874" t="s">
        <v>34</v>
      </c>
      <c r="W1874" t="s">
        <v>34</v>
      </c>
      <c r="X1874" t="s">
        <v>2137</v>
      </c>
      <c r="Y1874">
        <v>2019</v>
      </c>
      <c r="Z1874">
        <v>2019</v>
      </c>
      <c r="AA1874">
        <v>0.25</v>
      </c>
    </row>
    <row r="1875" spans="1:27" x14ac:dyDescent="0.25">
      <c r="A1875" t="s">
        <v>2135</v>
      </c>
      <c r="B1875" t="s">
        <v>2141</v>
      </c>
      <c r="C1875" t="s">
        <v>2218</v>
      </c>
      <c r="D1875" t="s">
        <v>38</v>
      </c>
      <c r="E1875" s="1">
        <v>43769</v>
      </c>
      <c r="F1875">
        <v>14759</v>
      </c>
      <c r="G1875">
        <v>8.66</v>
      </c>
      <c r="H1875">
        <v>10.3</v>
      </c>
      <c r="I1875">
        <v>51.52</v>
      </c>
      <c r="J1875">
        <v>1403771</v>
      </c>
      <c r="K1875" s="1">
        <v>43769</v>
      </c>
      <c r="L1875">
        <v>1618</v>
      </c>
      <c r="M1875">
        <v>7.32</v>
      </c>
      <c r="N1875">
        <v>10.199999999999999</v>
      </c>
      <c r="O1875">
        <v>52.02</v>
      </c>
      <c r="P1875" s="1">
        <v>44196</v>
      </c>
      <c r="Q1875">
        <v>1404705</v>
      </c>
      <c r="R1875" t="s">
        <v>43</v>
      </c>
      <c r="S1875">
        <v>7.2333333333333298</v>
      </c>
      <c r="T1875" t="s">
        <v>39</v>
      </c>
      <c r="U1875" t="s">
        <v>40</v>
      </c>
      <c r="V1875" t="s">
        <v>34</v>
      </c>
      <c r="W1875" t="s">
        <v>34</v>
      </c>
      <c r="X1875" t="s">
        <v>2137</v>
      </c>
      <c r="Y1875">
        <v>2019</v>
      </c>
      <c r="Z1875">
        <v>2019</v>
      </c>
      <c r="AA1875">
        <v>0.25</v>
      </c>
    </row>
    <row r="1876" spans="1:27" x14ac:dyDescent="0.25">
      <c r="A1876" t="s">
        <v>2135</v>
      </c>
      <c r="B1876" t="s">
        <v>1038</v>
      </c>
      <c r="C1876" t="s">
        <v>2219</v>
      </c>
      <c r="D1876" t="s">
        <v>30</v>
      </c>
      <c r="E1876" s="1">
        <v>43712</v>
      </c>
      <c r="F1876">
        <v>0</v>
      </c>
      <c r="G1876">
        <v>7.74</v>
      </c>
      <c r="H1876">
        <v>10</v>
      </c>
      <c r="I1876">
        <v>52.52</v>
      </c>
      <c r="J1876">
        <v>1482789.8570000001</v>
      </c>
      <c r="K1876" s="1">
        <v>43712</v>
      </c>
      <c r="L1876">
        <v>701.6</v>
      </c>
      <c r="M1876">
        <v>7.74</v>
      </c>
      <c r="N1876">
        <v>10</v>
      </c>
      <c r="O1876">
        <v>52.52</v>
      </c>
      <c r="P1876" s="1">
        <v>44196</v>
      </c>
      <c r="Q1876">
        <v>1482789.8570000001</v>
      </c>
      <c r="R1876" t="s">
        <v>31</v>
      </c>
      <c r="S1876">
        <v>3.4666666666666601</v>
      </c>
      <c r="T1876" t="s">
        <v>32</v>
      </c>
      <c r="U1876" t="s">
        <v>40</v>
      </c>
      <c r="V1876" t="s">
        <v>41</v>
      </c>
      <c r="W1876" t="s">
        <v>34</v>
      </c>
      <c r="X1876" t="s">
        <v>2137</v>
      </c>
      <c r="Y1876">
        <v>2019</v>
      </c>
      <c r="Z1876">
        <v>2019</v>
      </c>
      <c r="AA1876">
        <v>0.25</v>
      </c>
    </row>
    <row r="1877" spans="1:27" x14ac:dyDescent="0.25">
      <c r="A1877" t="s">
        <v>2135</v>
      </c>
      <c r="B1877" t="s">
        <v>1038</v>
      </c>
      <c r="C1877" t="s">
        <v>2220</v>
      </c>
      <c r="D1877" t="s">
        <v>38</v>
      </c>
      <c r="E1877" s="1">
        <v>43712</v>
      </c>
      <c r="F1877">
        <v>-3200</v>
      </c>
      <c r="G1877">
        <v>7.74</v>
      </c>
      <c r="H1877">
        <v>10</v>
      </c>
      <c r="I1877">
        <v>52.52</v>
      </c>
      <c r="J1877">
        <v>160914.704</v>
      </c>
      <c r="K1877" s="1">
        <v>43712</v>
      </c>
      <c r="L1877">
        <v>1079.829</v>
      </c>
      <c r="M1877">
        <v>7.74</v>
      </c>
      <c r="N1877">
        <v>10</v>
      </c>
      <c r="O1877">
        <v>52.52</v>
      </c>
      <c r="P1877" s="1">
        <v>44196</v>
      </c>
      <c r="Q1877">
        <v>160914.704</v>
      </c>
      <c r="R1877" t="s">
        <v>31</v>
      </c>
      <c r="S1877">
        <v>3.4666666666666601</v>
      </c>
      <c r="T1877" t="s">
        <v>39</v>
      </c>
      <c r="U1877" t="s">
        <v>40</v>
      </c>
      <c r="V1877" t="s">
        <v>41</v>
      </c>
      <c r="W1877" t="s">
        <v>34</v>
      </c>
      <c r="X1877" t="s">
        <v>2137</v>
      </c>
      <c r="Y1877">
        <v>2019</v>
      </c>
      <c r="Z1877">
        <v>2019</v>
      </c>
      <c r="AA1877">
        <v>0.25</v>
      </c>
    </row>
    <row r="1878" spans="1:27" x14ac:dyDescent="0.25">
      <c r="A1878" t="s">
        <v>2135</v>
      </c>
      <c r="B1878" t="s">
        <v>2151</v>
      </c>
      <c r="C1878" t="s">
        <v>2221</v>
      </c>
      <c r="D1878" t="s">
        <v>30</v>
      </c>
      <c r="E1878" s="1">
        <v>44159</v>
      </c>
      <c r="F1878">
        <v>0</v>
      </c>
      <c r="G1878">
        <v>6.96</v>
      </c>
      <c r="H1878">
        <v>9.8000000000000007</v>
      </c>
      <c r="I1878">
        <v>55</v>
      </c>
      <c r="J1878">
        <v>1019083</v>
      </c>
      <c r="K1878" s="1">
        <v>44159</v>
      </c>
      <c r="L1878">
        <v>0</v>
      </c>
      <c r="M1878">
        <v>6.95</v>
      </c>
      <c r="N1878">
        <v>9.8000000000000007</v>
      </c>
      <c r="O1878">
        <v>55</v>
      </c>
      <c r="P1878" s="1">
        <v>44561</v>
      </c>
      <c r="Q1878">
        <v>1019083</v>
      </c>
      <c r="R1878" t="s">
        <v>31</v>
      </c>
      <c r="S1878">
        <v>2.93333333333333</v>
      </c>
      <c r="T1878" t="s">
        <v>32</v>
      </c>
      <c r="U1878" t="s">
        <v>40</v>
      </c>
      <c r="V1878" t="s">
        <v>34</v>
      </c>
      <c r="W1878" t="s">
        <v>34</v>
      </c>
      <c r="X1878" t="s">
        <v>2137</v>
      </c>
      <c r="Y1878">
        <v>2020</v>
      </c>
      <c r="Z1878">
        <v>2020</v>
      </c>
      <c r="AA1878">
        <v>0.25</v>
      </c>
    </row>
    <row r="1879" spans="1:27" x14ac:dyDescent="0.25">
      <c r="A1879" t="s">
        <v>2135</v>
      </c>
      <c r="B1879" t="s">
        <v>2151</v>
      </c>
      <c r="C1879" t="s">
        <v>2222</v>
      </c>
      <c r="D1879" t="s">
        <v>38</v>
      </c>
      <c r="E1879" s="1">
        <v>44159</v>
      </c>
      <c r="F1879">
        <v>6670</v>
      </c>
      <c r="G1879">
        <v>7.08</v>
      </c>
      <c r="H1879">
        <v>9.8000000000000007</v>
      </c>
      <c r="I1879">
        <v>55</v>
      </c>
      <c r="J1879">
        <v>282360</v>
      </c>
      <c r="K1879" s="1">
        <v>44159</v>
      </c>
      <c r="L1879">
        <v>6670</v>
      </c>
      <c r="M1879">
        <v>7.07</v>
      </c>
      <c r="N1879">
        <v>9.8000000000000007</v>
      </c>
      <c r="O1879">
        <v>55</v>
      </c>
      <c r="P1879" s="1">
        <v>44561</v>
      </c>
      <c r="Q1879">
        <v>282360</v>
      </c>
      <c r="R1879" t="s">
        <v>31</v>
      </c>
      <c r="S1879">
        <v>2.93333333333333</v>
      </c>
      <c r="T1879" t="s">
        <v>39</v>
      </c>
      <c r="U1879" t="s">
        <v>40</v>
      </c>
      <c r="V1879" t="s">
        <v>34</v>
      </c>
      <c r="W1879" t="s">
        <v>34</v>
      </c>
      <c r="X1879" t="s">
        <v>2137</v>
      </c>
      <c r="Y1879">
        <v>2020</v>
      </c>
      <c r="Z1879">
        <v>2020</v>
      </c>
      <c r="AA1879">
        <v>0.25</v>
      </c>
    </row>
    <row r="1880" spans="1:27" x14ac:dyDescent="0.25">
      <c r="A1880" t="s">
        <v>2135</v>
      </c>
      <c r="B1880" t="s">
        <v>2143</v>
      </c>
      <c r="C1880" t="s">
        <v>2223</v>
      </c>
      <c r="D1880" t="s">
        <v>30</v>
      </c>
      <c r="E1880" s="1">
        <v>44188</v>
      </c>
      <c r="F1880">
        <v>0</v>
      </c>
      <c r="G1880">
        <v>0</v>
      </c>
      <c r="H1880">
        <v>0</v>
      </c>
      <c r="I1880">
        <v>0</v>
      </c>
      <c r="J1880">
        <v>0</v>
      </c>
      <c r="K1880" s="1">
        <v>44188</v>
      </c>
      <c r="L1880">
        <v>0</v>
      </c>
      <c r="M1880">
        <v>7.26</v>
      </c>
      <c r="N1880">
        <v>10</v>
      </c>
      <c r="O1880">
        <v>52.53</v>
      </c>
      <c r="P1880" s="1">
        <v>44561</v>
      </c>
      <c r="Q1880">
        <v>4167094</v>
      </c>
      <c r="R1880" t="s">
        <v>31</v>
      </c>
      <c r="S1880">
        <v>7.86666666666666</v>
      </c>
      <c r="T1880" t="s">
        <v>32</v>
      </c>
      <c r="U1880" t="s">
        <v>33</v>
      </c>
      <c r="V1880" t="s">
        <v>34</v>
      </c>
      <c r="W1880" t="s">
        <v>34</v>
      </c>
      <c r="X1880" t="s">
        <v>2137</v>
      </c>
      <c r="Y1880">
        <v>2020</v>
      </c>
      <c r="Z1880">
        <v>2020</v>
      </c>
      <c r="AA1880">
        <v>0.25</v>
      </c>
    </row>
    <row r="1881" spans="1:27" x14ac:dyDescent="0.25">
      <c r="A1881" t="s">
        <v>2135</v>
      </c>
      <c r="B1881" t="s">
        <v>2143</v>
      </c>
      <c r="C1881" t="s">
        <v>2224</v>
      </c>
      <c r="D1881" t="s">
        <v>38</v>
      </c>
      <c r="E1881" s="1">
        <v>44188</v>
      </c>
      <c r="F1881">
        <v>0</v>
      </c>
      <c r="G1881">
        <v>0</v>
      </c>
      <c r="H1881">
        <v>0</v>
      </c>
      <c r="I1881">
        <v>0</v>
      </c>
      <c r="J1881">
        <v>0</v>
      </c>
      <c r="K1881" s="1">
        <v>44188</v>
      </c>
      <c r="L1881">
        <v>0</v>
      </c>
      <c r="M1881">
        <v>7.14</v>
      </c>
      <c r="N1881">
        <v>10</v>
      </c>
      <c r="O1881">
        <v>52.53</v>
      </c>
      <c r="P1881" s="1">
        <v>44561</v>
      </c>
      <c r="Q1881">
        <v>480947</v>
      </c>
      <c r="R1881" t="s">
        <v>31</v>
      </c>
      <c r="S1881">
        <v>7.86666666666666</v>
      </c>
      <c r="T1881" t="s">
        <v>39</v>
      </c>
      <c r="U1881" t="s">
        <v>33</v>
      </c>
      <c r="V1881" t="s">
        <v>34</v>
      </c>
      <c r="W1881" t="s">
        <v>34</v>
      </c>
      <c r="X1881" t="s">
        <v>2137</v>
      </c>
      <c r="Y1881">
        <v>2020</v>
      </c>
      <c r="Z1881">
        <v>2020</v>
      </c>
      <c r="AA1881">
        <v>0.25</v>
      </c>
    </row>
    <row r="1882" spans="1:27" x14ac:dyDescent="0.25">
      <c r="A1882" t="s">
        <v>2135</v>
      </c>
      <c r="B1882" t="s">
        <v>969</v>
      </c>
      <c r="C1882" t="s">
        <v>2225</v>
      </c>
      <c r="D1882" t="s">
        <v>30</v>
      </c>
      <c r="E1882" s="1">
        <v>44419</v>
      </c>
      <c r="F1882">
        <v>0</v>
      </c>
      <c r="G1882">
        <v>0</v>
      </c>
      <c r="H1882">
        <v>0</v>
      </c>
      <c r="I1882">
        <v>0</v>
      </c>
      <c r="J1882">
        <v>0</v>
      </c>
      <c r="K1882" s="1">
        <v>44419</v>
      </c>
      <c r="L1882">
        <v>0</v>
      </c>
      <c r="M1882">
        <v>0</v>
      </c>
      <c r="N1882">
        <v>0</v>
      </c>
      <c r="O1882">
        <v>0</v>
      </c>
      <c r="P1882" s="1">
        <v>44926</v>
      </c>
      <c r="Q1882">
        <v>0</v>
      </c>
      <c r="R1882" t="s">
        <v>43</v>
      </c>
      <c r="S1882">
        <v>4.4666666666666597</v>
      </c>
      <c r="T1882" t="s">
        <v>32</v>
      </c>
      <c r="U1882" t="s">
        <v>43</v>
      </c>
      <c r="V1882" t="s">
        <v>34</v>
      </c>
      <c r="W1882" t="s">
        <v>34</v>
      </c>
      <c r="X1882" t="s">
        <v>2137</v>
      </c>
      <c r="Y1882">
        <v>2021</v>
      </c>
      <c r="Z1882">
        <v>2021</v>
      </c>
      <c r="AA1882">
        <v>0.25</v>
      </c>
    </row>
    <row r="1883" spans="1:27" x14ac:dyDescent="0.25">
      <c r="A1883" t="s">
        <v>2135</v>
      </c>
      <c r="B1883" t="s">
        <v>969</v>
      </c>
      <c r="C1883" t="s">
        <v>2226</v>
      </c>
      <c r="D1883" t="s">
        <v>38</v>
      </c>
      <c r="E1883" s="1">
        <v>44419</v>
      </c>
      <c r="F1883">
        <v>0</v>
      </c>
      <c r="G1883">
        <v>0</v>
      </c>
      <c r="H1883">
        <v>0</v>
      </c>
      <c r="I1883">
        <v>0</v>
      </c>
      <c r="J1883">
        <v>0</v>
      </c>
      <c r="K1883" s="1">
        <v>44419</v>
      </c>
      <c r="L1883">
        <v>0</v>
      </c>
      <c r="M1883">
        <v>0</v>
      </c>
      <c r="N1883">
        <v>0</v>
      </c>
      <c r="O1883">
        <v>0</v>
      </c>
      <c r="P1883" s="1">
        <v>44926</v>
      </c>
      <c r="Q1883">
        <v>0</v>
      </c>
      <c r="R1883" t="s">
        <v>43</v>
      </c>
      <c r="S1883">
        <v>4.4666666666666597</v>
      </c>
      <c r="T1883" t="s">
        <v>39</v>
      </c>
      <c r="U1883" t="s">
        <v>43</v>
      </c>
      <c r="V1883" t="s">
        <v>34</v>
      </c>
      <c r="W1883" t="s">
        <v>34</v>
      </c>
      <c r="X1883" t="s">
        <v>2137</v>
      </c>
      <c r="Y1883">
        <v>2021</v>
      </c>
      <c r="Z1883">
        <v>2021</v>
      </c>
      <c r="AA1883">
        <v>0.25</v>
      </c>
    </row>
    <row r="1884" spans="1:27" x14ac:dyDescent="0.25">
      <c r="A1884" t="s">
        <v>2135</v>
      </c>
      <c r="B1884" t="s">
        <v>993</v>
      </c>
      <c r="C1884" t="s">
        <v>2227</v>
      </c>
      <c r="D1884" t="s">
        <v>30</v>
      </c>
      <c r="E1884" s="1">
        <v>44419</v>
      </c>
      <c r="F1884">
        <v>0</v>
      </c>
      <c r="G1884">
        <v>0</v>
      </c>
      <c r="H1884">
        <v>0</v>
      </c>
      <c r="I1884">
        <v>0</v>
      </c>
      <c r="J1884">
        <v>0</v>
      </c>
      <c r="K1884" s="1">
        <v>44419</v>
      </c>
      <c r="L1884">
        <v>0</v>
      </c>
      <c r="M1884">
        <v>0</v>
      </c>
      <c r="N1884">
        <v>0</v>
      </c>
      <c r="O1884">
        <v>0</v>
      </c>
      <c r="P1884" s="1">
        <v>44926</v>
      </c>
      <c r="Q1884">
        <v>0</v>
      </c>
      <c r="R1884" t="s">
        <v>43</v>
      </c>
      <c r="S1884">
        <v>4.4666666666666597</v>
      </c>
      <c r="T1884" t="s">
        <v>32</v>
      </c>
      <c r="U1884" t="s">
        <v>43</v>
      </c>
      <c r="V1884" t="s">
        <v>34</v>
      </c>
      <c r="W1884" t="s">
        <v>34</v>
      </c>
      <c r="X1884" t="s">
        <v>2137</v>
      </c>
      <c r="Y1884">
        <v>2021</v>
      </c>
      <c r="Z1884">
        <v>2021</v>
      </c>
      <c r="AA1884">
        <v>0.25</v>
      </c>
    </row>
    <row r="1885" spans="1:27" x14ac:dyDescent="0.25">
      <c r="A1885" t="s">
        <v>2135</v>
      </c>
      <c r="B1885" t="s">
        <v>993</v>
      </c>
      <c r="C1885" t="s">
        <v>2228</v>
      </c>
      <c r="D1885" t="s">
        <v>38</v>
      </c>
      <c r="E1885" s="1">
        <v>44419</v>
      </c>
      <c r="F1885">
        <v>0</v>
      </c>
      <c r="G1885">
        <v>0</v>
      </c>
      <c r="H1885">
        <v>0</v>
      </c>
      <c r="I1885">
        <v>0</v>
      </c>
      <c r="J1885">
        <v>0</v>
      </c>
      <c r="K1885" s="1">
        <v>44419</v>
      </c>
      <c r="L1885">
        <v>0</v>
      </c>
      <c r="M1885">
        <v>0</v>
      </c>
      <c r="N1885">
        <v>0</v>
      </c>
      <c r="O1885">
        <v>0</v>
      </c>
      <c r="P1885" s="1">
        <v>44926</v>
      </c>
      <c r="Q1885">
        <v>0</v>
      </c>
      <c r="R1885" t="s">
        <v>43</v>
      </c>
      <c r="S1885">
        <v>4.4666666666666597</v>
      </c>
      <c r="T1885" t="s">
        <v>39</v>
      </c>
      <c r="U1885" t="s">
        <v>43</v>
      </c>
      <c r="V1885" t="s">
        <v>34</v>
      </c>
      <c r="W1885" t="s">
        <v>34</v>
      </c>
      <c r="X1885" t="s">
        <v>2137</v>
      </c>
      <c r="Y1885">
        <v>2021</v>
      </c>
      <c r="Z1885">
        <v>2021</v>
      </c>
      <c r="AA1885">
        <v>0.25</v>
      </c>
    </row>
    <row r="1886" spans="1:27" x14ac:dyDescent="0.25">
      <c r="A1886" t="s">
        <v>2135</v>
      </c>
      <c r="B1886" t="s">
        <v>2141</v>
      </c>
      <c r="C1886" t="s">
        <v>2229</v>
      </c>
      <c r="D1886" t="s">
        <v>38</v>
      </c>
      <c r="E1886" s="1">
        <v>44419</v>
      </c>
      <c r="F1886">
        <v>0</v>
      </c>
      <c r="G1886">
        <v>0</v>
      </c>
      <c r="H1886">
        <v>0</v>
      </c>
      <c r="I1886">
        <v>0</v>
      </c>
      <c r="J1886">
        <v>0</v>
      </c>
      <c r="K1886" s="1">
        <v>44419</v>
      </c>
      <c r="L1886">
        <v>0</v>
      </c>
      <c r="M1886">
        <v>0</v>
      </c>
      <c r="N1886">
        <v>0</v>
      </c>
      <c r="O1886">
        <v>0</v>
      </c>
      <c r="P1886" s="1">
        <v>44926</v>
      </c>
      <c r="Q1886">
        <v>0</v>
      </c>
      <c r="R1886" t="s">
        <v>43</v>
      </c>
      <c r="S1886">
        <v>4.4666666666666597</v>
      </c>
      <c r="T1886" t="s">
        <v>39</v>
      </c>
      <c r="U1886" t="s">
        <v>43</v>
      </c>
      <c r="V1886" t="s">
        <v>34</v>
      </c>
      <c r="W1886" t="s">
        <v>34</v>
      </c>
      <c r="X1886" t="s">
        <v>2137</v>
      </c>
      <c r="Y1886">
        <v>2021</v>
      </c>
      <c r="Z1886">
        <v>2021</v>
      </c>
      <c r="AA1886">
        <v>0.25</v>
      </c>
    </row>
    <row r="1887" spans="1:27" x14ac:dyDescent="0.25">
      <c r="A1887" t="s">
        <v>2135</v>
      </c>
      <c r="B1887" t="s">
        <v>2143</v>
      </c>
      <c r="C1887" t="s">
        <v>2230</v>
      </c>
      <c r="D1887" t="s">
        <v>30</v>
      </c>
      <c r="E1887" s="1">
        <v>44518</v>
      </c>
      <c r="F1887">
        <v>70325</v>
      </c>
      <c r="G1887">
        <v>7.48</v>
      </c>
      <c r="H1887">
        <v>10</v>
      </c>
      <c r="I1887">
        <v>52.5</v>
      </c>
      <c r="J1887">
        <v>4573190</v>
      </c>
      <c r="K1887" s="1">
        <v>44518</v>
      </c>
      <c r="L1887">
        <v>70325</v>
      </c>
      <c r="M1887">
        <v>7.48</v>
      </c>
      <c r="N1887">
        <v>10</v>
      </c>
      <c r="O1887">
        <v>52.5</v>
      </c>
      <c r="P1887" s="1">
        <v>45291</v>
      </c>
      <c r="Q1887">
        <v>4573190</v>
      </c>
      <c r="R1887" t="s">
        <v>31</v>
      </c>
      <c r="S1887">
        <v>6.5666666666666602</v>
      </c>
      <c r="T1887" t="s">
        <v>32</v>
      </c>
      <c r="U1887" t="s">
        <v>40</v>
      </c>
      <c r="V1887" t="s">
        <v>41</v>
      </c>
      <c r="W1887" t="s">
        <v>34</v>
      </c>
      <c r="X1887" t="s">
        <v>2137</v>
      </c>
      <c r="Y1887">
        <v>2021</v>
      </c>
      <c r="Z1887">
        <v>2021</v>
      </c>
      <c r="AA1887">
        <v>0.25</v>
      </c>
    </row>
    <row r="1888" spans="1:27" x14ac:dyDescent="0.25">
      <c r="A1888" t="s">
        <v>2135</v>
      </c>
      <c r="B1888" t="s">
        <v>2143</v>
      </c>
      <c r="C1888" t="s">
        <v>2231</v>
      </c>
      <c r="D1888" t="s">
        <v>38</v>
      </c>
      <c r="E1888" s="1">
        <v>44518</v>
      </c>
      <c r="F1888">
        <v>15397</v>
      </c>
      <c r="G1888">
        <v>7.44</v>
      </c>
      <c r="H1888">
        <v>10</v>
      </c>
      <c r="I1888">
        <v>52.5</v>
      </c>
      <c r="J1888">
        <v>488656</v>
      </c>
      <c r="K1888" s="1">
        <v>44518</v>
      </c>
      <c r="L1888">
        <v>15397</v>
      </c>
      <c r="M1888">
        <v>7.44</v>
      </c>
      <c r="N1888">
        <v>10</v>
      </c>
      <c r="O1888">
        <v>52.5</v>
      </c>
      <c r="P1888" s="1">
        <v>45291</v>
      </c>
      <c r="Q1888">
        <v>488656</v>
      </c>
      <c r="R1888" t="s">
        <v>31</v>
      </c>
      <c r="S1888">
        <v>6.5666666666666602</v>
      </c>
      <c r="T1888" t="s">
        <v>39</v>
      </c>
      <c r="U1888" t="s">
        <v>40</v>
      </c>
      <c r="V1888" t="s">
        <v>41</v>
      </c>
      <c r="W1888" t="s">
        <v>34</v>
      </c>
      <c r="X1888" t="s">
        <v>2137</v>
      </c>
      <c r="Y1888">
        <v>2021</v>
      </c>
      <c r="Z1888">
        <v>2021</v>
      </c>
      <c r="AA1888">
        <v>0.25</v>
      </c>
    </row>
    <row r="1889" spans="1:27" x14ac:dyDescent="0.25">
      <c r="A1889" t="s">
        <v>2135</v>
      </c>
      <c r="B1889" t="s">
        <v>1038</v>
      </c>
      <c r="C1889" t="s">
        <v>2232</v>
      </c>
      <c r="D1889" t="s">
        <v>30</v>
      </c>
      <c r="E1889" s="1">
        <v>44518</v>
      </c>
      <c r="F1889">
        <v>52431.502</v>
      </c>
      <c r="G1889">
        <v>7.31</v>
      </c>
      <c r="H1889">
        <v>10</v>
      </c>
      <c r="I1889">
        <v>52.5</v>
      </c>
      <c r="J1889">
        <v>1976177.3589999999</v>
      </c>
      <c r="K1889" s="1">
        <v>44518</v>
      </c>
      <c r="L1889">
        <v>52431.502</v>
      </c>
      <c r="M1889">
        <v>7.31</v>
      </c>
      <c r="N1889">
        <v>10</v>
      </c>
      <c r="O1889">
        <v>52.5</v>
      </c>
      <c r="P1889" s="1">
        <v>45291</v>
      </c>
      <c r="Q1889">
        <v>1976177.3589999999</v>
      </c>
      <c r="R1889" t="s">
        <v>31</v>
      </c>
      <c r="S1889">
        <v>4.6333333333333302</v>
      </c>
      <c r="T1889" t="s">
        <v>32</v>
      </c>
      <c r="U1889" t="s">
        <v>40</v>
      </c>
      <c r="V1889" t="s">
        <v>41</v>
      </c>
      <c r="W1889" t="s">
        <v>34</v>
      </c>
      <c r="X1889" t="s">
        <v>2137</v>
      </c>
      <c r="Y1889">
        <v>2021</v>
      </c>
      <c r="Z1889">
        <v>2021</v>
      </c>
      <c r="AA1889">
        <v>0.25</v>
      </c>
    </row>
    <row r="1890" spans="1:27" x14ac:dyDescent="0.25">
      <c r="A1890" t="s">
        <v>2135</v>
      </c>
      <c r="B1890" t="s">
        <v>1038</v>
      </c>
      <c r="C1890" t="s">
        <v>2233</v>
      </c>
      <c r="D1890" t="s">
        <v>38</v>
      </c>
      <c r="E1890" s="1">
        <v>44518</v>
      </c>
      <c r="F1890">
        <v>12957.65</v>
      </c>
      <c r="G1890">
        <v>7.31</v>
      </c>
      <c r="H1890">
        <v>10</v>
      </c>
      <c r="I1890">
        <v>52.5</v>
      </c>
      <c r="J1890">
        <v>223259.58199999999</v>
      </c>
      <c r="K1890" s="1">
        <v>44518</v>
      </c>
      <c r="L1890">
        <v>12957.65</v>
      </c>
      <c r="M1890">
        <v>7.31</v>
      </c>
      <c r="N1890">
        <v>10</v>
      </c>
      <c r="O1890">
        <v>52.5</v>
      </c>
      <c r="P1890" s="1">
        <v>45291</v>
      </c>
      <c r="Q1890">
        <v>223259.58199999999</v>
      </c>
      <c r="R1890" t="s">
        <v>31</v>
      </c>
      <c r="S1890">
        <v>4.6333333333333302</v>
      </c>
      <c r="T1890" t="s">
        <v>39</v>
      </c>
      <c r="U1890" t="s">
        <v>40</v>
      </c>
      <c r="V1890" t="s">
        <v>41</v>
      </c>
      <c r="W1890" t="s">
        <v>34</v>
      </c>
      <c r="X1890" t="s">
        <v>2137</v>
      </c>
      <c r="Y1890">
        <v>2021</v>
      </c>
      <c r="Z1890">
        <v>2021</v>
      </c>
      <c r="AA1890">
        <v>0.25</v>
      </c>
    </row>
    <row r="1891" spans="1:27" x14ac:dyDescent="0.25">
      <c r="A1891" t="s">
        <v>2135</v>
      </c>
      <c r="B1891" t="s">
        <v>2151</v>
      </c>
      <c r="C1891" t="s">
        <v>2234</v>
      </c>
      <c r="D1891" t="s">
        <v>30</v>
      </c>
      <c r="E1891" s="1">
        <v>44523</v>
      </c>
      <c r="F1891">
        <v>23055.612000000001</v>
      </c>
      <c r="G1891">
        <v>7.1</v>
      </c>
      <c r="H1891">
        <v>9.8000000000000007</v>
      </c>
      <c r="I1891">
        <v>55</v>
      </c>
      <c r="J1891">
        <v>1048439.547</v>
      </c>
      <c r="K1891" s="1">
        <v>44523</v>
      </c>
      <c r="L1891">
        <v>35023</v>
      </c>
      <c r="M1891">
        <v>7.18</v>
      </c>
      <c r="N1891">
        <v>9.8000000000000007</v>
      </c>
      <c r="O1891">
        <v>55</v>
      </c>
      <c r="P1891" s="1">
        <v>44926</v>
      </c>
      <c r="Q1891">
        <v>1044362.357</v>
      </c>
      <c r="R1891" t="s">
        <v>31</v>
      </c>
      <c r="S1891">
        <v>6.8</v>
      </c>
      <c r="T1891" t="s">
        <v>32</v>
      </c>
      <c r="U1891" t="s">
        <v>40</v>
      </c>
      <c r="V1891" t="s">
        <v>34</v>
      </c>
      <c r="W1891" t="s">
        <v>34</v>
      </c>
      <c r="X1891" t="s">
        <v>2137</v>
      </c>
      <c r="Y1891">
        <v>2021</v>
      </c>
      <c r="Z1891">
        <v>2021</v>
      </c>
      <c r="AA1891">
        <v>0.25</v>
      </c>
    </row>
    <row r="1892" spans="1:27" x14ac:dyDescent="0.25">
      <c r="A1892" t="s">
        <v>2135</v>
      </c>
      <c r="B1892" t="s">
        <v>2151</v>
      </c>
      <c r="C1892" t="s">
        <v>2235</v>
      </c>
      <c r="D1892" t="s">
        <v>38</v>
      </c>
      <c r="E1892" s="1">
        <v>44523</v>
      </c>
      <c r="F1892">
        <v>5333</v>
      </c>
      <c r="G1892">
        <v>7.16</v>
      </c>
      <c r="H1892">
        <v>9.8000000000000007</v>
      </c>
      <c r="I1892">
        <v>55</v>
      </c>
      <c r="J1892">
        <v>300797</v>
      </c>
      <c r="K1892" s="1">
        <v>44523</v>
      </c>
      <c r="L1892">
        <v>4155</v>
      </c>
      <c r="M1892">
        <v>0</v>
      </c>
      <c r="N1892">
        <v>9.8000000000000007</v>
      </c>
      <c r="O1892">
        <v>55</v>
      </c>
      <c r="P1892" s="1">
        <v>44926</v>
      </c>
      <c r="Q1892">
        <v>0</v>
      </c>
      <c r="R1892" t="s">
        <v>31</v>
      </c>
      <c r="S1892">
        <v>6.8</v>
      </c>
      <c r="T1892" t="s">
        <v>39</v>
      </c>
      <c r="U1892" t="s">
        <v>40</v>
      </c>
      <c r="V1892" t="s">
        <v>41</v>
      </c>
      <c r="W1892" t="s">
        <v>34</v>
      </c>
      <c r="X1892" t="s">
        <v>2137</v>
      </c>
      <c r="Y1892">
        <v>2021</v>
      </c>
      <c r="Z1892">
        <v>2021</v>
      </c>
      <c r="AA1892">
        <v>0.25</v>
      </c>
    </row>
    <row r="1893" spans="1:27" x14ac:dyDescent="0.25">
      <c r="A1893" t="s">
        <v>2135</v>
      </c>
      <c r="B1893" t="s">
        <v>969</v>
      </c>
      <c r="C1893" t="s">
        <v>2236</v>
      </c>
      <c r="D1893" t="s">
        <v>30</v>
      </c>
      <c r="E1893" s="1">
        <v>44924</v>
      </c>
      <c r="F1893">
        <v>258289</v>
      </c>
      <c r="G1893">
        <v>8.43</v>
      </c>
      <c r="H1893">
        <v>10</v>
      </c>
      <c r="I1893">
        <v>54.57</v>
      </c>
      <c r="J1893">
        <v>5689553</v>
      </c>
      <c r="K1893" s="1">
        <v>44924</v>
      </c>
      <c r="L1893">
        <v>280524</v>
      </c>
      <c r="M1893">
        <v>8.77</v>
      </c>
      <c r="N1893">
        <v>9.8000000000000007</v>
      </c>
      <c r="O1893">
        <v>58.22</v>
      </c>
      <c r="P1893" s="1">
        <v>45291</v>
      </c>
      <c r="Q1893">
        <v>5442291</v>
      </c>
      <c r="R1893" t="s">
        <v>31</v>
      </c>
      <c r="S1893">
        <v>8.1666666666666607</v>
      </c>
      <c r="T1893" t="s">
        <v>32</v>
      </c>
      <c r="U1893" t="s">
        <v>33</v>
      </c>
      <c r="V1893" t="s">
        <v>34</v>
      </c>
      <c r="W1893" t="s">
        <v>34</v>
      </c>
      <c r="X1893" t="s">
        <v>2137</v>
      </c>
      <c r="Y1893">
        <v>2022</v>
      </c>
      <c r="Z1893">
        <v>2022</v>
      </c>
      <c r="AA1893">
        <v>0.25</v>
      </c>
    </row>
    <row r="1894" spans="1:27" x14ac:dyDescent="0.25">
      <c r="A1894" t="s">
        <v>2135</v>
      </c>
      <c r="B1894" t="s">
        <v>969</v>
      </c>
      <c r="C1894" t="s">
        <v>2237</v>
      </c>
      <c r="D1894" t="s">
        <v>38</v>
      </c>
      <c r="E1894" s="1">
        <v>44924</v>
      </c>
      <c r="F1894">
        <v>50689</v>
      </c>
      <c r="G1894">
        <v>8.32</v>
      </c>
      <c r="H1894">
        <v>10</v>
      </c>
      <c r="I1894">
        <v>54.57</v>
      </c>
      <c r="J1894">
        <v>1082756</v>
      </c>
      <c r="K1894" s="1">
        <v>44924</v>
      </c>
      <c r="L1894">
        <v>46079</v>
      </c>
      <c r="M1894">
        <v>8.2899999999999991</v>
      </c>
      <c r="N1894">
        <v>9.8000000000000007</v>
      </c>
      <c r="O1894">
        <v>58.22</v>
      </c>
      <c r="P1894" s="1">
        <v>45291</v>
      </c>
      <c r="Q1894">
        <v>1065821</v>
      </c>
      <c r="R1894" t="s">
        <v>31</v>
      </c>
      <c r="S1894">
        <v>8.1666666666666607</v>
      </c>
      <c r="T1894" t="s">
        <v>39</v>
      </c>
      <c r="U1894" t="s">
        <v>33</v>
      </c>
      <c r="V1894" t="s">
        <v>34</v>
      </c>
      <c r="W1894" t="s">
        <v>34</v>
      </c>
      <c r="X1894" t="s">
        <v>2137</v>
      </c>
      <c r="Y1894">
        <v>2022</v>
      </c>
      <c r="Z1894">
        <v>2022</v>
      </c>
      <c r="AA1894">
        <v>0.25</v>
      </c>
    </row>
    <row r="1895" spans="1:27" x14ac:dyDescent="0.25">
      <c r="A1895" t="s">
        <v>2135</v>
      </c>
      <c r="B1895" t="s">
        <v>2141</v>
      </c>
      <c r="C1895" t="s">
        <v>2238</v>
      </c>
      <c r="D1895" t="s">
        <v>38</v>
      </c>
      <c r="E1895" s="1">
        <v>44924</v>
      </c>
      <c r="F1895">
        <v>60136</v>
      </c>
      <c r="G1895">
        <v>8.1300000000000008</v>
      </c>
      <c r="H1895">
        <v>10.199999999999999</v>
      </c>
      <c r="I1895">
        <v>52.71</v>
      </c>
      <c r="J1895">
        <v>1667742</v>
      </c>
      <c r="K1895" s="1">
        <v>44924</v>
      </c>
      <c r="L1895">
        <v>46487</v>
      </c>
      <c r="M1895">
        <v>8.0299999999999994</v>
      </c>
      <c r="N1895">
        <v>9.8000000000000007</v>
      </c>
      <c r="O1895">
        <v>52.7</v>
      </c>
      <c r="P1895" s="1">
        <v>45291</v>
      </c>
      <c r="Q1895">
        <v>1626876</v>
      </c>
      <c r="R1895" t="s">
        <v>31</v>
      </c>
      <c r="S1895">
        <v>8.1666666666666607</v>
      </c>
      <c r="T1895" t="s">
        <v>39</v>
      </c>
      <c r="U1895" t="s">
        <v>33</v>
      </c>
      <c r="V1895" t="s">
        <v>34</v>
      </c>
      <c r="W1895" t="s">
        <v>34</v>
      </c>
      <c r="X1895" t="s">
        <v>2137</v>
      </c>
      <c r="Y1895">
        <v>2022</v>
      </c>
      <c r="Z1895">
        <v>2022</v>
      </c>
      <c r="AA1895">
        <v>0.25</v>
      </c>
    </row>
    <row r="1896" spans="1:27" x14ac:dyDescent="0.25">
      <c r="A1896" t="s">
        <v>2135</v>
      </c>
      <c r="B1896" t="s">
        <v>993</v>
      </c>
      <c r="C1896" t="s">
        <v>2239</v>
      </c>
      <c r="D1896" t="s">
        <v>30</v>
      </c>
      <c r="E1896" s="1">
        <v>44917</v>
      </c>
      <c r="F1896">
        <v>73024</v>
      </c>
      <c r="G1896">
        <v>7.56</v>
      </c>
      <c r="H1896">
        <v>10</v>
      </c>
      <c r="I1896">
        <v>53</v>
      </c>
      <c r="J1896">
        <v>3356536</v>
      </c>
      <c r="K1896" s="1">
        <v>44917</v>
      </c>
      <c r="L1896">
        <v>113183</v>
      </c>
      <c r="M1896">
        <v>7.52</v>
      </c>
      <c r="N1896">
        <v>9.8000000000000007</v>
      </c>
      <c r="O1896">
        <v>53.4</v>
      </c>
      <c r="P1896" s="1">
        <v>45291</v>
      </c>
      <c r="Q1896">
        <v>3294026</v>
      </c>
      <c r="R1896" t="s">
        <v>31</v>
      </c>
      <c r="S1896">
        <v>7.93333333333333</v>
      </c>
      <c r="T1896" t="s">
        <v>32</v>
      </c>
      <c r="U1896" t="s">
        <v>33</v>
      </c>
      <c r="V1896" t="s">
        <v>34</v>
      </c>
      <c r="W1896" t="s">
        <v>34</v>
      </c>
      <c r="X1896" t="s">
        <v>2137</v>
      </c>
      <c r="Y1896">
        <v>2022</v>
      </c>
      <c r="Z1896">
        <v>2022</v>
      </c>
      <c r="AA1896">
        <v>0.25</v>
      </c>
    </row>
    <row r="1897" spans="1:27" x14ac:dyDescent="0.25">
      <c r="A1897" t="s">
        <v>2135</v>
      </c>
      <c r="B1897" t="s">
        <v>993</v>
      </c>
      <c r="C1897" t="s">
        <v>2240</v>
      </c>
      <c r="D1897" t="s">
        <v>38</v>
      </c>
      <c r="E1897" s="1">
        <v>44917</v>
      </c>
      <c r="F1897">
        <v>30284</v>
      </c>
      <c r="G1897">
        <v>7.53</v>
      </c>
      <c r="H1897">
        <v>10</v>
      </c>
      <c r="I1897">
        <v>53</v>
      </c>
      <c r="J1897">
        <v>783410</v>
      </c>
      <c r="K1897" s="1">
        <v>44917</v>
      </c>
      <c r="L1897">
        <v>26382</v>
      </c>
      <c r="M1897">
        <v>7.54</v>
      </c>
      <c r="N1897">
        <v>9.8000000000000007</v>
      </c>
      <c r="O1897">
        <v>53.4</v>
      </c>
      <c r="P1897" s="1">
        <v>45291</v>
      </c>
      <c r="Q1897">
        <v>773034</v>
      </c>
      <c r="R1897" t="s">
        <v>31</v>
      </c>
      <c r="S1897">
        <v>7.93333333333333</v>
      </c>
      <c r="T1897" t="s">
        <v>39</v>
      </c>
      <c r="U1897" t="s">
        <v>33</v>
      </c>
      <c r="V1897" t="s">
        <v>34</v>
      </c>
      <c r="W1897" t="s">
        <v>34</v>
      </c>
      <c r="X1897" t="s">
        <v>2137</v>
      </c>
      <c r="Y1897">
        <v>2022</v>
      </c>
      <c r="Z1897">
        <v>2022</v>
      </c>
      <c r="AA1897">
        <v>0.25</v>
      </c>
    </row>
    <row r="1898" spans="1:27" x14ac:dyDescent="0.25">
      <c r="A1898" t="s">
        <v>2135</v>
      </c>
      <c r="B1898" t="s">
        <v>1038</v>
      </c>
      <c r="C1898" t="s">
        <v>2241</v>
      </c>
      <c r="D1898" t="s">
        <v>30</v>
      </c>
      <c r="E1898" s="1">
        <v>45239</v>
      </c>
      <c r="F1898">
        <v>40343.696000000004</v>
      </c>
      <c r="G1898">
        <v>7.83</v>
      </c>
      <c r="H1898">
        <v>10.25</v>
      </c>
      <c r="I1898">
        <v>52.5</v>
      </c>
      <c r="J1898">
        <v>2084825.8629999999</v>
      </c>
      <c r="K1898" s="1">
        <v>45239</v>
      </c>
      <c r="L1898">
        <v>1113</v>
      </c>
      <c r="M1898">
        <v>7.58</v>
      </c>
      <c r="N1898">
        <v>9.8000000000000007</v>
      </c>
      <c r="O1898">
        <v>52.5</v>
      </c>
      <c r="P1898" s="1">
        <v>45657</v>
      </c>
      <c r="Q1898">
        <v>2061175</v>
      </c>
      <c r="R1898" t="s">
        <v>31</v>
      </c>
      <c r="S1898">
        <v>6.5</v>
      </c>
      <c r="T1898" t="s">
        <v>32</v>
      </c>
      <c r="U1898" t="s">
        <v>33</v>
      </c>
      <c r="V1898" t="s">
        <v>34</v>
      </c>
      <c r="W1898" t="s">
        <v>34</v>
      </c>
      <c r="X1898" t="s">
        <v>2137</v>
      </c>
      <c r="Y1898">
        <v>2023</v>
      </c>
      <c r="Z1898">
        <v>2023</v>
      </c>
      <c r="AA1898">
        <v>0.25</v>
      </c>
    </row>
    <row r="1899" spans="1:27" x14ac:dyDescent="0.25">
      <c r="A1899" t="s">
        <v>2135</v>
      </c>
      <c r="B1899" t="s">
        <v>1038</v>
      </c>
      <c r="C1899" t="s">
        <v>2242</v>
      </c>
      <c r="D1899" t="s">
        <v>38</v>
      </c>
      <c r="E1899" s="1">
        <v>45239</v>
      </c>
      <c r="F1899">
        <v>8964.8379999999997</v>
      </c>
      <c r="G1899">
        <v>7.83</v>
      </c>
      <c r="H1899">
        <v>10.25</v>
      </c>
      <c r="I1899">
        <v>52.5</v>
      </c>
      <c r="J1899">
        <v>266892.20699999999</v>
      </c>
      <c r="K1899" s="1">
        <v>45239</v>
      </c>
      <c r="L1899">
        <v>5393.6009999999997</v>
      </c>
      <c r="M1899">
        <v>7.58</v>
      </c>
      <c r="N1899">
        <v>9.8000000000000007</v>
      </c>
      <c r="O1899">
        <v>52.5</v>
      </c>
      <c r="P1899" s="1">
        <v>45657</v>
      </c>
      <c r="Q1899">
        <v>265491.11</v>
      </c>
      <c r="R1899" t="s">
        <v>31</v>
      </c>
      <c r="S1899">
        <v>6.5</v>
      </c>
      <c r="T1899" t="s">
        <v>39</v>
      </c>
      <c r="U1899" t="s">
        <v>33</v>
      </c>
      <c r="V1899" t="s">
        <v>34</v>
      </c>
      <c r="W1899" t="s">
        <v>34</v>
      </c>
      <c r="X1899" t="s">
        <v>2137</v>
      </c>
      <c r="Y1899">
        <v>2023</v>
      </c>
      <c r="Z1899">
        <v>2023</v>
      </c>
      <c r="AA1899">
        <v>0.25</v>
      </c>
    </row>
    <row r="1900" spans="1:27" x14ac:dyDescent="0.25">
      <c r="A1900" t="s">
        <v>2135</v>
      </c>
      <c r="B1900" t="s">
        <v>2143</v>
      </c>
      <c r="C1900" t="s">
        <v>2243</v>
      </c>
      <c r="D1900" t="s">
        <v>30</v>
      </c>
      <c r="E1900" s="1">
        <v>45239</v>
      </c>
      <c r="F1900">
        <v>181839</v>
      </c>
      <c r="G1900">
        <v>7.65</v>
      </c>
      <c r="H1900">
        <v>10</v>
      </c>
      <c r="I1900">
        <v>56.25</v>
      </c>
      <c r="J1900">
        <v>5915411</v>
      </c>
      <c r="K1900" s="1">
        <v>45239</v>
      </c>
      <c r="L1900">
        <v>109108</v>
      </c>
      <c r="M1900">
        <v>7.54</v>
      </c>
      <c r="N1900">
        <v>9.8000000000000007</v>
      </c>
      <c r="O1900">
        <v>53.7</v>
      </c>
      <c r="P1900" s="1">
        <v>46022</v>
      </c>
      <c r="Q1900">
        <v>5774142</v>
      </c>
      <c r="R1900" t="s">
        <v>31</v>
      </c>
      <c r="S1900">
        <v>6.5</v>
      </c>
      <c r="T1900" t="s">
        <v>32</v>
      </c>
      <c r="U1900" t="s">
        <v>33</v>
      </c>
      <c r="V1900" t="s">
        <v>41</v>
      </c>
      <c r="W1900" t="s">
        <v>34</v>
      </c>
      <c r="X1900" t="s">
        <v>2137</v>
      </c>
      <c r="Y1900">
        <v>2023</v>
      </c>
      <c r="Z1900">
        <v>2023</v>
      </c>
      <c r="AA1900">
        <v>0.25</v>
      </c>
    </row>
    <row r="1901" spans="1:27" x14ac:dyDescent="0.25">
      <c r="A1901" t="s">
        <v>2135</v>
      </c>
      <c r="B1901" t="s">
        <v>2143</v>
      </c>
      <c r="C1901" t="s">
        <v>2244</v>
      </c>
      <c r="D1901" t="s">
        <v>38</v>
      </c>
      <c r="E1901" s="1">
        <v>45239</v>
      </c>
      <c r="F1901">
        <v>16500</v>
      </c>
      <c r="G1901">
        <v>7.65</v>
      </c>
      <c r="H1901">
        <v>10</v>
      </c>
      <c r="I1901">
        <v>56.25</v>
      </c>
      <c r="J1901">
        <v>532027</v>
      </c>
      <c r="K1901" s="1">
        <v>45239</v>
      </c>
      <c r="L1901">
        <v>12702</v>
      </c>
      <c r="M1901">
        <v>7.42</v>
      </c>
      <c r="N1901">
        <v>9.8000000000000007</v>
      </c>
      <c r="O1901">
        <v>53.7</v>
      </c>
      <c r="P1901" s="1">
        <v>46022</v>
      </c>
      <c r="Q1901">
        <v>532232</v>
      </c>
      <c r="R1901" t="s">
        <v>31</v>
      </c>
      <c r="S1901">
        <v>6.5</v>
      </c>
      <c r="T1901" t="s">
        <v>39</v>
      </c>
      <c r="U1901" t="s">
        <v>33</v>
      </c>
      <c r="V1901" t="s">
        <v>41</v>
      </c>
      <c r="W1901" t="s">
        <v>34</v>
      </c>
      <c r="X1901" t="s">
        <v>2137</v>
      </c>
      <c r="Y1901">
        <v>2023</v>
      </c>
      <c r="Z1901">
        <v>2023</v>
      </c>
      <c r="AA1901">
        <v>0.25</v>
      </c>
    </row>
    <row r="1902" spans="1:27" x14ac:dyDescent="0.25">
      <c r="A1902" t="s">
        <v>2135</v>
      </c>
      <c r="B1902" t="s">
        <v>2151</v>
      </c>
      <c r="C1902" t="s">
        <v>2245</v>
      </c>
      <c r="D1902" t="s">
        <v>30</v>
      </c>
      <c r="E1902" s="1">
        <v>45233</v>
      </c>
      <c r="F1902">
        <v>34914</v>
      </c>
      <c r="G1902">
        <v>7.83</v>
      </c>
      <c r="H1902">
        <v>9.8000000000000007</v>
      </c>
      <c r="I1902">
        <v>56.05</v>
      </c>
      <c r="J1902">
        <v>1281236</v>
      </c>
      <c r="K1902" s="1">
        <v>45233</v>
      </c>
      <c r="L1902">
        <v>27472</v>
      </c>
      <c r="M1902">
        <v>7.74</v>
      </c>
      <c r="N1902">
        <v>9.6999999999999993</v>
      </c>
      <c r="O1902">
        <v>56.06</v>
      </c>
      <c r="P1902" s="1">
        <v>46022</v>
      </c>
      <c r="Q1902">
        <v>1241502</v>
      </c>
      <c r="R1902" t="s">
        <v>31</v>
      </c>
      <c r="S1902">
        <v>6.3</v>
      </c>
      <c r="T1902" t="s">
        <v>32</v>
      </c>
      <c r="U1902" t="s">
        <v>33</v>
      </c>
      <c r="V1902" t="s">
        <v>41</v>
      </c>
      <c r="W1902" t="s">
        <v>34</v>
      </c>
      <c r="X1902" t="s">
        <v>2137</v>
      </c>
      <c r="Y1902">
        <v>2023</v>
      </c>
      <c r="Z1902">
        <v>2023</v>
      </c>
      <c r="AA1902">
        <v>0.25</v>
      </c>
    </row>
    <row r="1903" spans="1:27" x14ac:dyDescent="0.25">
      <c r="A1903" t="s">
        <v>2135</v>
      </c>
      <c r="B1903" t="s">
        <v>2151</v>
      </c>
      <c r="C1903" t="s">
        <v>2246</v>
      </c>
      <c r="D1903" t="s">
        <v>38</v>
      </c>
      <c r="E1903" s="1">
        <v>45233</v>
      </c>
      <c r="F1903">
        <v>9990</v>
      </c>
      <c r="G1903">
        <v>7.83</v>
      </c>
      <c r="H1903">
        <v>9.8000000000000007</v>
      </c>
      <c r="I1903">
        <v>56.05</v>
      </c>
      <c r="J1903">
        <v>345463</v>
      </c>
      <c r="K1903" s="1">
        <v>45233</v>
      </c>
      <c r="L1903">
        <v>8586</v>
      </c>
      <c r="M1903">
        <v>7.8</v>
      </c>
      <c r="N1903">
        <v>9.6999999999999993</v>
      </c>
      <c r="O1903">
        <v>56.06</v>
      </c>
      <c r="P1903" s="1">
        <v>46022</v>
      </c>
      <c r="Q1903">
        <v>341369</v>
      </c>
      <c r="R1903" t="s">
        <v>31</v>
      </c>
      <c r="S1903">
        <v>6.3</v>
      </c>
      <c r="T1903" t="s">
        <v>39</v>
      </c>
      <c r="U1903" t="s">
        <v>33</v>
      </c>
      <c r="V1903" t="s">
        <v>41</v>
      </c>
      <c r="W1903" t="s">
        <v>34</v>
      </c>
      <c r="X1903" t="s">
        <v>2137</v>
      </c>
      <c r="Y1903">
        <v>2023</v>
      </c>
      <c r="Z1903">
        <v>2023</v>
      </c>
      <c r="AA1903">
        <v>0.25</v>
      </c>
    </row>
    <row r="1904" spans="1:27" x14ac:dyDescent="0.25">
      <c r="A1904" t="s">
        <v>2247</v>
      </c>
      <c r="B1904" t="s">
        <v>1833</v>
      </c>
      <c r="C1904" t="s">
        <v>2248</v>
      </c>
      <c r="D1904" t="s">
        <v>30</v>
      </c>
      <c r="E1904" s="1">
        <v>39626</v>
      </c>
      <c r="F1904">
        <v>156254.158</v>
      </c>
      <c r="G1904">
        <v>7.65</v>
      </c>
      <c r="H1904">
        <v>10.5</v>
      </c>
      <c r="I1904">
        <v>41.54</v>
      </c>
      <c r="J1904">
        <v>1972000</v>
      </c>
      <c r="K1904" s="1">
        <v>39626</v>
      </c>
      <c r="L1904">
        <v>106100</v>
      </c>
      <c r="M1904">
        <v>7.65</v>
      </c>
      <c r="N1904">
        <v>10.5</v>
      </c>
      <c r="O1904">
        <v>41.54</v>
      </c>
      <c r="P1904" s="1">
        <v>39447</v>
      </c>
      <c r="Q1904">
        <v>1972000</v>
      </c>
      <c r="R1904" t="s">
        <v>31</v>
      </c>
      <c r="S1904">
        <v>3.9666666666666601</v>
      </c>
      <c r="T1904" t="s">
        <v>32</v>
      </c>
      <c r="U1904" t="s">
        <v>40</v>
      </c>
      <c r="V1904" t="s">
        <v>41</v>
      </c>
      <c r="W1904" t="s">
        <v>34</v>
      </c>
      <c r="X1904" t="s">
        <v>2249</v>
      </c>
      <c r="Y1904">
        <v>2008</v>
      </c>
      <c r="Z1904">
        <v>2008</v>
      </c>
      <c r="AA1904">
        <v>0.39</v>
      </c>
    </row>
    <row r="1905" spans="1:27" x14ac:dyDescent="0.25">
      <c r="A1905" t="s">
        <v>2247</v>
      </c>
      <c r="B1905" t="s">
        <v>2250</v>
      </c>
      <c r="C1905" t="s">
        <v>2251</v>
      </c>
      <c r="D1905" t="s">
        <v>38</v>
      </c>
      <c r="E1905" s="1">
        <v>40137</v>
      </c>
      <c r="F1905">
        <v>34424.461000000003</v>
      </c>
      <c r="G1905">
        <v>9.5500000000000007</v>
      </c>
      <c r="H1905">
        <v>12</v>
      </c>
      <c r="I1905">
        <v>50.59</v>
      </c>
      <c r="J1905">
        <v>169148.76699999999</v>
      </c>
      <c r="K1905" s="1">
        <v>40137</v>
      </c>
      <c r="L1905">
        <v>8784.2240000000002</v>
      </c>
      <c r="M1905">
        <v>6.86</v>
      </c>
      <c r="N1905">
        <v>9.4499999999999993</v>
      </c>
      <c r="O1905">
        <v>42.34</v>
      </c>
      <c r="P1905" s="1">
        <v>39538</v>
      </c>
      <c r="Q1905">
        <v>75563.422000000006</v>
      </c>
      <c r="R1905" t="s">
        <v>31</v>
      </c>
      <c r="S1905">
        <v>13.3333333333333</v>
      </c>
      <c r="T1905" t="s">
        <v>39</v>
      </c>
      <c r="U1905" t="s">
        <v>33</v>
      </c>
      <c r="V1905" t="s">
        <v>34</v>
      </c>
      <c r="W1905" t="s">
        <v>34</v>
      </c>
      <c r="X1905" t="s">
        <v>2249</v>
      </c>
      <c r="Y1905">
        <v>2009</v>
      </c>
      <c r="Z1905">
        <v>2009</v>
      </c>
      <c r="AA1905">
        <v>0.39</v>
      </c>
    </row>
    <row r="1906" spans="1:27" x14ac:dyDescent="0.25">
      <c r="A1906" t="s">
        <v>2247</v>
      </c>
      <c r="B1906" t="s">
        <v>2252</v>
      </c>
      <c r="C1906" t="s">
        <v>2253</v>
      </c>
      <c r="D1906" t="s">
        <v>30</v>
      </c>
      <c r="E1906" s="1">
        <v>40354</v>
      </c>
      <c r="F1906">
        <v>122100</v>
      </c>
      <c r="G1906">
        <v>9.31</v>
      </c>
      <c r="H1906">
        <v>12.25</v>
      </c>
      <c r="I1906">
        <v>41.6</v>
      </c>
      <c r="J1906">
        <v>1545480.9069999999</v>
      </c>
      <c r="K1906" s="1">
        <v>40354</v>
      </c>
      <c r="L1906">
        <v>60000</v>
      </c>
      <c r="M1906">
        <v>8.7100000000000009</v>
      </c>
      <c r="N1906">
        <v>0</v>
      </c>
      <c r="O1906">
        <v>0</v>
      </c>
      <c r="P1906" s="1">
        <v>39813</v>
      </c>
      <c r="Q1906">
        <v>1289614.2479999999</v>
      </c>
      <c r="R1906" t="s">
        <v>43</v>
      </c>
      <c r="S1906">
        <v>10.533333333333299</v>
      </c>
      <c r="T1906" t="s">
        <v>32</v>
      </c>
      <c r="U1906" t="s">
        <v>40</v>
      </c>
      <c r="V1906" t="s">
        <v>41</v>
      </c>
      <c r="W1906" t="s">
        <v>34</v>
      </c>
      <c r="X1906" t="s">
        <v>2249</v>
      </c>
      <c r="Y1906">
        <v>2010</v>
      </c>
      <c r="Z1906">
        <v>2010</v>
      </c>
      <c r="AA1906">
        <v>0.39</v>
      </c>
    </row>
    <row r="1907" spans="1:27" x14ac:dyDescent="0.25">
      <c r="A1907" t="s">
        <v>2247</v>
      </c>
      <c r="B1907" t="s">
        <v>2254</v>
      </c>
      <c r="C1907" t="s">
        <v>2255</v>
      </c>
      <c r="D1907" t="s">
        <v>38</v>
      </c>
      <c r="E1907" s="1">
        <v>40256</v>
      </c>
      <c r="F1907">
        <v>22000</v>
      </c>
      <c r="G1907">
        <v>8.16</v>
      </c>
      <c r="H1907">
        <v>10.89</v>
      </c>
      <c r="I1907">
        <v>34.96</v>
      </c>
      <c r="J1907">
        <v>210870.535</v>
      </c>
      <c r="K1907" s="1">
        <v>40256</v>
      </c>
      <c r="L1907">
        <v>19000</v>
      </c>
      <c r="M1907">
        <v>8.7200000000000006</v>
      </c>
      <c r="N1907">
        <v>0</v>
      </c>
      <c r="O1907">
        <v>0</v>
      </c>
      <c r="P1907" s="1">
        <v>39813</v>
      </c>
      <c r="Q1907">
        <v>172430.40599999999</v>
      </c>
      <c r="R1907" t="s">
        <v>31</v>
      </c>
      <c r="S1907">
        <v>9.6999999999999993</v>
      </c>
      <c r="T1907" t="s">
        <v>39</v>
      </c>
      <c r="U1907" t="s">
        <v>40</v>
      </c>
      <c r="V1907" t="s">
        <v>41</v>
      </c>
      <c r="W1907" t="s">
        <v>34</v>
      </c>
      <c r="X1907" t="s">
        <v>2249</v>
      </c>
      <c r="Y1907">
        <v>2010</v>
      </c>
      <c r="Z1907">
        <v>2010</v>
      </c>
      <c r="AA1907">
        <v>0.39</v>
      </c>
    </row>
    <row r="1908" spans="1:27" x14ac:dyDescent="0.25">
      <c r="A1908" t="s">
        <v>2247</v>
      </c>
      <c r="B1908" t="s">
        <v>1833</v>
      </c>
      <c r="C1908" t="s">
        <v>2256</v>
      </c>
      <c r="D1908" t="s">
        <v>30</v>
      </c>
      <c r="E1908" s="1">
        <v>40632</v>
      </c>
      <c r="F1908">
        <v>223778.77</v>
      </c>
      <c r="G1908">
        <v>8.2799999999999994</v>
      </c>
      <c r="H1908">
        <v>11.75</v>
      </c>
      <c r="I1908">
        <v>42.64</v>
      </c>
      <c r="J1908">
        <v>2639577.81</v>
      </c>
      <c r="K1908" s="1">
        <v>40632</v>
      </c>
      <c r="L1908">
        <v>119100</v>
      </c>
      <c r="M1908">
        <v>7.36</v>
      </c>
      <c r="N1908">
        <v>10</v>
      </c>
      <c r="O1908">
        <v>42.2</v>
      </c>
      <c r="P1908" s="1">
        <v>40178</v>
      </c>
      <c r="Q1908">
        <v>2428000</v>
      </c>
      <c r="R1908" t="s">
        <v>31</v>
      </c>
      <c r="S1908">
        <v>10.6666666666666</v>
      </c>
      <c r="T1908" t="s">
        <v>32</v>
      </c>
      <c r="U1908" t="s">
        <v>40</v>
      </c>
      <c r="V1908" t="s">
        <v>34</v>
      </c>
      <c r="W1908" t="s">
        <v>34</v>
      </c>
      <c r="X1908" t="s">
        <v>2249</v>
      </c>
      <c r="Y1908">
        <v>2011</v>
      </c>
      <c r="Z1908">
        <v>2011</v>
      </c>
      <c r="AA1908">
        <v>0.39</v>
      </c>
    </row>
    <row r="1909" spans="1:27" x14ac:dyDescent="0.25">
      <c r="A1909" t="s">
        <v>2247</v>
      </c>
      <c r="B1909" t="s">
        <v>2254</v>
      </c>
      <c r="C1909" t="s">
        <v>2257</v>
      </c>
      <c r="D1909" t="s">
        <v>38</v>
      </c>
      <c r="E1909" s="1">
        <v>41213</v>
      </c>
      <c r="F1909">
        <v>10527.552</v>
      </c>
      <c r="G1909">
        <v>9.59</v>
      </c>
      <c r="H1909">
        <v>11.25</v>
      </c>
      <c r="I1909">
        <v>44.72</v>
      </c>
      <c r="J1909">
        <v>180991</v>
      </c>
      <c r="K1909" s="1">
        <v>41213</v>
      </c>
      <c r="L1909">
        <v>6787</v>
      </c>
      <c r="M1909">
        <v>8.94</v>
      </c>
      <c r="N1909">
        <v>9.9</v>
      </c>
      <c r="O1909">
        <v>48.03</v>
      </c>
      <c r="P1909" s="1">
        <v>40816</v>
      </c>
      <c r="Q1909">
        <v>165334</v>
      </c>
      <c r="R1909" t="s">
        <v>31</v>
      </c>
      <c r="S1909">
        <v>12.066666666666601</v>
      </c>
      <c r="T1909" t="s">
        <v>39</v>
      </c>
      <c r="U1909" t="s">
        <v>33</v>
      </c>
      <c r="V1909" t="s">
        <v>34</v>
      </c>
      <c r="W1909" t="s">
        <v>34</v>
      </c>
      <c r="X1909" t="s">
        <v>2249</v>
      </c>
      <c r="Y1909">
        <v>2012</v>
      </c>
      <c r="Z1909">
        <v>2012</v>
      </c>
      <c r="AA1909">
        <v>0.39</v>
      </c>
    </row>
    <row r="1910" spans="1:27" x14ac:dyDescent="0.25">
      <c r="A1910" t="s">
        <v>2247</v>
      </c>
      <c r="B1910" t="s">
        <v>2252</v>
      </c>
      <c r="C1910" t="s">
        <v>2258</v>
      </c>
      <c r="D1910" t="s">
        <v>30</v>
      </c>
      <c r="E1910" s="1">
        <v>41554</v>
      </c>
      <c r="F1910">
        <v>192907.948</v>
      </c>
      <c r="G1910">
        <v>7.51</v>
      </c>
      <c r="H1910">
        <v>10.5</v>
      </c>
      <c r="I1910">
        <v>45</v>
      </c>
      <c r="J1910">
        <v>1115794.085</v>
      </c>
      <c r="K1910" s="1">
        <v>41554</v>
      </c>
      <c r="L1910">
        <v>113444.21</v>
      </c>
      <c r="M1910">
        <v>7.28</v>
      </c>
      <c r="N1910">
        <v>10</v>
      </c>
      <c r="O1910">
        <v>45</v>
      </c>
      <c r="P1910" t="s">
        <v>43</v>
      </c>
      <c r="Q1910">
        <v>795851.33299999998</v>
      </c>
      <c r="R1910" t="s">
        <v>43</v>
      </c>
      <c r="S1910">
        <v>10.8333333333333</v>
      </c>
      <c r="T1910" t="s">
        <v>112</v>
      </c>
      <c r="U1910" t="s">
        <v>40</v>
      </c>
      <c r="V1910" t="s">
        <v>34</v>
      </c>
      <c r="W1910" t="s">
        <v>34</v>
      </c>
      <c r="X1910" t="s">
        <v>2249</v>
      </c>
      <c r="Y1910">
        <v>2013</v>
      </c>
      <c r="Z1910">
        <v>2013</v>
      </c>
      <c r="AA1910">
        <v>0.39</v>
      </c>
    </row>
    <row r="1911" spans="1:27" x14ac:dyDescent="0.25">
      <c r="A1911" t="s">
        <v>2247</v>
      </c>
      <c r="B1911" t="s">
        <v>2252</v>
      </c>
      <c r="C1911" t="s">
        <v>2259</v>
      </c>
      <c r="D1911" t="s">
        <v>30</v>
      </c>
      <c r="E1911" s="1">
        <v>42039</v>
      </c>
      <c r="F1911">
        <v>212565.12599999999</v>
      </c>
      <c r="G1911">
        <v>7.87</v>
      </c>
      <c r="H1911">
        <v>11</v>
      </c>
      <c r="I1911">
        <v>46.47</v>
      </c>
      <c r="J1911">
        <v>2511856.1060000001</v>
      </c>
      <c r="K1911" s="1">
        <v>42039</v>
      </c>
      <c r="L1911">
        <v>124300</v>
      </c>
      <c r="M1911">
        <v>0</v>
      </c>
      <c r="N1911">
        <v>0</v>
      </c>
      <c r="O1911">
        <v>0</v>
      </c>
      <c r="P1911" s="1">
        <v>41639</v>
      </c>
      <c r="Q1911">
        <v>0</v>
      </c>
      <c r="R1911" t="s">
        <v>43</v>
      </c>
      <c r="S1911">
        <v>9.3333333333333304</v>
      </c>
      <c r="T1911" t="s">
        <v>32</v>
      </c>
      <c r="U1911" t="s">
        <v>40</v>
      </c>
      <c r="V1911" t="s">
        <v>34</v>
      </c>
      <c r="W1911" t="s">
        <v>34</v>
      </c>
      <c r="X1911" t="s">
        <v>2249</v>
      </c>
      <c r="Y1911">
        <v>2015</v>
      </c>
      <c r="Z1911">
        <v>2015</v>
      </c>
      <c r="AA1911">
        <v>0.39</v>
      </c>
    </row>
    <row r="1912" spans="1:27" x14ac:dyDescent="0.25">
      <c r="A1912" t="s">
        <v>2247</v>
      </c>
      <c r="B1912" t="s">
        <v>1833</v>
      </c>
      <c r="C1912" t="s">
        <v>2260</v>
      </c>
      <c r="D1912" t="s">
        <v>30</v>
      </c>
      <c r="E1912" s="1">
        <v>42150</v>
      </c>
      <c r="F1912">
        <v>226109.49799999999</v>
      </c>
      <c r="G1912">
        <v>7.79</v>
      </c>
      <c r="H1912">
        <v>10.62</v>
      </c>
      <c r="I1912">
        <v>47.16</v>
      </c>
      <c r="J1912">
        <v>3992889.4950000001</v>
      </c>
      <c r="K1912" s="1">
        <v>42150</v>
      </c>
      <c r="L1912">
        <v>123457.711</v>
      </c>
      <c r="M1912">
        <v>7.38</v>
      </c>
      <c r="N1912">
        <v>9.75</v>
      </c>
      <c r="O1912">
        <v>47.16</v>
      </c>
      <c r="P1912" s="1">
        <v>41639</v>
      </c>
      <c r="Q1912">
        <v>3700116.8990000002</v>
      </c>
      <c r="R1912" t="s">
        <v>31</v>
      </c>
      <c r="S1912">
        <v>11</v>
      </c>
      <c r="T1912" t="s">
        <v>32</v>
      </c>
      <c r="U1912" t="s">
        <v>33</v>
      </c>
      <c r="V1912" t="s">
        <v>34</v>
      </c>
      <c r="W1912" t="s">
        <v>34</v>
      </c>
      <c r="X1912" t="s">
        <v>2249</v>
      </c>
      <c r="Y1912">
        <v>2015</v>
      </c>
      <c r="Z1912">
        <v>2015</v>
      </c>
      <c r="AA1912">
        <v>0.39</v>
      </c>
    </row>
    <row r="1913" spans="1:27" x14ac:dyDescent="0.25">
      <c r="A1913" t="s">
        <v>2247</v>
      </c>
      <c r="B1913" t="s">
        <v>2254</v>
      </c>
      <c r="C1913" t="s">
        <v>2261</v>
      </c>
      <c r="D1913" t="s">
        <v>38</v>
      </c>
      <c r="E1913" s="1">
        <v>42290</v>
      </c>
      <c r="F1913">
        <v>12168.393</v>
      </c>
      <c r="G1913">
        <v>8.6199999999999992</v>
      </c>
      <c r="H1913">
        <v>10.38</v>
      </c>
      <c r="I1913">
        <v>49.83</v>
      </c>
      <c r="J1913">
        <v>204781.71</v>
      </c>
      <c r="K1913" s="1">
        <v>42290</v>
      </c>
      <c r="L1913">
        <v>7700</v>
      </c>
      <c r="M1913">
        <v>7.96</v>
      </c>
      <c r="N1913">
        <v>9.75</v>
      </c>
      <c r="O1913">
        <v>45.5</v>
      </c>
      <c r="P1913" s="1">
        <v>41912</v>
      </c>
      <c r="Q1913">
        <v>202255.53400000001</v>
      </c>
      <c r="R1913" t="s">
        <v>31</v>
      </c>
      <c r="S1913">
        <v>9.36666666666666</v>
      </c>
      <c r="T1913" t="s">
        <v>39</v>
      </c>
      <c r="U1913" t="s">
        <v>40</v>
      </c>
      <c r="V1913" t="s">
        <v>34</v>
      </c>
      <c r="W1913" t="s">
        <v>34</v>
      </c>
      <c r="X1913" t="s">
        <v>2249</v>
      </c>
      <c r="Y1913">
        <v>2015</v>
      </c>
      <c r="Z1913">
        <v>2015</v>
      </c>
      <c r="AA1913">
        <v>0.39</v>
      </c>
    </row>
    <row r="1914" spans="1:27" x14ac:dyDescent="0.25">
      <c r="A1914" t="s">
        <v>2247</v>
      </c>
      <c r="B1914" t="s">
        <v>1833</v>
      </c>
      <c r="C1914" t="s">
        <v>2262</v>
      </c>
      <c r="D1914" t="s">
        <v>30</v>
      </c>
      <c r="E1914" s="1">
        <v>42551</v>
      </c>
      <c r="F1914">
        <v>108267.489</v>
      </c>
      <c r="G1914">
        <v>0</v>
      </c>
      <c r="H1914">
        <v>0</v>
      </c>
      <c r="I1914">
        <v>0</v>
      </c>
      <c r="J1914">
        <v>210934.842</v>
      </c>
      <c r="K1914" s="1">
        <v>42551</v>
      </c>
      <c r="L1914">
        <v>55060</v>
      </c>
      <c r="M1914">
        <v>0</v>
      </c>
      <c r="N1914">
        <v>0</v>
      </c>
      <c r="O1914">
        <v>0</v>
      </c>
      <c r="P1914" t="s">
        <v>43</v>
      </c>
      <c r="Q1914">
        <v>0</v>
      </c>
      <c r="R1914" t="s">
        <v>43</v>
      </c>
      <c r="S1914">
        <v>4.0333333333333297</v>
      </c>
      <c r="T1914" t="s">
        <v>112</v>
      </c>
      <c r="U1914" t="s">
        <v>40</v>
      </c>
      <c r="V1914" t="s">
        <v>34</v>
      </c>
      <c r="W1914" t="s">
        <v>34</v>
      </c>
      <c r="X1914" t="s">
        <v>2249</v>
      </c>
      <c r="Y1914">
        <v>2016</v>
      </c>
      <c r="Z1914">
        <v>2016</v>
      </c>
      <c r="AA1914">
        <v>0.39</v>
      </c>
    </row>
    <row r="1915" spans="1:27" x14ac:dyDescent="0.25">
      <c r="A1915" t="s">
        <v>2247</v>
      </c>
      <c r="B1915" t="s">
        <v>2252</v>
      </c>
      <c r="C1915" t="s">
        <v>2263</v>
      </c>
      <c r="D1915" t="s">
        <v>30</v>
      </c>
      <c r="E1915" s="1">
        <v>42713</v>
      </c>
      <c r="F1915">
        <v>64946.841999999997</v>
      </c>
      <c r="G1915">
        <v>0</v>
      </c>
      <c r="H1915">
        <v>0</v>
      </c>
      <c r="I1915">
        <v>0</v>
      </c>
      <c r="J1915">
        <v>0</v>
      </c>
      <c r="K1915" s="1">
        <v>42713</v>
      </c>
      <c r="L1915">
        <v>25000</v>
      </c>
      <c r="M1915">
        <v>0</v>
      </c>
      <c r="N1915">
        <v>0</v>
      </c>
      <c r="O1915">
        <v>0</v>
      </c>
      <c r="P1915" s="1">
        <v>42551</v>
      </c>
      <c r="Q1915">
        <v>0</v>
      </c>
      <c r="R1915" t="s">
        <v>43</v>
      </c>
      <c r="S1915">
        <v>3.8333333333333299</v>
      </c>
      <c r="T1915" t="s">
        <v>112</v>
      </c>
      <c r="U1915" t="s">
        <v>40</v>
      </c>
      <c r="V1915" t="s">
        <v>34</v>
      </c>
      <c r="W1915" t="s">
        <v>34</v>
      </c>
      <c r="X1915" t="s">
        <v>2249</v>
      </c>
      <c r="Y1915">
        <v>2016</v>
      </c>
      <c r="Z1915">
        <v>2016</v>
      </c>
      <c r="AA1915">
        <v>0.39</v>
      </c>
    </row>
    <row r="1916" spans="1:27" x14ac:dyDescent="0.25">
      <c r="A1916" t="s">
        <v>2247</v>
      </c>
      <c r="B1916" t="s">
        <v>1833</v>
      </c>
      <c r="C1916" t="s">
        <v>2264</v>
      </c>
      <c r="D1916" t="s">
        <v>30</v>
      </c>
      <c r="E1916" s="1">
        <v>43523</v>
      </c>
      <c r="F1916">
        <v>95277.620999999999</v>
      </c>
      <c r="G1916">
        <v>7.52</v>
      </c>
      <c r="H1916">
        <v>10.220000000000001</v>
      </c>
      <c r="I1916">
        <v>50.16</v>
      </c>
      <c r="J1916">
        <v>4124371.34</v>
      </c>
      <c r="K1916" s="1">
        <v>43523</v>
      </c>
      <c r="L1916">
        <v>44191.622000000003</v>
      </c>
      <c r="M1916">
        <v>7.28</v>
      </c>
      <c r="N1916">
        <v>9.75</v>
      </c>
      <c r="O1916">
        <v>50.16</v>
      </c>
      <c r="P1916" s="1">
        <v>43100</v>
      </c>
      <c r="Q1916">
        <v>4004980.89</v>
      </c>
      <c r="R1916" t="s">
        <v>31</v>
      </c>
      <c r="S1916">
        <v>9.8000000000000007</v>
      </c>
      <c r="T1916" t="s">
        <v>32</v>
      </c>
      <c r="U1916" t="s">
        <v>40</v>
      </c>
      <c r="V1916" t="s">
        <v>34</v>
      </c>
      <c r="W1916" t="s">
        <v>34</v>
      </c>
      <c r="X1916" t="s">
        <v>2249</v>
      </c>
      <c r="Y1916">
        <v>2019</v>
      </c>
      <c r="Z1916">
        <v>2019</v>
      </c>
      <c r="AA1916">
        <v>0.25</v>
      </c>
    </row>
    <row r="1917" spans="1:27" x14ac:dyDescent="0.25">
      <c r="A1917" t="s">
        <v>2247</v>
      </c>
      <c r="B1917" t="s">
        <v>1833</v>
      </c>
      <c r="C1917" t="s">
        <v>2265</v>
      </c>
      <c r="D1917" t="s">
        <v>30</v>
      </c>
      <c r="E1917" s="1">
        <v>43343</v>
      </c>
      <c r="F1917">
        <v>94576.664999999994</v>
      </c>
      <c r="G1917">
        <v>0</v>
      </c>
      <c r="H1917">
        <v>0</v>
      </c>
      <c r="I1917">
        <v>0</v>
      </c>
      <c r="J1917">
        <v>0</v>
      </c>
      <c r="K1917" s="1">
        <v>43343</v>
      </c>
      <c r="L1917">
        <v>91605.451000000001</v>
      </c>
      <c r="M1917">
        <v>0</v>
      </c>
      <c r="N1917">
        <v>0</v>
      </c>
      <c r="O1917">
        <v>0</v>
      </c>
      <c r="P1917" s="1">
        <v>43100</v>
      </c>
      <c r="Q1917">
        <v>0</v>
      </c>
      <c r="R1917" t="s">
        <v>43</v>
      </c>
      <c r="S1917">
        <v>4.5333333333333297</v>
      </c>
      <c r="T1917" t="s">
        <v>112</v>
      </c>
      <c r="U1917" t="s">
        <v>40</v>
      </c>
      <c r="V1917" t="s">
        <v>34</v>
      </c>
      <c r="W1917" t="s">
        <v>34</v>
      </c>
      <c r="X1917" t="s">
        <v>2249</v>
      </c>
      <c r="Y1917">
        <v>2018</v>
      </c>
      <c r="Z1917">
        <v>2018</v>
      </c>
      <c r="AA1917">
        <v>0.25</v>
      </c>
    </row>
    <row r="1918" spans="1:27" x14ac:dyDescent="0.25">
      <c r="A1918" t="s">
        <v>2247</v>
      </c>
      <c r="B1918" t="s">
        <v>2252</v>
      </c>
      <c r="C1918" t="s">
        <v>2266</v>
      </c>
      <c r="D1918" t="s">
        <v>30</v>
      </c>
      <c r="E1918" s="1">
        <v>43467</v>
      </c>
      <c r="F1918">
        <v>-100938.162</v>
      </c>
      <c r="G1918">
        <v>0</v>
      </c>
      <c r="H1918">
        <v>0</v>
      </c>
      <c r="I1918">
        <v>0</v>
      </c>
      <c r="J1918">
        <v>0</v>
      </c>
      <c r="K1918" s="1">
        <v>43467</v>
      </c>
      <c r="L1918">
        <v>-100938.162</v>
      </c>
      <c r="M1918">
        <v>0</v>
      </c>
      <c r="N1918">
        <v>0</v>
      </c>
      <c r="O1918">
        <v>0</v>
      </c>
      <c r="P1918" s="1">
        <v>43281</v>
      </c>
      <c r="Q1918">
        <v>0</v>
      </c>
      <c r="R1918" t="s">
        <v>43</v>
      </c>
      <c r="S1918">
        <v>4.1333333333333302</v>
      </c>
      <c r="T1918" t="s">
        <v>112</v>
      </c>
      <c r="U1918" t="s">
        <v>40</v>
      </c>
      <c r="V1918" t="s">
        <v>34</v>
      </c>
      <c r="W1918" t="s">
        <v>34</v>
      </c>
      <c r="X1918" t="s">
        <v>2249</v>
      </c>
      <c r="Y1918">
        <v>2019</v>
      </c>
      <c r="Z1918">
        <v>2019</v>
      </c>
      <c r="AA1918">
        <v>0.25</v>
      </c>
    </row>
    <row r="1919" spans="1:27" x14ac:dyDescent="0.25">
      <c r="A1919" t="s">
        <v>2247</v>
      </c>
      <c r="B1919" t="s">
        <v>2254</v>
      </c>
      <c r="C1919" t="s">
        <v>2267</v>
      </c>
      <c r="D1919" t="s">
        <v>38</v>
      </c>
      <c r="E1919" s="1">
        <v>43825</v>
      </c>
      <c r="F1919">
        <v>19342.187000000002</v>
      </c>
      <c r="G1919">
        <v>7.9</v>
      </c>
      <c r="H1919">
        <v>10.7</v>
      </c>
      <c r="I1919">
        <v>53.72</v>
      </c>
      <c r="J1919">
        <v>258906.247</v>
      </c>
      <c r="K1919" s="1">
        <v>43825</v>
      </c>
      <c r="L1919">
        <v>12420</v>
      </c>
      <c r="M1919">
        <v>7.24</v>
      </c>
      <c r="N1919">
        <v>9.75</v>
      </c>
      <c r="O1919">
        <v>0</v>
      </c>
      <c r="P1919" s="1">
        <v>43465</v>
      </c>
      <c r="Q1919">
        <v>258200</v>
      </c>
      <c r="R1919" t="s">
        <v>31</v>
      </c>
      <c r="S1919">
        <v>9.8333333333333304</v>
      </c>
      <c r="T1919" t="s">
        <v>39</v>
      </c>
      <c r="U1919" t="s">
        <v>40</v>
      </c>
      <c r="V1919" t="s">
        <v>34</v>
      </c>
      <c r="W1919" t="s">
        <v>34</v>
      </c>
      <c r="X1919" t="s">
        <v>2249</v>
      </c>
      <c r="Y1919">
        <v>2019</v>
      </c>
      <c r="Z1919">
        <v>2019</v>
      </c>
      <c r="AA1919">
        <v>0.25</v>
      </c>
    </row>
    <row r="1920" spans="1:27" x14ac:dyDescent="0.25">
      <c r="A1920" t="s">
        <v>2247</v>
      </c>
      <c r="B1920" t="s">
        <v>1833</v>
      </c>
      <c r="C1920" t="s">
        <v>2268</v>
      </c>
      <c r="D1920" t="s">
        <v>30</v>
      </c>
      <c r="E1920" s="1">
        <v>44008</v>
      </c>
      <c r="F1920">
        <v>82000</v>
      </c>
      <c r="G1920">
        <v>0</v>
      </c>
      <c r="H1920">
        <v>0</v>
      </c>
      <c r="I1920">
        <v>0</v>
      </c>
      <c r="J1920">
        <v>0</v>
      </c>
      <c r="K1920" s="1">
        <v>44008</v>
      </c>
      <c r="L1920">
        <v>50100</v>
      </c>
      <c r="M1920">
        <v>0</v>
      </c>
      <c r="N1920">
        <v>0</v>
      </c>
      <c r="O1920">
        <v>0</v>
      </c>
      <c r="P1920" s="1">
        <v>43830</v>
      </c>
      <c r="Q1920">
        <v>0</v>
      </c>
      <c r="R1920" t="s">
        <v>43</v>
      </c>
      <c r="S1920">
        <v>3.9666666666666601</v>
      </c>
      <c r="T1920" t="s">
        <v>112</v>
      </c>
      <c r="U1920" t="s">
        <v>40</v>
      </c>
      <c r="V1920" t="s">
        <v>34</v>
      </c>
      <c r="W1920" t="s">
        <v>34</v>
      </c>
      <c r="X1920" t="s">
        <v>2249</v>
      </c>
      <c r="Y1920">
        <v>2020</v>
      </c>
      <c r="Z1920">
        <v>2020</v>
      </c>
      <c r="AA1920">
        <v>0.25</v>
      </c>
    </row>
    <row r="1921" spans="1:27" x14ac:dyDescent="0.25">
      <c r="A1921" t="s">
        <v>2247</v>
      </c>
      <c r="B1921" t="s">
        <v>2254</v>
      </c>
      <c r="C1921" t="s">
        <v>2269</v>
      </c>
      <c r="D1921" t="s">
        <v>38</v>
      </c>
      <c r="E1921" s="1">
        <v>44186</v>
      </c>
      <c r="F1921">
        <v>10777.707</v>
      </c>
      <c r="G1921">
        <v>6.93</v>
      </c>
      <c r="H1921">
        <v>0</v>
      </c>
      <c r="I1921">
        <v>50.6</v>
      </c>
      <c r="J1921">
        <v>87506.782000000007</v>
      </c>
      <c r="K1921" s="1">
        <v>44186</v>
      </c>
      <c r="L1921">
        <v>10755.072</v>
      </c>
      <c r="M1921">
        <v>6.93</v>
      </c>
      <c r="N1921">
        <v>0</v>
      </c>
      <c r="O1921">
        <v>50.6</v>
      </c>
      <c r="P1921" s="1">
        <v>44561</v>
      </c>
      <c r="Q1921">
        <v>87506.782000000007</v>
      </c>
      <c r="R1921" t="s">
        <v>31</v>
      </c>
      <c r="S1921">
        <v>4.6666666666666599</v>
      </c>
      <c r="T1921" t="s">
        <v>112</v>
      </c>
      <c r="U1921" t="s">
        <v>40</v>
      </c>
      <c r="V1921" t="s">
        <v>34</v>
      </c>
      <c r="W1921" t="s">
        <v>34</v>
      </c>
      <c r="X1921" t="s">
        <v>2249</v>
      </c>
      <c r="Y1921">
        <v>2020</v>
      </c>
      <c r="Z1921">
        <v>2020</v>
      </c>
      <c r="AA1921">
        <v>0.25</v>
      </c>
    </row>
    <row r="1922" spans="1:27" x14ac:dyDescent="0.25">
      <c r="A1922" t="s">
        <v>2247</v>
      </c>
      <c r="B1922" t="s">
        <v>2250</v>
      </c>
      <c r="C1922" t="s">
        <v>2270</v>
      </c>
      <c r="D1922" t="s">
        <v>38</v>
      </c>
      <c r="E1922" s="1">
        <v>44404</v>
      </c>
      <c r="F1922">
        <v>28213.319</v>
      </c>
      <c r="G1922">
        <v>6.91</v>
      </c>
      <c r="H1922">
        <v>10.25</v>
      </c>
      <c r="I1922">
        <v>49.05</v>
      </c>
      <c r="J1922">
        <v>244827.179</v>
      </c>
      <c r="K1922" s="1">
        <v>44404</v>
      </c>
      <c r="L1922">
        <v>13113.003000000001</v>
      </c>
      <c r="M1922">
        <v>5.98</v>
      </c>
      <c r="N1922">
        <v>9.5399999999999991</v>
      </c>
      <c r="O1922">
        <v>47.45</v>
      </c>
      <c r="P1922" s="1">
        <v>43830</v>
      </c>
      <c r="Q1922">
        <v>208569.78200000001</v>
      </c>
      <c r="R1922" t="s">
        <v>31</v>
      </c>
      <c r="S1922">
        <v>10</v>
      </c>
      <c r="T1922" t="s">
        <v>39</v>
      </c>
      <c r="U1922" t="s">
        <v>33</v>
      </c>
      <c r="V1922" t="s">
        <v>34</v>
      </c>
      <c r="W1922" t="s">
        <v>34</v>
      </c>
      <c r="X1922" t="s">
        <v>2249</v>
      </c>
      <c r="Y1922">
        <v>2021</v>
      </c>
      <c r="Z1922">
        <v>2021</v>
      </c>
      <c r="AA1922">
        <v>0.25</v>
      </c>
    </row>
    <row r="1923" spans="1:27" x14ac:dyDescent="0.25">
      <c r="A1923" t="s">
        <v>2247</v>
      </c>
      <c r="B1923" t="s">
        <v>2252</v>
      </c>
      <c r="C1923" t="s">
        <v>2271</v>
      </c>
      <c r="D1923" t="s">
        <v>30</v>
      </c>
      <c r="E1923" s="1">
        <v>44181</v>
      </c>
      <c r="F1923">
        <v>-54986.75</v>
      </c>
      <c r="G1923">
        <v>0</v>
      </c>
      <c r="H1923">
        <v>0</v>
      </c>
      <c r="I1923">
        <v>0</v>
      </c>
      <c r="J1923">
        <v>0</v>
      </c>
      <c r="K1923" s="1">
        <v>44181</v>
      </c>
      <c r="L1923">
        <v>-50079.404000000002</v>
      </c>
      <c r="M1923">
        <v>0</v>
      </c>
      <c r="N1923">
        <v>0</v>
      </c>
      <c r="O1923">
        <v>0</v>
      </c>
      <c r="P1923" s="1">
        <v>44012</v>
      </c>
      <c r="Q1923">
        <v>0</v>
      </c>
      <c r="R1923" t="s">
        <v>43</v>
      </c>
      <c r="S1923">
        <v>3.6666666666666599</v>
      </c>
      <c r="T1923" t="s">
        <v>112</v>
      </c>
      <c r="U1923" t="s">
        <v>40</v>
      </c>
      <c r="V1923" t="s">
        <v>34</v>
      </c>
      <c r="W1923" t="s">
        <v>34</v>
      </c>
      <c r="X1923" t="s">
        <v>2249</v>
      </c>
      <c r="Y1923">
        <v>2020</v>
      </c>
      <c r="Z1923">
        <v>2020</v>
      </c>
      <c r="AA1923">
        <v>0.25</v>
      </c>
    </row>
    <row r="1924" spans="1:27" x14ac:dyDescent="0.25">
      <c r="A1924" t="s">
        <v>2247</v>
      </c>
      <c r="B1924" t="s">
        <v>2252</v>
      </c>
      <c r="C1924" t="s">
        <v>2272</v>
      </c>
      <c r="D1924" t="s">
        <v>30</v>
      </c>
      <c r="E1924" s="1">
        <v>43819</v>
      </c>
      <c r="F1924">
        <v>-6117.6509999999998</v>
      </c>
      <c r="G1924">
        <v>0</v>
      </c>
      <c r="H1924">
        <v>0</v>
      </c>
      <c r="I1924">
        <v>0</v>
      </c>
      <c r="J1924">
        <v>0</v>
      </c>
      <c r="K1924" s="1">
        <v>43819</v>
      </c>
      <c r="L1924">
        <v>0</v>
      </c>
      <c r="M1924">
        <v>0</v>
      </c>
      <c r="N1924">
        <v>0</v>
      </c>
      <c r="O1924">
        <v>0</v>
      </c>
      <c r="P1924" s="1">
        <v>43646</v>
      </c>
      <c r="Q1924">
        <v>0</v>
      </c>
      <c r="R1924" t="s">
        <v>43</v>
      </c>
      <c r="S1924">
        <v>4.0333333333333297</v>
      </c>
      <c r="T1924" t="s">
        <v>112</v>
      </c>
      <c r="U1924" t="s">
        <v>40</v>
      </c>
      <c r="V1924" t="s">
        <v>34</v>
      </c>
      <c r="W1924" t="s">
        <v>34</v>
      </c>
      <c r="X1924" t="s">
        <v>2249</v>
      </c>
      <c r="Y1924">
        <v>2019</v>
      </c>
      <c r="Z1924">
        <v>2019</v>
      </c>
      <c r="AA1924">
        <v>0.25</v>
      </c>
    </row>
    <row r="1925" spans="1:27" x14ac:dyDescent="0.25">
      <c r="A1925" t="s">
        <v>2247</v>
      </c>
      <c r="B1925" t="s">
        <v>1833</v>
      </c>
      <c r="C1925" t="s">
        <v>2273</v>
      </c>
      <c r="D1925" t="s">
        <v>30</v>
      </c>
      <c r="E1925" s="1">
        <v>44441</v>
      </c>
      <c r="F1925">
        <v>73000</v>
      </c>
      <c r="G1925">
        <v>0</v>
      </c>
      <c r="H1925">
        <v>0</v>
      </c>
      <c r="I1925">
        <v>0</v>
      </c>
      <c r="J1925">
        <v>0</v>
      </c>
      <c r="K1925" s="1">
        <v>44441</v>
      </c>
      <c r="L1925">
        <v>6000</v>
      </c>
      <c r="M1925">
        <v>0</v>
      </c>
      <c r="N1925">
        <v>0</v>
      </c>
      <c r="O1925">
        <v>0</v>
      </c>
      <c r="P1925" s="1">
        <v>44255</v>
      </c>
      <c r="Q1925">
        <v>0</v>
      </c>
      <c r="R1925" t="s">
        <v>43</v>
      </c>
      <c r="S1925">
        <v>4.6333333333333302</v>
      </c>
      <c r="T1925" t="s">
        <v>112</v>
      </c>
      <c r="U1925" t="s">
        <v>33</v>
      </c>
      <c r="V1925" t="s">
        <v>34</v>
      </c>
      <c r="W1925" t="s">
        <v>34</v>
      </c>
      <c r="X1925" t="s">
        <v>2249</v>
      </c>
      <c r="Y1925">
        <v>2021</v>
      </c>
      <c r="Z1925">
        <v>2021</v>
      </c>
      <c r="AA1925">
        <v>0.25</v>
      </c>
    </row>
    <row r="1926" spans="1:27" x14ac:dyDescent="0.25">
      <c r="A1926" t="s">
        <v>2247</v>
      </c>
      <c r="B1926" t="s">
        <v>2254</v>
      </c>
      <c r="C1926" t="s">
        <v>2274</v>
      </c>
      <c r="D1926" t="s">
        <v>38</v>
      </c>
      <c r="E1926" s="1">
        <v>44546</v>
      </c>
      <c r="F1926">
        <v>5767.1130000000003</v>
      </c>
      <c r="G1926">
        <v>6.85</v>
      </c>
      <c r="H1926">
        <v>0</v>
      </c>
      <c r="I1926">
        <v>52.9</v>
      </c>
      <c r="J1926">
        <v>132747.89600000001</v>
      </c>
      <c r="K1926" s="1">
        <v>44546</v>
      </c>
      <c r="L1926">
        <v>5504.1790000000001</v>
      </c>
      <c r="M1926">
        <v>6.85</v>
      </c>
      <c r="N1926">
        <v>0</v>
      </c>
      <c r="O1926">
        <v>52.9</v>
      </c>
      <c r="P1926" s="1">
        <v>44926</v>
      </c>
      <c r="Q1926">
        <v>132850.35</v>
      </c>
      <c r="R1926" t="s">
        <v>31</v>
      </c>
      <c r="S1926">
        <v>4.6333333333333302</v>
      </c>
      <c r="T1926" t="s">
        <v>112</v>
      </c>
      <c r="U1926" t="s">
        <v>40</v>
      </c>
      <c r="V1926" t="s">
        <v>34</v>
      </c>
      <c r="W1926" t="s">
        <v>34</v>
      </c>
      <c r="X1926" t="s">
        <v>2249</v>
      </c>
      <c r="Y1926">
        <v>2021</v>
      </c>
      <c r="Z1926">
        <v>2021</v>
      </c>
      <c r="AA1926">
        <v>0.25</v>
      </c>
    </row>
    <row r="1927" spans="1:27" x14ac:dyDescent="0.25">
      <c r="A1927" t="s">
        <v>2247</v>
      </c>
      <c r="B1927" t="s">
        <v>2252</v>
      </c>
      <c r="C1927" t="s">
        <v>2275</v>
      </c>
      <c r="D1927" t="s">
        <v>30</v>
      </c>
      <c r="E1927" s="1">
        <v>44559</v>
      </c>
      <c r="F1927">
        <v>19571.688999999998</v>
      </c>
      <c r="G1927">
        <v>0</v>
      </c>
      <c r="H1927">
        <v>0</v>
      </c>
      <c r="I1927">
        <v>0</v>
      </c>
      <c r="J1927">
        <v>0</v>
      </c>
      <c r="K1927" s="1">
        <v>44559</v>
      </c>
      <c r="L1927">
        <v>19571.688999999998</v>
      </c>
      <c r="M1927">
        <v>0</v>
      </c>
      <c r="N1927">
        <v>0</v>
      </c>
      <c r="O1927">
        <v>0</v>
      </c>
      <c r="P1927" s="1">
        <v>44377</v>
      </c>
      <c r="Q1927">
        <v>0</v>
      </c>
      <c r="R1927" t="s">
        <v>43</v>
      </c>
      <c r="S1927">
        <v>4.1333333333333302</v>
      </c>
      <c r="T1927" t="s">
        <v>112</v>
      </c>
      <c r="U1927" t="s">
        <v>33</v>
      </c>
      <c r="V1927" t="s">
        <v>34</v>
      </c>
      <c r="W1927" t="s">
        <v>34</v>
      </c>
      <c r="X1927" t="s">
        <v>2249</v>
      </c>
      <c r="Y1927">
        <v>2021</v>
      </c>
      <c r="Z1927">
        <v>2021</v>
      </c>
      <c r="AA1927">
        <v>0.25</v>
      </c>
    </row>
    <row r="1928" spans="1:27" x14ac:dyDescent="0.25">
      <c r="A1928" t="s">
        <v>2247</v>
      </c>
      <c r="B1928" t="s">
        <v>2250</v>
      </c>
      <c r="C1928" t="s">
        <v>2276</v>
      </c>
      <c r="D1928" t="s">
        <v>38</v>
      </c>
      <c r="E1928" s="1">
        <v>44489</v>
      </c>
      <c r="F1928">
        <v>8677.9840000000004</v>
      </c>
      <c r="G1928">
        <v>6.76</v>
      </c>
      <c r="H1928">
        <v>0</v>
      </c>
      <c r="I1928">
        <v>0</v>
      </c>
      <c r="J1928">
        <v>83514.101999999999</v>
      </c>
      <c r="K1928" s="1">
        <v>44489</v>
      </c>
      <c r="L1928">
        <v>9210.8179999999993</v>
      </c>
      <c r="M1928">
        <v>0</v>
      </c>
      <c r="N1928">
        <v>0</v>
      </c>
      <c r="O1928">
        <v>0</v>
      </c>
      <c r="P1928" s="1">
        <v>44926</v>
      </c>
      <c r="Q1928">
        <v>0</v>
      </c>
      <c r="R1928" t="s">
        <v>43</v>
      </c>
      <c r="S1928">
        <v>4.86666666666666</v>
      </c>
      <c r="T1928" t="s">
        <v>112</v>
      </c>
      <c r="U1928" t="s">
        <v>40</v>
      </c>
      <c r="V1928" t="s">
        <v>34</v>
      </c>
      <c r="W1928" t="s">
        <v>34</v>
      </c>
      <c r="X1928" t="s">
        <v>2249</v>
      </c>
      <c r="Y1928">
        <v>2021</v>
      </c>
      <c r="Z1928">
        <v>2021</v>
      </c>
      <c r="AA1928">
        <v>0.25</v>
      </c>
    </row>
    <row r="1929" spans="1:27" x14ac:dyDescent="0.25">
      <c r="A1929" t="s">
        <v>2247</v>
      </c>
      <c r="B1929" t="s">
        <v>1833</v>
      </c>
      <c r="C1929" t="s">
        <v>2277</v>
      </c>
      <c r="D1929" t="s">
        <v>30</v>
      </c>
      <c r="E1929" s="1">
        <v>44774</v>
      </c>
      <c r="F1929">
        <v>12316.315000000001</v>
      </c>
      <c r="G1929">
        <v>6.81</v>
      </c>
      <c r="H1929">
        <v>0</v>
      </c>
      <c r="I1929">
        <v>0</v>
      </c>
      <c r="J1929">
        <v>355599.32900000003</v>
      </c>
      <c r="K1929" s="1">
        <v>44774</v>
      </c>
      <c r="L1929">
        <v>12316.315000000001</v>
      </c>
      <c r="M1929">
        <v>0</v>
      </c>
      <c r="N1929">
        <v>0</v>
      </c>
      <c r="O1929">
        <v>0</v>
      </c>
      <c r="P1929" s="1">
        <v>44469</v>
      </c>
      <c r="Q1929">
        <v>0</v>
      </c>
      <c r="R1929" t="s">
        <v>43</v>
      </c>
      <c r="S1929">
        <v>4.6333333333333302</v>
      </c>
      <c r="T1929" t="s">
        <v>112</v>
      </c>
      <c r="U1929" t="s">
        <v>40</v>
      </c>
      <c r="V1929" t="s">
        <v>34</v>
      </c>
      <c r="W1929" t="s">
        <v>34</v>
      </c>
      <c r="X1929" t="s">
        <v>2249</v>
      </c>
      <c r="Y1929">
        <v>2022</v>
      </c>
      <c r="Z1929">
        <v>2022</v>
      </c>
      <c r="AA1929">
        <v>0.25</v>
      </c>
    </row>
    <row r="1930" spans="1:27" x14ac:dyDescent="0.25">
      <c r="A1930" t="s">
        <v>2247</v>
      </c>
      <c r="B1930" t="s">
        <v>1833</v>
      </c>
      <c r="C1930" t="s">
        <v>2278</v>
      </c>
      <c r="D1930" t="s">
        <v>30</v>
      </c>
      <c r="E1930" s="1">
        <v>44377</v>
      </c>
      <c r="F1930">
        <v>49808.519</v>
      </c>
      <c r="G1930">
        <v>7.28</v>
      </c>
      <c r="H1930">
        <v>9.75</v>
      </c>
      <c r="I1930">
        <v>0</v>
      </c>
      <c r="J1930">
        <v>332326.511</v>
      </c>
      <c r="K1930" s="1">
        <v>44377</v>
      </c>
      <c r="L1930">
        <v>44160.256000000001</v>
      </c>
      <c r="M1930">
        <v>0</v>
      </c>
      <c r="N1930">
        <v>9.25</v>
      </c>
      <c r="O1930">
        <v>0</v>
      </c>
      <c r="P1930" s="1">
        <v>44104</v>
      </c>
      <c r="Q1930">
        <v>0</v>
      </c>
      <c r="R1930" t="s">
        <v>43</v>
      </c>
      <c r="S1930">
        <v>6.6</v>
      </c>
      <c r="T1930" t="s">
        <v>112</v>
      </c>
      <c r="U1930" t="s">
        <v>33</v>
      </c>
      <c r="V1930" t="s">
        <v>34</v>
      </c>
      <c r="W1930" t="s">
        <v>34</v>
      </c>
      <c r="X1930" t="s">
        <v>2249</v>
      </c>
      <c r="Y1930">
        <v>2021</v>
      </c>
      <c r="Z1930">
        <v>2021</v>
      </c>
      <c r="AA1930">
        <v>0.25</v>
      </c>
    </row>
    <row r="1931" spans="1:27" x14ac:dyDescent="0.25">
      <c r="A1931" t="s">
        <v>2247</v>
      </c>
      <c r="B1931" t="s">
        <v>1833</v>
      </c>
      <c r="C1931" t="s">
        <v>2279</v>
      </c>
      <c r="D1931" t="s">
        <v>30</v>
      </c>
      <c r="E1931" s="1">
        <v>44960</v>
      </c>
      <c r="F1931">
        <v>297000</v>
      </c>
      <c r="G1931">
        <v>0</v>
      </c>
      <c r="H1931">
        <v>0</v>
      </c>
      <c r="I1931">
        <v>0</v>
      </c>
      <c r="J1931">
        <v>0</v>
      </c>
      <c r="K1931" s="1">
        <v>44960</v>
      </c>
      <c r="L1931">
        <v>0</v>
      </c>
      <c r="M1931">
        <v>0</v>
      </c>
      <c r="N1931">
        <v>0</v>
      </c>
      <c r="O1931">
        <v>0</v>
      </c>
      <c r="P1931" s="1">
        <v>44620</v>
      </c>
      <c r="Q1931">
        <v>0</v>
      </c>
      <c r="R1931" t="s">
        <v>43</v>
      </c>
      <c r="S1931">
        <v>9.6666666666666607</v>
      </c>
      <c r="T1931" t="s">
        <v>112</v>
      </c>
      <c r="U1931" t="s">
        <v>33</v>
      </c>
      <c r="V1931" t="s">
        <v>34</v>
      </c>
      <c r="W1931" t="s">
        <v>34</v>
      </c>
      <c r="X1931" t="s">
        <v>2249</v>
      </c>
      <c r="Y1931">
        <v>2023</v>
      </c>
      <c r="Z1931">
        <v>2023</v>
      </c>
      <c r="AA1931">
        <v>0.25</v>
      </c>
    </row>
    <row r="1932" spans="1:27" x14ac:dyDescent="0.25">
      <c r="A1932" t="s">
        <v>2247</v>
      </c>
      <c r="B1932" t="s">
        <v>2254</v>
      </c>
      <c r="C1932" t="s">
        <v>2280</v>
      </c>
      <c r="D1932" t="s">
        <v>38</v>
      </c>
      <c r="E1932" s="1">
        <v>44916</v>
      </c>
      <c r="F1932">
        <v>5371.0730000000003</v>
      </c>
      <c r="G1932">
        <v>6.85</v>
      </c>
      <c r="H1932">
        <v>0</v>
      </c>
      <c r="I1932">
        <v>47.18</v>
      </c>
      <c r="J1932">
        <v>183645.54399999999</v>
      </c>
      <c r="K1932" s="1">
        <v>44916</v>
      </c>
      <c r="L1932">
        <v>5371.0730000000003</v>
      </c>
      <c r="M1932">
        <v>6.85</v>
      </c>
      <c r="N1932">
        <v>0</v>
      </c>
      <c r="O1932">
        <v>47.18</v>
      </c>
      <c r="P1932" s="1">
        <v>45291</v>
      </c>
      <c r="Q1932">
        <v>183645.54399999999</v>
      </c>
      <c r="R1932" t="s">
        <v>31</v>
      </c>
      <c r="S1932">
        <v>4.8333333333333304</v>
      </c>
      <c r="T1932" t="s">
        <v>112</v>
      </c>
      <c r="U1932" t="s">
        <v>40</v>
      </c>
      <c r="V1932" t="s">
        <v>34</v>
      </c>
      <c r="W1932" t="s">
        <v>34</v>
      </c>
      <c r="X1932" t="s">
        <v>2249</v>
      </c>
      <c r="Y1932">
        <v>2022</v>
      </c>
      <c r="Z1932">
        <v>2022</v>
      </c>
      <c r="AA1932">
        <v>0.25</v>
      </c>
    </row>
    <row r="1933" spans="1:27" x14ac:dyDescent="0.25">
      <c r="A1933" t="s">
        <v>2247</v>
      </c>
      <c r="B1933" t="s">
        <v>2252</v>
      </c>
      <c r="C1933" t="s">
        <v>2281</v>
      </c>
      <c r="D1933" t="s">
        <v>30</v>
      </c>
      <c r="E1933" s="1">
        <v>44925</v>
      </c>
      <c r="F1933">
        <v>183796.693</v>
      </c>
      <c r="G1933">
        <v>0</v>
      </c>
      <c r="H1933">
        <v>0</v>
      </c>
      <c r="I1933">
        <v>0</v>
      </c>
      <c r="J1933">
        <v>0</v>
      </c>
      <c r="K1933" s="1">
        <v>44925</v>
      </c>
      <c r="L1933">
        <v>91898.346999999994</v>
      </c>
      <c r="M1933">
        <v>0</v>
      </c>
      <c r="N1933">
        <v>0</v>
      </c>
      <c r="O1933">
        <v>0</v>
      </c>
      <c r="P1933" s="1">
        <v>44742</v>
      </c>
      <c r="Q1933">
        <v>0</v>
      </c>
      <c r="R1933" t="s">
        <v>43</v>
      </c>
      <c r="S1933">
        <v>4.2333333333333298</v>
      </c>
      <c r="T1933" t="s">
        <v>112</v>
      </c>
      <c r="U1933" t="s">
        <v>40</v>
      </c>
      <c r="V1933" t="s">
        <v>34</v>
      </c>
      <c r="W1933" t="s">
        <v>34</v>
      </c>
      <c r="X1933" t="s">
        <v>2249</v>
      </c>
      <c r="Y1933">
        <v>2022</v>
      </c>
      <c r="Z1933">
        <v>2022</v>
      </c>
      <c r="AA1933">
        <v>0.25</v>
      </c>
    </row>
    <row r="1934" spans="1:27" x14ac:dyDescent="0.25">
      <c r="A1934" t="s">
        <v>2247</v>
      </c>
      <c r="B1934" t="s">
        <v>2254</v>
      </c>
      <c r="C1934" t="s">
        <v>2282</v>
      </c>
      <c r="D1934" t="s">
        <v>38</v>
      </c>
      <c r="E1934" s="1">
        <v>45281</v>
      </c>
      <c r="F1934">
        <v>37649</v>
      </c>
      <c r="G1934">
        <v>7.98</v>
      </c>
      <c r="H1934">
        <v>10.9</v>
      </c>
      <c r="I1934">
        <v>54.17</v>
      </c>
      <c r="J1934">
        <v>422186.71399999998</v>
      </c>
      <c r="K1934" s="1">
        <v>45281</v>
      </c>
      <c r="L1934">
        <v>13933</v>
      </c>
      <c r="M1934">
        <v>7.24</v>
      </c>
      <c r="N1934">
        <v>9.75</v>
      </c>
      <c r="O1934">
        <v>0</v>
      </c>
      <c r="P1934" s="1">
        <v>44926</v>
      </c>
      <c r="Q1934">
        <v>427070</v>
      </c>
      <c r="R1934" t="s">
        <v>31</v>
      </c>
      <c r="S1934">
        <v>9.6666666666666607</v>
      </c>
      <c r="T1934" t="s">
        <v>39</v>
      </c>
      <c r="U1934" t="s">
        <v>40</v>
      </c>
      <c r="V1934" t="s">
        <v>34</v>
      </c>
      <c r="W1934" t="s">
        <v>34</v>
      </c>
      <c r="X1934" t="s">
        <v>2249</v>
      </c>
      <c r="Y1934">
        <v>2023</v>
      </c>
      <c r="Z1934">
        <v>2023</v>
      </c>
      <c r="AA1934">
        <v>0.25</v>
      </c>
    </row>
    <row r="1935" spans="1:27" x14ac:dyDescent="0.25">
      <c r="A1935" t="s">
        <v>2247</v>
      </c>
      <c r="B1935" t="s">
        <v>1833</v>
      </c>
      <c r="C1935" t="s">
        <v>2283</v>
      </c>
      <c r="D1935" t="s">
        <v>30</v>
      </c>
      <c r="E1935" s="1">
        <v>45300</v>
      </c>
      <c r="F1935">
        <v>641700</v>
      </c>
      <c r="G1935">
        <v>0</v>
      </c>
      <c r="H1935">
        <v>0</v>
      </c>
      <c r="I1935">
        <v>0</v>
      </c>
      <c r="J1935">
        <v>0</v>
      </c>
      <c r="K1935" s="1">
        <v>45300</v>
      </c>
      <c r="L1935">
        <v>321106.22700000001</v>
      </c>
      <c r="M1935">
        <v>0</v>
      </c>
      <c r="N1935">
        <v>0</v>
      </c>
      <c r="O1935">
        <v>0</v>
      </c>
      <c r="P1935" s="1">
        <v>44985</v>
      </c>
      <c r="Q1935">
        <v>0</v>
      </c>
      <c r="R1935" t="s">
        <v>43</v>
      </c>
      <c r="S1935">
        <v>8.5333333333333297</v>
      </c>
      <c r="T1935" t="s">
        <v>112</v>
      </c>
      <c r="U1935" t="s">
        <v>33</v>
      </c>
      <c r="V1935" t="s">
        <v>34</v>
      </c>
      <c r="W1935" t="s">
        <v>34</v>
      </c>
      <c r="X1935" t="s">
        <v>2249</v>
      </c>
      <c r="Y1935">
        <v>2024</v>
      </c>
      <c r="Z1935">
        <v>2024</v>
      </c>
      <c r="AA1935">
        <v>0.25</v>
      </c>
    </row>
    <row r="1936" spans="1:27" x14ac:dyDescent="0.25">
      <c r="A1936" t="s">
        <v>2247</v>
      </c>
      <c r="B1936" t="s">
        <v>2252</v>
      </c>
      <c r="C1936" t="s">
        <v>2284</v>
      </c>
      <c r="D1936" t="s">
        <v>30</v>
      </c>
      <c r="E1936" s="1">
        <v>45377</v>
      </c>
      <c r="F1936">
        <v>172787.614</v>
      </c>
      <c r="G1936">
        <v>7.72</v>
      </c>
      <c r="H1936">
        <v>10.85</v>
      </c>
      <c r="I1936">
        <v>49.63</v>
      </c>
      <c r="J1936">
        <v>3259024.8149999999</v>
      </c>
      <c r="K1936" s="1">
        <v>45377</v>
      </c>
      <c r="L1936">
        <v>105000</v>
      </c>
      <c r="M1936">
        <v>0</v>
      </c>
      <c r="N1936">
        <v>9.8000000000000007</v>
      </c>
      <c r="O1936">
        <v>0</v>
      </c>
      <c r="P1936" s="1">
        <v>44926</v>
      </c>
      <c r="Q1936">
        <v>0</v>
      </c>
      <c r="R1936" t="s">
        <v>31</v>
      </c>
      <c r="S1936">
        <v>10</v>
      </c>
      <c r="T1936" t="s">
        <v>32</v>
      </c>
      <c r="U1936" t="s">
        <v>40</v>
      </c>
      <c r="V1936" t="s">
        <v>34</v>
      </c>
      <c r="W1936" t="s">
        <v>34</v>
      </c>
      <c r="X1936" t="s">
        <v>2249</v>
      </c>
      <c r="Y1936">
        <v>2024</v>
      </c>
      <c r="Z1936">
        <v>2024</v>
      </c>
      <c r="AA1936">
        <v>0.25</v>
      </c>
    </row>
    <row r="1937" spans="1:27" x14ac:dyDescent="0.25">
      <c r="A1937" t="s">
        <v>2247</v>
      </c>
      <c r="B1937" t="s">
        <v>2250</v>
      </c>
      <c r="C1937" t="s">
        <v>2285</v>
      </c>
      <c r="D1937" t="s">
        <v>38</v>
      </c>
      <c r="E1937" s="1">
        <v>44841</v>
      </c>
      <c r="F1937">
        <v>13761.549000000001</v>
      </c>
      <c r="G1937">
        <v>0</v>
      </c>
      <c r="H1937">
        <v>0</v>
      </c>
      <c r="I1937">
        <v>0</v>
      </c>
      <c r="J1937">
        <v>0</v>
      </c>
      <c r="K1937" s="1">
        <v>44841</v>
      </c>
      <c r="L1937">
        <v>13761.549000000001</v>
      </c>
      <c r="M1937">
        <v>0</v>
      </c>
      <c r="N1937">
        <v>0</v>
      </c>
      <c r="O1937">
        <v>0</v>
      </c>
      <c r="P1937" s="1">
        <v>45291</v>
      </c>
      <c r="Q1937">
        <v>0</v>
      </c>
      <c r="R1937" t="s">
        <v>31</v>
      </c>
      <c r="S1937">
        <v>4.43333333333333</v>
      </c>
      <c r="T1937" t="s">
        <v>112</v>
      </c>
      <c r="U1937" t="s">
        <v>40</v>
      </c>
      <c r="V1937" t="s">
        <v>34</v>
      </c>
      <c r="W1937" t="s">
        <v>34</v>
      </c>
      <c r="X1937" t="s">
        <v>2249</v>
      </c>
      <c r="Y1937">
        <v>2022</v>
      </c>
      <c r="Z1937">
        <v>2022</v>
      </c>
      <c r="AA1937">
        <v>0.25</v>
      </c>
    </row>
    <row r="1938" spans="1:27" x14ac:dyDescent="0.25">
      <c r="A1938" t="s">
        <v>2247</v>
      </c>
      <c r="B1938" t="s">
        <v>2250</v>
      </c>
      <c r="C1938" t="s">
        <v>2286</v>
      </c>
      <c r="D1938" t="s">
        <v>38</v>
      </c>
      <c r="E1938" s="1">
        <v>45177</v>
      </c>
      <c r="F1938">
        <v>25351.284</v>
      </c>
      <c r="G1938">
        <v>0</v>
      </c>
      <c r="H1938">
        <v>0</v>
      </c>
      <c r="I1938">
        <v>0</v>
      </c>
      <c r="J1938">
        <v>0</v>
      </c>
      <c r="K1938" s="1">
        <v>45177</v>
      </c>
      <c r="L1938">
        <v>24386.282999999999</v>
      </c>
      <c r="M1938">
        <v>0</v>
      </c>
      <c r="N1938">
        <v>0</v>
      </c>
      <c r="O1938">
        <v>0</v>
      </c>
      <c r="P1938" s="1">
        <v>45657</v>
      </c>
      <c r="Q1938">
        <v>0</v>
      </c>
      <c r="R1938" t="s">
        <v>31</v>
      </c>
      <c r="S1938">
        <v>3.3333333333333299</v>
      </c>
      <c r="T1938" t="s">
        <v>112</v>
      </c>
      <c r="U1938" t="s">
        <v>40</v>
      </c>
      <c r="V1938" t="s">
        <v>34</v>
      </c>
      <c r="W1938" t="s">
        <v>34</v>
      </c>
      <c r="X1938" t="s">
        <v>2249</v>
      </c>
      <c r="Y1938">
        <v>2023</v>
      </c>
      <c r="Z1938">
        <v>2023</v>
      </c>
      <c r="AA1938">
        <v>0.25</v>
      </c>
    </row>
    <row r="1939" spans="1:27" x14ac:dyDescent="0.25">
      <c r="A1939" t="s">
        <v>2287</v>
      </c>
      <c r="B1939" t="s">
        <v>145</v>
      </c>
      <c r="C1939" t="s">
        <v>2288</v>
      </c>
      <c r="D1939" t="s">
        <v>30</v>
      </c>
      <c r="E1939" s="1">
        <v>39519</v>
      </c>
      <c r="F1939">
        <v>36056.959999999999</v>
      </c>
      <c r="G1939">
        <v>8.5399999999999991</v>
      </c>
      <c r="H1939">
        <v>10.75</v>
      </c>
      <c r="I1939">
        <v>50.8</v>
      </c>
      <c r="J1939">
        <v>1230630.4180000001</v>
      </c>
      <c r="K1939" s="1">
        <v>39519</v>
      </c>
      <c r="L1939">
        <v>23000</v>
      </c>
      <c r="M1939">
        <v>8.2899999999999991</v>
      </c>
      <c r="N1939">
        <v>10.25</v>
      </c>
      <c r="O1939">
        <v>50.8</v>
      </c>
      <c r="P1939" s="1">
        <v>39691</v>
      </c>
      <c r="Q1939">
        <v>0</v>
      </c>
      <c r="R1939" t="s">
        <v>43</v>
      </c>
      <c r="S1939">
        <v>8.5666666666666593</v>
      </c>
      <c r="T1939" t="s">
        <v>32</v>
      </c>
      <c r="U1939" t="s">
        <v>40</v>
      </c>
      <c r="V1939" t="s">
        <v>34</v>
      </c>
      <c r="W1939" t="s">
        <v>34</v>
      </c>
      <c r="X1939" t="s">
        <v>2289</v>
      </c>
      <c r="Y1939">
        <v>2008</v>
      </c>
      <c r="Z1939">
        <v>2008</v>
      </c>
      <c r="AA1939">
        <v>0.39</v>
      </c>
    </row>
    <row r="1940" spans="1:27" x14ac:dyDescent="0.25">
      <c r="A1940" t="s">
        <v>2287</v>
      </c>
      <c r="B1940" t="s">
        <v>145</v>
      </c>
      <c r="C1940" t="s">
        <v>2290</v>
      </c>
      <c r="D1940" t="s">
        <v>30</v>
      </c>
      <c r="E1940" s="1">
        <v>39953</v>
      </c>
      <c r="F1940">
        <v>28700</v>
      </c>
      <c r="G1940">
        <v>8.5299999999999994</v>
      </c>
      <c r="H1940">
        <v>10.75</v>
      </c>
      <c r="I1940">
        <v>51.9</v>
      </c>
      <c r="J1940">
        <v>1489964.544</v>
      </c>
      <c r="K1940" s="1">
        <v>39953</v>
      </c>
      <c r="L1940">
        <v>18000</v>
      </c>
      <c r="M1940">
        <v>0</v>
      </c>
      <c r="N1940">
        <v>0</v>
      </c>
      <c r="O1940">
        <v>0</v>
      </c>
      <c r="P1940" t="s">
        <v>43</v>
      </c>
      <c r="Q1940">
        <v>0</v>
      </c>
      <c r="R1940" t="s">
        <v>43</v>
      </c>
      <c r="S1940">
        <v>10</v>
      </c>
      <c r="T1940" t="s">
        <v>32</v>
      </c>
      <c r="U1940" t="s">
        <v>40</v>
      </c>
      <c r="V1940" t="s">
        <v>34</v>
      </c>
      <c r="W1940" t="s">
        <v>34</v>
      </c>
      <c r="X1940" t="s">
        <v>2289</v>
      </c>
      <c r="Y1940">
        <v>2009</v>
      </c>
      <c r="Z1940">
        <v>2009</v>
      </c>
      <c r="AA1940">
        <v>0.39</v>
      </c>
    </row>
    <row r="1941" spans="1:27" x14ac:dyDescent="0.25">
      <c r="A1941" t="s">
        <v>2287</v>
      </c>
      <c r="B1941" t="s">
        <v>1178</v>
      </c>
      <c r="C1941" t="s">
        <v>2291</v>
      </c>
      <c r="D1941" t="s">
        <v>30</v>
      </c>
      <c r="E1941" s="1">
        <v>40295</v>
      </c>
      <c r="F1941">
        <v>5053.7560000000003</v>
      </c>
      <c r="G1941">
        <v>9.6199999999999992</v>
      </c>
      <c r="H1941">
        <v>12.75</v>
      </c>
      <c r="I1941">
        <v>49.77</v>
      </c>
      <c r="J1941">
        <v>71779.243000000002</v>
      </c>
      <c r="K1941" s="1">
        <v>40295</v>
      </c>
      <c r="L1941">
        <v>2651.8789999999999</v>
      </c>
      <c r="M1941">
        <v>8.25</v>
      </c>
      <c r="N1941">
        <v>10</v>
      </c>
      <c r="O1941">
        <v>49.77</v>
      </c>
      <c r="P1941" s="1">
        <v>39813</v>
      </c>
      <c r="Q1941">
        <v>71863.966</v>
      </c>
      <c r="R1941" t="s">
        <v>51</v>
      </c>
      <c r="S1941">
        <v>8.5333333333333297</v>
      </c>
      <c r="T1941" t="s">
        <v>32</v>
      </c>
      <c r="U1941" t="s">
        <v>33</v>
      </c>
      <c r="V1941" t="s">
        <v>34</v>
      </c>
      <c r="W1941" t="s">
        <v>34</v>
      </c>
      <c r="X1941" t="s">
        <v>2289</v>
      </c>
      <c r="Y1941">
        <v>2010</v>
      </c>
      <c r="Z1941">
        <v>2010</v>
      </c>
      <c r="AA1941">
        <v>0.39</v>
      </c>
    </row>
    <row r="1942" spans="1:27" x14ac:dyDescent="0.25">
      <c r="A1942" t="s">
        <v>2287</v>
      </c>
      <c r="B1942" t="s">
        <v>145</v>
      </c>
      <c r="C1942" t="s">
        <v>2292</v>
      </c>
      <c r="D1942" t="s">
        <v>30</v>
      </c>
      <c r="E1942" s="1">
        <v>40312</v>
      </c>
      <c r="F1942">
        <v>62000</v>
      </c>
      <c r="G1942">
        <v>8.6300000000000008</v>
      </c>
      <c r="H1942">
        <v>11</v>
      </c>
      <c r="I1942">
        <v>52.8</v>
      </c>
      <c r="J1942">
        <v>1724573.8060000001</v>
      </c>
      <c r="K1942" s="1">
        <v>40312</v>
      </c>
      <c r="L1942">
        <v>35500</v>
      </c>
      <c r="M1942">
        <v>8.33</v>
      </c>
      <c r="N1942">
        <v>0</v>
      </c>
      <c r="O1942">
        <v>0</v>
      </c>
      <c r="P1942" t="s">
        <v>43</v>
      </c>
      <c r="Q1942">
        <v>1724573.8060000001</v>
      </c>
      <c r="R1942" t="s">
        <v>43</v>
      </c>
      <c r="S1942">
        <v>7.4666666666666597</v>
      </c>
      <c r="T1942" t="s">
        <v>32</v>
      </c>
      <c r="U1942" t="s">
        <v>40</v>
      </c>
      <c r="V1942" t="s">
        <v>41</v>
      </c>
      <c r="W1942" t="s">
        <v>34</v>
      </c>
      <c r="X1942" t="s">
        <v>2289</v>
      </c>
      <c r="Y1942">
        <v>2010</v>
      </c>
      <c r="Z1942">
        <v>2010</v>
      </c>
      <c r="AA1942">
        <v>0.39</v>
      </c>
    </row>
    <row r="1943" spans="1:27" x14ac:dyDescent="0.25">
      <c r="A1943" t="s">
        <v>2287</v>
      </c>
      <c r="B1943" t="s">
        <v>214</v>
      </c>
      <c r="C1943" t="s">
        <v>2293</v>
      </c>
      <c r="D1943" t="s">
        <v>38</v>
      </c>
      <c r="E1943" s="1">
        <v>40535</v>
      </c>
      <c r="F1943">
        <v>6957.6239999999998</v>
      </c>
      <c r="G1943">
        <v>9.02</v>
      </c>
      <c r="H1943">
        <v>12</v>
      </c>
      <c r="I1943">
        <v>50.34</v>
      </c>
      <c r="J1943">
        <v>101712.23</v>
      </c>
      <c r="K1943" s="1">
        <v>40535</v>
      </c>
      <c r="L1943">
        <v>4300</v>
      </c>
      <c r="M1943">
        <v>7.98</v>
      </c>
      <c r="N1943">
        <v>9.92</v>
      </c>
      <c r="O1943">
        <v>50.34</v>
      </c>
      <c r="P1943" s="1">
        <v>40056</v>
      </c>
      <c r="Q1943">
        <v>100500</v>
      </c>
      <c r="R1943" t="s">
        <v>51</v>
      </c>
      <c r="S1943">
        <v>10</v>
      </c>
      <c r="T1943" t="s">
        <v>39</v>
      </c>
      <c r="U1943" t="s">
        <v>33</v>
      </c>
      <c r="V1943" t="s">
        <v>34</v>
      </c>
      <c r="W1943" t="s">
        <v>34</v>
      </c>
      <c r="X1943" t="s">
        <v>2289</v>
      </c>
      <c r="Y1943">
        <v>2010</v>
      </c>
      <c r="Z1943">
        <v>2010</v>
      </c>
      <c r="AA1943">
        <v>0.39</v>
      </c>
    </row>
    <row r="1944" spans="1:27" x14ac:dyDescent="0.25">
      <c r="A1944" t="s">
        <v>2287</v>
      </c>
      <c r="B1944" t="s">
        <v>145</v>
      </c>
      <c r="C1944" t="s">
        <v>2294</v>
      </c>
      <c r="D1944" t="s">
        <v>30</v>
      </c>
      <c r="E1944" s="1">
        <v>40808</v>
      </c>
      <c r="F1944">
        <v>80127.504000000001</v>
      </c>
      <c r="G1944">
        <v>8.26</v>
      </c>
      <c r="H1944">
        <v>10.5</v>
      </c>
      <c r="I1944">
        <v>52.3</v>
      </c>
      <c r="J1944">
        <v>1786866.2220000001</v>
      </c>
      <c r="K1944" s="1">
        <v>40808</v>
      </c>
      <c r="L1944">
        <v>61279.237000000001</v>
      </c>
      <c r="M1944">
        <v>8</v>
      </c>
      <c r="N1944">
        <v>10</v>
      </c>
      <c r="O1944">
        <v>52.3</v>
      </c>
      <c r="P1944" s="1">
        <v>40908</v>
      </c>
      <c r="Q1944">
        <v>1782000</v>
      </c>
      <c r="R1944" t="s">
        <v>31</v>
      </c>
      <c r="S1944">
        <v>10.133333333333301</v>
      </c>
      <c r="T1944" t="s">
        <v>32</v>
      </c>
      <c r="U1944" t="s">
        <v>40</v>
      </c>
      <c r="V1944" t="s">
        <v>34</v>
      </c>
      <c r="W1944" t="s">
        <v>34</v>
      </c>
      <c r="X1944" t="s">
        <v>2289</v>
      </c>
      <c r="Y1944">
        <v>2011</v>
      </c>
      <c r="Z1944">
        <v>2011</v>
      </c>
      <c r="AA1944">
        <v>0.39</v>
      </c>
    </row>
    <row r="1945" spans="1:27" x14ac:dyDescent="0.25">
      <c r="A1945" t="s">
        <v>2287</v>
      </c>
      <c r="B1945" t="s">
        <v>2295</v>
      </c>
      <c r="C1945" t="s">
        <v>2296</v>
      </c>
      <c r="D1945" t="s">
        <v>30</v>
      </c>
      <c r="E1945" s="1">
        <v>41078</v>
      </c>
      <c r="F1945">
        <v>4619.13</v>
      </c>
      <c r="G1945">
        <v>8.4700000000000006</v>
      </c>
      <c r="H1945">
        <v>10.5</v>
      </c>
      <c r="I1945">
        <v>54</v>
      </c>
      <c r="J1945">
        <v>243557.272</v>
      </c>
      <c r="K1945" s="1">
        <v>41078</v>
      </c>
      <c r="L1945">
        <v>2703.6880000000001</v>
      </c>
      <c r="M1945">
        <v>7.99</v>
      </c>
      <c r="N1945">
        <v>9.6</v>
      </c>
      <c r="O1945">
        <v>54</v>
      </c>
      <c r="P1945" s="1">
        <v>40786</v>
      </c>
      <c r="Q1945">
        <v>243511.209</v>
      </c>
      <c r="R1945" t="s">
        <v>51</v>
      </c>
      <c r="S1945">
        <v>6.6666666666666599</v>
      </c>
      <c r="T1945" t="s">
        <v>32</v>
      </c>
      <c r="U1945" t="s">
        <v>40</v>
      </c>
      <c r="V1945" t="s">
        <v>34</v>
      </c>
      <c r="W1945" t="s">
        <v>34</v>
      </c>
      <c r="X1945" t="s">
        <v>2289</v>
      </c>
      <c r="Y1945">
        <v>2012</v>
      </c>
      <c r="Z1945">
        <v>2012</v>
      </c>
      <c r="AA1945">
        <v>0.39</v>
      </c>
    </row>
    <row r="1946" spans="1:27" x14ac:dyDescent="0.25">
      <c r="A1946" t="s">
        <v>2287</v>
      </c>
      <c r="B1946" t="s">
        <v>2295</v>
      </c>
      <c r="C1946" t="s">
        <v>2297</v>
      </c>
      <c r="D1946" t="s">
        <v>38</v>
      </c>
      <c r="E1946" s="1">
        <v>41078</v>
      </c>
      <c r="F1946">
        <v>2039.3779999999999</v>
      </c>
      <c r="G1946">
        <v>8.4700000000000006</v>
      </c>
      <c r="H1946">
        <v>10.5</v>
      </c>
      <c r="I1946">
        <v>54</v>
      </c>
      <c r="J1946">
        <v>43596.417000000001</v>
      </c>
      <c r="K1946" s="1">
        <v>41078</v>
      </c>
      <c r="L1946">
        <v>1639.521</v>
      </c>
      <c r="M1946">
        <v>7.99</v>
      </c>
      <c r="N1946">
        <v>9.6</v>
      </c>
      <c r="O1946">
        <v>54</v>
      </c>
      <c r="P1946" s="1">
        <v>40786</v>
      </c>
      <c r="Q1946">
        <v>43586.144</v>
      </c>
      <c r="R1946" t="s">
        <v>51</v>
      </c>
      <c r="S1946">
        <v>6.6666666666666599</v>
      </c>
      <c r="T1946" t="s">
        <v>39</v>
      </c>
      <c r="U1946" t="s">
        <v>40</v>
      </c>
      <c r="V1946" t="s">
        <v>34</v>
      </c>
      <c r="W1946" t="s">
        <v>34</v>
      </c>
      <c r="X1946" t="s">
        <v>2289</v>
      </c>
      <c r="Y1946">
        <v>2012</v>
      </c>
      <c r="Z1946">
        <v>2012</v>
      </c>
      <c r="AA1946">
        <v>0.39</v>
      </c>
    </row>
    <row r="1947" spans="1:27" x14ac:dyDescent="0.25">
      <c r="A1947" t="s">
        <v>2287</v>
      </c>
      <c r="B1947" t="s">
        <v>145</v>
      </c>
      <c r="C1947" t="s">
        <v>2298</v>
      </c>
      <c r="D1947" t="s">
        <v>30</v>
      </c>
      <c r="E1947" s="1">
        <v>41106</v>
      </c>
      <c r="F1947">
        <v>56607.896000000001</v>
      </c>
      <c r="G1947">
        <v>7.88</v>
      </c>
      <c r="H1947">
        <v>10.199999999999999</v>
      </c>
      <c r="I1947">
        <v>52.1</v>
      </c>
      <c r="J1947">
        <v>1836623.821</v>
      </c>
      <c r="K1947" s="1">
        <v>41106</v>
      </c>
      <c r="L1947">
        <v>50000</v>
      </c>
      <c r="M1947">
        <v>7.67</v>
      </c>
      <c r="N1947">
        <v>9.8000000000000007</v>
      </c>
      <c r="O1947">
        <v>52.1</v>
      </c>
      <c r="P1947" s="1">
        <v>41364</v>
      </c>
      <c r="Q1947">
        <v>1830200</v>
      </c>
      <c r="R1947" t="s">
        <v>31</v>
      </c>
      <c r="S1947">
        <v>7.3333333333333304</v>
      </c>
      <c r="T1947" t="s">
        <v>32</v>
      </c>
      <c r="U1947" t="s">
        <v>40</v>
      </c>
      <c r="V1947" t="s">
        <v>41</v>
      </c>
      <c r="W1947" t="s">
        <v>34</v>
      </c>
      <c r="X1947" t="s">
        <v>2289</v>
      </c>
      <c r="Y1947">
        <v>2012</v>
      </c>
      <c r="Z1947">
        <v>2012</v>
      </c>
      <c r="AA1947">
        <v>0.39</v>
      </c>
    </row>
    <row r="1948" spans="1:27" x14ac:dyDescent="0.25">
      <c r="A1948" t="s">
        <v>2287</v>
      </c>
      <c r="B1948" t="s">
        <v>214</v>
      </c>
      <c r="C1948" t="s">
        <v>2299</v>
      </c>
      <c r="D1948" t="s">
        <v>38</v>
      </c>
      <c r="E1948" s="1">
        <v>41338</v>
      </c>
      <c r="F1948">
        <v>0</v>
      </c>
      <c r="G1948">
        <v>0</v>
      </c>
      <c r="H1948">
        <v>0</v>
      </c>
      <c r="I1948">
        <v>0</v>
      </c>
      <c r="J1948">
        <v>0</v>
      </c>
      <c r="K1948" s="1">
        <v>41338</v>
      </c>
      <c r="L1948">
        <v>0</v>
      </c>
      <c r="M1948">
        <v>0</v>
      </c>
      <c r="N1948">
        <v>0</v>
      </c>
      <c r="O1948">
        <v>0</v>
      </c>
      <c r="P1948" t="s">
        <v>43</v>
      </c>
      <c r="Q1948">
        <v>0</v>
      </c>
      <c r="R1948" t="s">
        <v>43</v>
      </c>
      <c r="S1948">
        <v>5.6333333333333302</v>
      </c>
      <c r="T1948" t="s">
        <v>39</v>
      </c>
      <c r="U1948" t="s">
        <v>40</v>
      </c>
      <c r="V1948" t="s">
        <v>34</v>
      </c>
      <c r="W1948" t="s">
        <v>34</v>
      </c>
      <c r="X1948" t="s">
        <v>2289</v>
      </c>
      <c r="Y1948">
        <v>2013</v>
      </c>
      <c r="Z1948">
        <v>2013</v>
      </c>
      <c r="AA1948">
        <v>0.39</v>
      </c>
    </row>
    <row r="1949" spans="1:27" x14ac:dyDescent="0.25">
      <c r="A1949" t="s">
        <v>2287</v>
      </c>
      <c r="B1949" t="s">
        <v>2295</v>
      </c>
      <c r="C1949" t="s">
        <v>2300</v>
      </c>
      <c r="D1949" t="s">
        <v>30</v>
      </c>
      <c r="E1949" s="1">
        <v>41851</v>
      </c>
      <c r="F1949">
        <v>12778.383</v>
      </c>
      <c r="G1949">
        <v>8.32</v>
      </c>
      <c r="H1949">
        <v>10.25</v>
      </c>
      <c r="I1949">
        <v>54</v>
      </c>
      <c r="J1949">
        <v>375996.614</v>
      </c>
      <c r="K1949" s="1">
        <v>41851</v>
      </c>
      <c r="L1949">
        <v>8359.1890000000003</v>
      </c>
      <c r="M1949">
        <v>7.98</v>
      </c>
      <c r="N1949">
        <v>9.9</v>
      </c>
      <c r="O1949">
        <v>54</v>
      </c>
      <c r="P1949" s="1">
        <v>41455</v>
      </c>
      <c r="Q1949">
        <v>376817.897</v>
      </c>
      <c r="R1949" t="s">
        <v>51</v>
      </c>
      <c r="S1949">
        <v>8.0333333333333297</v>
      </c>
      <c r="T1949" t="s">
        <v>32</v>
      </c>
      <c r="U1949" t="s">
        <v>40</v>
      </c>
      <c r="V1949" t="s">
        <v>34</v>
      </c>
      <c r="W1949" t="s">
        <v>34</v>
      </c>
      <c r="X1949" t="s">
        <v>2289</v>
      </c>
      <c r="Y1949">
        <v>2014</v>
      </c>
      <c r="Z1949">
        <v>2014</v>
      </c>
      <c r="AA1949">
        <v>0.39</v>
      </c>
    </row>
    <row r="1950" spans="1:27" x14ac:dyDescent="0.25">
      <c r="A1950" t="s">
        <v>2287</v>
      </c>
      <c r="B1950" t="s">
        <v>2295</v>
      </c>
      <c r="C1950" t="s">
        <v>2301</v>
      </c>
      <c r="D1950" t="s">
        <v>38</v>
      </c>
      <c r="E1950" s="1">
        <v>41851</v>
      </c>
      <c r="F1950">
        <v>1290.481</v>
      </c>
      <c r="G1950">
        <v>8.32</v>
      </c>
      <c r="H1950">
        <v>10.25</v>
      </c>
      <c r="I1950">
        <v>54</v>
      </c>
      <c r="J1950">
        <v>56028.161</v>
      </c>
      <c r="K1950" s="1">
        <v>41851</v>
      </c>
      <c r="L1950">
        <v>815.78899999999999</v>
      </c>
      <c r="M1950">
        <v>7.98</v>
      </c>
      <c r="N1950">
        <v>9.9</v>
      </c>
      <c r="O1950">
        <v>54</v>
      </c>
      <c r="P1950" s="1">
        <v>41455</v>
      </c>
      <c r="Q1950">
        <v>59570.349000000002</v>
      </c>
      <c r="R1950" t="s">
        <v>51</v>
      </c>
      <c r="S1950">
        <v>8.0333333333333297</v>
      </c>
      <c r="T1950" t="s">
        <v>39</v>
      </c>
      <c r="U1950" t="s">
        <v>40</v>
      </c>
      <c r="V1950" t="s">
        <v>34</v>
      </c>
      <c r="W1950" t="s">
        <v>34</v>
      </c>
      <c r="X1950" t="s">
        <v>2289</v>
      </c>
      <c r="Y1950">
        <v>2014</v>
      </c>
      <c r="Z1950">
        <v>2014</v>
      </c>
      <c r="AA1950">
        <v>0.39</v>
      </c>
    </row>
    <row r="1951" spans="1:27" x14ac:dyDescent="0.25">
      <c r="A1951" t="s">
        <v>2287</v>
      </c>
      <c r="B1951" t="s">
        <v>145</v>
      </c>
      <c r="C1951" t="s">
        <v>2302</v>
      </c>
      <c r="D1951" t="s">
        <v>30</v>
      </c>
      <c r="E1951" s="1">
        <v>42027</v>
      </c>
      <c r="F1951">
        <v>32597.597000000002</v>
      </c>
      <c r="G1951">
        <v>7.67</v>
      </c>
      <c r="H1951">
        <v>10</v>
      </c>
      <c r="I1951">
        <v>51.43</v>
      </c>
      <c r="J1951">
        <v>2072881.7560000001</v>
      </c>
      <c r="K1951" s="1">
        <v>42027</v>
      </c>
      <c r="L1951">
        <v>20188.226999999999</v>
      </c>
      <c r="M1951">
        <v>7.41</v>
      </c>
      <c r="N1951">
        <v>9.5</v>
      </c>
      <c r="O1951">
        <v>51.43</v>
      </c>
      <c r="P1951" s="1">
        <v>42185</v>
      </c>
      <c r="Q1951">
        <v>2067000</v>
      </c>
      <c r="R1951" t="s">
        <v>31</v>
      </c>
      <c r="S1951">
        <v>10.8666666666666</v>
      </c>
      <c r="T1951" t="s">
        <v>32</v>
      </c>
      <c r="U1951" t="s">
        <v>33</v>
      </c>
      <c r="V1951" t="s">
        <v>34</v>
      </c>
      <c r="W1951" t="s">
        <v>34</v>
      </c>
      <c r="X1951" t="s">
        <v>2289</v>
      </c>
      <c r="Y1951">
        <v>2015</v>
      </c>
      <c r="Z1951">
        <v>2015</v>
      </c>
      <c r="AA1951">
        <v>0.39</v>
      </c>
    </row>
    <row r="1952" spans="1:27" x14ac:dyDescent="0.25">
      <c r="A1952" t="s">
        <v>2287</v>
      </c>
      <c r="B1952" t="s">
        <v>145</v>
      </c>
      <c r="C1952" t="s">
        <v>2303</v>
      </c>
      <c r="D1952" t="s">
        <v>30</v>
      </c>
      <c r="E1952" s="1">
        <v>42368</v>
      </c>
      <c r="F1952">
        <v>26934.093000000001</v>
      </c>
      <c r="G1952">
        <v>7.6</v>
      </c>
      <c r="H1952">
        <v>9.85</v>
      </c>
      <c r="I1952">
        <v>51.44</v>
      </c>
      <c r="J1952">
        <v>2120357.5690000001</v>
      </c>
      <c r="K1952" s="1">
        <v>42368</v>
      </c>
      <c r="L1952">
        <v>16259.653</v>
      </c>
      <c r="M1952">
        <v>7.41</v>
      </c>
      <c r="N1952">
        <v>9.5</v>
      </c>
      <c r="O1952">
        <v>51.44</v>
      </c>
      <c r="P1952" s="1">
        <v>42369</v>
      </c>
      <c r="Q1952">
        <v>2087281.1070000001</v>
      </c>
      <c r="R1952" t="s">
        <v>31</v>
      </c>
      <c r="S1952">
        <v>10.1</v>
      </c>
      <c r="T1952" t="s">
        <v>32</v>
      </c>
      <c r="U1952" t="s">
        <v>33</v>
      </c>
      <c r="V1952" t="s">
        <v>34</v>
      </c>
      <c r="W1952" t="s">
        <v>34</v>
      </c>
      <c r="X1952" t="s">
        <v>2289</v>
      </c>
      <c r="Y1952">
        <v>2015</v>
      </c>
      <c r="Z1952">
        <v>2015</v>
      </c>
      <c r="AA1952">
        <v>0.39</v>
      </c>
    </row>
    <row r="1953" spans="1:27" x14ac:dyDescent="0.25">
      <c r="A1953" t="s">
        <v>2287</v>
      </c>
      <c r="B1953" t="s">
        <v>1178</v>
      </c>
      <c r="C1953" t="s">
        <v>2304</v>
      </c>
      <c r="D1953" t="s">
        <v>30</v>
      </c>
      <c r="E1953" s="1">
        <v>42753</v>
      </c>
      <c r="F1953">
        <v>3225.4769999999999</v>
      </c>
      <c r="G1953">
        <v>8</v>
      </c>
      <c r="H1953">
        <v>10.1</v>
      </c>
      <c r="I1953">
        <v>50.99</v>
      </c>
      <c r="J1953">
        <v>72311.517000000007</v>
      </c>
      <c r="K1953" s="1">
        <v>42753</v>
      </c>
      <c r="L1953">
        <v>2712.2449999999999</v>
      </c>
      <c r="M1953">
        <v>7.25</v>
      </c>
      <c r="N1953">
        <v>9.4499999999999993</v>
      </c>
      <c r="O1953">
        <v>50.99</v>
      </c>
      <c r="P1953" s="1">
        <v>42369</v>
      </c>
      <c r="Q1953">
        <v>72207.392000000007</v>
      </c>
      <c r="R1953" t="s">
        <v>51</v>
      </c>
      <c r="S1953">
        <v>7.4</v>
      </c>
      <c r="T1953" t="s">
        <v>32</v>
      </c>
      <c r="U1953" t="s">
        <v>40</v>
      </c>
      <c r="V1953" t="s">
        <v>34</v>
      </c>
      <c r="W1953" t="s">
        <v>34</v>
      </c>
      <c r="X1953" t="s">
        <v>2289</v>
      </c>
      <c r="Y1953">
        <v>2017</v>
      </c>
      <c r="Z1953">
        <v>2017</v>
      </c>
      <c r="AA1953">
        <v>0.39</v>
      </c>
    </row>
    <row r="1954" spans="1:27" x14ac:dyDescent="0.25">
      <c r="A1954" t="s">
        <v>2287</v>
      </c>
      <c r="B1954" t="s">
        <v>2305</v>
      </c>
      <c r="C1954" t="s">
        <v>2306</v>
      </c>
      <c r="D1954" t="s">
        <v>38</v>
      </c>
      <c r="E1954" s="1">
        <v>43297</v>
      </c>
      <c r="F1954">
        <v>1211.952</v>
      </c>
      <c r="G1954">
        <v>8</v>
      </c>
      <c r="H1954">
        <v>10.199999999999999</v>
      </c>
      <c r="I1954">
        <v>54</v>
      </c>
      <c r="J1954">
        <v>13025.199000000001</v>
      </c>
      <c r="K1954" s="1">
        <v>43297</v>
      </c>
      <c r="L1954">
        <v>968.21</v>
      </c>
      <c r="M1954">
        <v>7.75</v>
      </c>
      <c r="N1954">
        <v>9.6</v>
      </c>
      <c r="O1954">
        <v>54</v>
      </c>
      <c r="P1954" s="1">
        <v>42916</v>
      </c>
      <c r="Q1954">
        <v>12905.112999999999</v>
      </c>
      <c r="R1954" t="s">
        <v>51</v>
      </c>
      <c r="S1954">
        <v>8.0333333333333297</v>
      </c>
      <c r="T1954" t="s">
        <v>39</v>
      </c>
      <c r="U1954" t="s">
        <v>40</v>
      </c>
      <c r="V1954" t="s">
        <v>34</v>
      </c>
      <c r="W1954" t="s">
        <v>34</v>
      </c>
      <c r="X1954" t="s">
        <v>2289</v>
      </c>
      <c r="Y1954">
        <v>2018</v>
      </c>
      <c r="Z1954">
        <v>2018</v>
      </c>
      <c r="AA1954">
        <v>0.25</v>
      </c>
    </row>
    <row r="1955" spans="1:27" x14ac:dyDescent="0.25">
      <c r="A1955" t="s">
        <v>2287</v>
      </c>
      <c r="B1955" t="s">
        <v>1178</v>
      </c>
      <c r="C1955" t="s">
        <v>2307</v>
      </c>
      <c r="D1955" t="s">
        <v>38</v>
      </c>
      <c r="E1955" s="1">
        <v>43845</v>
      </c>
      <c r="F1955">
        <v>1052.1669999999999</v>
      </c>
      <c r="G1955">
        <v>7.75</v>
      </c>
      <c r="H1955">
        <v>10.3</v>
      </c>
      <c r="I1955">
        <v>52.08</v>
      </c>
      <c r="J1955">
        <v>15377.547</v>
      </c>
      <c r="K1955" s="1">
        <v>43845</v>
      </c>
      <c r="L1955">
        <v>827.601</v>
      </c>
      <c r="M1955">
        <v>7.08</v>
      </c>
      <c r="N1955">
        <v>9.35</v>
      </c>
      <c r="O1955">
        <v>51.25</v>
      </c>
      <c r="P1955" s="1">
        <v>43465</v>
      </c>
      <c r="Q1955">
        <v>14870.388999999999</v>
      </c>
      <c r="R1955" t="s">
        <v>51</v>
      </c>
      <c r="S1955">
        <v>7.9</v>
      </c>
      <c r="T1955" t="s">
        <v>39</v>
      </c>
      <c r="U1955" t="s">
        <v>40</v>
      </c>
      <c r="V1955" t="s">
        <v>34</v>
      </c>
      <c r="W1955" t="s">
        <v>34</v>
      </c>
      <c r="X1955" t="s">
        <v>2289</v>
      </c>
      <c r="Y1955">
        <v>2020</v>
      </c>
      <c r="Z1955">
        <v>2020</v>
      </c>
      <c r="AA1955">
        <v>0.25</v>
      </c>
    </row>
    <row r="1956" spans="1:27" x14ac:dyDescent="0.25">
      <c r="A1956" t="s">
        <v>2287</v>
      </c>
      <c r="B1956" t="s">
        <v>2308</v>
      </c>
      <c r="C1956" t="s">
        <v>2309</v>
      </c>
      <c r="D1956" t="s">
        <v>38</v>
      </c>
      <c r="E1956" s="1">
        <v>43810</v>
      </c>
      <c r="F1956">
        <v>16121.638000000001</v>
      </c>
      <c r="G1956">
        <v>7.54</v>
      </c>
      <c r="H1956">
        <v>10.4</v>
      </c>
      <c r="I1956">
        <v>50.23</v>
      </c>
      <c r="J1956">
        <v>354367.39899999998</v>
      </c>
      <c r="K1956" s="1">
        <v>43810</v>
      </c>
      <c r="L1956">
        <v>13203.866</v>
      </c>
      <c r="M1956">
        <v>6.98</v>
      </c>
      <c r="N1956">
        <v>9.4</v>
      </c>
      <c r="O1956">
        <v>50.23</v>
      </c>
      <c r="P1956" s="1">
        <v>43465</v>
      </c>
      <c r="Q1956">
        <v>354363.40299999999</v>
      </c>
      <c r="R1956" t="s">
        <v>51</v>
      </c>
      <c r="S1956">
        <v>6.36666666666666</v>
      </c>
      <c r="T1956" t="s">
        <v>39</v>
      </c>
      <c r="U1956" t="s">
        <v>40</v>
      </c>
      <c r="V1956" t="s">
        <v>34</v>
      </c>
      <c r="W1956" t="s">
        <v>34</v>
      </c>
      <c r="X1956" t="s">
        <v>2289</v>
      </c>
      <c r="Y1956">
        <v>2019</v>
      </c>
      <c r="Z1956">
        <v>2019</v>
      </c>
      <c r="AA1956">
        <v>0.25</v>
      </c>
    </row>
    <row r="1957" spans="1:27" x14ac:dyDescent="0.25">
      <c r="A1957" t="s">
        <v>2287</v>
      </c>
      <c r="B1957" t="s">
        <v>1817</v>
      </c>
      <c r="C1957" t="s">
        <v>2310</v>
      </c>
      <c r="D1957" t="s">
        <v>38</v>
      </c>
      <c r="E1957" s="1">
        <v>44064</v>
      </c>
      <c r="F1957">
        <v>3519.5709999999999</v>
      </c>
      <c r="G1957">
        <v>7.46</v>
      </c>
      <c r="H1957">
        <v>10.5</v>
      </c>
      <c r="I1957">
        <v>55</v>
      </c>
      <c r="J1957">
        <v>62073.722999999998</v>
      </c>
      <c r="K1957" s="1">
        <v>44064</v>
      </c>
      <c r="L1957">
        <v>1520.6659999999999</v>
      </c>
      <c r="M1957">
        <v>7.11</v>
      </c>
      <c r="N1957">
        <v>9.35</v>
      </c>
      <c r="O1957">
        <v>55</v>
      </c>
      <c r="P1957" s="1">
        <v>43830</v>
      </c>
      <c r="Q1957">
        <v>60546.326000000001</v>
      </c>
      <c r="R1957" t="s">
        <v>51</v>
      </c>
      <c r="S1957">
        <v>9.8000000000000007</v>
      </c>
      <c r="T1957" t="s">
        <v>39</v>
      </c>
      <c r="U1957" t="s">
        <v>40</v>
      </c>
      <c r="V1957" t="s">
        <v>34</v>
      </c>
      <c r="W1957" t="s">
        <v>34</v>
      </c>
      <c r="X1957" t="s">
        <v>2289</v>
      </c>
      <c r="Y1957">
        <v>2020</v>
      </c>
      <c r="Z1957">
        <v>2020</v>
      </c>
      <c r="AA1957">
        <v>0.25</v>
      </c>
    </row>
    <row r="1958" spans="1:27" x14ac:dyDescent="0.25">
      <c r="A1958" t="s">
        <v>2287</v>
      </c>
      <c r="B1958" t="s">
        <v>145</v>
      </c>
      <c r="C1958" t="s">
        <v>2311</v>
      </c>
      <c r="D1958" t="s">
        <v>30</v>
      </c>
      <c r="E1958" s="1">
        <v>44334</v>
      </c>
      <c r="F1958">
        <v>9122.9590000000007</v>
      </c>
      <c r="G1958">
        <v>7.47</v>
      </c>
      <c r="H1958">
        <v>9.8000000000000007</v>
      </c>
      <c r="I1958">
        <v>53.52</v>
      </c>
      <c r="J1958">
        <v>2373418.179</v>
      </c>
      <c r="K1958" s="1">
        <v>44334</v>
      </c>
      <c r="L1958">
        <v>6982.6030000000001</v>
      </c>
      <c r="M1958">
        <v>7.19</v>
      </c>
      <c r="N1958">
        <v>9.5</v>
      </c>
      <c r="O1958">
        <v>51</v>
      </c>
      <c r="P1958" s="1">
        <v>44561</v>
      </c>
      <c r="Q1958">
        <v>2397808.4840000002</v>
      </c>
      <c r="R1958" t="s">
        <v>31</v>
      </c>
      <c r="S1958">
        <v>14.6666666666666</v>
      </c>
      <c r="T1958" t="s">
        <v>32</v>
      </c>
      <c r="U1958" t="s">
        <v>33</v>
      </c>
      <c r="V1958" t="s">
        <v>34</v>
      </c>
      <c r="W1958" t="s">
        <v>34</v>
      </c>
      <c r="X1958" t="s">
        <v>2289</v>
      </c>
      <c r="Y1958">
        <v>2021</v>
      </c>
      <c r="Z1958">
        <v>2021</v>
      </c>
      <c r="AA1958">
        <v>0.25</v>
      </c>
    </row>
    <row r="1959" spans="1:27" x14ac:dyDescent="0.25">
      <c r="A1959" t="s">
        <v>2287</v>
      </c>
      <c r="B1959" t="s">
        <v>2295</v>
      </c>
      <c r="C1959" t="s">
        <v>2312</v>
      </c>
      <c r="D1959" t="s">
        <v>30</v>
      </c>
      <c r="E1959" s="1">
        <v>44952</v>
      </c>
      <c r="F1959">
        <v>26809.636999999999</v>
      </c>
      <c r="G1959">
        <v>7.89</v>
      </c>
      <c r="H1959">
        <v>10.3</v>
      </c>
      <c r="I1959">
        <v>54</v>
      </c>
      <c r="J1959">
        <v>428532.59700000001</v>
      </c>
      <c r="K1959" s="1">
        <v>44952</v>
      </c>
      <c r="L1959">
        <v>20101.814999999999</v>
      </c>
      <c r="M1959">
        <v>7.48</v>
      </c>
      <c r="N1959">
        <v>9.75</v>
      </c>
      <c r="O1959">
        <v>52</v>
      </c>
      <c r="P1959" s="1">
        <v>44561</v>
      </c>
      <c r="Q1959">
        <v>464655.57900000003</v>
      </c>
      <c r="R1959" t="s">
        <v>51</v>
      </c>
      <c r="S1959">
        <v>7.9666666666666597</v>
      </c>
      <c r="T1959" t="s">
        <v>32</v>
      </c>
      <c r="U1959" t="s">
        <v>40</v>
      </c>
      <c r="V1959" t="s">
        <v>34</v>
      </c>
      <c r="W1959" t="s">
        <v>34</v>
      </c>
      <c r="X1959" t="s">
        <v>2289</v>
      </c>
      <c r="Y1959">
        <v>2023</v>
      </c>
      <c r="Z1959">
        <v>2023</v>
      </c>
      <c r="AA1959">
        <v>0.25</v>
      </c>
    </row>
    <row r="1960" spans="1:27" x14ac:dyDescent="0.25">
      <c r="A1960" t="s">
        <v>2287</v>
      </c>
      <c r="B1960" t="s">
        <v>145</v>
      </c>
      <c r="C1960" t="s">
        <v>2313</v>
      </c>
      <c r="D1960" t="s">
        <v>30</v>
      </c>
      <c r="E1960" s="1">
        <v>45258</v>
      </c>
      <c r="F1960">
        <v>137171.986</v>
      </c>
      <c r="G1960">
        <v>7.6</v>
      </c>
      <c r="H1960">
        <v>10</v>
      </c>
      <c r="I1960">
        <v>51.27</v>
      </c>
      <c r="J1960">
        <v>2240002.6189999999</v>
      </c>
      <c r="K1960" s="1">
        <v>45258</v>
      </c>
      <c r="L1960">
        <v>53931.311999999998</v>
      </c>
      <c r="M1960">
        <v>7.13</v>
      </c>
      <c r="N1960">
        <v>9.35</v>
      </c>
      <c r="O1960">
        <v>48.99</v>
      </c>
      <c r="P1960" s="1">
        <v>45657</v>
      </c>
      <c r="Q1960">
        <v>2228662.017</v>
      </c>
      <c r="R1960" t="s">
        <v>31</v>
      </c>
      <c r="S1960">
        <v>9.0666666666666593</v>
      </c>
      <c r="T1960" t="s">
        <v>32</v>
      </c>
      <c r="U1960" t="s">
        <v>33</v>
      </c>
      <c r="V1960" t="s">
        <v>34</v>
      </c>
      <c r="W1960" t="s">
        <v>34</v>
      </c>
      <c r="X1960" t="s">
        <v>2289</v>
      </c>
      <c r="Y1960">
        <v>2023</v>
      </c>
      <c r="Z1960">
        <v>2023</v>
      </c>
      <c r="AA1960">
        <v>0.25</v>
      </c>
    </row>
    <row r="1961" spans="1:27" x14ac:dyDescent="0.25">
      <c r="A1961" t="s">
        <v>2287</v>
      </c>
      <c r="B1961" t="s">
        <v>1817</v>
      </c>
      <c r="C1961" t="s">
        <v>2314</v>
      </c>
      <c r="D1961" t="s">
        <v>38</v>
      </c>
      <c r="E1961" s="1">
        <v>45237</v>
      </c>
      <c r="F1961">
        <v>2066.6860000000001</v>
      </c>
      <c r="G1961">
        <v>7.28</v>
      </c>
      <c r="H1961">
        <v>10.3</v>
      </c>
      <c r="I1961">
        <v>51.56</v>
      </c>
      <c r="J1961">
        <v>71120.057000000001</v>
      </c>
      <c r="K1961" s="1">
        <v>45237</v>
      </c>
      <c r="L1961">
        <v>1639.338</v>
      </c>
      <c r="M1961">
        <v>6.95</v>
      </c>
      <c r="N1961">
        <v>9.65</v>
      </c>
      <c r="O1961">
        <v>51.56</v>
      </c>
      <c r="P1961" s="1">
        <v>44834</v>
      </c>
      <c r="Q1961">
        <v>71118.180999999997</v>
      </c>
      <c r="R1961" t="s">
        <v>51</v>
      </c>
      <c r="S1961">
        <v>8.36666666666666</v>
      </c>
      <c r="T1961" t="s">
        <v>39</v>
      </c>
      <c r="U1961" t="s">
        <v>40</v>
      </c>
      <c r="V1961" t="s">
        <v>34</v>
      </c>
      <c r="W1961" t="s">
        <v>34</v>
      </c>
      <c r="X1961" t="s">
        <v>2289</v>
      </c>
      <c r="Y1961">
        <v>2023</v>
      </c>
      <c r="Z1961">
        <v>2023</v>
      </c>
      <c r="AA1961">
        <v>0.25</v>
      </c>
    </row>
    <row r="1962" spans="1:27" x14ac:dyDescent="0.25">
      <c r="A1962" t="s">
        <v>2287</v>
      </c>
      <c r="B1962" t="s">
        <v>2308</v>
      </c>
      <c r="C1962" t="s">
        <v>2315</v>
      </c>
      <c r="D1962" t="s">
        <v>38</v>
      </c>
      <c r="E1962" s="1">
        <v>45308</v>
      </c>
      <c r="F1962">
        <v>20497.865000000002</v>
      </c>
      <c r="G1962">
        <v>7.73</v>
      </c>
      <c r="H1962">
        <v>10.49</v>
      </c>
      <c r="I1962">
        <v>52.05</v>
      </c>
      <c r="J1962">
        <v>449308.49699999997</v>
      </c>
      <c r="K1962" s="1">
        <v>45308</v>
      </c>
      <c r="L1962">
        <v>15142.668</v>
      </c>
      <c r="M1962">
        <v>7.33</v>
      </c>
      <c r="N1962">
        <v>9.85</v>
      </c>
      <c r="O1962">
        <v>51</v>
      </c>
      <c r="P1962" s="1">
        <v>44926</v>
      </c>
      <c r="Q1962">
        <v>450761.25300000003</v>
      </c>
      <c r="R1962" t="s">
        <v>51</v>
      </c>
      <c r="S1962">
        <v>8.1333333333333293</v>
      </c>
      <c r="T1962" t="s">
        <v>39</v>
      </c>
      <c r="U1962" t="s">
        <v>40</v>
      </c>
      <c r="V1962" t="s">
        <v>34</v>
      </c>
      <c r="W1962" t="s">
        <v>34</v>
      </c>
      <c r="X1962" t="s">
        <v>2289</v>
      </c>
      <c r="Y1962">
        <v>2024</v>
      </c>
      <c r="Z1962">
        <v>2024</v>
      </c>
      <c r="AA1962">
        <v>0.25</v>
      </c>
    </row>
  </sheetData>
  <autoFilter ref="A1:AA1962" xr:uid="{1D035FE4-06BD-4966-9B58-C4463E4C433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 Analysis (All Nexus Adj)</vt:lpstr>
      <vt:lpstr>SEC Analysis (Nexus Adj ex IL) </vt:lpstr>
      <vt:lpstr>EDA_Nexus_usSNL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MarkSR</dc:creator>
  <cp:lastModifiedBy>Mark Rubenstein</cp:lastModifiedBy>
  <cp:lastPrinted>2024-10-01T02:17:03Z</cp:lastPrinted>
  <dcterms:created xsi:type="dcterms:W3CDTF">2024-10-01T00:34:25Z</dcterms:created>
  <dcterms:modified xsi:type="dcterms:W3CDTF">2024-10-01T02:23:36Z</dcterms:modified>
</cp:coreProperties>
</file>