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6 - B2M - 2025-2029 Rate Application/Working Folder/Settlement/Attachments for Filing - FINAL/"/>
    </mc:Choice>
  </mc:AlternateContent>
  <xr:revisionPtr revIDLastSave="96" documentId="8_{5EAFBEE1-32DD-4CD3-8030-0DCD97379EAF}" xr6:coauthVersionLast="47" xr6:coauthVersionMax="47" xr10:uidLastSave="{C728644E-6510-47D5-AA8F-7B67ADD0D665}"/>
  <bookViews>
    <workbookView xWindow="-120" yWindow="-120" windowWidth="29040" windowHeight="15840" activeTab="1" xr2:uid="{642A6B00-53C2-4DB5-B804-A8C20C50FCFB}"/>
  </bookViews>
  <sheets>
    <sheet name="Utility Taxes" sheetId="1" r:id="rId1"/>
    <sheet name="CCA" sheetId="2" r:id="rId2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1">CCA!$A$1:$I$71</definedName>
    <definedName name="_xlnm.Print_Area" localSheetId="0">'Utility Taxes'!$A$1:$Q$87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_F886CE37_88AA_4578_933D_34249DB55675_.wvu.PrintArea" localSheetId="1" hidden="1">CCA!$A$1:$I$27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1" l="1"/>
  <c r="N84" i="1"/>
  <c r="L84" i="1"/>
  <c r="J84" i="1"/>
  <c r="H84" i="1"/>
  <c r="F84" i="1"/>
  <c r="P77" i="1"/>
  <c r="P87" i="1" s="1"/>
  <c r="P12" i="1" s="1"/>
  <c r="N77" i="1"/>
  <c r="N87" i="1" s="1"/>
  <c r="N12" i="1" s="1"/>
  <c r="L77" i="1"/>
  <c r="L87" i="1" s="1"/>
  <c r="L12" i="1" s="1"/>
  <c r="J77" i="1"/>
  <c r="J87" i="1" s="1"/>
  <c r="J12" i="1" s="1"/>
  <c r="P75" i="1"/>
  <c r="N75" i="1"/>
  <c r="L75" i="1"/>
  <c r="J75" i="1"/>
  <c r="H75" i="1"/>
  <c r="H77" i="1" s="1"/>
  <c r="H87" i="1" s="1"/>
  <c r="H12" i="1" s="1"/>
  <c r="F75" i="1"/>
  <c r="F77" i="1" s="1"/>
  <c r="F87" i="1" s="1"/>
  <c r="F12" i="1" s="1"/>
  <c r="F71" i="1"/>
  <c r="P67" i="1"/>
  <c r="N67" i="1"/>
  <c r="N11" i="1" s="1"/>
  <c r="P66" i="1"/>
  <c r="N66" i="1"/>
  <c r="L66" i="1"/>
  <c r="J66" i="1"/>
  <c r="H66" i="1"/>
  <c r="F66" i="1"/>
  <c r="P65" i="1"/>
  <c r="N65" i="1"/>
  <c r="L65" i="1"/>
  <c r="L67" i="1" s="1"/>
  <c r="L11" i="1" s="1"/>
  <c r="J65" i="1"/>
  <c r="J67" i="1" s="1"/>
  <c r="J11" i="1" s="1"/>
  <c r="H65" i="1"/>
  <c r="H67" i="1" s="1"/>
  <c r="H11" i="1" s="1"/>
  <c r="F65" i="1"/>
  <c r="F67" i="1" s="1"/>
  <c r="F11" i="1" s="1"/>
  <c r="F59" i="1"/>
  <c r="P54" i="1"/>
  <c r="N54" i="1"/>
  <c r="L54" i="1"/>
  <c r="J54" i="1"/>
  <c r="H54" i="1"/>
  <c r="F54" i="1"/>
  <c r="N53" i="1"/>
  <c r="N55" i="1" s="1"/>
  <c r="N10" i="1" s="1"/>
  <c r="N13" i="1" s="1"/>
  <c r="P51" i="1"/>
  <c r="P53" i="1" s="1"/>
  <c r="P55" i="1" s="1"/>
  <c r="P10" i="1" s="1"/>
  <c r="P13" i="1" s="1"/>
  <c r="N51" i="1"/>
  <c r="L51" i="1"/>
  <c r="L53" i="1" s="1"/>
  <c r="L55" i="1" s="1"/>
  <c r="L10" i="1" s="1"/>
  <c r="J51" i="1"/>
  <c r="J53" i="1" s="1"/>
  <c r="J55" i="1" s="1"/>
  <c r="J10" i="1" s="1"/>
  <c r="H51" i="1"/>
  <c r="H53" i="1" s="1"/>
  <c r="H55" i="1" s="1"/>
  <c r="H10" i="1" s="1"/>
  <c r="H13" i="1" s="1"/>
  <c r="F51" i="1"/>
  <c r="F53" i="1" s="1"/>
  <c r="F55" i="1" s="1"/>
  <c r="F10" i="1" s="1"/>
  <c r="F47" i="1"/>
  <c r="P36" i="1"/>
  <c r="N36" i="1"/>
  <c r="L36" i="1"/>
  <c r="J36" i="1"/>
  <c r="H36" i="1"/>
  <c r="F36" i="1"/>
  <c r="P30" i="1"/>
  <c r="N30" i="1"/>
  <c r="L30" i="1"/>
  <c r="J30" i="1"/>
  <c r="H30" i="1"/>
  <c r="F30" i="1"/>
  <c r="P28" i="1"/>
  <c r="N28" i="1"/>
  <c r="L28" i="1"/>
  <c r="J28" i="1"/>
  <c r="H28" i="1"/>
  <c r="F28" i="1"/>
  <c r="F18" i="1"/>
  <c r="P11" i="1"/>
  <c r="H9" i="1"/>
  <c r="H47" i="1" s="1"/>
  <c r="F13" i="1" l="1"/>
  <c r="J13" i="1"/>
  <c r="L13" i="1"/>
  <c r="H71" i="1"/>
  <c r="H18" i="1"/>
  <c r="J9" i="1"/>
  <c r="H59" i="1"/>
  <c r="J47" i="1" l="1"/>
  <c r="J59" i="1"/>
  <c r="L9" i="1"/>
  <c r="J18" i="1"/>
  <c r="J71" i="1"/>
  <c r="L47" i="1" l="1"/>
  <c r="L59" i="1"/>
  <c r="L18" i="1"/>
  <c r="N9" i="1"/>
  <c r="L71" i="1"/>
  <c r="N59" i="1" l="1"/>
  <c r="P9" i="1"/>
  <c r="N47" i="1"/>
  <c r="N18" i="1"/>
  <c r="N71" i="1"/>
  <c r="P59" i="1" l="1"/>
  <c r="P18" i="1"/>
  <c r="P71" i="1"/>
  <c r="P47" i="1"/>
  <c r="G69" i="2" l="1"/>
  <c r="E68" i="2"/>
  <c r="E67" i="2"/>
  <c r="E66" i="2"/>
  <c r="E65" i="2"/>
  <c r="G58" i="2"/>
  <c r="E57" i="2"/>
  <c r="E56" i="2"/>
  <c r="E55" i="2"/>
  <c r="E54" i="2"/>
  <c r="G47" i="2"/>
  <c r="E46" i="2"/>
  <c r="E45" i="2"/>
  <c r="E44" i="2"/>
  <c r="C47" i="2"/>
  <c r="G36" i="2"/>
  <c r="E35" i="2"/>
  <c r="E34" i="2"/>
  <c r="E33" i="2"/>
  <c r="C36" i="2"/>
  <c r="G25" i="2"/>
  <c r="E24" i="2"/>
  <c r="E23" i="2"/>
  <c r="E22" i="2"/>
  <c r="G14" i="2"/>
  <c r="E13" i="2"/>
  <c r="E12" i="2"/>
  <c r="D12" i="2"/>
  <c r="F12" i="2" s="1"/>
  <c r="H12" i="2" s="1"/>
  <c r="I12" i="2" s="1"/>
  <c r="B23" i="2" s="1"/>
  <c r="C14" i="2"/>
  <c r="B14" i="2"/>
  <c r="C25" i="2" l="1"/>
  <c r="E21" i="2"/>
  <c r="E58" i="2"/>
  <c r="E32" i="2"/>
  <c r="E36" i="2" s="1"/>
  <c r="C58" i="2"/>
  <c r="E69" i="2"/>
  <c r="D23" i="2"/>
  <c r="F23" i="2" s="1"/>
  <c r="H23" i="2" s="1"/>
  <c r="I23" i="2" s="1"/>
  <c r="B34" i="2" s="1"/>
  <c r="E25" i="2"/>
  <c r="C69" i="2"/>
  <c r="D13" i="2"/>
  <c r="F13" i="2" s="1"/>
  <c r="H13" i="2" s="1"/>
  <c r="I13" i="2" s="1"/>
  <c r="B24" i="2" s="1"/>
  <c r="D10" i="2"/>
  <c r="E11" i="2"/>
  <c r="E43" i="2"/>
  <c r="E47" i="2" s="1"/>
  <c r="E10" i="2"/>
  <c r="E14" i="2" s="1"/>
  <c r="D11" i="2"/>
  <c r="F11" i="2" s="1"/>
  <c r="H11" i="2" s="1"/>
  <c r="I11" i="2" s="1"/>
  <c r="B22" i="2" s="1"/>
  <c r="D24" i="2" l="1"/>
  <c r="F24" i="2" s="1"/>
  <c r="H24" i="2" s="1"/>
  <c r="I24" i="2" s="1"/>
  <c r="B35" i="2" s="1"/>
  <c r="D22" i="2"/>
  <c r="F22" i="2" s="1"/>
  <c r="H22" i="2" s="1"/>
  <c r="I22" i="2" s="1"/>
  <c r="B33" i="2" s="1"/>
  <c r="D34" i="2"/>
  <c r="F34" i="2" s="1"/>
  <c r="H34" i="2" s="1"/>
  <c r="I34" i="2" s="1"/>
  <c r="B45" i="2" s="1"/>
  <c r="F10" i="2"/>
  <c r="D14" i="2"/>
  <c r="D45" i="2" l="1"/>
  <c r="F45" i="2" s="1"/>
  <c r="H45" i="2" s="1"/>
  <c r="I45" i="2" s="1"/>
  <c r="B56" i="2" s="1"/>
  <c r="D33" i="2"/>
  <c r="F33" i="2" s="1"/>
  <c r="H33" i="2" s="1"/>
  <c r="I33" i="2" s="1"/>
  <c r="B44" i="2" s="1"/>
  <c r="D35" i="2"/>
  <c r="F35" i="2" s="1"/>
  <c r="H35" i="2" s="1"/>
  <c r="I35" i="2" s="1"/>
  <c r="B46" i="2" s="1"/>
  <c r="F14" i="2"/>
  <c r="H10" i="2"/>
  <c r="D46" i="2" l="1"/>
  <c r="F46" i="2" s="1"/>
  <c r="H46" i="2" s="1"/>
  <c r="I46" i="2" s="1"/>
  <c r="B57" i="2" s="1"/>
  <c r="D44" i="2"/>
  <c r="F44" i="2" s="1"/>
  <c r="H44" i="2" s="1"/>
  <c r="I44" i="2" s="1"/>
  <c r="B55" i="2" s="1"/>
  <c r="D56" i="2"/>
  <c r="F56" i="2" s="1"/>
  <c r="H56" i="2" s="1"/>
  <c r="I56" i="2" s="1"/>
  <c r="B67" i="2" s="1"/>
  <c r="H14" i="2"/>
  <c r="H16" i="2" s="1"/>
  <c r="I10" i="2"/>
  <c r="D55" i="2" l="1"/>
  <c r="F55" i="2" s="1"/>
  <c r="H55" i="2" s="1"/>
  <c r="I55" i="2" s="1"/>
  <c r="B66" i="2" s="1"/>
  <c r="D67" i="2"/>
  <c r="F67" i="2" s="1"/>
  <c r="H67" i="2" s="1"/>
  <c r="I67" i="2" s="1"/>
  <c r="D57" i="2"/>
  <c r="F57" i="2" s="1"/>
  <c r="H57" i="2" s="1"/>
  <c r="I57" i="2" s="1"/>
  <c r="B68" i="2" s="1"/>
  <c r="B21" i="2"/>
  <c r="I14" i="2"/>
  <c r="D68" i="2" l="1"/>
  <c r="F68" i="2" s="1"/>
  <c r="H68" i="2" s="1"/>
  <c r="I68" i="2" s="1"/>
  <c r="D66" i="2"/>
  <c r="F66" i="2" s="1"/>
  <c r="H66" i="2" s="1"/>
  <c r="I66" i="2" s="1"/>
  <c r="B25" i="2"/>
  <c r="D21" i="2"/>
  <c r="D25" i="2" l="1"/>
  <c r="F21" i="2"/>
  <c r="F25" i="2" l="1"/>
  <c r="H21" i="2"/>
  <c r="H25" i="2" l="1"/>
  <c r="H27" i="2" s="1"/>
  <c r="I21" i="2"/>
  <c r="B32" i="2" l="1"/>
  <c r="I25" i="2"/>
  <c r="D32" i="2" l="1"/>
  <c r="B36" i="2"/>
  <c r="D36" i="2" l="1"/>
  <c r="F32" i="2"/>
  <c r="F36" i="2" l="1"/>
  <c r="H32" i="2"/>
  <c r="H36" i="2" l="1"/>
  <c r="H38" i="2" s="1"/>
  <c r="I32" i="2"/>
  <c r="I36" i="2" l="1"/>
  <c r="B43" i="2"/>
  <c r="D43" i="2" l="1"/>
  <c r="B47" i="2"/>
  <c r="D47" i="2" l="1"/>
  <c r="F43" i="2"/>
  <c r="H43" i="2" l="1"/>
  <c r="F47" i="2"/>
  <c r="H47" i="2" l="1"/>
  <c r="H49" i="2" s="1"/>
  <c r="I43" i="2"/>
  <c r="B54" i="2" l="1"/>
  <c r="I47" i="2"/>
  <c r="B58" i="2" l="1"/>
  <c r="D54" i="2"/>
  <c r="D58" i="2" l="1"/>
  <c r="F54" i="2"/>
  <c r="F58" i="2" l="1"/>
  <c r="H54" i="2"/>
  <c r="H58" i="2" l="1"/>
  <c r="H60" i="2" s="1"/>
  <c r="I54" i="2"/>
  <c r="B65" i="2" l="1"/>
  <c r="I58" i="2"/>
  <c r="B69" i="2" l="1"/>
  <c r="D65" i="2"/>
  <c r="F65" i="2" l="1"/>
  <c r="D69" i="2"/>
  <c r="F69" i="2" l="1"/>
  <c r="H65" i="2"/>
  <c r="H69" i="2" l="1"/>
  <c r="H71" i="2" s="1"/>
  <c r="I65" i="2"/>
  <c r="I69" i="2" s="1"/>
</calcChain>
</file>

<file path=xl/sharedStrings.xml><?xml version="1.0" encoding="utf-8"?>
<sst xmlns="http://schemas.openxmlformats.org/spreadsheetml/2006/main" count="257" uniqueCount="63">
  <si>
    <t>B2M 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</si>
  <si>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</si>
  <si>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</si>
  <si>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</si>
  <si>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</si>
  <si>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</si>
  <si>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</si>
  <si>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Hydro One Indigenous Partnerships Inc. (HOIP)</t>
  </si>
  <si>
    <t>SON FC</t>
  </si>
  <si>
    <t>Total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</si>
  <si>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</si>
  <si>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</si>
  <si>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</si>
  <si>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</si>
  <si>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</si>
  <si>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</si>
  <si>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</si>
  <si>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</si>
  <si>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</si>
  <si>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</si>
  <si>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</si>
  <si>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</si>
  <si>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</si>
  <si>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</si>
  <si>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</si>
  <si>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</si>
  <si>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</si>
  <si>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</si>
  <si>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</si>
  <si>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</si>
  <si>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</si>
  <si>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</si>
  <si>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</si>
  <si>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</si>
  <si>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</si>
  <si>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</si>
  <si>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</si>
  <si>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</si>
  <si>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B2M LP</t>
  </si>
  <si>
    <t>Loss Carryforward</t>
  </si>
  <si>
    <t>Taxable Income after loss carryforward</t>
  </si>
  <si>
    <t xml:space="preserve">Tax Rate </t>
  </si>
  <si>
    <t>Income Tax Expense</t>
  </si>
  <si>
    <t>Determination of Corporate Minimum Tax</t>
  </si>
  <si>
    <t>Allocation of Accounting Income from B2M LP</t>
  </si>
  <si>
    <t>Corporate Minimum Tax Rate</t>
  </si>
  <si>
    <t>Corporate Minimum Tax Payable</t>
  </si>
  <si>
    <t>Total Taxes Expense for SON FC</t>
  </si>
  <si>
    <t>Calculation of Capital Cost allowance (CCA)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</si>
  <si>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</si>
  <si>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</si>
  <si>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</si>
  <si>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</si>
  <si>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</si>
  <si>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</si>
  <si>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</si>
  <si>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</si>
  <si>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</si>
  <si>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</si>
  <si>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>14.1 (Pre-2017)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</si>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</sst>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0000"/>
    <numFmt numFmtId="165" formatCode="_(* #,##0.0_);_(* \(#,##0.0\);_(* &quot;-&quot;??_);_(@_)"/>
    <numFmt numFmtId="166" formatCode="_(* #,##0.000000_);_(* \(#,##0.000000\);_(* &quot;-&quot;??_);_(@_)"/>
    <numFmt numFmtId="167" formatCode="0_);\(0\)"/>
    <numFmt numFmtId="168" formatCode="0.0_);\(0.0\)"/>
    <numFmt numFmtId="169" formatCode="0.0"/>
    <numFmt numFmtId="170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5" applyFont="1"/>
    <xf numFmtId="0" fontId="7" fillId="0" borderId="0" xfId="5" applyFont="1" applyAlignment="1">
      <alignment horizontal="center"/>
    </xf>
    <xf numFmtId="0" fontId="3" fillId="0" borderId="0" xfId="5" applyFont="1" applyAlignment="1">
      <alignment horizontal="right"/>
    </xf>
    <xf numFmtId="0" fontId="3" fillId="0" borderId="0" xfId="5" applyFont="1" applyAlignment="1">
      <alignment horizontal="left"/>
    </xf>
    <xf numFmtId="2" fontId="3" fillId="0" borderId="0" xfId="2" applyNumberFormat="1" applyFont="1"/>
    <xf numFmtId="43" fontId="3" fillId="0" borderId="0" xfId="4" applyFont="1" applyFill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0" fontId="6" fillId="0" borderId="0" xfId="2" applyFont="1" applyAlignment="1">
      <alignment horizontal="center"/>
    </xf>
    <xf numFmtId="165" fontId="8" fillId="0" borderId="0" xfId="4" applyNumberFormat="1" applyFont="1"/>
    <xf numFmtId="167" fontId="3" fillId="0" borderId="0" xfId="6" applyNumberFormat="1" applyFont="1"/>
    <xf numFmtId="43" fontId="3" fillId="0" borderId="0" xfId="6" applyNumberFormat="1" applyFont="1"/>
    <xf numFmtId="43" fontId="3" fillId="0" borderId="0" xfId="7" applyNumberFormat="1" applyFont="1" applyFill="1"/>
    <xf numFmtId="43" fontId="3" fillId="0" borderId="0" xfId="2" applyNumberFormat="1" applyFont="1"/>
    <xf numFmtId="167" fontId="3" fillId="0" borderId="0" xfId="6" quotePrefix="1" applyNumberFormat="1" applyFont="1" applyAlignment="1">
      <alignment horizontal="right"/>
    </xf>
    <xf numFmtId="165" fontId="8" fillId="0" borderId="0" xfId="4" applyNumberFormat="1" applyFont="1" applyFill="1"/>
    <xf numFmtId="168" fontId="3" fillId="0" borderId="0" xfId="2" applyNumberFormat="1" applyFont="1"/>
    <xf numFmtId="43" fontId="3" fillId="0" borderId="0" xfId="2" applyNumberFormat="1" applyFont="1" applyAlignment="1">
      <alignment horizontal="center"/>
    </xf>
    <xf numFmtId="43" fontId="6" fillId="0" borderId="0" xfId="2" applyNumberFormat="1" applyFont="1" applyAlignment="1">
      <alignment horizontal="center"/>
    </xf>
    <xf numFmtId="167" fontId="3" fillId="0" borderId="0" xfId="10" applyNumberFormat="1" applyFont="1"/>
    <xf numFmtId="165" fontId="5" fillId="0" borderId="0" xfId="4" applyNumberFormat="1" applyFont="1"/>
    <xf numFmtId="167" fontId="3" fillId="0" borderId="0" xfId="11" applyNumberFormat="1" applyFont="1"/>
    <xf numFmtId="165" fontId="3" fillId="0" borderId="0" xfId="2" applyNumberFormat="1" applyFont="1"/>
    <xf numFmtId="165" fontId="8" fillId="0" borderId="0" xfId="4" applyNumberFormat="1" applyFont="1" applyFill="1" applyBorder="1"/>
    <xf numFmtId="167" fontId="3" fillId="0" borderId="0" xfId="12" applyNumberFormat="1" applyFont="1"/>
    <xf numFmtId="167" fontId="3" fillId="0" borderId="0" xfId="13" applyNumberFormat="1" applyFont="1"/>
    <xf numFmtId="167" fontId="3" fillId="0" borderId="0" xfId="2" applyNumberFormat="1" applyFont="1"/>
    <xf numFmtId="0" fontId="3" fillId="0" borderId="6" xfId="3" applyFont="1" applyBorder="1" applyAlignment="1">
      <alignment horizontal="center"/>
    </xf>
    <xf numFmtId="0" fontId="5" fillId="0" borderId="0" xfId="3" applyFont="1" applyAlignment="1">
      <alignment horizontal="center"/>
    </xf>
    <xf numFmtId="2" fontId="3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164" fontId="3" fillId="0" borderId="0" xfId="2" applyNumberFormat="1" applyFont="1" applyAlignment="1">
      <alignment horizontal="center"/>
    </xf>
    <xf numFmtId="0" fontId="3" fillId="0" borderId="6" xfId="2" applyFont="1" applyBorder="1" applyAlignment="1">
      <alignment horizontal="center" wrapText="1"/>
    </xf>
    <xf numFmtId="0" fontId="3" fillId="0" borderId="6" xfId="2" applyFont="1" applyBorder="1"/>
    <xf numFmtId="0" fontId="6" fillId="0" borderId="0" xfId="5" applyFont="1"/>
    <xf numFmtId="2" fontId="3" fillId="0" borderId="0" xfId="5" applyNumberFormat="1" applyFont="1"/>
    <xf numFmtId="2" fontId="3" fillId="0" borderId="0" xfId="5" applyNumberFormat="1" applyFont="1" applyAlignment="1">
      <alignment horizontal="right"/>
    </xf>
    <xf numFmtId="2" fontId="3" fillId="0" borderId="2" xfId="5" applyNumberFormat="1" applyFont="1" applyBorder="1"/>
    <xf numFmtId="0" fontId="5" fillId="0" borderId="0" xfId="5" applyFont="1" applyAlignment="1">
      <alignment wrapText="1"/>
    </xf>
    <xf numFmtId="0" fontId="5" fillId="0" borderId="0" xfId="5" applyFont="1" applyAlignment="1">
      <alignment horizontal="right" vertical="center"/>
    </xf>
    <xf numFmtId="0" fontId="3" fillId="0" borderId="0" xfId="5" applyFont="1" applyAlignment="1">
      <alignment horizontal="left" indent="1"/>
    </xf>
    <xf numFmtId="2" fontId="3" fillId="0" borderId="0" xfId="5" applyNumberFormat="1" applyFont="1" applyAlignment="1">
      <alignment horizontal="center"/>
    </xf>
    <xf numFmtId="2" fontId="3" fillId="0" borderId="9" xfId="5" applyNumberFormat="1" applyFont="1" applyBorder="1"/>
    <xf numFmtId="0" fontId="5" fillId="0" borderId="0" xfId="5" applyFont="1"/>
    <xf numFmtId="0" fontId="5" fillId="0" borderId="0" xfId="5" applyFont="1" applyAlignment="1">
      <alignment horizontal="right"/>
    </xf>
    <xf numFmtId="0" fontId="5" fillId="0" borderId="0" xfId="2" applyFont="1"/>
    <xf numFmtId="166" fontId="3" fillId="0" borderId="0" xfId="2" applyNumberFormat="1" applyFont="1"/>
    <xf numFmtId="2" fontId="6" fillId="0" borderId="0" xfId="5" applyNumberFormat="1" applyFont="1"/>
    <xf numFmtId="2" fontId="5" fillId="0" borderId="9" xfId="5" applyNumberFormat="1" applyFont="1" applyBorder="1" applyAlignment="1">
      <alignment horizontal="right"/>
    </xf>
    <xf numFmtId="2" fontId="3" fillId="0" borderId="0" xfId="5" applyNumberFormat="1" applyFont="1" applyAlignment="1">
      <alignment horizontal="left" indent="1"/>
    </xf>
    <xf numFmtId="0" fontId="6" fillId="0" borderId="0" xfId="3" applyFont="1"/>
    <xf numFmtId="2" fontId="6" fillId="0" borderId="0" xfId="3" applyNumberFormat="1" applyFont="1"/>
    <xf numFmtId="2" fontId="3" fillId="0" borderId="0" xfId="2" applyNumberFormat="1" applyFont="1" applyAlignment="1">
      <alignment horizontal="right"/>
    </xf>
    <xf numFmtId="0" fontId="9" fillId="0" borderId="0" xfId="2" applyFont="1"/>
    <xf numFmtId="0" fontId="9" fillId="0" borderId="1" xfId="2" applyFont="1" applyBorder="1"/>
    <xf numFmtId="0" fontId="9" fillId="0" borderId="2" xfId="2" applyFont="1" applyBorder="1" applyAlignment="1">
      <alignment horizontal="center" vertical="center"/>
    </xf>
    <xf numFmtId="2" fontId="9" fillId="0" borderId="2" xfId="2" applyNumberFormat="1" applyFont="1" applyBorder="1" applyAlignment="1">
      <alignment horizontal="center" vertical="center"/>
    </xf>
    <xf numFmtId="2" fontId="9" fillId="0" borderId="2" xfId="2" applyNumberFormat="1" applyFont="1" applyBorder="1"/>
    <xf numFmtId="0" fontId="9" fillId="0" borderId="2" xfId="2" applyFont="1" applyBorder="1"/>
    <xf numFmtId="2" fontId="9" fillId="0" borderId="3" xfId="2" applyNumberFormat="1" applyFont="1" applyBorder="1"/>
    <xf numFmtId="0" fontId="10" fillId="0" borderId="4" xfId="2" applyFont="1" applyBorder="1"/>
    <xf numFmtId="2" fontId="9" fillId="0" borderId="5" xfId="2" applyNumberFormat="1" applyFont="1" applyBorder="1"/>
    <xf numFmtId="0" fontId="9" fillId="0" borderId="4" xfId="2" applyFont="1" applyBorder="1"/>
    <xf numFmtId="0" fontId="10" fillId="0" borderId="0" xfId="2" applyFont="1" applyAlignment="1">
      <alignment horizontal="left" vertical="center"/>
    </xf>
    <xf numFmtId="0" fontId="9" fillId="0" borderId="8" xfId="2" applyFont="1" applyBorder="1"/>
    <xf numFmtId="0" fontId="9" fillId="0" borderId="6" xfId="2" applyFont="1" applyBorder="1" applyAlignment="1">
      <alignment horizontal="left" vertical="center"/>
    </xf>
    <xf numFmtId="0" fontId="9" fillId="0" borderId="6" xfId="2" applyFont="1" applyBorder="1" applyAlignment="1">
      <alignment horizontal="center" vertical="center"/>
    </xf>
    <xf numFmtId="2" fontId="9" fillId="0" borderId="6" xfId="2" applyNumberFormat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center" vertical="center"/>
    </xf>
    <xf numFmtId="2" fontId="9" fillId="0" borderId="0" xfId="2" applyNumberFormat="1" applyFont="1" applyAlignment="1">
      <alignment horizontal="center" vertical="center"/>
    </xf>
    <xf numFmtId="2" fontId="9" fillId="0" borderId="0" xfId="2" applyNumberFormat="1" applyFont="1"/>
    <xf numFmtId="0" fontId="3" fillId="0" borderId="7" xfId="3" applyFont="1" applyBorder="1" applyAlignment="1">
      <alignment horizont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169" fontId="3" fillId="0" borderId="0" xfId="5" applyNumberFormat="1" applyFont="1"/>
    <xf numFmtId="169" fontId="3" fillId="0" borderId="0" xfId="5" applyNumberFormat="1" applyFont="1" applyAlignment="1">
      <alignment horizontal="right"/>
    </xf>
    <xf numFmtId="169" fontId="3" fillId="0" borderId="2" xfId="5" applyNumberFormat="1" applyFont="1" applyBorder="1"/>
    <xf numFmtId="169" fontId="5" fillId="0" borderId="0" xfId="5" applyNumberFormat="1" applyFont="1" applyAlignment="1">
      <alignment horizontal="right"/>
    </xf>
    <xf numFmtId="169" fontId="3" fillId="0" borderId="2" xfId="4" applyNumberFormat="1" applyFont="1" applyFill="1" applyBorder="1"/>
    <xf numFmtId="169" fontId="5" fillId="0" borderId="0" xfId="4" applyNumberFormat="1" applyFont="1" applyFill="1" applyBorder="1" applyAlignment="1">
      <alignment horizontal="right"/>
    </xf>
    <xf numFmtId="169" fontId="5" fillId="0" borderId="9" xfId="5" applyNumberFormat="1" applyFont="1" applyBorder="1" applyAlignment="1">
      <alignment horizontal="right"/>
    </xf>
    <xf numFmtId="169" fontId="5" fillId="0" borderId="10" xfId="2" applyNumberFormat="1" applyFont="1" applyBorder="1" applyAlignment="1">
      <alignment horizontal="right"/>
    </xf>
    <xf numFmtId="165" fontId="3" fillId="0" borderId="0" xfId="4" applyNumberFormat="1" applyFont="1" applyFill="1"/>
    <xf numFmtId="165" fontId="3" fillId="0" borderId="0" xfId="6" applyNumberFormat="1" applyFont="1"/>
    <xf numFmtId="165" fontId="3" fillId="0" borderId="0" xfId="7" applyNumberFormat="1" applyFont="1" applyFill="1"/>
    <xf numFmtId="165" fontId="3" fillId="0" borderId="10" xfId="4" applyNumberFormat="1" applyFont="1" applyFill="1" applyBorder="1"/>
    <xf numFmtId="165" fontId="3" fillId="0" borderId="0" xfId="8" applyNumberFormat="1" applyFont="1"/>
    <xf numFmtId="165" fontId="3" fillId="0" borderId="0" xfId="9" applyNumberFormat="1" applyFont="1" applyAlignment="1">
      <alignment horizontal="left"/>
    </xf>
    <xf numFmtId="165" fontId="5" fillId="0" borderId="0" xfId="9" applyNumberFormat="1" applyFont="1" applyAlignment="1">
      <alignment horizontal="right"/>
    </xf>
    <xf numFmtId="165" fontId="5" fillId="0" borderId="10" xfId="4" applyNumberFormat="1" applyFont="1" applyFill="1" applyBorder="1"/>
    <xf numFmtId="165" fontId="3" fillId="0" borderId="0" xfId="4" applyNumberFormat="1" applyFont="1" applyFill="1" applyBorder="1"/>
    <xf numFmtId="165" fontId="3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65" fontId="3" fillId="0" borderId="2" xfId="4" applyNumberFormat="1" applyFont="1" applyFill="1" applyBorder="1"/>
    <xf numFmtId="165" fontId="3" fillId="0" borderId="0" xfId="12" applyNumberFormat="1" applyFont="1"/>
    <xf numFmtId="165" fontId="5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center" vertical="center"/>
    </xf>
    <xf numFmtId="2" fontId="9" fillId="0" borderId="5" xfId="4" applyNumberFormat="1" applyFont="1" applyFill="1" applyBorder="1" applyAlignment="1">
      <alignment horizontal="center" vertical="center"/>
    </xf>
    <xf numFmtId="2" fontId="9" fillId="0" borderId="6" xfId="4" applyNumberFormat="1" applyFont="1" applyFill="1" applyBorder="1" applyAlignment="1">
      <alignment horizontal="center" vertical="center"/>
    </xf>
    <xf numFmtId="2" fontId="9" fillId="0" borderId="7" xfId="4" applyNumberFormat="1" applyFont="1" applyFill="1" applyBorder="1" applyAlignment="1">
      <alignment horizontal="center" vertical="center"/>
    </xf>
    <xf numFmtId="2" fontId="10" fillId="0" borderId="6" xfId="4" applyNumberFormat="1" applyFont="1" applyFill="1" applyBorder="1" applyAlignment="1">
      <alignment horizontal="center" vertical="center"/>
    </xf>
    <xf numFmtId="2" fontId="10" fillId="0" borderId="0" xfId="2" applyNumberFormat="1" applyFont="1" applyAlignment="1">
      <alignment horizontal="center" vertical="center"/>
    </xf>
    <xf numFmtId="2" fontId="3" fillId="0" borderId="0" xfId="1" applyNumberFormat="1" applyFont="1" applyFill="1" applyBorder="1"/>
    <xf numFmtId="2" fontId="3" fillId="0" borderId="0" xfId="1" applyNumberFormat="1" applyFont="1" applyFill="1" applyBorder="1" applyAlignment="1">
      <alignment horizontal="right"/>
    </xf>
    <xf numFmtId="2" fontId="5" fillId="0" borderId="9" xfId="5" applyNumberFormat="1" applyFont="1" applyBorder="1" applyAlignment="1">
      <alignment vertical="center"/>
    </xf>
    <xf numFmtId="2" fontId="5" fillId="0" borderId="0" xfId="5" applyNumberFormat="1" applyFont="1" applyAlignment="1">
      <alignment horizontal="right" vertical="center"/>
    </xf>
    <xf numFmtId="2" fontId="3" fillId="0" borderId="6" xfId="5" applyNumberFormat="1" applyFont="1" applyBorder="1"/>
    <xf numFmtId="2" fontId="3" fillId="0" borderId="10" xfId="5" applyNumberFormat="1" applyFont="1" applyBorder="1"/>
    <xf numFmtId="170" fontId="3" fillId="0" borderId="0" xfId="5" applyNumberFormat="1" applyFont="1"/>
    <xf numFmtId="2" fontId="5" fillId="0" borderId="9" xfId="5" applyNumberFormat="1" applyFont="1" applyBorder="1"/>
    <xf numFmtId="2" fontId="5" fillId="0" borderId="0" xfId="5" applyNumberFormat="1" applyFont="1" applyAlignment="1">
      <alignment horizontal="right"/>
    </xf>
    <xf numFmtId="2" fontId="10" fillId="0" borderId="0" xfId="2" applyNumberFormat="1" applyFont="1"/>
    <xf numFmtId="2" fontId="10" fillId="0" borderId="7" xfId="4" applyNumberFormat="1" applyFont="1" applyFill="1" applyBorder="1" applyAlignment="1">
      <alignment horizontal="center" vertical="center"/>
    </xf>
    <xf numFmtId="2" fontId="9" fillId="0" borderId="6" xfId="2" applyNumberFormat="1" applyFont="1" applyBorder="1"/>
    <xf numFmtId="0" fontId="9" fillId="0" borderId="6" xfId="2" applyFont="1" applyBorder="1"/>
    <xf numFmtId="2" fontId="9" fillId="0" borderId="7" xfId="2" applyNumberFormat="1" applyFont="1" applyBorder="1"/>
    <xf numFmtId="2" fontId="3" fillId="0" borderId="0" xfId="5" applyNumberFormat="1" applyFont="1" applyAlignment="1">
      <alignment horizontal="left"/>
    </xf>
    <xf numFmtId="170" fontId="7" fillId="0" borderId="0" xfId="5" applyNumberFormat="1" applyFont="1" applyAlignment="1">
      <alignment horizontal="center"/>
    </xf>
    <xf numFmtId="2" fontId="3" fillId="0" borderId="2" xfId="5" applyNumberFormat="1" applyFont="1" applyBorder="1" applyAlignment="1">
      <alignment horizontal="right"/>
    </xf>
    <xf numFmtId="0" fontId="5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165" fontId="6" fillId="0" borderId="0" xfId="2" applyNumberFormat="1" applyFont="1" applyAlignment="1">
      <alignment horizontal="center" wrapText="1"/>
    </xf>
    <xf numFmtId="165" fontId="3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43" fontId="6" fillId="0" borderId="0" xfId="2" applyNumberFormat="1" applyFont="1" applyAlignment="1">
      <alignment horizontal="center" wrapText="1"/>
    </xf>
    <xf numFmtId="43" fontId="3" fillId="0" borderId="0" xfId="2" applyNumberFormat="1" applyFont="1" applyAlignment="1">
      <alignment wrapText="1"/>
    </xf>
  </cellXfs>
  <cellStyles count="14">
    <cellStyle name="Comma" xfId="1" builtinId="3"/>
    <cellStyle name="Comma 13 4" xfId="4" xr:uid="{805D4938-B82E-4C59-B323-C58D3077CB2E}"/>
    <cellStyle name="Normal" xfId="0" builtinId="0"/>
    <cellStyle name="Normal 11 2 2" xfId="11" xr:uid="{E7FDC1EE-E358-4118-80B1-70773820FCAB}"/>
    <cellStyle name="Normal 14 2 2" xfId="12" xr:uid="{21633BCD-4578-4217-8036-986AA5B17D7A}"/>
    <cellStyle name="Normal 16 2 2" xfId="13" xr:uid="{51ACCA33-8AE4-4DF9-8650-14093AB3FDDF}"/>
    <cellStyle name="Normal 20 2 2" xfId="6" xr:uid="{495721A9-4DEF-46A0-9E85-DE8A166E94B4}"/>
    <cellStyle name="Normal 3" xfId="5" xr:uid="{ED63D593-150B-4171-B40F-EE7F95437C4E}"/>
    <cellStyle name="Normal 355 2" xfId="3" xr:uid="{A96036FB-04F6-4F79-AF9A-CED21A93A47F}"/>
    <cellStyle name="Normal 357" xfId="2" xr:uid="{A0D28921-104F-4A7F-B192-E79518880A37}"/>
    <cellStyle name="Normal 6" xfId="8" xr:uid="{AAEFAA08-408D-42CA-B570-C30A8803CE0B}"/>
    <cellStyle name="Normal 7" xfId="9" xr:uid="{081577E2-FBBE-431E-A74F-CF129753AE41}"/>
    <cellStyle name="Normal 8 2" xfId="10" xr:uid="{01566C52-902F-4EDA-A521-EDEC4472EE57}"/>
    <cellStyle name="Percent 10 2 2" xfId="7" xr:uid="{FF3307B7-74AF-4B20-95FA-CECFDEB98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686D-7270-41BE-900D-B88622BACA28}">
  <sheetPr>
    <tabColor rgb="FF00FF99"/>
    <pageSetUpPr fitToPage="1"/>
  </sheetPr>
  <dimension ref="B1:Q88"/>
  <sheetViews>
    <sheetView topLeftCell="A68" zoomScaleNormal="100" workbookViewId="0">
      <selection activeCell="Q87" sqref="A1:Q87"/>
    </sheetView>
  </sheetViews>
  <sheetFormatPr defaultColWidth="9.140625" defaultRowHeight="11.25" x14ac:dyDescent="0.2"/>
  <cols>
    <col min="1" max="1" width="1.85546875" style="1" customWidth="1"/>
    <col min="2" max="2" width="4.5703125" style="1" customWidth="1"/>
    <col min="3" max="3" width="1.85546875" style="1" customWidth="1"/>
    <col min="4" max="4" width="38" style="1" customWidth="1"/>
    <col min="5" max="5" width="2.28515625" style="1" customWidth="1"/>
    <col min="6" max="6" width="11.42578125" style="8" customWidth="1"/>
    <col min="7" max="7" width="2.7109375" style="1" customWidth="1"/>
    <col min="8" max="8" width="10.42578125" style="8" customWidth="1"/>
    <col min="9" max="9" width="2.7109375" style="1" customWidth="1"/>
    <col min="10" max="10" width="10.28515625" style="8" customWidth="1"/>
    <col min="11" max="11" width="2.7109375" style="1" customWidth="1"/>
    <col min="12" max="12" width="10.42578125" style="8" customWidth="1"/>
    <col min="13" max="13" width="2.7109375" style="1" customWidth="1"/>
    <col min="14" max="14" width="10.28515625" style="8" customWidth="1"/>
    <col min="15" max="15" width="2.7109375" style="1" customWidth="1"/>
    <col min="16" max="16" width="10.28515625" style="8" customWidth="1"/>
    <col min="17" max="17" width="2.7109375" style="1" customWidth="1"/>
    <col min="18" max="16384" width="9.140625" style="1"/>
  </cols>
  <sheetData>
    <row r="1" spans="2:17" x14ac:dyDescent="0.2"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2:17" x14ac:dyDescent="0.2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2:17" x14ac:dyDescent="0.2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2:17" x14ac:dyDescent="0.2">
      <c r="B4" s="125" t="s">
        <v>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2:17" x14ac:dyDescent="0.2">
      <c r="B5" s="125" t="s">
        <v>3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2:17" x14ac:dyDescent="0.2">
      <c r="B6" s="125" t="s">
        <v>4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</row>
    <row r="7" spans="2:17" x14ac:dyDescent="0.2">
      <c r="B7" s="57"/>
      <c r="C7" s="58"/>
      <c r="D7" s="59"/>
      <c r="E7" s="59"/>
      <c r="F7" s="60"/>
      <c r="G7" s="59"/>
      <c r="H7" s="60"/>
      <c r="I7" s="59"/>
      <c r="J7" s="61"/>
      <c r="K7" s="62"/>
      <c r="L7" s="61"/>
      <c r="M7" s="62"/>
      <c r="N7" s="61"/>
      <c r="O7" s="62"/>
      <c r="P7" s="63"/>
    </row>
    <row r="8" spans="2:17" x14ac:dyDescent="0.2">
      <c r="C8" s="64" t="s">
        <v>5</v>
      </c>
      <c r="D8" s="73"/>
      <c r="E8" s="73"/>
      <c r="F8" s="74"/>
      <c r="G8" s="73"/>
      <c r="H8" s="74"/>
      <c r="I8" s="73"/>
      <c r="J8" s="75"/>
      <c r="K8" s="57"/>
      <c r="L8" s="75"/>
      <c r="M8" s="57"/>
      <c r="N8" s="75"/>
      <c r="O8" s="57"/>
      <c r="P8" s="65"/>
    </row>
    <row r="9" spans="2:17" x14ac:dyDescent="0.2">
      <c r="B9" s="57"/>
      <c r="C9" s="66"/>
      <c r="D9" s="73"/>
      <c r="E9" s="73"/>
      <c r="F9" s="31">
        <v>2024</v>
      </c>
      <c r="G9" s="73"/>
      <c r="H9" s="31">
        <f>F9+1</f>
        <v>2025</v>
      </c>
      <c r="I9" s="32"/>
      <c r="J9" s="31">
        <f>H9+1</f>
        <v>2026</v>
      </c>
      <c r="K9" s="32"/>
      <c r="L9" s="31">
        <f>J9+1</f>
        <v>2027</v>
      </c>
      <c r="M9" s="32"/>
      <c r="N9" s="31">
        <f>L9+1</f>
        <v>2028</v>
      </c>
      <c r="O9" s="32"/>
      <c r="P9" s="76">
        <f>N9+1</f>
        <v>2029</v>
      </c>
    </row>
    <row r="10" spans="2:17" x14ac:dyDescent="0.2">
      <c r="B10" s="57"/>
      <c r="C10" s="66"/>
      <c r="D10" s="77" t="s">
        <v>6</v>
      </c>
      <c r="E10" s="73"/>
      <c r="F10" s="101">
        <f>F55</f>
        <v>2.0124415722040747</v>
      </c>
      <c r="G10" s="74"/>
      <c r="H10" s="101">
        <f>H55</f>
        <v>2.6137615115793205</v>
      </c>
      <c r="I10" s="74"/>
      <c r="J10" s="101">
        <f>J55</f>
        <v>2.7903921906182898</v>
      </c>
      <c r="K10" s="75"/>
      <c r="L10" s="101">
        <f>L55</f>
        <v>3.083019158119904</v>
      </c>
      <c r="M10" s="75"/>
      <c r="N10" s="101">
        <f>N55</f>
        <v>3.2073384350619683</v>
      </c>
      <c r="O10" s="75"/>
      <c r="P10" s="102">
        <f>P55</f>
        <v>3.3171578996675026</v>
      </c>
    </row>
    <row r="11" spans="2:17" x14ac:dyDescent="0.2">
      <c r="B11" s="57"/>
      <c r="C11" s="66"/>
      <c r="D11" s="77" t="s">
        <v>7</v>
      </c>
      <c r="E11" s="73"/>
      <c r="F11" s="101">
        <f>F67</f>
        <v>3.0626754077253781E-3</v>
      </c>
      <c r="G11" s="74"/>
      <c r="H11" s="101">
        <f>H67</f>
        <v>3.9778064683913851E-3</v>
      </c>
      <c r="I11" s="74"/>
      <c r="J11" s="101">
        <f>J67</f>
        <v>4.2466154834774781E-3</v>
      </c>
      <c r="K11" s="75"/>
      <c r="L11" s="101">
        <f>L67</f>
        <v>4.6919558249726503E-3</v>
      </c>
      <c r="M11" s="75"/>
      <c r="N11" s="101">
        <f>N67</f>
        <v>4.8811536617971276E-3</v>
      </c>
      <c r="O11" s="75"/>
      <c r="P11" s="102">
        <f>P67</f>
        <v>5.0482846623600766E-3</v>
      </c>
    </row>
    <row r="12" spans="2:17" x14ac:dyDescent="0.2">
      <c r="B12" s="57"/>
      <c r="C12" s="66"/>
      <c r="D12" s="77" t="s">
        <v>8</v>
      </c>
      <c r="E12" s="73"/>
      <c r="F12" s="103">
        <f>F87</f>
        <v>0</v>
      </c>
      <c r="G12" s="74"/>
      <c r="H12" s="103">
        <f>H87</f>
        <v>0</v>
      </c>
      <c r="I12" s="74"/>
      <c r="J12" s="103">
        <f>J87</f>
        <v>0</v>
      </c>
      <c r="K12" s="75"/>
      <c r="L12" s="103">
        <f>L87</f>
        <v>0</v>
      </c>
      <c r="M12" s="75"/>
      <c r="N12" s="103">
        <f>N87</f>
        <v>0</v>
      </c>
      <c r="O12" s="75"/>
      <c r="P12" s="104">
        <f>P87</f>
        <v>0</v>
      </c>
    </row>
    <row r="13" spans="2:17" x14ac:dyDescent="0.2">
      <c r="B13" s="57"/>
      <c r="C13" s="66"/>
      <c r="D13" s="67" t="s">
        <v>9</v>
      </c>
      <c r="E13" s="78"/>
      <c r="F13" s="105">
        <f>SUM(F10:F12)</f>
        <v>2.0155042476117999</v>
      </c>
      <c r="G13" s="106"/>
      <c r="H13" s="105">
        <f>SUM(H10:H12)</f>
        <v>2.617739318047712</v>
      </c>
      <c r="I13" s="106"/>
      <c r="J13" s="105">
        <f>SUM(J10:J12)</f>
        <v>2.7946388061017671</v>
      </c>
      <c r="K13" s="116"/>
      <c r="L13" s="105">
        <f>SUM(L10:L12)</f>
        <v>3.0877111139448767</v>
      </c>
      <c r="M13" s="116"/>
      <c r="N13" s="105">
        <f>SUM(N10:N12)</f>
        <v>3.2122195887237655</v>
      </c>
      <c r="O13" s="116"/>
      <c r="P13" s="117">
        <f>SUM(P10:P12)</f>
        <v>3.3222061843298629</v>
      </c>
    </row>
    <row r="14" spans="2:17" x14ac:dyDescent="0.2">
      <c r="B14" s="57"/>
      <c r="C14" s="68"/>
      <c r="D14" s="69"/>
      <c r="E14" s="70"/>
      <c r="F14" s="71"/>
      <c r="G14" s="70"/>
      <c r="H14" s="71"/>
      <c r="I14" s="70"/>
      <c r="J14" s="118"/>
      <c r="K14" s="119"/>
      <c r="L14" s="118"/>
      <c r="M14" s="119"/>
      <c r="N14" s="118"/>
      <c r="O14" s="119"/>
      <c r="P14" s="120"/>
    </row>
    <row r="15" spans="2:17" x14ac:dyDescent="0.2">
      <c r="B15" s="2"/>
      <c r="C15" s="2"/>
      <c r="D15" s="2"/>
      <c r="E15" s="2"/>
      <c r="F15" s="33"/>
      <c r="G15" s="2"/>
      <c r="H15" s="33"/>
      <c r="I15" s="2"/>
      <c r="J15" s="33"/>
      <c r="K15" s="2"/>
      <c r="L15" s="33"/>
      <c r="M15" s="2"/>
      <c r="N15" s="33"/>
      <c r="O15" s="2"/>
      <c r="P15" s="33"/>
      <c r="Q15" s="2"/>
    </row>
    <row r="16" spans="2:17" x14ac:dyDescent="0.2">
      <c r="B16" s="124" t="s">
        <v>0</v>
      </c>
      <c r="C16" s="124"/>
      <c r="D16" s="124"/>
      <c r="E16" s="2"/>
      <c r="F16" s="35"/>
      <c r="G16" s="2"/>
      <c r="H16" s="33"/>
      <c r="I16" s="2"/>
      <c r="J16" s="33"/>
      <c r="K16" s="2"/>
      <c r="L16" s="33"/>
      <c r="M16" s="2"/>
      <c r="N16" s="33"/>
      <c r="O16" s="2"/>
      <c r="P16" s="33"/>
      <c r="Q16" s="2"/>
    </row>
    <row r="17" spans="2:17" x14ac:dyDescent="0.2">
      <c r="B17" s="34"/>
      <c r="C17" s="34"/>
      <c r="D17" s="34"/>
      <c r="E17" s="2"/>
      <c r="F17" s="33"/>
      <c r="G17" s="2"/>
      <c r="H17" s="33"/>
      <c r="I17" s="2"/>
      <c r="J17" s="33"/>
      <c r="K17" s="2"/>
      <c r="L17" s="33"/>
      <c r="M17" s="2"/>
      <c r="N17" s="33"/>
      <c r="O17" s="2"/>
      <c r="P17" s="33"/>
      <c r="Q17" s="2"/>
    </row>
    <row r="18" spans="2:17" ht="22.5" x14ac:dyDescent="0.2">
      <c r="B18" s="36" t="s">
        <v>10</v>
      </c>
      <c r="D18" s="37" t="s">
        <v>11</v>
      </c>
      <c r="F18" s="31">
        <f>F$9</f>
        <v>2024</v>
      </c>
      <c r="H18" s="31">
        <f>H$9</f>
        <v>2025</v>
      </c>
      <c r="I18" s="32"/>
      <c r="J18" s="31">
        <f>J$9</f>
        <v>2026</v>
      </c>
      <c r="K18" s="32"/>
      <c r="L18" s="31">
        <f>L$9</f>
        <v>2027</v>
      </c>
      <c r="M18" s="32"/>
      <c r="N18" s="31">
        <f>N$9</f>
        <v>2028</v>
      </c>
      <c r="O18" s="32"/>
      <c r="P18" s="31">
        <f>P$9</f>
        <v>2029</v>
      </c>
      <c r="Q18" s="3"/>
    </row>
    <row r="19" spans="2:17" x14ac:dyDescent="0.2">
      <c r="F19" s="33" t="s">
        <v>12</v>
      </c>
      <c r="H19" s="33" t="s">
        <v>13</v>
      </c>
      <c r="I19" s="2"/>
      <c r="J19" s="33" t="s">
        <v>14</v>
      </c>
      <c r="K19" s="2"/>
      <c r="L19" s="33" t="s">
        <v>15</v>
      </c>
      <c r="M19" s="2"/>
      <c r="N19" s="33" t="s">
        <v>16</v>
      </c>
      <c r="O19" s="2"/>
      <c r="P19" s="33" t="s">
        <v>17</v>
      </c>
      <c r="Q19" s="2"/>
    </row>
    <row r="20" spans="2:17" x14ac:dyDescent="0.2">
      <c r="D20" s="38" t="s">
        <v>18</v>
      </c>
      <c r="E20" s="4"/>
      <c r="F20" s="39"/>
      <c r="G20" s="4"/>
      <c r="H20" s="39"/>
      <c r="I20" s="4"/>
      <c r="J20" s="39"/>
      <c r="K20" s="4"/>
      <c r="L20" s="39"/>
      <c r="M20" s="4"/>
      <c r="N20" s="39"/>
      <c r="O20" s="4"/>
      <c r="P20" s="39"/>
      <c r="Q20" s="4"/>
    </row>
    <row r="21" spans="2:17" x14ac:dyDescent="0.2">
      <c r="D21" s="4"/>
      <c r="E21" s="4"/>
      <c r="F21" s="39"/>
      <c r="G21" s="4"/>
      <c r="H21" s="39"/>
      <c r="I21" s="5"/>
      <c r="J21" s="39"/>
      <c r="K21" s="5"/>
      <c r="L21" s="39"/>
      <c r="M21" s="5"/>
      <c r="N21" s="39"/>
      <c r="O21" s="5"/>
      <c r="P21" s="39"/>
      <c r="Q21" s="5"/>
    </row>
    <row r="22" spans="2:17" x14ac:dyDescent="0.2">
      <c r="B22" s="2">
        <v>1</v>
      </c>
      <c r="D22" s="4" t="s">
        <v>19</v>
      </c>
      <c r="E22" s="6"/>
      <c r="F22" s="39">
        <v>17.752188576870047</v>
      </c>
      <c r="G22" s="40"/>
      <c r="H22" s="39">
        <v>19.368116912499296</v>
      </c>
      <c r="I22" s="40"/>
      <c r="J22" s="39">
        <v>19.276445730311586</v>
      </c>
      <c r="K22" s="39"/>
      <c r="L22" s="39">
        <v>19.300947367912926</v>
      </c>
      <c r="M22" s="40"/>
      <c r="N22" s="39">
        <v>19.156885172450043</v>
      </c>
      <c r="O22" s="39"/>
      <c r="P22" s="39">
        <v>18.998301097814373</v>
      </c>
      <c r="Q22" s="4"/>
    </row>
    <row r="23" spans="2:17" x14ac:dyDescent="0.2">
      <c r="B23" s="2"/>
      <c r="D23" s="4"/>
      <c r="E23" s="6"/>
      <c r="F23" s="39"/>
      <c r="G23" s="40"/>
      <c r="H23" s="39"/>
      <c r="I23" s="40"/>
      <c r="J23" s="39"/>
      <c r="K23" s="39"/>
      <c r="L23" s="39"/>
      <c r="M23" s="40"/>
      <c r="N23" s="39"/>
      <c r="O23" s="39"/>
      <c r="P23" s="39"/>
      <c r="Q23" s="4"/>
    </row>
    <row r="24" spans="2:17" x14ac:dyDescent="0.2">
      <c r="B24" s="2">
        <v>2</v>
      </c>
      <c r="D24" s="4" t="s">
        <v>20</v>
      </c>
      <c r="E24" s="6"/>
      <c r="F24" s="39"/>
      <c r="G24" s="40"/>
      <c r="H24" s="39"/>
      <c r="I24" s="40"/>
      <c r="J24" s="39"/>
      <c r="K24" s="39"/>
      <c r="L24" s="39"/>
      <c r="M24" s="40"/>
      <c r="N24" s="39"/>
      <c r="O24" s="39"/>
      <c r="P24" s="39"/>
      <c r="Q24" s="4"/>
    </row>
    <row r="25" spans="2:17" x14ac:dyDescent="0.2">
      <c r="B25" s="2">
        <v>3</v>
      </c>
      <c r="D25" s="4" t="s">
        <v>21</v>
      </c>
      <c r="E25" s="6"/>
      <c r="F25" s="39">
        <v>6.8659710594159993</v>
      </c>
      <c r="G25" s="40"/>
      <c r="H25" s="39">
        <v>7.2901919175289995</v>
      </c>
      <c r="I25" s="40"/>
      <c r="J25" s="39">
        <v>7.2901919175289995</v>
      </c>
      <c r="K25" s="39"/>
      <c r="L25" s="39">
        <v>7.2901919175289995</v>
      </c>
      <c r="M25" s="40"/>
      <c r="N25" s="39">
        <v>7.2901919175289995</v>
      </c>
      <c r="O25" s="39"/>
      <c r="P25" s="39">
        <v>7.2901919175289995</v>
      </c>
    </row>
    <row r="26" spans="2:17" x14ac:dyDescent="0.2">
      <c r="B26" s="2">
        <v>4</v>
      </c>
      <c r="C26" s="1" t="s">
        <v>22</v>
      </c>
      <c r="D26" s="4" t="s">
        <v>23</v>
      </c>
      <c r="E26" s="6"/>
      <c r="F26" s="39">
        <v>-14.108065062747514</v>
      </c>
      <c r="G26" s="40"/>
      <c r="H26" s="107">
        <v>-13.007785476305827</v>
      </c>
      <c r="I26" s="108"/>
      <c r="J26" s="107">
        <v>-11.993650175443248</v>
      </c>
      <c r="K26" s="107"/>
      <c r="L26" s="107">
        <v>-10.48989024973304</v>
      </c>
      <c r="M26" s="108"/>
      <c r="N26" s="107">
        <v>-9.6965633123656314</v>
      </c>
      <c r="O26" s="107"/>
      <c r="P26" s="107">
        <v>-8.9644406192867834</v>
      </c>
    </row>
    <row r="27" spans="2:17" x14ac:dyDescent="0.2">
      <c r="B27" s="2">
        <v>5</v>
      </c>
      <c r="D27" s="4" t="s">
        <v>24</v>
      </c>
      <c r="E27" s="6"/>
      <c r="F27" s="39">
        <v>0</v>
      </c>
      <c r="G27" s="40"/>
      <c r="H27" s="39">
        <v>0</v>
      </c>
      <c r="I27" s="40"/>
      <c r="J27" s="39">
        <v>0</v>
      </c>
      <c r="K27" s="39"/>
      <c r="L27" s="39">
        <v>0</v>
      </c>
      <c r="M27" s="40"/>
      <c r="N27" s="39">
        <v>0</v>
      </c>
      <c r="O27" s="39"/>
      <c r="P27" s="39">
        <v>0</v>
      </c>
    </row>
    <row r="28" spans="2:17" x14ac:dyDescent="0.2">
      <c r="B28" s="2">
        <v>6</v>
      </c>
      <c r="D28" s="4" t="s">
        <v>25</v>
      </c>
      <c r="E28" s="6"/>
      <c r="F28" s="41">
        <f>SUM(F25:F27)</f>
        <v>-7.2420940033315144</v>
      </c>
      <c r="G28" s="40"/>
      <c r="H28" s="41">
        <f>SUM(H25:H27)</f>
        <v>-5.7175935587768274</v>
      </c>
      <c r="I28" s="40"/>
      <c r="J28" s="41">
        <f>SUM(J25:J27)</f>
        <v>-4.7034582579142485</v>
      </c>
      <c r="K28" s="39"/>
      <c r="L28" s="41">
        <f>SUM(L25:L27)</f>
        <v>-3.1996983322040409</v>
      </c>
      <c r="M28" s="40"/>
      <c r="N28" s="41">
        <f>SUM(N25:N27)</f>
        <v>-2.4063713948366319</v>
      </c>
      <c r="O28" s="39"/>
      <c r="P28" s="41">
        <f>SUM(P25:P27)</f>
        <v>-1.6742487017577838</v>
      </c>
      <c r="Q28" s="4"/>
    </row>
    <row r="29" spans="2:17" x14ac:dyDescent="0.2">
      <c r="B29" s="2"/>
      <c r="D29" s="4"/>
      <c r="E29" s="6"/>
      <c r="F29" s="39"/>
      <c r="G29" s="40"/>
      <c r="H29" s="39"/>
      <c r="I29" s="40"/>
      <c r="J29" s="39"/>
      <c r="K29" s="39"/>
      <c r="L29" s="39"/>
      <c r="M29" s="40"/>
      <c r="N29" s="39"/>
      <c r="O29" s="39"/>
      <c r="P29" s="39"/>
      <c r="Q29" s="4"/>
    </row>
    <row r="30" spans="2:17" ht="22.5" x14ac:dyDescent="0.2">
      <c r="B30" s="2">
        <v>7</v>
      </c>
      <c r="D30" s="42" t="s">
        <v>26</v>
      </c>
      <c r="E30" s="43" t="s">
        <v>27</v>
      </c>
      <c r="F30" s="109">
        <f>F22+F28</f>
        <v>10.510094573538533</v>
      </c>
      <c r="G30" s="110" t="s">
        <v>27</v>
      </c>
      <c r="H30" s="109">
        <f>H22+H28</f>
        <v>13.65052335372247</v>
      </c>
      <c r="I30" s="110" t="s">
        <v>27</v>
      </c>
      <c r="J30" s="109">
        <f>J22+J28</f>
        <v>14.572987472397337</v>
      </c>
      <c r="K30" s="110" t="s">
        <v>27</v>
      </c>
      <c r="L30" s="109">
        <f>L22+L28</f>
        <v>16.101249035708886</v>
      </c>
      <c r="M30" s="110" t="s">
        <v>27</v>
      </c>
      <c r="N30" s="109">
        <f>N22+N28</f>
        <v>16.75051377761341</v>
      </c>
      <c r="O30" s="110" t="s">
        <v>27</v>
      </c>
      <c r="P30" s="109">
        <f>P22+P28</f>
        <v>17.32405239605659</v>
      </c>
      <c r="Q30" s="4"/>
    </row>
    <row r="31" spans="2:17" x14ac:dyDescent="0.2">
      <c r="B31" s="2"/>
      <c r="D31" s="4"/>
      <c r="E31" s="4"/>
      <c r="F31" s="39"/>
      <c r="G31" s="4"/>
      <c r="H31" s="39"/>
      <c r="I31" s="4"/>
      <c r="J31" s="39"/>
      <c r="K31" s="4"/>
      <c r="L31" s="39"/>
      <c r="M31" s="4"/>
      <c r="N31" s="39"/>
      <c r="O31" s="4"/>
      <c r="P31" s="39"/>
      <c r="Q31" s="4"/>
    </row>
    <row r="32" spans="2:17" x14ac:dyDescent="0.2">
      <c r="B32" s="2"/>
      <c r="D32" s="38" t="s">
        <v>28</v>
      </c>
      <c r="E32" s="4"/>
      <c r="F32" s="39"/>
      <c r="G32" s="4"/>
      <c r="H32" s="39"/>
      <c r="I32" s="7"/>
      <c r="J32" s="39"/>
      <c r="K32" s="7"/>
      <c r="L32" s="39"/>
      <c r="M32" s="7"/>
      <c r="N32" s="39"/>
      <c r="O32" s="7"/>
      <c r="P32" s="39"/>
      <c r="Q32" s="7"/>
    </row>
    <row r="33" spans="2:17" x14ac:dyDescent="0.2">
      <c r="B33" s="2">
        <v>8</v>
      </c>
      <c r="D33" s="72" t="s">
        <v>29</v>
      </c>
      <c r="E33" s="4"/>
      <c r="F33" s="39">
        <v>7.5941191403927339</v>
      </c>
      <c r="G33" s="39"/>
      <c r="H33" s="39">
        <v>9.8632509870917744</v>
      </c>
      <c r="I33" s="40"/>
      <c r="J33" s="39">
        <v>10.529781851389773</v>
      </c>
      <c r="K33" s="121"/>
      <c r="L33" s="39">
        <v>11.634034558943034</v>
      </c>
      <c r="M33" s="40"/>
      <c r="N33" s="39">
        <v>12.103163905894219</v>
      </c>
      <c r="O33" s="121"/>
      <c r="P33" s="39">
        <v>12.517576979877369</v>
      </c>
      <c r="Q33" s="7"/>
    </row>
    <row r="34" spans="2:17" x14ac:dyDescent="0.2">
      <c r="B34" s="2">
        <v>9</v>
      </c>
      <c r="D34" s="44" t="s">
        <v>7</v>
      </c>
      <c r="E34" s="6"/>
      <c r="F34" s="39">
        <v>1.1557265689529729E-2</v>
      </c>
      <c r="G34" s="40"/>
      <c r="H34" s="39">
        <v>1.5010590446759942E-2</v>
      </c>
      <c r="I34" s="40"/>
      <c r="J34" s="39">
        <v>1.6024964088594256E-2</v>
      </c>
      <c r="K34" s="121"/>
      <c r="L34" s="39">
        <v>1.7705493679142079E-2</v>
      </c>
      <c r="M34" s="40"/>
      <c r="N34" s="39">
        <v>1.841944778036652E-2</v>
      </c>
      <c r="O34" s="121"/>
      <c r="P34" s="39">
        <v>1.905013080135878E-2</v>
      </c>
      <c r="Q34" s="7"/>
    </row>
    <row r="35" spans="2:17" x14ac:dyDescent="0.2">
      <c r="B35" s="2">
        <v>10</v>
      </c>
      <c r="D35" s="44" t="s">
        <v>8</v>
      </c>
      <c r="E35" s="6"/>
      <c r="F35" s="111">
        <v>2.904418167456269</v>
      </c>
      <c r="G35" s="40"/>
      <c r="H35" s="111">
        <v>3.7722617761839352</v>
      </c>
      <c r="I35" s="40"/>
      <c r="J35" s="111">
        <v>4.0271806569189694</v>
      </c>
      <c r="K35" s="121"/>
      <c r="L35" s="111">
        <v>4.4495089830867096</v>
      </c>
      <c r="M35" s="40"/>
      <c r="N35" s="111">
        <v>4.6289304239388249</v>
      </c>
      <c r="O35" s="121"/>
      <c r="P35" s="111">
        <v>4.7874252853778625</v>
      </c>
      <c r="Q35" s="7"/>
    </row>
    <row r="36" spans="2:17" ht="12" thickBot="1" x14ac:dyDescent="0.25">
      <c r="B36" s="2">
        <v>11</v>
      </c>
      <c r="D36" s="4" t="s">
        <v>9</v>
      </c>
      <c r="E36" s="6" t="s">
        <v>27</v>
      </c>
      <c r="F36" s="112">
        <f>SUM(F33:F35)</f>
        <v>10.510094573538533</v>
      </c>
      <c r="G36" s="40" t="s">
        <v>27</v>
      </c>
      <c r="H36" s="112">
        <f>SUM(H33:H35)</f>
        <v>13.65052335372247</v>
      </c>
      <c r="I36" s="40" t="s">
        <v>27</v>
      </c>
      <c r="J36" s="112">
        <f>SUM(J33:J35)</f>
        <v>14.572987472397337</v>
      </c>
      <c r="K36" s="40" t="s">
        <v>27</v>
      </c>
      <c r="L36" s="112">
        <f>SUM(L33:L35)</f>
        <v>16.101249035708886</v>
      </c>
      <c r="M36" s="40" t="s">
        <v>27</v>
      </c>
      <c r="N36" s="112">
        <f>SUM(N33:N35)</f>
        <v>16.75051377761341</v>
      </c>
      <c r="O36" s="40" t="s">
        <v>27</v>
      </c>
      <c r="P36" s="112">
        <f>SUM(P33:P35)</f>
        <v>17.32405239605659</v>
      </c>
      <c r="Q36" s="4"/>
    </row>
    <row r="37" spans="2:17" ht="12" thickTop="1" x14ac:dyDescent="0.2">
      <c r="B37" s="2"/>
      <c r="D37" s="4"/>
      <c r="E37" s="6"/>
      <c r="F37" s="39"/>
      <c r="G37" s="40"/>
      <c r="H37" s="39"/>
      <c r="I37" s="40"/>
      <c r="J37" s="39"/>
      <c r="K37" s="39"/>
      <c r="L37" s="39"/>
      <c r="M37" s="40"/>
      <c r="N37" s="39"/>
      <c r="O37" s="39"/>
      <c r="P37" s="39"/>
      <c r="Q37" s="4"/>
    </row>
    <row r="38" spans="2:17" x14ac:dyDescent="0.2">
      <c r="B38" s="2"/>
      <c r="D38" s="4"/>
      <c r="E38" s="4"/>
      <c r="F38" s="39"/>
      <c r="G38" s="4"/>
      <c r="H38" s="39"/>
      <c r="I38" s="4"/>
      <c r="J38" s="39"/>
      <c r="K38" s="4"/>
      <c r="L38" s="39"/>
      <c r="M38" s="4"/>
      <c r="N38" s="39"/>
      <c r="O38" s="4"/>
      <c r="P38" s="39"/>
      <c r="Q38" s="4"/>
    </row>
    <row r="39" spans="2:17" x14ac:dyDescent="0.2">
      <c r="B39" s="2"/>
      <c r="D39" s="38" t="s">
        <v>30</v>
      </c>
      <c r="E39" s="4"/>
      <c r="F39" s="45"/>
      <c r="G39" s="4"/>
      <c r="H39" s="45"/>
      <c r="I39" s="4"/>
      <c r="J39" s="45"/>
      <c r="K39" s="4"/>
      <c r="L39" s="45"/>
      <c r="M39" s="4"/>
      <c r="N39" s="45"/>
      <c r="O39" s="4"/>
      <c r="P39" s="45"/>
      <c r="Q39" s="4"/>
    </row>
    <row r="40" spans="2:17" x14ac:dyDescent="0.2">
      <c r="B40" s="2"/>
      <c r="D40" s="4"/>
      <c r="E40" s="4"/>
      <c r="F40" s="39"/>
      <c r="G40" s="4"/>
      <c r="H40" s="39"/>
      <c r="I40" s="4"/>
      <c r="J40" s="39"/>
      <c r="K40" s="4"/>
      <c r="L40" s="39"/>
      <c r="M40" s="4"/>
      <c r="N40" s="39"/>
      <c r="O40" s="4"/>
      <c r="P40" s="39"/>
      <c r="Q40" s="4"/>
    </row>
    <row r="41" spans="2:17" x14ac:dyDescent="0.2">
      <c r="B41" s="2">
        <v>12</v>
      </c>
      <c r="D41" s="4" t="s">
        <v>31</v>
      </c>
      <c r="E41" s="4"/>
      <c r="F41" s="39">
        <v>15</v>
      </c>
      <c r="G41" s="7" t="s">
        <v>32</v>
      </c>
      <c r="H41" s="39">
        <v>15</v>
      </c>
      <c r="I41" s="7" t="s">
        <v>32</v>
      </c>
      <c r="J41" s="39">
        <v>15</v>
      </c>
      <c r="K41" s="7" t="s">
        <v>32</v>
      </c>
      <c r="L41" s="39">
        <v>15</v>
      </c>
      <c r="M41" s="7" t="s">
        <v>32</v>
      </c>
      <c r="N41" s="39">
        <v>15</v>
      </c>
      <c r="O41" s="7" t="s">
        <v>32</v>
      </c>
      <c r="P41" s="39">
        <v>15</v>
      </c>
      <c r="Q41" s="7" t="s">
        <v>32</v>
      </c>
    </row>
    <row r="42" spans="2:17" x14ac:dyDescent="0.2">
      <c r="B42" s="2">
        <v>13</v>
      </c>
      <c r="D42" s="4" t="s">
        <v>33</v>
      </c>
      <c r="E42" s="4"/>
      <c r="F42" s="39">
        <v>11.5</v>
      </c>
      <c r="G42" s="7" t="s">
        <v>32</v>
      </c>
      <c r="H42" s="39">
        <v>11.5</v>
      </c>
      <c r="I42" s="7" t="s">
        <v>32</v>
      </c>
      <c r="J42" s="39">
        <v>11.5</v>
      </c>
      <c r="K42" s="7" t="s">
        <v>32</v>
      </c>
      <c r="L42" s="39">
        <v>11.5</v>
      </c>
      <c r="M42" s="7" t="s">
        <v>32</v>
      </c>
      <c r="N42" s="39">
        <v>11.5</v>
      </c>
      <c r="O42" s="7" t="s">
        <v>32</v>
      </c>
      <c r="P42" s="39">
        <v>11.5</v>
      </c>
      <c r="Q42" s="7" t="s">
        <v>32</v>
      </c>
    </row>
    <row r="43" spans="2:17" x14ac:dyDescent="0.2">
      <c r="B43" s="2">
        <v>14</v>
      </c>
      <c r="D43" s="4" t="s">
        <v>34</v>
      </c>
      <c r="E43" s="4"/>
      <c r="F43" s="46">
        <v>26.5</v>
      </c>
      <c r="G43" s="7" t="s">
        <v>32</v>
      </c>
      <c r="H43" s="46">
        <v>26.5</v>
      </c>
      <c r="I43" s="7" t="s">
        <v>32</v>
      </c>
      <c r="J43" s="46">
        <v>26.5</v>
      </c>
      <c r="K43" s="7" t="s">
        <v>32</v>
      </c>
      <c r="L43" s="46">
        <v>26.5</v>
      </c>
      <c r="M43" s="7" t="s">
        <v>32</v>
      </c>
      <c r="N43" s="46">
        <v>26.5</v>
      </c>
      <c r="O43" s="7" t="s">
        <v>32</v>
      </c>
      <c r="P43" s="46">
        <v>26.5</v>
      </c>
      <c r="Q43" s="7" t="s">
        <v>32</v>
      </c>
    </row>
    <row r="45" spans="2:17" x14ac:dyDescent="0.2">
      <c r="B45" s="67" t="s">
        <v>6</v>
      </c>
    </row>
    <row r="47" spans="2:17" ht="22.5" x14ac:dyDescent="0.2">
      <c r="B47" s="36" t="s">
        <v>10</v>
      </c>
      <c r="D47" s="37" t="s">
        <v>11</v>
      </c>
      <c r="F47" s="31">
        <f>F$9</f>
        <v>2024</v>
      </c>
      <c r="H47" s="31">
        <f>H$9</f>
        <v>2025</v>
      </c>
      <c r="I47" s="32"/>
      <c r="J47" s="31">
        <f>J$9</f>
        <v>2026</v>
      </c>
      <c r="K47" s="32"/>
      <c r="L47" s="31">
        <f>L$9</f>
        <v>2027</v>
      </c>
      <c r="M47" s="32"/>
      <c r="N47" s="31">
        <f>N$9</f>
        <v>2028</v>
      </c>
      <c r="O47" s="32"/>
      <c r="P47" s="31">
        <f>P$9</f>
        <v>2029</v>
      </c>
      <c r="Q47" s="3"/>
    </row>
    <row r="48" spans="2:17" x14ac:dyDescent="0.2">
      <c r="F48" s="33" t="s">
        <v>12</v>
      </c>
      <c r="H48" s="33" t="s">
        <v>12</v>
      </c>
      <c r="I48" s="2"/>
      <c r="J48" s="33" t="s">
        <v>13</v>
      </c>
      <c r="K48" s="2"/>
      <c r="L48" s="33" t="s">
        <v>35</v>
      </c>
      <c r="M48" s="2"/>
      <c r="N48" s="33" t="s">
        <v>36</v>
      </c>
      <c r="O48" s="2"/>
      <c r="P48" s="33" t="s">
        <v>16</v>
      </c>
      <c r="Q48" s="2"/>
    </row>
    <row r="49" spans="2:17" x14ac:dyDescent="0.2">
      <c r="D49" s="38" t="s">
        <v>37</v>
      </c>
      <c r="E49" s="4"/>
      <c r="F49" s="39"/>
      <c r="G49" s="4"/>
      <c r="H49" s="39"/>
      <c r="I49" s="4"/>
      <c r="J49" s="39"/>
      <c r="K49" s="4"/>
      <c r="L49" s="39"/>
      <c r="M49" s="4"/>
      <c r="N49" s="39"/>
      <c r="O49" s="4"/>
      <c r="P49" s="39"/>
      <c r="Q49" s="4"/>
    </row>
    <row r="50" spans="2:17" x14ac:dyDescent="0.2">
      <c r="D50" s="4"/>
      <c r="E50" s="4"/>
      <c r="F50" s="113"/>
      <c r="G50" s="113"/>
      <c r="H50" s="113"/>
      <c r="I50" s="122"/>
      <c r="J50" s="113"/>
      <c r="K50" s="122"/>
      <c r="L50" s="113"/>
      <c r="M50" s="122"/>
      <c r="N50" s="113"/>
      <c r="O50" s="122"/>
      <c r="P50" s="113"/>
      <c r="Q50" s="5"/>
    </row>
    <row r="51" spans="2:17" x14ac:dyDescent="0.2">
      <c r="B51" s="2">
        <v>1</v>
      </c>
      <c r="D51" s="4" t="s">
        <v>38</v>
      </c>
      <c r="E51" s="6"/>
      <c r="F51" s="39">
        <f>F33</f>
        <v>7.5941191403927339</v>
      </c>
      <c r="G51" s="40"/>
      <c r="H51" s="39">
        <f>H33</f>
        <v>9.8632509870917744</v>
      </c>
      <c r="I51" s="40"/>
      <c r="J51" s="39">
        <f>J33</f>
        <v>10.529781851389773</v>
      </c>
      <c r="K51" s="39"/>
      <c r="L51" s="39">
        <f>L33</f>
        <v>11.634034558943034</v>
      </c>
      <c r="M51" s="40"/>
      <c r="N51" s="39">
        <f>N33</f>
        <v>12.103163905894219</v>
      </c>
      <c r="O51" s="39"/>
      <c r="P51" s="39">
        <f>P33</f>
        <v>12.517576979877369</v>
      </c>
      <c r="Q51" s="4"/>
    </row>
    <row r="52" spans="2:17" x14ac:dyDescent="0.2">
      <c r="B52" s="2">
        <v>2</v>
      </c>
      <c r="D52" s="4" t="s">
        <v>39</v>
      </c>
      <c r="E52" s="6"/>
      <c r="F52" s="39">
        <v>0</v>
      </c>
      <c r="G52" s="40"/>
      <c r="H52" s="39">
        <v>0</v>
      </c>
      <c r="I52" s="40"/>
      <c r="J52" s="39">
        <v>0</v>
      </c>
      <c r="K52" s="39"/>
      <c r="L52" s="39">
        <v>0</v>
      </c>
      <c r="M52" s="40"/>
      <c r="N52" s="39">
        <v>0</v>
      </c>
      <c r="O52" s="39"/>
      <c r="P52" s="39">
        <v>0</v>
      </c>
      <c r="Q52" s="4"/>
    </row>
    <row r="53" spans="2:17" x14ac:dyDescent="0.2">
      <c r="B53" s="2">
        <v>3</v>
      </c>
      <c r="D53" s="4" t="s">
        <v>40</v>
      </c>
      <c r="E53" s="6"/>
      <c r="F53" s="41">
        <f>SUM(F51:F52)</f>
        <v>7.5941191403927339</v>
      </c>
      <c r="G53" s="40"/>
      <c r="H53" s="41">
        <f>SUM(H51:H52)</f>
        <v>9.8632509870917744</v>
      </c>
      <c r="I53" s="40"/>
      <c r="J53" s="41">
        <f>SUM(J51:J52)</f>
        <v>10.529781851389773</v>
      </c>
      <c r="K53" s="39"/>
      <c r="L53" s="41">
        <f>SUM(L51:L52)</f>
        <v>11.634034558943034</v>
      </c>
      <c r="M53" s="40"/>
      <c r="N53" s="41">
        <f>SUM(N51:N52)</f>
        <v>12.103163905894219</v>
      </c>
      <c r="O53" s="39"/>
      <c r="P53" s="41">
        <f>SUM(P51:P52)</f>
        <v>12.517576979877369</v>
      </c>
      <c r="Q53" s="4"/>
    </row>
    <row r="54" spans="2:17" x14ac:dyDescent="0.2">
      <c r="B54" s="2">
        <v>4</v>
      </c>
      <c r="D54" s="4" t="s">
        <v>41</v>
      </c>
      <c r="E54" s="6"/>
      <c r="F54" s="79">
        <f>F43</f>
        <v>26.5</v>
      </c>
      <c r="G54" s="80" t="s">
        <v>32</v>
      </c>
      <c r="H54" s="79">
        <f>H43</f>
        <v>26.5</v>
      </c>
      <c r="I54" s="80" t="s">
        <v>32</v>
      </c>
      <c r="J54" s="79">
        <f>J43</f>
        <v>26.5</v>
      </c>
      <c r="K54" s="79" t="s">
        <v>32</v>
      </c>
      <c r="L54" s="79">
        <f>L43</f>
        <v>26.5</v>
      </c>
      <c r="M54" s="80" t="s">
        <v>32</v>
      </c>
      <c r="N54" s="79">
        <f>N43</f>
        <v>26.5</v>
      </c>
      <c r="O54" s="79" t="s">
        <v>32</v>
      </c>
      <c r="P54" s="79">
        <f>P43</f>
        <v>26.5</v>
      </c>
      <c r="Q54" s="1" t="s">
        <v>32</v>
      </c>
    </row>
    <row r="55" spans="2:17" x14ac:dyDescent="0.2">
      <c r="B55" s="2">
        <v>5</v>
      </c>
      <c r="C55" s="1" t="s">
        <v>22</v>
      </c>
      <c r="D55" s="47" t="s">
        <v>42</v>
      </c>
      <c r="E55" s="48" t="s">
        <v>27</v>
      </c>
      <c r="F55" s="114">
        <f>F53*F54/100</f>
        <v>2.0124415722040747</v>
      </c>
      <c r="G55" s="115" t="s">
        <v>27</v>
      </c>
      <c r="H55" s="114">
        <f>H53*H54/100</f>
        <v>2.6137615115793205</v>
      </c>
      <c r="I55" s="115" t="s">
        <v>27</v>
      </c>
      <c r="J55" s="114">
        <f>J53*J54/100</f>
        <v>2.7903921906182898</v>
      </c>
      <c r="K55" s="115" t="s">
        <v>27</v>
      </c>
      <c r="L55" s="114">
        <f>L53*L54/100</f>
        <v>3.083019158119904</v>
      </c>
      <c r="M55" s="115" t="s">
        <v>27</v>
      </c>
      <c r="N55" s="114">
        <f>N53*N54/100</f>
        <v>3.2073384350619683</v>
      </c>
      <c r="O55" s="115" t="s">
        <v>27</v>
      </c>
      <c r="P55" s="114">
        <f>P53*P54/100</f>
        <v>3.3171578996675026</v>
      </c>
    </row>
    <row r="56" spans="2:17" x14ac:dyDescent="0.2">
      <c r="B56" s="2"/>
      <c r="D56" s="4"/>
      <c r="E56" s="6"/>
      <c r="F56" s="81"/>
      <c r="G56" s="80"/>
      <c r="H56" s="81"/>
      <c r="I56" s="80"/>
      <c r="J56" s="81"/>
      <c r="K56" s="79"/>
      <c r="L56" s="81"/>
      <c r="M56" s="80"/>
      <c r="N56" s="81"/>
      <c r="O56" s="79"/>
      <c r="P56" s="81"/>
      <c r="Q56" s="4"/>
    </row>
    <row r="57" spans="2:17" x14ac:dyDescent="0.2">
      <c r="B57" s="49" t="s">
        <v>7</v>
      </c>
    </row>
    <row r="59" spans="2:17" ht="22.5" x14ac:dyDescent="0.2">
      <c r="B59" s="36" t="s">
        <v>10</v>
      </c>
      <c r="D59" s="37" t="s">
        <v>11</v>
      </c>
      <c r="F59" s="31">
        <f>F$9</f>
        <v>2024</v>
      </c>
      <c r="H59" s="31">
        <f>H$9</f>
        <v>2025</v>
      </c>
      <c r="I59" s="32"/>
      <c r="J59" s="31">
        <f>J$9</f>
        <v>2026</v>
      </c>
      <c r="K59" s="32"/>
      <c r="L59" s="31">
        <f>L$9</f>
        <v>2027</v>
      </c>
      <c r="M59" s="32"/>
      <c r="N59" s="31">
        <f>N$9</f>
        <v>2028</v>
      </c>
      <c r="O59" s="32"/>
      <c r="P59" s="31">
        <f>P$9</f>
        <v>2029</v>
      </c>
      <c r="Q59" s="3"/>
    </row>
    <row r="60" spans="2:17" x14ac:dyDescent="0.2">
      <c r="F60" s="33" t="s">
        <v>12</v>
      </c>
      <c r="H60" s="33" t="s">
        <v>12</v>
      </c>
      <c r="I60" s="2"/>
      <c r="J60" s="33" t="s">
        <v>13</v>
      </c>
      <c r="K60" s="2"/>
      <c r="L60" s="33" t="s">
        <v>35</v>
      </c>
      <c r="M60" s="2"/>
      <c r="N60" s="33" t="s">
        <v>36</v>
      </c>
      <c r="O60" s="2"/>
      <c r="P60" s="33" t="s">
        <v>16</v>
      </c>
      <c r="Q60" s="2"/>
    </row>
    <row r="61" spans="2:17" x14ac:dyDescent="0.2">
      <c r="D61" s="38" t="s">
        <v>37</v>
      </c>
      <c r="E61" s="4"/>
      <c r="F61" s="39"/>
      <c r="G61" s="4"/>
      <c r="H61" s="39"/>
      <c r="I61" s="4"/>
      <c r="J61" s="39"/>
      <c r="K61" s="4"/>
      <c r="L61" s="39"/>
      <c r="M61" s="4"/>
      <c r="N61" s="39"/>
      <c r="O61" s="4"/>
      <c r="P61" s="39"/>
      <c r="Q61" s="4"/>
    </row>
    <row r="62" spans="2:17" x14ac:dyDescent="0.2">
      <c r="D62" s="4"/>
      <c r="E62" s="4"/>
      <c r="F62" s="39"/>
      <c r="G62" s="4"/>
      <c r="H62" s="39"/>
      <c r="I62" s="5"/>
      <c r="J62" s="39"/>
      <c r="K62" s="5"/>
      <c r="L62" s="39"/>
      <c r="M62" s="5"/>
      <c r="N62" s="39"/>
      <c r="O62" s="5"/>
      <c r="P62" s="39"/>
      <c r="Q62" s="5"/>
    </row>
    <row r="63" spans="2:17" x14ac:dyDescent="0.2">
      <c r="B63" s="2">
        <v>1</v>
      </c>
      <c r="D63" s="4" t="s">
        <v>38</v>
      </c>
      <c r="E63" s="6"/>
      <c r="F63" s="39">
        <v>1.1557265689529729E-2</v>
      </c>
      <c r="G63" s="40"/>
      <c r="H63" s="39">
        <v>1.5010590446759946E-2</v>
      </c>
      <c r="I63" s="40"/>
      <c r="J63" s="39">
        <v>1.6024964088594256E-2</v>
      </c>
      <c r="K63" s="39"/>
      <c r="L63" s="39">
        <v>1.7705493679142079E-2</v>
      </c>
      <c r="M63" s="40"/>
      <c r="N63" s="39">
        <v>1.841944778036652E-2</v>
      </c>
      <c r="O63" s="39"/>
      <c r="P63" s="39">
        <v>1.905013080135878E-2</v>
      </c>
      <c r="Q63" s="4"/>
    </row>
    <row r="64" spans="2:17" x14ac:dyDescent="0.2">
      <c r="B64" s="2">
        <v>2</v>
      </c>
      <c r="D64" s="4" t="s">
        <v>39</v>
      </c>
      <c r="E64" s="6"/>
      <c r="F64" s="79">
        <v>0</v>
      </c>
      <c r="G64" s="80"/>
      <c r="H64" s="79">
        <v>0</v>
      </c>
      <c r="I64" s="80"/>
      <c r="J64" s="79">
        <v>0</v>
      </c>
      <c r="K64" s="79"/>
      <c r="L64" s="79">
        <v>0</v>
      </c>
      <c r="M64" s="80"/>
      <c r="N64" s="79">
        <v>0</v>
      </c>
      <c r="O64" s="79"/>
      <c r="P64" s="79">
        <v>0</v>
      </c>
      <c r="Q64" s="4"/>
    </row>
    <row r="65" spans="2:17" x14ac:dyDescent="0.2">
      <c r="B65" s="2">
        <v>3</v>
      </c>
      <c r="D65" s="4" t="s">
        <v>40</v>
      </c>
      <c r="E65" s="6"/>
      <c r="F65" s="41">
        <f>SUM(F63:F64)</f>
        <v>1.1557265689529729E-2</v>
      </c>
      <c r="G65" s="40"/>
      <c r="H65" s="41">
        <f>SUM(H63:H64)</f>
        <v>1.5010590446759946E-2</v>
      </c>
      <c r="I65" s="40"/>
      <c r="J65" s="41">
        <f>SUM(J63:J64)</f>
        <v>1.6024964088594256E-2</v>
      </c>
      <c r="K65" s="39"/>
      <c r="L65" s="41">
        <f>SUM(L63:L64)</f>
        <v>1.7705493679142079E-2</v>
      </c>
      <c r="M65" s="40"/>
      <c r="N65" s="41">
        <f>SUM(N63:N64)</f>
        <v>1.841944778036652E-2</v>
      </c>
      <c r="O65" s="39"/>
      <c r="P65" s="41">
        <f>SUM(P63:P64)</f>
        <v>1.905013080135878E-2</v>
      </c>
      <c r="Q65" s="4"/>
    </row>
    <row r="66" spans="2:17" x14ac:dyDescent="0.2">
      <c r="B66" s="2">
        <v>4</v>
      </c>
      <c r="D66" s="4" t="s">
        <v>41</v>
      </c>
      <c r="E66" s="6"/>
      <c r="F66" s="39">
        <f>F43</f>
        <v>26.5</v>
      </c>
      <c r="G66" s="6" t="s">
        <v>32</v>
      </c>
      <c r="H66" s="39">
        <f>H43</f>
        <v>26.5</v>
      </c>
      <c r="I66" s="6" t="s">
        <v>32</v>
      </c>
      <c r="J66" s="39">
        <f>J43</f>
        <v>26.5</v>
      </c>
      <c r="K66" s="4" t="s">
        <v>32</v>
      </c>
      <c r="L66" s="39">
        <f>L43</f>
        <v>26.5</v>
      </c>
      <c r="M66" s="6" t="s">
        <v>32</v>
      </c>
      <c r="N66" s="39">
        <f>N43</f>
        <v>26.5</v>
      </c>
      <c r="O66" s="4" t="s">
        <v>32</v>
      </c>
      <c r="P66" s="39">
        <f>P43</f>
        <v>26.5</v>
      </c>
      <c r="Q66" s="1" t="s">
        <v>32</v>
      </c>
    </row>
    <row r="67" spans="2:17" x14ac:dyDescent="0.2">
      <c r="B67" s="2">
        <v>7</v>
      </c>
      <c r="C67" s="1" t="s">
        <v>22</v>
      </c>
      <c r="D67" s="47" t="s">
        <v>42</v>
      </c>
      <c r="E67" s="48" t="s">
        <v>27</v>
      </c>
      <c r="F67" s="83">
        <f>F65*F66/100</f>
        <v>3.0626754077253781E-3</v>
      </c>
      <c r="G67" s="84" t="s">
        <v>27</v>
      </c>
      <c r="H67" s="83">
        <f>H65*H66/100</f>
        <v>3.9778064683913851E-3</v>
      </c>
      <c r="I67" s="84"/>
      <c r="J67" s="83">
        <f>J65*J66/100</f>
        <v>4.2466154834774781E-3</v>
      </c>
      <c r="K67" s="84"/>
      <c r="L67" s="83">
        <f>L65*L66/100</f>
        <v>4.6919558249726503E-3</v>
      </c>
      <c r="M67" s="84"/>
      <c r="N67" s="83">
        <f>N65*N66/100</f>
        <v>4.8811536617971276E-3</v>
      </c>
      <c r="O67" s="84"/>
      <c r="P67" s="83">
        <f>P65*P66/100</f>
        <v>5.0482846623600766E-3</v>
      </c>
    </row>
    <row r="69" spans="2:17" x14ac:dyDescent="0.2">
      <c r="B69" s="49" t="s">
        <v>8</v>
      </c>
      <c r="G69" s="50"/>
      <c r="I69" s="50"/>
      <c r="K69" s="50"/>
      <c r="M69" s="50"/>
      <c r="O69" s="50"/>
    </row>
    <row r="70" spans="2:17" x14ac:dyDescent="0.2">
      <c r="G70" s="50"/>
      <c r="I70" s="50"/>
      <c r="K70" s="50"/>
      <c r="M70" s="50"/>
      <c r="O70" s="50"/>
    </row>
    <row r="71" spans="2:17" ht="22.5" x14ac:dyDescent="0.2">
      <c r="B71" s="36" t="s">
        <v>10</v>
      </c>
      <c r="D71" s="37" t="s">
        <v>11</v>
      </c>
      <c r="F71" s="31">
        <f>F$9</f>
        <v>2024</v>
      </c>
      <c r="H71" s="31">
        <f>H$9</f>
        <v>2025</v>
      </c>
      <c r="I71" s="32"/>
      <c r="J71" s="31">
        <f>J$9</f>
        <v>2026</v>
      </c>
      <c r="K71" s="32"/>
      <c r="L71" s="31">
        <f>L$9</f>
        <v>2027</v>
      </c>
      <c r="M71" s="32"/>
      <c r="N71" s="31">
        <f>N$9</f>
        <v>2028</v>
      </c>
      <c r="O71" s="32"/>
      <c r="P71" s="31">
        <f>P$9</f>
        <v>2029</v>
      </c>
      <c r="Q71" s="3"/>
    </row>
    <row r="72" spans="2:17" x14ac:dyDescent="0.2">
      <c r="F72" s="33" t="s">
        <v>12</v>
      </c>
      <c r="H72" s="33" t="s">
        <v>12</v>
      </c>
      <c r="I72" s="2"/>
      <c r="J72" s="33" t="s">
        <v>13</v>
      </c>
      <c r="K72" s="2"/>
      <c r="L72" s="33" t="s">
        <v>35</v>
      </c>
      <c r="M72" s="2"/>
      <c r="N72" s="33" t="s">
        <v>36</v>
      </c>
      <c r="O72" s="2"/>
      <c r="P72" s="33" t="s">
        <v>16</v>
      </c>
      <c r="Q72" s="2"/>
    </row>
    <row r="73" spans="2:17" x14ac:dyDescent="0.2">
      <c r="D73" s="38" t="s">
        <v>37</v>
      </c>
      <c r="E73" s="38"/>
      <c r="F73" s="51"/>
      <c r="G73" s="4"/>
      <c r="H73" s="39"/>
      <c r="I73" s="4"/>
      <c r="J73" s="39"/>
      <c r="K73" s="4"/>
      <c r="L73" s="39"/>
      <c r="M73" s="4"/>
      <c r="N73" s="39"/>
      <c r="O73" s="4"/>
      <c r="P73" s="39"/>
      <c r="Q73" s="4"/>
    </row>
    <row r="74" spans="2:17" x14ac:dyDescent="0.2">
      <c r="D74" s="4"/>
      <c r="E74" s="4"/>
      <c r="F74" s="39"/>
      <c r="G74" s="4"/>
      <c r="H74" s="39"/>
      <c r="I74" s="5"/>
      <c r="J74" s="39"/>
      <c r="K74" s="5"/>
      <c r="L74" s="39"/>
      <c r="M74" s="5"/>
      <c r="N74" s="39"/>
      <c r="O74" s="5"/>
      <c r="P74" s="39"/>
      <c r="Q74" s="5"/>
    </row>
    <row r="75" spans="2:17" x14ac:dyDescent="0.2">
      <c r="B75" s="2">
        <v>1</v>
      </c>
      <c r="D75" s="4" t="s">
        <v>38</v>
      </c>
      <c r="E75" s="4"/>
      <c r="F75" s="39">
        <f>F35</f>
        <v>2.904418167456269</v>
      </c>
      <c r="G75" s="40"/>
      <c r="H75" s="39">
        <f>H35</f>
        <v>3.7722617761839352</v>
      </c>
      <c r="I75" s="40"/>
      <c r="J75" s="39">
        <f>J35</f>
        <v>4.0271806569189694</v>
      </c>
      <c r="K75" s="40"/>
      <c r="L75" s="39">
        <f>L35</f>
        <v>4.4495089830867096</v>
      </c>
      <c r="M75" s="40"/>
      <c r="N75" s="39">
        <f>N35</f>
        <v>4.6289304239388249</v>
      </c>
      <c r="O75" s="40"/>
      <c r="P75" s="39">
        <f>P35</f>
        <v>4.7874252853778625</v>
      </c>
      <c r="Q75" s="4"/>
    </row>
    <row r="76" spans="2:17" x14ac:dyDescent="0.2">
      <c r="B76" s="2">
        <v>2</v>
      </c>
      <c r="D76" s="4" t="s">
        <v>41</v>
      </c>
      <c r="E76" s="4"/>
      <c r="F76" s="40">
        <v>0</v>
      </c>
      <c r="G76" s="6" t="s">
        <v>32</v>
      </c>
      <c r="H76" s="40">
        <v>0</v>
      </c>
      <c r="I76" s="6" t="s">
        <v>32</v>
      </c>
      <c r="J76" s="40">
        <v>0</v>
      </c>
      <c r="K76" s="6" t="s">
        <v>32</v>
      </c>
      <c r="L76" s="40">
        <v>0</v>
      </c>
      <c r="M76" s="6" t="s">
        <v>32</v>
      </c>
      <c r="N76" s="40">
        <v>0</v>
      </c>
      <c r="O76" s="6" t="s">
        <v>32</v>
      </c>
      <c r="P76" s="40">
        <v>0</v>
      </c>
      <c r="Q76" s="1" t="s">
        <v>32</v>
      </c>
    </row>
    <row r="77" spans="2:17" x14ac:dyDescent="0.2">
      <c r="B77" s="2">
        <v>3</v>
      </c>
      <c r="C77" s="1" t="s">
        <v>22</v>
      </c>
      <c r="D77" s="47" t="s">
        <v>42</v>
      </c>
      <c r="E77" s="48" t="s">
        <v>27</v>
      </c>
      <c r="F77" s="85">
        <f>F75*F76/100</f>
        <v>0</v>
      </c>
      <c r="G77" s="82" t="s">
        <v>27</v>
      </c>
      <c r="H77" s="85">
        <f>H75*H76/100</f>
        <v>0</v>
      </c>
      <c r="I77" s="82" t="s">
        <v>27</v>
      </c>
      <c r="J77" s="85">
        <f>J75*J76/100</f>
        <v>0</v>
      </c>
      <c r="K77" s="82" t="s">
        <v>27</v>
      </c>
      <c r="L77" s="85">
        <f>L75*L76/100</f>
        <v>0</v>
      </c>
      <c r="M77" s="82" t="s">
        <v>27</v>
      </c>
      <c r="N77" s="85">
        <f>N75*N76/100</f>
        <v>0</v>
      </c>
      <c r="O77" s="82" t="s">
        <v>27</v>
      </c>
      <c r="P77" s="85">
        <f>P75*P76/100</f>
        <v>0</v>
      </c>
    </row>
    <row r="78" spans="2:17" x14ac:dyDescent="0.2">
      <c r="B78" s="2"/>
      <c r="D78" s="4"/>
      <c r="E78" s="4"/>
      <c r="F78" s="39"/>
      <c r="G78" s="6"/>
      <c r="H78" s="123"/>
      <c r="I78" s="6"/>
      <c r="J78" s="123"/>
      <c r="K78" s="6"/>
      <c r="L78" s="123"/>
      <c r="M78" s="6"/>
      <c r="N78" s="123"/>
      <c r="O78" s="6"/>
      <c r="P78" s="123"/>
      <c r="Q78" s="4"/>
    </row>
    <row r="79" spans="2:17" x14ac:dyDescent="0.2">
      <c r="B79" s="2"/>
      <c r="D79" s="44"/>
      <c r="E79" s="44"/>
      <c r="F79" s="53"/>
      <c r="G79" s="4"/>
      <c r="H79" s="40"/>
      <c r="I79" s="6"/>
      <c r="J79" s="40"/>
      <c r="K79" s="6"/>
      <c r="L79" s="40"/>
      <c r="M79" s="6"/>
      <c r="N79" s="40"/>
      <c r="O79" s="6"/>
      <c r="P79" s="40"/>
      <c r="Q79" s="7"/>
    </row>
    <row r="80" spans="2:17" x14ac:dyDescent="0.2">
      <c r="B80" s="2"/>
      <c r="D80" s="54" t="s">
        <v>43</v>
      </c>
      <c r="E80" s="54"/>
      <c r="F80" s="55"/>
      <c r="G80" s="6"/>
      <c r="H80" s="40"/>
      <c r="I80" s="6"/>
      <c r="J80" s="40"/>
      <c r="K80" s="6"/>
      <c r="L80" s="40"/>
      <c r="M80" s="6"/>
      <c r="N80" s="40"/>
      <c r="O80" s="6"/>
      <c r="P80" s="40"/>
      <c r="Q80" s="7"/>
    </row>
    <row r="81" spans="2:17" x14ac:dyDescent="0.2">
      <c r="B81" s="2"/>
      <c r="D81" s="44"/>
      <c r="E81" s="44"/>
      <c r="F81" s="53"/>
      <c r="G81" s="6"/>
      <c r="H81" s="40"/>
      <c r="I81" s="6"/>
      <c r="J81" s="40"/>
      <c r="K81" s="6"/>
      <c r="L81" s="40"/>
      <c r="M81" s="6"/>
      <c r="N81" s="40"/>
      <c r="O81" s="6"/>
      <c r="P81" s="40"/>
      <c r="Q81" s="7"/>
    </row>
    <row r="82" spans="2:17" x14ac:dyDescent="0.2">
      <c r="B82" s="2">
        <v>4</v>
      </c>
      <c r="D82" s="4" t="s">
        <v>44</v>
      </c>
      <c r="E82" s="4"/>
      <c r="F82" s="39">
        <v>5.3805904826181985</v>
      </c>
      <c r="G82" s="40"/>
      <c r="H82" s="39">
        <v>5.7271862597764533</v>
      </c>
      <c r="I82" s="40"/>
      <c r="J82" s="39">
        <v>5.6353582252313057</v>
      </c>
      <c r="K82" s="40"/>
      <c r="L82" s="39">
        <v>5.5435301906861554</v>
      </c>
      <c r="M82" s="40"/>
      <c r="N82" s="39">
        <v>5.4517021561410051</v>
      </c>
      <c r="O82" s="40"/>
      <c r="P82" s="39">
        <v>5.3598741215958539</v>
      </c>
      <c r="Q82" s="4"/>
    </row>
    <row r="83" spans="2:17" x14ac:dyDescent="0.2">
      <c r="B83" s="2">
        <v>5</v>
      </c>
      <c r="D83" s="4" t="s">
        <v>45</v>
      </c>
      <c r="E83" s="6"/>
      <c r="F83" s="40">
        <v>0</v>
      </c>
      <c r="G83" s="6" t="s">
        <v>32</v>
      </c>
      <c r="H83" s="40">
        <v>0</v>
      </c>
      <c r="I83" s="6" t="s">
        <v>32</v>
      </c>
      <c r="J83" s="40">
        <v>0</v>
      </c>
      <c r="K83" s="6" t="s">
        <v>32</v>
      </c>
      <c r="L83" s="40">
        <v>0</v>
      </c>
      <c r="M83" s="6" t="s">
        <v>32</v>
      </c>
      <c r="N83" s="40">
        <v>0</v>
      </c>
      <c r="O83" s="6" t="s">
        <v>32</v>
      </c>
      <c r="P83" s="40">
        <v>0</v>
      </c>
      <c r="Q83" s="6" t="s">
        <v>32</v>
      </c>
    </row>
    <row r="84" spans="2:17" x14ac:dyDescent="0.2">
      <c r="B84" s="2">
        <v>6</v>
      </c>
      <c r="D84" s="47" t="s">
        <v>46</v>
      </c>
      <c r="E84" s="48" t="s">
        <v>27</v>
      </c>
      <c r="F84" s="52">
        <f>F82*F83/100</f>
        <v>0</v>
      </c>
      <c r="G84" s="48" t="s">
        <v>27</v>
      </c>
      <c r="H84" s="52">
        <f>H82*H83/100</f>
        <v>0</v>
      </c>
      <c r="I84" s="48" t="s">
        <v>27</v>
      </c>
      <c r="J84" s="52">
        <f>J82*J83/100</f>
        <v>0</v>
      </c>
      <c r="K84" s="48" t="s">
        <v>27</v>
      </c>
      <c r="L84" s="52">
        <f>L82*L83/100</f>
        <v>0</v>
      </c>
      <c r="M84" s="48" t="s">
        <v>27</v>
      </c>
      <c r="N84" s="52">
        <f>N82*N83/100</f>
        <v>0</v>
      </c>
      <c r="O84" s="48" t="s">
        <v>27</v>
      </c>
      <c r="P84" s="52">
        <f>P82*P83/100</f>
        <v>0</v>
      </c>
      <c r="Q84" s="4"/>
    </row>
    <row r="85" spans="2:17" x14ac:dyDescent="0.2">
      <c r="B85" s="2"/>
      <c r="D85" s="4"/>
      <c r="E85" s="4"/>
      <c r="F85" s="39"/>
      <c r="G85" s="4"/>
      <c r="H85" s="40"/>
      <c r="I85" s="6"/>
      <c r="J85" s="40"/>
      <c r="K85" s="6"/>
      <c r="L85" s="40"/>
      <c r="M85" s="6"/>
      <c r="N85" s="40"/>
      <c r="O85" s="6"/>
      <c r="P85" s="40"/>
      <c r="Q85" s="7"/>
    </row>
    <row r="86" spans="2:17" x14ac:dyDescent="0.2">
      <c r="H86" s="56"/>
      <c r="I86" s="10"/>
      <c r="J86" s="56"/>
      <c r="K86" s="10"/>
      <c r="L86" s="56"/>
      <c r="M86" s="10"/>
      <c r="N86" s="56"/>
      <c r="O86" s="10"/>
      <c r="P86" s="56"/>
    </row>
    <row r="87" spans="2:17" ht="12" thickBot="1" x14ac:dyDescent="0.25">
      <c r="B87" s="2">
        <v>7</v>
      </c>
      <c r="D87" s="49" t="s">
        <v>47</v>
      </c>
      <c r="E87" s="48" t="s">
        <v>27</v>
      </c>
      <c r="F87" s="86">
        <f>F77+F84</f>
        <v>0</v>
      </c>
      <c r="G87" s="82" t="s">
        <v>27</v>
      </c>
      <c r="H87" s="86">
        <f>H77+H84</f>
        <v>0</v>
      </c>
      <c r="I87" s="82" t="s">
        <v>27</v>
      </c>
      <c r="J87" s="86">
        <f>J77+J84</f>
        <v>0</v>
      </c>
      <c r="K87" s="82" t="s">
        <v>27</v>
      </c>
      <c r="L87" s="86">
        <f>L77+L84</f>
        <v>0</v>
      </c>
      <c r="M87" s="82" t="s">
        <v>27</v>
      </c>
      <c r="N87" s="86">
        <f>N77+N84</f>
        <v>0</v>
      </c>
      <c r="O87" s="82" t="s">
        <v>27</v>
      </c>
      <c r="P87" s="86">
        <f>P77+P84</f>
        <v>0</v>
      </c>
    </row>
    <row r="88" spans="2:17" ht="12" thickTop="1" x14ac:dyDescent="0.2"/>
  </sheetData>
  <mergeCells count="7">
    <mergeCell ref="B16:D16"/>
    <mergeCell ref="B1:P1"/>
    <mergeCell ref="B2:P2"/>
    <mergeCell ref="B3:P3"/>
    <mergeCell ref="B4:P4"/>
    <mergeCell ref="B5:P5"/>
    <mergeCell ref="B6:P6"/>
  </mergeCells>
  <printOptions horizontalCentered="1"/>
  <pageMargins left="0.5" right="0.5" top="1.6" bottom="0.5" header="0.75" footer="0.5"/>
  <pageSetup scale="64" orientation="portrait" r:id="rId1"/>
  <headerFooter alignWithMargins="0"/>
  <rowBreaks count="1" manualBreakCount="1">
    <brk id="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11E5-DC1F-480D-A1CB-D3B57C9CC256}">
  <sheetPr>
    <tabColor rgb="FF00FF99"/>
    <pageSetUpPr fitToPage="1"/>
  </sheetPr>
  <dimension ref="A1:S72"/>
  <sheetViews>
    <sheetView tabSelected="1" topLeftCell="A51" zoomScaleNormal="100" workbookViewId="0">
      <selection activeCell="I71" sqref="A1:I71"/>
    </sheetView>
  </sheetViews>
  <sheetFormatPr defaultColWidth="11.7109375" defaultRowHeight="11.25" x14ac:dyDescent="0.2"/>
  <cols>
    <col min="1" max="1" width="16.7109375" style="1" bestFit="1" customWidth="1"/>
    <col min="2" max="6" width="11.7109375" style="1"/>
    <col min="7" max="7" width="15.28515625" style="1" customWidth="1"/>
    <col min="8" max="8" width="11.7109375" style="1"/>
    <col min="9" max="9" width="14.5703125" style="1" customWidth="1"/>
    <col min="10" max="10" width="3.28515625" style="1" customWidth="1"/>
    <col min="11" max="16384" width="11.7109375" style="1"/>
  </cols>
  <sheetData>
    <row r="1" spans="1:19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</row>
    <row r="2" spans="1:19" x14ac:dyDescent="0.2">
      <c r="A2" s="125"/>
      <c r="B2" s="125"/>
      <c r="C2" s="125"/>
      <c r="D2" s="125"/>
      <c r="E2" s="125"/>
      <c r="F2" s="125"/>
      <c r="G2" s="125"/>
      <c r="H2" s="125"/>
      <c r="I2" s="125"/>
    </row>
    <row r="3" spans="1:19" x14ac:dyDescent="0.2">
      <c r="A3" s="125" t="s">
        <v>48</v>
      </c>
      <c r="B3" s="125"/>
      <c r="C3" s="125"/>
      <c r="D3" s="125"/>
      <c r="E3" s="125"/>
      <c r="F3" s="125"/>
      <c r="G3" s="125"/>
      <c r="H3" s="125"/>
      <c r="I3" s="125"/>
    </row>
    <row r="4" spans="1:19" x14ac:dyDescent="0.2">
      <c r="A4" s="125" t="s">
        <v>2</v>
      </c>
      <c r="B4" s="125"/>
      <c r="C4" s="125"/>
      <c r="D4" s="125"/>
      <c r="E4" s="125"/>
      <c r="F4" s="125"/>
      <c r="G4" s="125"/>
      <c r="H4" s="125"/>
      <c r="I4" s="125"/>
    </row>
    <row r="5" spans="1:19" x14ac:dyDescent="0.2">
      <c r="A5" s="125" t="s">
        <v>3</v>
      </c>
      <c r="B5" s="125"/>
      <c r="C5" s="125"/>
      <c r="D5" s="125"/>
      <c r="E5" s="125"/>
      <c r="F5" s="125"/>
      <c r="G5" s="125"/>
      <c r="H5" s="125"/>
      <c r="I5" s="125"/>
    </row>
    <row r="6" spans="1:19" x14ac:dyDescent="0.2">
      <c r="A6" s="125" t="s">
        <v>4</v>
      </c>
      <c r="B6" s="125"/>
      <c r="C6" s="125"/>
      <c r="D6" s="125"/>
      <c r="E6" s="125"/>
      <c r="F6" s="125"/>
      <c r="G6" s="125"/>
      <c r="H6" s="125"/>
      <c r="I6" s="125"/>
    </row>
    <row r="8" spans="1:19" ht="12.75" customHeight="1" x14ac:dyDescent="0.2">
      <c r="A8" s="11">
        <v>2024</v>
      </c>
      <c r="B8" s="128" t="s">
        <v>49</v>
      </c>
      <c r="C8" s="2" t="s">
        <v>50</v>
      </c>
      <c r="D8" s="128" t="s">
        <v>51</v>
      </c>
      <c r="E8" s="128" t="s">
        <v>52</v>
      </c>
      <c r="F8" s="128" t="s">
        <v>53</v>
      </c>
      <c r="G8" s="128" t="s">
        <v>54</v>
      </c>
      <c r="I8" s="128" t="s">
        <v>55</v>
      </c>
    </row>
    <row r="9" spans="1:19" ht="12.75" customHeight="1" x14ac:dyDescent="0.2">
      <c r="A9" s="12" t="s">
        <v>56</v>
      </c>
      <c r="B9" s="128"/>
      <c r="C9" s="12" t="s">
        <v>57</v>
      </c>
      <c r="D9" s="128"/>
      <c r="E9" s="128"/>
      <c r="F9" s="128"/>
      <c r="G9" s="128"/>
      <c r="H9" s="12" t="s">
        <v>58</v>
      </c>
      <c r="I9" s="128"/>
      <c r="K9" s="13"/>
      <c r="L9" s="13"/>
      <c r="M9" s="13"/>
      <c r="N9" s="13"/>
      <c r="O9" s="13"/>
      <c r="P9" s="13"/>
      <c r="Q9" s="13"/>
      <c r="R9" s="13"/>
      <c r="S9" s="13"/>
    </row>
    <row r="10" spans="1:19" ht="12.75" customHeight="1" x14ac:dyDescent="0.2">
      <c r="A10" s="14">
        <v>1</v>
      </c>
      <c r="B10" s="9">
        <v>2.2113538482230064</v>
      </c>
      <c r="C10" s="15">
        <v>0</v>
      </c>
      <c r="D10" s="9">
        <f>B10+C10</f>
        <v>2.2113538482230064</v>
      </c>
      <c r="E10" s="15">
        <f>-C10/2</f>
        <v>0</v>
      </c>
      <c r="F10" s="9">
        <f>D10+E10</f>
        <v>2.2113538482230064</v>
      </c>
      <c r="G10" s="16">
        <v>0.04</v>
      </c>
      <c r="H10" s="9">
        <f>F10*G10+C10/2*2*G10</f>
        <v>8.8454153928920254E-2</v>
      </c>
      <c r="I10" s="9">
        <f>B10+C10-H10</f>
        <v>2.1228996942940861</v>
      </c>
      <c r="J10" s="17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2.75" customHeight="1" x14ac:dyDescent="0.2">
      <c r="A11" s="18" t="s">
        <v>59</v>
      </c>
      <c r="B11" s="87">
        <v>35.370147778012672</v>
      </c>
      <c r="C11" s="88">
        <v>0</v>
      </c>
      <c r="D11" s="87">
        <f>B11+C11</f>
        <v>35.370147778012672</v>
      </c>
      <c r="E11" s="88">
        <f>-C11/2</f>
        <v>0</v>
      </c>
      <c r="F11" s="87">
        <f>D11+E11</f>
        <v>35.370147778012672</v>
      </c>
      <c r="G11" s="89">
        <v>7.0000000000000007E-2</v>
      </c>
      <c r="H11" s="87">
        <f>F11*G11+C11/2*2*G11</f>
        <v>2.4759103444608872</v>
      </c>
      <c r="I11" s="87">
        <f>B11+C11-H11</f>
        <v>32.894237433551787</v>
      </c>
      <c r="J11" s="17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2.75" customHeight="1" x14ac:dyDescent="0.2">
      <c r="A12" s="18" t="s">
        <v>60</v>
      </c>
      <c r="B12" s="87">
        <v>4.5565984231718745E-2</v>
      </c>
      <c r="C12" s="88">
        <v>0</v>
      </c>
      <c r="D12" s="87">
        <f>B12+C12</f>
        <v>4.5565984231718745E-2</v>
      </c>
      <c r="E12" s="88">
        <f>-C12/2</f>
        <v>0</v>
      </c>
      <c r="F12" s="87">
        <f>D12+E12</f>
        <v>4.5565984231718745E-2</v>
      </c>
      <c r="G12" s="89">
        <v>0.05</v>
      </c>
      <c r="H12" s="87">
        <f>F12*G12+C12/2*2*G12</f>
        <v>2.2782992115859373E-3</v>
      </c>
      <c r="I12" s="87">
        <f>B12+C12-H12</f>
        <v>4.3287685020132805E-2</v>
      </c>
      <c r="J12" s="17"/>
      <c r="K12" s="13"/>
      <c r="L12" s="13"/>
      <c r="M12" s="13"/>
      <c r="N12" s="13"/>
      <c r="O12" s="13"/>
      <c r="P12" s="13"/>
      <c r="Q12" s="13"/>
      <c r="R12" s="13"/>
      <c r="S12" s="13"/>
    </row>
    <row r="13" spans="1:19" x14ac:dyDescent="0.2">
      <c r="A13" s="14">
        <v>47</v>
      </c>
      <c r="B13" s="87">
        <v>144.26777831432651</v>
      </c>
      <c r="C13" s="88">
        <v>0</v>
      </c>
      <c r="D13" s="87">
        <f>B13+C13</f>
        <v>144.26777831432651</v>
      </c>
      <c r="E13" s="88">
        <f>-C13/2</f>
        <v>0</v>
      </c>
      <c r="F13" s="87">
        <f>D13+E13</f>
        <v>144.26777831432651</v>
      </c>
      <c r="G13" s="89">
        <v>0.08</v>
      </c>
      <c r="H13" s="87">
        <f>F13*G13+C13/2*2*G13</f>
        <v>11.541422265146121</v>
      </c>
      <c r="I13" s="87">
        <f>B13+C13-H13</f>
        <v>132.7263560491804</v>
      </c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2" thickBot="1" x14ac:dyDescent="0.25">
      <c r="A14" s="10" t="s">
        <v>61</v>
      </c>
      <c r="B14" s="90">
        <f t="shared" ref="B14:I14" si="0">SUM(B10:B13)</f>
        <v>181.89484592479391</v>
      </c>
      <c r="C14" s="90">
        <f t="shared" si="0"/>
        <v>0</v>
      </c>
      <c r="D14" s="90">
        <f t="shared" si="0"/>
        <v>181.89484592479391</v>
      </c>
      <c r="E14" s="90">
        <f t="shared" si="0"/>
        <v>0</v>
      </c>
      <c r="F14" s="90">
        <f t="shared" si="0"/>
        <v>181.89484592479391</v>
      </c>
      <c r="G14" s="90">
        <f t="shared" si="0"/>
        <v>0.24000000000000005</v>
      </c>
      <c r="H14" s="90">
        <f t="shared" si="0"/>
        <v>14.108065062747514</v>
      </c>
      <c r="I14" s="90">
        <f t="shared" si="0"/>
        <v>167.78678086204638</v>
      </c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2" thickTop="1" x14ac:dyDescent="0.2">
      <c r="B15" s="91"/>
      <c r="C15" s="91"/>
      <c r="D15" s="91"/>
      <c r="E15" s="91"/>
      <c r="F15" s="91"/>
      <c r="G15" s="91"/>
      <c r="H15" s="91"/>
      <c r="I15" s="91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2" thickBot="1" x14ac:dyDescent="0.25">
      <c r="A16" s="20"/>
      <c r="B16" s="26"/>
      <c r="C16" s="26"/>
      <c r="D16" s="26"/>
      <c r="E16" s="26"/>
      <c r="F16" s="92"/>
      <c r="G16" s="93" t="s">
        <v>62</v>
      </c>
      <c r="H16" s="94">
        <f>H14</f>
        <v>14.108065062747514</v>
      </c>
      <c r="I16" s="26"/>
      <c r="K16" s="19"/>
      <c r="L16" s="19"/>
      <c r="M16" s="19"/>
      <c r="N16" s="19"/>
      <c r="O16" s="19"/>
      <c r="P16" s="19"/>
      <c r="Q16" s="19"/>
      <c r="R16" s="19"/>
      <c r="S16" s="19"/>
    </row>
    <row r="17" spans="1:19" ht="12" thickTop="1" x14ac:dyDescent="0.2">
      <c r="A17" s="20"/>
      <c r="B17" s="26"/>
      <c r="C17" s="26"/>
      <c r="D17" s="26"/>
      <c r="E17" s="26"/>
      <c r="F17" s="26"/>
      <c r="G17" s="26"/>
      <c r="H17" s="95"/>
      <c r="I17" s="26"/>
      <c r="K17" s="19"/>
      <c r="L17" s="19"/>
      <c r="M17" s="19"/>
      <c r="N17" s="19"/>
      <c r="O17" s="19"/>
      <c r="P17" s="19"/>
      <c r="Q17" s="19"/>
      <c r="R17" s="19"/>
      <c r="S17" s="19"/>
    </row>
    <row r="18" spans="1:19" x14ac:dyDescent="0.2">
      <c r="B18" s="26"/>
      <c r="C18" s="26"/>
      <c r="D18" s="26"/>
      <c r="E18" s="26"/>
      <c r="F18" s="26"/>
      <c r="G18" s="26"/>
      <c r="H18" s="26"/>
      <c r="I18" s="26"/>
      <c r="K18" s="19"/>
      <c r="L18" s="19"/>
      <c r="M18" s="19"/>
      <c r="N18" s="19"/>
      <c r="O18" s="19"/>
      <c r="P18" s="19"/>
      <c r="Q18" s="19"/>
      <c r="R18" s="19"/>
      <c r="S18" s="19"/>
    </row>
    <row r="19" spans="1:19" ht="12.75" customHeight="1" x14ac:dyDescent="0.2">
      <c r="A19" s="11">
        <v>2025</v>
      </c>
      <c r="B19" s="126" t="s">
        <v>49</v>
      </c>
      <c r="C19" s="96" t="s">
        <v>50</v>
      </c>
      <c r="D19" s="126" t="s">
        <v>51</v>
      </c>
      <c r="E19" s="126" t="s">
        <v>52</v>
      </c>
      <c r="F19" s="126" t="s">
        <v>53</v>
      </c>
      <c r="G19" s="126" t="s">
        <v>54</v>
      </c>
      <c r="H19" s="26"/>
      <c r="I19" s="126" t="s">
        <v>55</v>
      </c>
      <c r="K19" s="19"/>
      <c r="L19" s="19"/>
      <c r="M19" s="19"/>
      <c r="N19" s="19"/>
      <c r="O19" s="19"/>
      <c r="P19" s="19"/>
      <c r="Q19" s="19"/>
      <c r="R19" s="19"/>
      <c r="S19" s="19"/>
    </row>
    <row r="20" spans="1:19" x14ac:dyDescent="0.2">
      <c r="A20" s="12" t="s">
        <v>56</v>
      </c>
      <c r="B20" s="127"/>
      <c r="C20" s="97" t="s">
        <v>57</v>
      </c>
      <c r="D20" s="127"/>
      <c r="E20" s="127"/>
      <c r="F20" s="127"/>
      <c r="G20" s="127"/>
      <c r="H20" s="97" t="s">
        <v>58</v>
      </c>
      <c r="I20" s="127"/>
      <c r="K20" s="19"/>
      <c r="L20" s="19"/>
      <c r="M20" s="19"/>
      <c r="N20" s="19"/>
      <c r="O20" s="19"/>
      <c r="P20" s="19"/>
      <c r="Q20" s="19"/>
      <c r="R20" s="19"/>
      <c r="S20" s="19"/>
    </row>
    <row r="21" spans="1:19" x14ac:dyDescent="0.2">
      <c r="A21" s="23">
        <v>1</v>
      </c>
      <c r="B21" s="87">
        <f>I10</f>
        <v>2.1228996942940861</v>
      </c>
      <c r="C21" s="88">
        <v>0</v>
      </c>
      <c r="D21" s="87">
        <f>B21+C21</f>
        <v>2.1228996942940861</v>
      </c>
      <c r="E21" s="88">
        <f>-C21/2</f>
        <v>0</v>
      </c>
      <c r="F21" s="87">
        <f>D21+E21</f>
        <v>2.1228996942940861</v>
      </c>
      <c r="G21" s="89">
        <v>0.04</v>
      </c>
      <c r="H21" s="87">
        <f>F21*G21+C21/2*2*G21</f>
        <v>8.4915987771763443E-2</v>
      </c>
      <c r="I21" s="87">
        <f>B21+C21-H21</f>
        <v>2.0379837065223225</v>
      </c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">
      <c r="A22" s="18" t="s">
        <v>59</v>
      </c>
      <c r="B22" s="87">
        <f>I11</f>
        <v>32.894237433551787</v>
      </c>
      <c r="C22" s="88">
        <v>0</v>
      </c>
      <c r="D22" s="87">
        <f>B22+C22</f>
        <v>32.894237433551787</v>
      </c>
      <c r="E22" s="88">
        <f>-C22/2</f>
        <v>0</v>
      </c>
      <c r="F22" s="87">
        <f>D22+E22</f>
        <v>32.894237433551787</v>
      </c>
      <c r="G22" s="89">
        <v>7.0000000000000007E-2</v>
      </c>
      <c r="H22" s="87">
        <f>F22*G22+C22/2*2*G22</f>
        <v>2.3025966203486252</v>
      </c>
      <c r="I22" s="87">
        <f>B22+C22-H22</f>
        <v>30.591640813203163</v>
      </c>
      <c r="K22" s="19"/>
      <c r="L22" s="19"/>
      <c r="M22" s="19"/>
      <c r="N22" s="19"/>
      <c r="O22" s="19"/>
      <c r="P22" s="19"/>
      <c r="Q22" s="19"/>
      <c r="R22" s="19"/>
      <c r="S22" s="19"/>
    </row>
    <row r="23" spans="1:19" x14ac:dyDescent="0.2">
      <c r="A23" s="18" t="s">
        <v>60</v>
      </c>
      <c r="B23" s="87">
        <f>I12</f>
        <v>4.3287685020132805E-2</v>
      </c>
      <c r="C23" s="88">
        <v>0</v>
      </c>
      <c r="D23" s="87">
        <f>B23+C23</f>
        <v>4.3287685020132805E-2</v>
      </c>
      <c r="E23" s="88">
        <f>-C23/2</f>
        <v>0</v>
      </c>
      <c r="F23" s="87">
        <f>D23+E23</f>
        <v>4.3287685020132805E-2</v>
      </c>
      <c r="G23" s="89">
        <v>0.05</v>
      </c>
      <c r="H23" s="87">
        <f>F23*G23+C23/2*2*G23</f>
        <v>2.1643842510066405E-3</v>
      </c>
      <c r="I23" s="87">
        <f>B23+C23-H23</f>
        <v>4.1123300769126167E-2</v>
      </c>
      <c r="K23" s="19"/>
      <c r="L23" s="19"/>
      <c r="M23" s="19"/>
      <c r="N23" s="19"/>
      <c r="O23" s="19"/>
      <c r="P23" s="19"/>
      <c r="Q23" s="19"/>
      <c r="R23" s="19"/>
      <c r="S23" s="19"/>
    </row>
    <row r="24" spans="1:19" x14ac:dyDescent="0.2">
      <c r="A24" s="23">
        <v>47</v>
      </c>
      <c r="B24" s="87">
        <f>I13</f>
        <v>132.7263560491804</v>
      </c>
      <c r="C24" s="88">
        <v>0</v>
      </c>
      <c r="D24" s="87">
        <f>B24+C24</f>
        <v>132.7263560491804</v>
      </c>
      <c r="E24" s="88">
        <f>-C24/2</f>
        <v>0</v>
      </c>
      <c r="F24" s="87">
        <f>D24+E24</f>
        <v>132.7263560491804</v>
      </c>
      <c r="G24" s="89">
        <v>0.08</v>
      </c>
      <c r="H24" s="87">
        <f>F24*G24+C24/2*2*G24</f>
        <v>10.618108483934432</v>
      </c>
      <c r="I24" s="87">
        <f>B24+C24-H24</f>
        <v>122.10824756524596</v>
      </c>
      <c r="K24" s="13"/>
      <c r="L24" s="13"/>
      <c r="M24" s="13"/>
      <c r="N24" s="13"/>
      <c r="O24" s="13"/>
      <c r="P24" s="13"/>
      <c r="Q24" s="13"/>
      <c r="R24" s="13"/>
      <c r="S24" s="13"/>
    </row>
    <row r="25" spans="1:19" ht="12" thickBot="1" x14ac:dyDescent="0.25">
      <c r="A25" s="10" t="s">
        <v>61</v>
      </c>
      <c r="B25" s="90">
        <f t="shared" ref="B25:I25" si="1">SUM(B21:B24)</f>
        <v>167.78678086204638</v>
      </c>
      <c r="C25" s="90">
        <f t="shared" si="1"/>
        <v>0</v>
      </c>
      <c r="D25" s="90">
        <f t="shared" si="1"/>
        <v>167.78678086204638</v>
      </c>
      <c r="E25" s="90">
        <f t="shared" si="1"/>
        <v>0</v>
      </c>
      <c r="F25" s="90">
        <f t="shared" si="1"/>
        <v>167.78678086204638</v>
      </c>
      <c r="G25" s="90">
        <f t="shared" si="1"/>
        <v>0.24000000000000005</v>
      </c>
      <c r="H25" s="90">
        <f t="shared" si="1"/>
        <v>13.007785476305827</v>
      </c>
      <c r="I25" s="90">
        <f t="shared" si="1"/>
        <v>154.77899538574059</v>
      </c>
      <c r="K25" s="13"/>
      <c r="L25" s="13"/>
      <c r="M25" s="13"/>
      <c r="N25" s="13"/>
      <c r="O25" s="13"/>
      <c r="P25" s="13"/>
      <c r="Q25" s="13"/>
      <c r="R25" s="13"/>
      <c r="S25" s="13"/>
    </row>
    <row r="26" spans="1:19" ht="12" thickTop="1" x14ac:dyDescent="0.2">
      <c r="A26" s="23"/>
      <c r="B26" s="98"/>
      <c r="C26" s="91"/>
      <c r="D26" s="98"/>
      <c r="E26" s="91"/>
      <c r="F26" s="98"/>
      <c r="G26" s="98"/>
      <c r="H26" s="98"/>
      <c r="I26" s="98"/>
      <c r="K26" s="13"/>
      <c r="L26" s="13"/>
      <c r="M26" s="13"/>
      <c r="N26" s="13"/>
      <c r="O26" s="13"/>
      <c r="P26" s="13"/>
      <c r="Q26" s="13"/>
      <c r="R26" s="13"/>
      <c r="S26" s="13"/>
    </row>
    <row r="27" spans="1:19" ht="12" thickBot="1" x14ac:dyDescent="0.25">
      <c r="A27" s="20"/>
      <c r="B27" s="26"/>
      <c r="C27" s="26"/>
      <c r="D27" s="26"/>
      <c r="E27" s="26"/>
      <c r="F27" s="92"/>
      <c r="G27" s="93" t="s">
        <v>62</v>
      </c>
      <c r="H27" s="94">
        <f>H25</f>
        <v>13.007785476305827</v>
      </c>
      <c r="I27" s="26"/>
      <c r="K27" s="19"/>
      <c r="L27" s="19"/>
      <c r="M27" s="19"/>
      <c r="N27" s="19"/>
      <c r="O27" s="19"/>
      <c r="P27" s="19"/>
      <c r="Q27" s="19"/>
      <c r="R27" s="19"/>
      <c r="S27" s="19"/>
    </row>
    <row r="28" spans="1:19" ht="12" thickTop="1" x14ac:dyDescent="0.2">
      <c r="B28" s="17"/>
      <c r="C28" s="17"/>
      <c r="D28" s="17"/>
      <c r="E28" s="17"/>
      <c r="F28" s="17"/>
      <c r="G28" s="17"/>
      <c r="H28" s="17"/>
      <c r="I28" s="17"/>
      <c r="K28" s="13"/>
      <c r="L28" s="13"/>
      <c r="M28" s="13"/>
      <c r="N28" s="13"/>
      <c r="O28" s="13"/>
      <c r="P28" s="13"/>
      <c r="Q28" s="13"/>
      <c r="R28" s="13"/>
      <c r="S28" s="13"/>
    </row>
    <row r="29" spans="1:19" x14ac:dyDescent="0.2">
      <c r="B29" s="17"/>
      <c r="C29" s="17"/>
      <c r="D29" s="17"/>
      <c r="E29" s="17"/>
      <c r="F29" s="17"/>
      <c r="G29" s="17"/>
      <c r="H29" s="17"/>
      <c r="I29" s="17"/>
      <c r="K29" s="13"/>
      <c r="L29" s="13"/>
      <c r="M29" s="13"/>
      <c r="N29" s="13"/>
      <c r="O29" s="13"/>
      <c r="P29" s="13"/>
      <c r="Q29" s="24"/>
      <c r="R29" s="13"/>
      <c r="S29" s="13"/>
    </row>
    <row r="30" spans="1:19" ht="12.75" customHeight="1" x14ac:dyDescent="0.2">
      <c r="A30" s="11">
        <v>2026</v>
      </c>
      <c r="B30" s="129" t="s">
        <v>49</v>
      </c>
      <c r="C30" s="21" t="s">
        <v>50</v>
      </c>
      <c r="D30" s="129" t="s">
        <v>51</v>
      </c>
      <c r="E30" s="129" t="s">
        <v>52</v>
      </c>
      <c r="F30" s="129" t="s">
        <v>53</v>
      </c>
      <c r="G30" s="129" t="s">
        <v>54</v>
      </c>
      <c r="H30" s="17"/>
      <c r="I30" s="129" t="s">
        <v>55</v>
      </c>
      <c r="K30" s="13"/>
      <c r="L30" s="13"/>
      <c r="M30" s="13"/>
      <c r="N30" s="13"/>
      <c r="O30" s="13"/>
      <c r="P30" s="13"/>
      <c r="Q30" s="13"/>
      <c r="R30" s="13"/>
      <c r="S30" s="13"/>
    </row>
    <row r="31" spans="1:19" x14ac:dyDescent="0.2">
      <c r="A31" s="12" t="s">
        <v>56</v>
      </c>
      <c r="B31" s="130"/>
      <c r="C31" s="22" t="s">
        <v>57</v>
      </c>
      <c r="D31" s="130"/>
      <c r="E31" s="130"/>
      <c r="F31" s="130"/>
      <c r="G31" s="130"/>
      <c r="H31" s="22" t="s">
        <v>58</v>
      </c>
      <c r="I31" s="130"/>
      <c r="K31" s="13"/>
      <c r="L31" s="13"/>
      <c r="M31" s="13"/>
      <c r="N31" s="13"/>
      <c r="O31" s="13"/>
      <c r="P31" s="13"/>
      <c r="Q31" s="13"/>
      <c r="R31" s="13"/>
      <c r="S31" s="13"/>
    </row>
    <row r="32" spans="1:19" x14ac:dyDescent="0.2">
      <c r="A32" s="25">
        <v>1</v>
      </c>
      <c r="B32" s="87">
        <f>I21</f>
        <v>2.0379837065223225</v>
      </c>
      <c r="C32" s="88">
        <v>0</v>
      </c>
      <c r="D32" s="87">
        <f>B32+C32</f>
        <v>2.0379837065223225</v>
      </c>
      <c r="E32" s="88">
        <f>-C32/2</f>
        <v>0</v>
      </c>
      <c r="F32" s="87">
        <f>D32+E32</f>
        <v>2.0379837065223225</v>
      </c>
      <c r="G32" s="89">
        <v>0.04</v>
      </c>
      <c r="H32" s="87">
        <f>F32*G32+C32/2*2*G32</f>
        <v>8.1519348260892896E-2</v>
      </c>
      <c r="I32" s="87">
        <f>B32+C32-H32</f>
        <v>1.9564643582614296</v>
      </c>
      <c r="J32" s="26"/>
      <c r="K32" s="13"/>
      <c r="L32" s="13"/>
      <c r="M32" s="13"/>
      <c r="N32" s="13"/>
      <c r="O32" s="13"/>
      <c r="P32" s="13"/>
      <c r="Q32" s="13"/>
      <c r="R32" s="13"/>
      <c r="S32" s="13"/>
    </row>
    <row r="33" spans="1:19" x14ac:dyDescent="0.2">
      <c r="A33" s="18" t="s">
        <v>59</v>
      </c>
      <c r="B33" s="87">
        <f>I22</f>
        <v>30.591640813203163</v>
      </c>
      <c r="C33" s="88">
        <v>0</v>
      </c>
      <c r="D33" s="87">
        <f>B33+C33</f>
        <v>30.591640813203163</v>
      </c>
      <c r="E33" s="88">
        <f>-C33/2</f>
        <v>0</v>
      </c>
      <c r="F33" s="87">
        <f>D33+E33</f>
        <v>30.591640813203163</v>
      </c>
      <c r="G33" s="89">
        <v>7.0000000000000007E-2</v>
      </c>
      <c r="H33" s="87">
        <f>F33*G33+C33/2*2*G33</f>
        <v>2.1414148569242215</v>
      </c>
      <c r="I33" s="87">
        <f>B33+C33-H33</f>
        <v>28.450225956278942</v>
      </c>
      <c r="J33" s="26"/>
      <c r="K33" s="13"/>
      <c r="L33" s="13"/>
      <c r="M33" s="13"/>
      <c r="N33" s="13"/>
      <c r="O33" s="13"/>
      <c r="P33" s="13"/>
      <c r="Q33" s="13"/>
      <c r="R33" s="13"/>
      <c r="S33" s="13"/>
    </row>
    <row r="34" spans="1:19" x14ac:dyDescent="0.2">
      <c r="A34" s="18" t="s">
        <v>60</v>
      </c>
      <c r="B34" s="87">
        <f>I23</f>
        <v>4.1123300769126167E-2</v>
      </c>
      <c r="C34" s="88">
        <v>0</v>
      </c>
      <c r="D34" s="87">
        <f>B34+C34</f>
        <v>4.1123300769126167E-2</v>
      </c>
      <c r="E34" s="88">
        <f>-C34/2</f>
        <v>0</v>
      </c>
      <c r="F34" s="87">
        <f>D34+E34</f>
        <v>4.1123300769126167E-2</v>
      </c>
      <c r="G34" s="89">
        <v>0.05</v>
      </c>
      <c r="H34" s="87">
        <f>F34*G34+C34/2*2*G34</f>
        <v>2.0561650384563084E-3</v>
      </c>
      <c r="I34" s="87">
        <f>B34+C34-H34</f>
        <v>3.9067135730669861E-2</v>
      </c>
      <c r="J34" s="26"/>
      <c r="K34" s="13"/>
      <c r="L34" s="13"/>
      <c r="M34" s="13"/>
      <c r="N34" s="13"/>
      <c r="O34" s="13"/>
      <c r="P34" s="13"/>
      <c r="Q34" s="13"/>
      <c r="R34" s="13"/>
      <c r="S34" s="13"/>
    </row>
    <row r="35" spans="1:19" x14ac:dyDescent="0.2">
      <c r="A35" s="25">
        <v>47</v>
      </c>
      <c r="B35" s="87">
        <f>I24</f>
        <v>122.10824756524596</v>
      </c>
      <c r="C35" s="88">
        <v>0</v>
      </c>
      <c r="D35" s="87">
        <f>B35+C35</f>
        <v>122.10824756524596</v>
      </c>
      <c r="E35" s="88">
        <f>-C35/2</f>
        <v>0</v>
      </c>
      <c r="F35" s="87">
        <f>D35+E35</f>
        <v>122.10824756524596</v>
      </c>
      <c r="G35" s="89">
        <v>0.08</v>
      </c>
      <c r="H35" s="87">
        <f>F35*G35+C35/2*2*G35</f>
        <v>9.7686598052196771</v>
      </c>
      <c r="I35" s="87">
        <f>B35+C35-H35</f>
        <v>112.33958776002629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ht="12" thickBot="1" x14ac:dyDescent="0.25">
      <c r="A36" s="10" t="s">
        <v>61</v>
      </c>
      <c r="B36" s="90">
        <f t="shared" ref="B36:I36" si="2">SUM(B32:B35)</f>
        <v>154.77899538574059</v>
      </c>
      <c r="C36" s="90">
        <f t="shared" si="2"/>
        <v>0</v>
      </c>
      <c r="D36" s="90">
        <f t="shared" si="2"/>
        <v>154.77899538574059</v>
      </c>
      <c r="E36" s="90">
        <f t="shared" si="2"/>
        <v>0</v>
      </c>
      <c r="F36" s="90">
        <f t="shared" si="2"/>
        <v>154.77899538574059</v>
      </c>
      <c r="G36" s="90">
        <f t="shared" si="2"/>
        <v>0.24000000000000005</v>
      </c>
      <c r="H36" s="90">
        <f t="shared" si="2"/>
        <v>11.993650175443248</v>
      </c>
      <c r="I36" s="90">
        <f t="shared" si="2"/>
        <v>142.78534521029732</v>
      </c>
      <c r="K36" s="13"/>
      <c r="L36" s="13"/>
      <c r="M36" s="13"/>
      <c r="N36" s="13"/>
      <c r="O36" s="13"/>
      <c r="P36" s="13"/>
      <c r="Q36" s="13"/>
      <c r="R36" s="13"/>
      <c r="S36" s="13"/>
    </row>
    <row r="37" spans="1:19" ht="12" thickTop="1" x14ac:dyDescent="0.2">
      <c r="A37" s="25"/>
      <c r="B37" s="98"/>
      <c r="C37" s="91"/>
      <c r="D37" s="98"/>
      <c r="E37" s="91"/>
      <c r="F37" s="98"/>
      <c r="G37" s="98"/>
      <c r="H37" s="98"/>
      <c r="I37" s="98"/>
      <c r="K37" s="13"/>
      <c r="L37" s="13"/>
      <c r="M37" s="13"/>
      <c r="N37" s="13"/>
      <c r="O37" s="13"/>
      <c r="P37" s="13"/>
      <c r="Q37" s="13"/>
      <c r="R37" s="13"/>
      <c r="S37" s="13"/>
    </row>
    <row r="38" spans="1:19" ht="12" thickBot="1" x14ac:dyDescent="0.25">
      <c r="A38" s="20"/>
      <c r="B38" s="26"/>
      <c r="C38" s="26"/>
      <c r="D38" s="26"/>
      <c r="E38" s="26"/>
      <c r="F38" s="92"/>
      <c r="G38" s="93" t="s">
        <v>62</v>
      </c>
      <c r="H38" s="94">
        <f>H36</f>
        <v>11.993650175443248</v>
      </c>
      <c r="I38" s="26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12" thickTop="1" x14ac:dyDescent="0.2">
      <c r="B39" s="26"/>
      <c r="C39" s="26"/>
      <c r="D39" s="26"/>
      <c r="E39" s="26"/>
      <c r="F39" s="26"/>
      <c r="G39" s="26"/>
      <c r="H39" s="26"/>
      <c r="I39" s="26"/>
      <c r="K39" s="13"/>
      <c r="L39" s="13"/>
      <c r="M39" s="13"/>
      <c r="N39" s="13"/>
      <c r="O39" s="13"/>
      <c r="P39" s="13"/>
      <c r="Q39" s="13"/>
      <c r="R39" s="13"/>
      <c r="S39" s="13"/>
    </row>
    <row r="40" spans="1:19" x14ac:dyDescent="0.2">
      <c r="B40" s="26"/>
      <c r="C40" s="26"/>
      <c r="D40" s="26"/>
      <c r="E40" s="26"/>
      <c r="F40" s="26"/>
      <c r="G40" s="26"/>
      <c r="H40" s="26"/>
      <c r="I40" s="26"/>
      <c r="K40" s="13"/>
      <c r="L40" s="13"/>
      <c r="M40" s="13"/>
      <c r="N40" s="13"/>
      <c r="O40" s="13"/>
      <c r="P40" s="13"/>
      <c r="Q40" s="13"/>
      <c r="R40" s="13"/>
      <c r="S40" s="13"/>
    </row>
    <row r="41" spans="1:19" x14ac:dyDescent="0.2">
      <c r="A41" s="11">
        <v>2027</v>
      </c>
      <c r="B41" s="126" t="s">
        <v>49</v>
      </c>
      <c r="C41" s="96" t="s">
        <v>50</v>
      </c>
      <c r="D41" s="126" t="s">
        <v>51</v>
      </c>
      <c r="E41" s="126" t="s">
        <v>52</v>
      </c>
      <c r="F41" s="126" t="s">
        <v>53</v>
      </c>
      <c r="G41" s="126" t="s">
        <v>54</v>
      </c>
      <c r="H41" s="26"/>
      <c r="I41" s="126" t="s">
        <v>55</v>
      </c>
      <c r="K41" s="13"/>
      <c r="L41" s="13"/>
      <c r="M41" s="13"/>
      <c r="N41" s="13"/>
      <c r="O41" s="13"/>
      <c r="P41" s="13"/>
      <c r="Q41" s="13"/>
      <c r="R41" s="13"/>
      <c r="S41" s="13"/>
    </row>
    <row r="42" spans="1:19" ht="12.75" customHeight="1" x14ac:dyDescent="0.2">
      <c r="A42" s="12" t="s">
        <v>56</v>
      </c>
      <c r="B42" s="127"/>
      <c r="C42" s="97" t="s">
        <v>57</v>
      </c>
      <c r="D42" s="127"/>
      <c r="E42" s="127"/>
      <c r="F42" s="127"/>
      <c r="G42" s="127"/>
      <c r="H42" s="97" t="s">
        <v>58</v>
      </c>
      <c r="I42" s="127"/>
      <c r="K42" s="13"/>
      <c r="L42" s="13"/>
      <c r="M42" s="13"/>
      <c r="N42" s="13"/>
      <c r="O42" s="13"/>
      <c r="P42" s="13"/>
      <c r="Q42" s="13"/>
      <c r="R42" s="13"/>
      <c r="S42" s="13"/>
    </row>
    <row r="43" spans="1:19" x14ac:dyDescent="0.2">
      <c r="A43" s="28">
        <v>1</v>
      </c>
      <c r="B43" s="87">
        <f>I32</f>
        <v>1.9564643582614296</v>
      </c>
      <c r="C43" s="88">
        <v>0</v>
      </c>
      <c r="D43" s="87">
        <f>B43+C43</f>
        <v>1.9564643582614296</v>
      </c>
      <c r="E43" s="88">
        <f>-C43/2</f>
        <v>0</v>
      </c>
      <c r="F43" s="87">
        <f>D43+E43</f>
        <v>1.9564643582614296</v>
      </c>
      <c r="G43" s="89">
        <v>0.04</v>
      </c>
      <c r="H43" s="87">
        <f>F43*G43+C43/2*2*G43</f>
        <v>7.8258574330457187E-2</v>
      </c>
      <c r="I43" s="87">
        <f>B43+C43-H43</f>
        <v>1.8782057839309725</v>
      </c>
      <c r="K43" s="13"/>
      <c r="L43" s="13"/>
      <c r="M43" s="13"/>
      <c r="N43" s="13"/>
      <c r="O43" s="13"/>
      <c r="P43" s="13"/>
      <c r="Q43" s="13"/>
      <c r="R43" s="13"/>
      <c r="S43" s="13"/>
    </row>
    <row r="44" spans="1:19" x14ac:dyDescent="0.2">
      <c r="A44" s="18" t="s">
        <v>59</v>
      </c>
      <c r="B44" s="87">
        <f>I33</f>
        <v>28.450225956278942</v>
      </c>
      <c r="C44" s="88">
        <v>0</v>
      </c>
      <c r="D44" s="87">
        <f>B44+C44</f>
        <v>28.450225956278942</v>
      </c>
      <c r="E44" s="88">
        <f>-C44/2</f>
        <v>0</v>
      </c>
      <c r="F44" s="87">
        <f>D44+E44</f>
        <v>28.450225956278942</v>
      </c>
      <c r="G44" s="89">
        <v>0.05</v>
      </c>
      <c r="H44" s="87">
        <f>F44*G44+C44/2*2*G44</f>
        <v>1.4225112978139471</v>
      </c>
      <c r="I44" s="87">
        <f>B44+C44-H44</f>
        <v>27.027714658464994</v>
      </c>
      <c r="K44" s="13"/>
      <c r="L44" s="13"/>
      <c r="M44" s="13"/>
      <c r="N44" s="13"/>
      <c r="O44" s="13"/>
      <c r="P44" s="13"/>
      <c r="Q44" s="13"/>
      <c r="R44" s="13"/>
      <c r="S44" s="13"/>
    </row>
    <row r="45" spans="1:19" x14ac:dyDescent="0.2">
      <c r="A45" s="18" t="s">
        <v>60</v>
      </c>
      <c r="B45" s="87">
        <f>I34</f>
        <v>3.9067135730669861E-2</v>
      </c>
      <c r="C45" s="88">
        <v>0</v>
      </c>
      <c r="D45" s="87">
        <f>B45+C45</f>
        <v>3.9067135730669861E-2</v>
      </c>
      <c r="E45" s="88">
        <f>-C45/2</f>
        <v>0</v>
      </c>
      <c r="F45" s="87">
        <f>D45+E45</f>
        <v>3.9067135730669861E-2</v>
      </c>
      <c r="G45" s="89">
        <v>0.05</v>
      </c>
      <c r="H45" s="87">
        <f>F45*G45+C45/2*2*G45</f>
        <v>1.9533567865334931E-3</v>
      </c>
      <c r="I45" s="87">
        <f>B45+C45-H45</f>
        <v>3.7113778944136366E-2</v>
      </c>
      <c r="K45" s="13"/>
      <c r="L45" s="13"/>
      <c r="M45" s="13"/>
      <c r="N45" s="13"/>
      <c r="O45" s="13"/>
      <c r="P45" s="13"/>
      <c r="Q45" s="13"/>
      <c r="R45" s="13"/>
      <c r="S45" s="13"/>
    </row>
    <row r="46" spans="1:19" x14ac:dyDescent="0.2">
      <c r="A46" s="28">
        <v>47</v>
      </c>
      <c r="B46" s="87">
        <f>I35</f>
        <v>112.33958776002629</v>
      </c>
      <c r="C46" s="88">
        <v>0</v>
      </c>
      <c r="D46" s="87">
        <f>B46+C46</f>
        <v>112.33958776002629</v>
      </c>
      <c r="E46" s="88">
        <f>-C46/2</f>
        <v>0</v>
      </c>
      <c r="F46" s="87">
        <f>D46+E46</f>
        <v>112.33958776002629</v>
      </c>
      <c r="G46" s="89">
        <v>0.08</v>
      </c>
      <c r="H46" s="87">
        <f>F46*G46+C46/2*2*G46</f>
        <v>8.9871670208021026</v>
      </c>
      <c r="I46" s="87">
        <f>B46+C46-H46</f>
        <v>103.35242073922419</v>
      </c>
      <c r="K46" s="13"/>
      <c r="L46" s="13"/>
      <c r="M46" s="13"/>
      <c r="N46" s="13"/>
      <c r="O46" s="13"/>
      <c r="P46" s="13"/>
      <c r="Q46" s="13"/>
      <c r="R46" s="13"/>
      <c r="S46" s="13"/>
    </row>
    <row r="47" spans="1:19" ht="12" thickBot="1" x14ac:dyDescent="0.25">
      <c r="A47" s="10" t="s">
        <v>61</v>
      </c>
      <c r="B47" s="90">
        <f t="shared" ref="B47:I47" si="3">SUM(B43:B46)</f>
        <v>142.78534521029732</v>
      </c>
      <c r="C47" s="90">
        <f t="shared" si="3"/>
        <v>0</v>
      </c>
      <c r="D47" s="90">
        <f t="shared" si="3"/>
        <v>142.78534521029732</v>
      </c>
      <c r="E47" s="90">
        <f t="shared" si="3"/>
        <v>0</v>
      </c>
      <c r="F47" s="90">
        <f t="shared" si="3"/>
        <v>142.78534521029732</v>
      </c>
      <c r="G47" s="90">
        <f t="shared" si="3"/>
        <v>0.22000000000000003</v>
      </c>
      <c r="H47" s="90">
        <f t="shared" si="3"/>
        <v>10.48989024973304</v>
      </c>
      <c r="I47" s="90">
        <f t="shared" si="3"/>
        <v>132.29545496056429</v>
      </c>
      <c r="K47" s="13"/>
      <c r="L47" s="13"/>
      <c r="M47" s="13"/>
      <c r="N47" s="13"/>
      <c r="O47" s="13"/>
      <c r="P47" s="13"/>
      <c r="Q47" s="13"/>
      <c r="R47" s="13"/>
      <c r="S47" s="13"/>
    </row>
    <row r="48" spans="1:19" ht="12" thickTop="1" x14ac:dyDescent="0.2">
      <c r="A48" s="28"/>
      <c r="B48" s="99"/>
      <c r="C48" s="91"/>
      <c r="D48" s="99"/>
      <c r="E48" s="91"/>
      <c r="F48" s="99"/>
      <c r="G48" s="99"/>
      <c r="H48" s="99"/>
      <c r="I48" s="99"/>
      <c r="K48" s="13"/>
      <c r="L48" s="13"/>
      <c r="M48" s="13"/>
      <c r="N48" s="13"/>
      <c r="O48" s="13"/>
      <c r="P48" s="13"/>
      <c r="Q48" s="13"/>
      <c r="R48" s="13"/>
      <c r="S48" s="13"/>
    </row>
    <row r="49" spans="1:19" ht="12" thickBot="1" x14ac:dyDescent="0.25">
      <c r="A49" s="20"/>
      <c r="B49" s="26"/>
      <c r="C49" s="26"/>
      <c r="D49" s="26"/>
      <c r="E49" s="26"/>
      <c r="F49" s="92"/>
      <c r="G49" s="93" t="s">
        <v>62</v>
      </c>
      <c r="H49" s="94">
        <f>H47</f>
        <v>10.48989024973304</v>
      </c>
      <c r="I49" s="26"/>
      <c r="K49" s="19"/>
      <c r="L49" s="19"/>
      <c r="M49" s="19"/>
      <c r="N49" s="19"/>
      <c r="O49" s="19"/>
      <c r="P49" s="19"/>
      <c r="Q49" s="19"/>
      <c r="R49" s="19"/>
      <c r="S49" s="19"/>
    </row>
    <row r="50" spans="1:19" ht="12" thickTop="1" x14ac:dyDescent="0.2">
      <c r="A50" s="20"/>
      <c r="B50" s="26"/>
      <c r="C50" s="26"/>
      <c r="D50" s="26"/>
      <c r="E50" s="26"/>
      <c r="F50" s="92"/>
      <c r="G50" s="93"/>
      <c r="H50" s="100"/>
      <c r="I50" s="26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">
      <c r="B51" s="26"/>
      <c r="C51" s="26"/>
      <c r="D51" s="26"/>
      <c r="E51" s="26"/>
      <c r="F51" s="26"/>
      <c r="G51" s="26"/>
      <c r="H51" s="26"/>
      <c r="I51" s="26"/>
      <c r="K51" s="13"/>
      <c r="L51" s="13"/>
      <c r="M51" s="13"/>
      <c r="N51" s="13"/>
      <c r="O51" s="13"/>
      <c r="P51" s="13"/>
      <c r="Q51" s="13"/>
      <c r="R51" s="13"/>
      <c r="S51" s="13"/>
    </row>
    <row r="52" spans="1:19" x14ac:dyDescent="0.2">
      <c r="A52" s="11">
        <v>2028</v>
      </c>
      <c r="B52" s="126" t="s">
        <v>49</v>
      </c>
      <c r="C52" s="96" t="s">
        <v>50</v>
      </c>
      <c r="D52" s="126" t="s">
        <v>51</v>
      </c>
      <c r="E52" s="126" t="s">
        <v>52</v>
      </c>
      <c r="F52" s="126" t="s">
        <v>53</v>
      </c>
      <c r="G52" s="126" t="s">
        <v>54</v>
      </c>
      <c r="H52" s="26"/>
      <c r="I52" s="126" t="s">
        <v>55</v>
      </c>
      <c r="K52" s="13"/>
      <c r="L52" s="13"/>
      <c r="M52" s="13"/>
      <c r="N52" s="13"/>
      <c r="O52" s="13"/>
      <c r="P52" s="13"/>
      <c r="Q52" s="13"/>
      <c r="R52" s="13"/>
      <c r="S52" s="13"/>
    </row>
    <row r="53" spans="1:19" x14ac:dyDescent="0.2">
      <c r="A53" s="12" t="s">
        <v>56</v>
      </c>
      <c r="B53" s="127"/>
      <c r="C53" s="97" t="s">
        <v>57</v>
      </c>
      <c r="D53" s="127"/>
      <c r="E53" s="127"/>
      <c r="F53" s="127"/>
      <c r="G53" s="127"/>
      <c r="H53" s="97" t="s">
        <v>58</v>
      </c>
      <c r="I53" s="127"/>
      <c r="K53" s="13"/>
      <c r="L53" s="13"/>
      <c r="M53" s="13"/>
      <c r="N53" s="13"/>
      <c r="O53" s="13"/>
      <c r="P53" s="13"/>
      <c r="Q53" s="13"/>
      <c r="R53" s="13"/>
      <c r="S53" s="13"/>
    </row>
    <row r="54" spans="1:19" x14ac:dyDescent="0.2">
      <c r="A54" s="29">
        <v>1</v>
      </c>
      <c r="B54" s="87">
        <f>I43</f>
        <v>1.8782057839309725</v>
      </c>
      <c r="C54" s="88">
        <v>0</v>
      </c>
      <c r="D54" s="87">
        <f>B54+C54</f>
        <v>1.8782057839309725</v>
      </c>
      <c r="E54" s="88">
        <f>-C54/2</f>
        <v>0</v>
      </c>
      <c r="F54" s="87">
        <f>D54+E54</f>
        <v>1.8782057839309725</v>
      </c>
      <c r="G54" s="89">
        <v>0.04</v>
      </c>
      <c r="H54" s="87">
        <f>F54*G54+C54/2*2*G54</f>
        <v>7.5128231357238895E-2</v>
      </c>
      <c r="I54" s="87">
        <f>B54+C54-H54</f>
        <v>1.8030775525737335</v>
      </c>
      <c r="K54" s="13"/>
      <c r="L54" s="13"/>
      <c r="M54" s="13"/>
      <c r="N54" s="13"/>
      <c r="O54" s="13"/>
      <c r="P54" s="13"/>
      <c r="Q54" s="13"/>
      <c r="R54" s="13"/>
      <c r="S54" s="13"/>
    </row>
    <row r="55" spans="1:19" x14ac:dyDescent="0.2">
      <c r="A55" s="18" t="s">
        <v>59</v>
      </c>
      <c r="B55" s="87">
        <f>I44</f>
        <v>27.027714658464994</v>
      </c>
      <c r="C55" s="88">
        <v>0</v>
      </c>
      <c r="D55" s="87">
        <f>B55+C55</f>
        <v>27.027714658464994</v>
      </c>
      <c r="E55" s="88">
        <f>-C55/2</f>
        <v>0</v>
      </c>
      <c r="F55" s="87">
        <f>D55+E55</f>
        <v>27.027714658464994</v>
      </c>
      <c r="G55" s="89">
        <v>0.05</v>
      </c>
      <c r="H55" s="87">
        <f>F55*G55+C55/2*2*G55</f>
        <v>1.3513857329232497</v>
      </c>
      <c r="I55" s="87">
        <f>B55+C55-H55</f>
        <v>25.676328925541746</v>
      </c>
      <c r="K55" s="13"/>
      <c r="L55" s="13"/>
      <c r="M55" s="13"/>
      <c r="N55" s="13"/>
      <c r="O55" s="13"/>
      <c r="P55" s="13"/>
      <c r="Q55" s="13"/>
      <c r="R55" s="13"/>
      <c r="S55" s="13"/>
    </row>
    <row r="56" spans="1:19" x14ac:dyDescent="0.2">
      <c r="A56" s="18" t="s">
        <v>60</v>
      </c>
      <c r="B56" s="87">
        <f>I45</f>
        <v>3.7113778944136366E-2</v>
      </c>
      <c r="C56" s="88">
        <v>0</v>
      </c>
      <c r="D56" s="87">
        <f>B56+C56</f>
        <v>3.7113778944136366E-2</v>
      </c>
      <c r="E56" s="88">
        <f>-C56/2</f>
        <v>0</v>
      </c>
      <c r="F56" s="87">
        <f>D56+E56</f>
        <v>3.7113778944136366E-2</v>
      </c>
      <c r="G56" s="89">
        <v>0.05</v>
      </c>
      <c r="H56" s="87">
        <f>F56*G56+C56/2*2*G56</f>
        <v>1.8556889472068185E-3</v>
      </c>
      <c r="I56" s="87">
        <f>B56+C56-H56</f>
        <v>3.5258089996929545E-2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">
      <c r="A57" s="29">
        <v>47</v>
      </c>
      <c r="B57" s="87">
        <f>I46</f>
        <v>103.35242073922419</v>
      </c>
      <c r="C57" s="88">
        <v>0</v>
      </c>
      <c r="D57" s="87">
        <f>B57+C57</f>
        <v>103.35242073922419</v>
      </c>
      <c r="E57" s="88">
        <f>-C57/2</f>
        <v>0</v>
      </c>
      <c r="F57" s="87">
        <f>D57+E57</f>
        <v>103.35242073922419</v>
      </c>
      <c r="G57" s="89">
        <v>0.08</v>
      </c>
      <c r="H57" s="87">
        <f>F57*G57+C57/2*2*G57</f>
        <v>8.2681936591379355</v>
      </c>
      <c r="I57" s="87">
        <f>B57+C57-H57</f>
        <v>95.084227080086251</v>
      </c>
    </row>
    <row r="58" spans="1:19" ht="12" thickBot="1" x14ac:dyDescent="0.25">
      <c r="A58" s="10" t="s">
        <v>61</v>
      </c>
      <c r="B58" s="90">
        <f t="shared" ref="B58:I58" si="4">SUM(B54:B57)</f>
        <v>132.29545496056429</v>
      </c>
      <c r="C58" s="90">
        <f t="shared" si="4"/>
        <v>0</v>
      </c>
      <c r="D58" s="90">
        <f t="shared" si="4"/>
        <v>132.29545496056429</v>
      </c>
      <c r="E58" s="90">
        <f t="shared" si="4"/>
        <v>0</v>
      </c>
      <c r="F58" s="90">
        <f t="shared" si="4"/>
        <v>132.29545496056429</v>
      </c>
      <c r="G58" s="90">
        <f t="shared" si="4"/>
        <v>0.22000000000000003</v>
      </c>
      <c r="H58" s="90">
        <f t="shared" si="4"/>
        <v>9.6965633123656314</v>
      </c>
      <c r="I58" s="90">
        <f t="shared" si="4"/>
        <v>122.59889164819866</v>
      </c>
    </row>
    <row r="59" spans="1:19" ht="12" thickTop="1" x14ac:dyDescent="0.2">
      <c r="A59" s="30"/>
      <c r="B59" s="26"/>
      <c r="C59" s="91"/>
      <c r="D59" s="26"/>
      <c r="E59" s="91"/>
      <c r="F59" s="26"/>
      <c r="G59" s="26"/>
      <c r="H59" s="26"/>
      <c r="I59" s="26"/>
    </row>
    <row r="60" spans="1:19" ht="12" thickBot="1" x14ac:dyDescent="0.25">
      <c r="A60" s="20"/>
      <c r="B60" s="26"/>
      <c r="C60" s="26"/>
      <c r="D60" s="26"/>
      <c r="E60" s="26"/>
      <c r="F60" s="92"/>
      <c r="G60" s="93" t="s">
        <v>62</v>
      </c>
      <c r="H60" s="94">
        <f>H58</f>
        <v>9.6965633123656314</v>
      </c>
      <c r="I60" s="26"/>
      <c r="K60" s="19"/>
      <c r="L60" s="19"/>
      <c r="M60" s="19"/>
      <c r="N60" s="19"/>
      <c r="O60" s="19"/>
      <c r="P60" s="19"/>
      <c r="Q60" s="19"/>
      <c r="R60" s="19"/>
      <c r="S60" s="19"/>
    </row>
    <row r="61" spans="1:19" ht="12" thickTop="1" x14ac:dyDescent="0.2">
      <c r="A61" s="20"/>
      <c r="B61" s="26"/>
      <c r="C61" s="26"/>
      <c r="D61" s="26"/>
      <c r="E61" s="26"/>
      <c r="F61" s="92"/>
      <c r="G61" s="93"/>
      <c r="H61" s="100"/>
      <c r="I61" s="26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2">
      <c r="B62" s="26"/>
      <c r="C62" s="26"/>
      <c r="D62" s="26"/>
      <c r="E62" s="26"/>
      <c r="F62" s="26"/>
      <c r="G62" s="26"/>
      <c r="H62" s="26"/>
      <c r="I62" s="26"/>
    </row>
    <row r="63" spans="1:19" x14ac:dyDescent="0.2">
      <c r="A63" s="11">
        <v>2029</v>
      </c>
      <c r="B63" s="126" t="s">
        <v>49</v>
      </c>
      <c r="C63" s="96" t="s">
        <v>50</v>
      </c>
      <c r="D63" s="126" t="s">
        <v>51</v>
      </c>
      <c r="E63" s="126" t="s">
        <v>52</v>
      </c>
      <c r="F63" s="126" t="s">
        <v>53</v>
      </c>
      <c r="G63" s="126" t="s">
        <v>54</v>
      </c>
      <c r="H63" s="26"/>
      <c r="I63" s="126" t="s">
        <v>55</v>
      </c>
      <c r="K63" s="13"/>
      <c r="L63" s="13"/>
      <c r="M63" s="13"/>
      <c r="N63" s="13"/>
      <c r="O63" s="13"/>
      <c r="P63" s="13"/>
      <c r="Q63" s="13"/>
      <c r="R63" s="13"/>
      <c r="S63" s="13"/>
    </row>
    <row r="64" spans="1:19" x14ac:dyDescent="0.2">
      <c r="A64" s="12" t="s">
        <v>56</v>
      </c>
      <c r="B64" s="127"/>
      <c r="C64" s="97" t="s">
        <v>57</v>
      </c>
      <c r="D64" s="127"/>
      <c r="E64" s="127"/>
      <c r="F64" s="127"/>
      <c r="G64" s="127"/>
      <c r="H64" s="97" t="s">
        <v>58</v>
      </c>
      <c r="I64" s="127"/>
      <c r="K64" s="13"/>
      <c r="L64" s="13"/>
      <c r="M64" s="13"/>
      <c r="N64" s="13"/>
      <c r="O64" s="13"/>
      <c r="P64" s="13"/>
      <c r="Q64" s="13"/>
      <c r="R64" s="13"/>
      <c r="S64" s="13"/>
    </row>
    <row r="65" spans="1:19" x14ac:dyDescent="0.2">
      <c r="A65" s="29">
        <v>1</v>
      </c>
      <c r="B65" s="87">
        <f>I54</f>
        <v>1.8030775525737335</v>
      </c>
      <c r="C65" s="88">
        <v>0</v>
      </c>
      <c r="D65" s="87">
        <f>B65+C65</f>
        <v>1.8030775525737335</v>
      </c>
      <c r="E65" s="88">
        <f>-C65/2</f>
        <v>0</v>
      </c>
      <c r="F65" s="87">
        <f>D65+E65</f>
        <v>1.8030775525737335</v>
      </c>
      <c r="G65" s="89">
        <v>0.04</v>
      </c>
      <c r="H65" s="87">
        <f>F65*G65+C65/2*2*G65</f>
        <v>7.2123102102949338E-2</v>
      </c>
      <c r="I65" s="87">
        <f>B65+C65-H65</f>
        <v>1.7309544504707841</v>
      </c>
      <c r="K65" s="13"/>
      <c r="L65" s="13"/>
      <c r="M65" s="13"/>
      <c r="N65" s="13"/>
      <c r="O65" s="13"/>
      <c r="P65" s="13"/>
      <c r="Q65" s="13"/>
      <c r="R65" s="13"/>
      <c r="S65" s="13"/>
    </row>
    <row r="66" spans="1:19" x14ac:dyDescent="0.2">
      <c r="A66" s="18" t="s">
        <v>59</v>
      </c>
      <c r="B66" s="87">
        <f>I55</f>
        <v>25.676328925541746</v>
      </c>
      <c r="C66" s="88">
        <v>0</v>
      </c>
      <c r="D66" s="87">
        <f>B66+C66</f>
        <v>25.676328925541746</v>
      </c>
      <c r="E66" s="88">
        <f>-C66/2</f>
        <v>0</v>
      </c>
      <c r="F66" s="87">
        <f>D66+E66</f>
        <v>25.676328925541746</v>
      </c>
      <c r="G66" s="89">
        <v>0.05</v>
      </c>
      <c r="H66" s="87">
        <f>F66*G66+C66/2*2*G66</f>
        <v>1.2838164462770874</v>
      </c>
      <c r="I66" s="87">
        <f>B66+C66-H66</f>
        <v>24.39251247926466</v>
      </c>
      <c r="K66" s="13"/>
      <c r="L66" s="13"/>
      <c r="M66" s="13"/>
      <c r="N66" s="13"/>
      <c r="O66" s="13"/>
      <c r="P66" s="13"/>
      <c r="Q66" s="13"/>
      <c r="R66" s="13"/>
      <c r="S66" s="13"/>
    </row>
    <row r="67" spans="1:19" x14ac:dyDescent="0.2">
      <c r="A67" s="18" t="s">
        <v>60</v>
      </c>
      <c r="B67" s="87">
        <f>I56</f>
        <v>3.5258089996929545E-2</v>
      </c>
      <c r="C67" s="88">
        <v>0</v>
      </c>
      <c r="D67" s="87">
        <f>B67+C67</f>
        <v>3.5258089996929545E-2</v>
      </c>
      <c r="E67" s="88">
        <f>-C67/2</f>
        <v>0</v>
      </c>
      <c r="F67" s="87">
        <f>D67+E67</f>
        <v>3.5258089996929545E-2</v>
      </c>
      <c r="G67" s="89">
        <v>0.05</v>
      </c>
      <c r="H67" s="87">
        <f>F67*G67+C67/2*2*G67</f>
        <v>1.7629044998464774E-3</v>
      </c>
      <c r="I67" s="87">
        <f>B67+C67-H67</f>
        <v>3.3495185497083066E-2</v>
      </c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2">
      <c r="A68" s="29">
        <v>47</v>
      </c>
      <c r="B68" s="87">
        <f>I57</f>
        <v>95.084227080086251</v>
      </c>
      <c r="C68" s="88">
        <v>0</v>
      </c>
      <c r="D68" s="87">
        <f>B68+C68</f>
        <v>95.084227080086251</v>
      </c>
      <c r="E68" s="88">
        <f>-C68/2</f>
        <v>0</v>
      </c>
      <c r="F68" s="87">
        <f>D68+E68</f>
        <v>95.084227080086251</v>
      </c>
      <c r="G68" s="89">
        <v>0.08</v>
      </c>
      <c r="H68" s="87">
        <f>F68*G68+C68/2*2*G68</f>
        <v>7.6067381664068998</v>
      </c>
      <c r="I68" s="87">
        <f>B68+C68-H68</f>
        <v>87.477488913679352</v>
      </c>
    </row>
    <row r="69" spans="1:19" ht="12" thickBot="1" x14ac:dyDescent="0.25">
      <c r="A69" s="10" t="s">
        <v>61</v>
      </c>
      <c r="B69" s="90">
        <f t="shared" ref="B69:I69" si="5">SUM(B65:B68)</f>
        <v>122.59889164819866</v>
      </c>
      <c r="C69" s="90">
        <f t="shared" si="5"/>
        <v>0</v>
      </c>
      <c r="D69" s="90">
        <f t="shared" si="5"/>
        <v>122.59889164819866</v>
      </c>
      <c r="E69" s="90">
        <f t="shared" si="5"/>
        <v>0</v>
      </c>
      <c r="F69" s="90">
        <f t="shared" si="5"/>
        <v>122.59889164819866</v>
      </c>
      <c r="G69" s="90">
        <f t="shared" si="5"/>
        <v>0.22000000000000003</v>
      </c>
      <c r="H69" s="90">
        <f t="shared" si="5"/>
        <v>8.9644406192867834</v>
      </c>
      <c r="I69" s="90">
        <f t="shared" si="5"/>
        <v>113.63445102891188</v>
      </c>
    </row>
    <row r="70" spans="1:19" ht="12" thickTop="1" x14ac:dyDescent="0.2">
      <c r="A70" s="30"/>
      <c r="B70" s="26"/>
      <c r="C70" s="91"/>
      <c r="D70" s="26"/>
      <c r="E70" s="91"/>
      <c r="F70" s="26"/>
      <c r="G70" s="26"/>
      <c r="H70" s="26"/>
      <c r="I70" s="26"/>
    </row>
    <row r="71" spans="1:19" ht="12" thickBot="1" x14ac:dyDescent="0.25">
      <c r="A71" s="20"/>
      <c r="B71" s="26"/>
      <c r="C71" s="26"/>
      <c r="D71" s="26"/>
      <c r="E71" s="26"/>
      <c r="F71" s="92"/>
      <c r="G71" s="93" t="s">
        <v>62</v>
      </c>
      <c r="H71" s="94">
        <f>H69</f>
        <v>8.9644406192867834</v>
      </c>
      <c r="I71" s="26"/>
      <c r="K71" s="19"/>
      <c r="L71" s="19"/>
      <c r="M71" s="19"/>
      <c r="N71" s="19"/>
      <c r="O71" s="19"/>
      <c r="P71" s="19"/>
      <c r="Q71" s="19"/>
      <c r="R71" s="19"/>
      <c r="S71" s="19"/>
    </row>
    <row r="72" spans="1:19" ht="12" thickTop="1" x14ac:dyDescent="0.2"/>
  </sheetData>
  <mergeCells count="42">
    <mergeCell ref="I63:I64"/>
    <mergeCell ref="B52:B53"/>
    <mergeCell ref="D52:D53"/>
    <mergeCell ref="E52:E53"/>
    <mergeCell ref="F52:F53"/>
    <mergeCell ref="G52:G53"/>
    <mergeCell ref="I52:I53"/>
    <mergeCell ref="B63:B64"/>
    <mergeCell ref="D63:D64"/>
    <mergeCell ref="E63:E64"/>
    <mergeCell ref="F63:F64"/>
    <mergeCell ref="G63:G64"/>
    <mergeCell ref="I41:I42"/>
    <mergeCell ref="B30:B31"/>
    <mergeCell ref="D30:D31"/>
    <mergeCell ref="E30:E31"/>
    <mergeCell ref="F30:F31"/>
    <mergeCell ref="G30:G31"/>
    <mergeCell ref="I30:I31"/>
    <mergeCell ref="B41:B42"/>
    <mergeCell ref="D41:D42"/>
    <mergeCell ref="E41:E42"/>
    <mergeCell ref="F41:F42"/>
    <mergeCell ref="G41:G42"/>
    <mergeCell ref="I19:I20"/>
    <mergeCell ref="B8:B9"/>
    <mergeCell ref="D8:D9"/>
    <mergeCell ref="E8:E9"/>
    <mergeCell ref="F8:F9"/>
    <mergeCell ref="G8:G9"/>
    <mergeCell ref="I8:I9"/>
    <mergeCell ref="B19:B20"/>
    <mergeCell ref="D19:D20"/>
    <mergeCell ref="E19:E20"/>
    <mergeCell ref="F19:F20"/>
    <mergeCell ref="G19:G20"/>
    <mergeCell ref="A6:I6"/>
    <mergeCell ref="A1:I1"/>
    <mergeCell ref="A2:I2"/>
    <mergeCell ref="A3:I3"/>
    <mergeCell ref="A4:I4"/>
    <mergeCell ref="A5:I5"/>
  </mergeCells>
  <printOptions horizontalCentered="1"/>
  <pageMargins left="0.75" right="0.75" top="1" bottom="1" header="0.5" footer="0.5"/>
  <pageSetup fitToHeight="0" orientation="landscape" r:id="rId1"/>
  <headerFooter alignWithMargins="0">
    <evenHeader>&amp;RFiled: 2019-06-28
EB-2019-XXXX
Exhibit F-06-02
Attachment 2
Page &amp;P of &amp;N</evenHeader>
  </headerFooter>
  <rowBreaks count="1" manualBreakCount="1">
    <brk id="38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Nancy.Tran@HydroOne.com</DisplayName>
        <AccountId>196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890CF-B083-42D7-BF9B-841AD3ED8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32219-4814-4120-BC5D-715AF472BB36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e651a3a-8d05-4ee0-9344-b668032e30e0"/>
    <ds:schemaRef ds:uri="1f5e108a-442b-424d-88d6-fdac133e65d6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C8DA03-2FC7-44E9-AB0D-1E0B300E4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Utility Taxes</vt:lpstr>
      <vt:lpstr>CCA</vt:lpstr>
      <vt:lpstr>CCA!Print_Area</vt:lpstr>
      <vt:lpstr>'Utility Taxes'!Print_Area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Year Taxable Income and CCA</dc:title>
  <dc:subject/>
  <dc:creator>SHIN Bum Jin</dc:creator>
  <cp:keywords/>
  <dc:description/>
  <cp:lastModifiedBy>QURESHI Muhammad</cp:lastModifiedBy>
  <cp:revision/>
  <cp:lastPrinted>2024-10-18T16:36:36Z</cp:lastPrinted>
  <dcterms:created xsi:type="dcterms:W3CDTF">2024-02-27T19:54:56Z</dcterms:created>
  <dcterms:modified xsi:type="dcterms:W3CDTF">2024-10-18T16:37:04Z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