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719" documentId="8_{77A923F3-B64B-4541-B513-B2DB1EC46B4C}" xr6:coauthVersionLast="47" xr6:coauthVersionMax="47" xr10:uidLastSave="{67085A98-C5FD-4785-8269-ED1BD0372EE4}"/>
  <bookViews>
    <workbookView xWindow="-120" yWindow="-120" windowWidth="29040" windowHeight="15840" tabRatio="832" activeTab="6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1'!$A$1:$O$19</definedName>
    <definedName name="_xlnm.Print_Area" localSheetId="1">'G-01-03 Page 2a'!$A$1:$H$29</definedName>
    <definedName name="_xlnm.Print_Area" localSheetId="2">'G-01-03 Page 2b'!$A$1:$H$29</definedName>
    <definedName name="_xlnm.Print_Area" localSheetId="3">'G-01-03 Page 2c'!$A$1:$H$29</definedName>
    <definedName name="_xlnm.Print_Area" localSheetId="4">'G-01-03 Page 2d'!$A$1:$H$29</definedName>
    <definedName name="_xlnm.Print_Area" localSheetId="5">'G-01-03 Page 2e'!$A$1:$H$29</definedName>
    <definedName name="_xlnm.Print_Area" localSheetId="6">'G-01-03 Page 3'!$A$1:$H$22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6" l="1"/>
  <c r="G16" i="16"/>
  <c r="G18" i="16"/>
  <c r="F18" i="16"/>
  <c r="G16" i="20"/>
  <c r="G16" i="19"/>
  <c r="G16" i="18" l="1"/>
  <c r="G16" i="15"/>
  <c r="G16" i="17"/>
  <c r="H16" i="16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4" i="18" s="1"/>
  <c r="H12" i="18"/>
  <c r="F12" i="18"/>
  <c r="E16" i="18" s="1"/>
  <c r="E20" i="17"/>
  <c r="H20" i="17" s="1"/>
  <c r="E14" i="17"/>
  <c r="H14" i="17" s="1"/>
  <c r="H12" i="17"/>
  <c r="F12" i="17"/>
  <c r="E16" i="17" s="1"/>
  <c r="E16" i="20" l="1"/>
  <c r="H14" i="20"/>
  <c r="F16" i="19"/>
  <c r="E18" i="19"/>
  <c r="H16" i="19"/>
  <c r="H16" i="18"/>
  <c r="E18" i="18"/>
  <c r="F16" i="18"/>
  <c r="H16" i="17"/>
  <c r="F16" i="17"/>
  <c r="E18" i="17"/>
  <c r="H16" i="20" l="1"/>
  <c r="F16" i="20"/>
  <c r="E18" i="20"/>
  <c r="G18" i="19"/>
  <c r="H18" i="19" s="1"/>
  <c r="F18" i="19"/>
  <c r="G18" i="18"/>
  <c r="H18" i="18" s="1"/>
  <c r="F18" i="18"/>
  <c r="G18" i="17"/>
  <c r="H18" i="17" s="1"/>
  <c r="F18" i="17"/>
  <c r="E20" i="15"/>
  <c r="H20" i="15" s="1"/>
  <c r="E14" i="15"/>
  <c r="H14" i="15" s="1"/>
  <c r="H12" i="15"/>
  <c r="F12" i="15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E16" i="15"/>
  <c r="G22" i="20" l="1"/>
  <c r="H22" i="20" s="1"/>
  <c r="F22" i="20"/>
  <c r="F16" i="15"/>
  <c r="E18" i="15"/>
  <c r="H16" i="15"/>
  <c r="G18" i="15" l="1"/>
  <c r="H18" i="15" s="1"/>
  <c r="F18" i="15"/>
  <c r="F22" i="15" s="1"/>
  <c r="G22" i="15" l="1"/>
  <c r="H22" i="15" s="1"/>
  <c r="H20" i="16"/>
  <c r="E20" i="16"/>
  <c r="E22" i="16"/>
  <c r="E14" i="16"/>
  <c r="E18" i="16"/>
  <c r="H18" i="16"/>
  <c r="H22" i="16"/>
</calcChain>
</file>

<file path=xl/sharedStrings.xml><?xml version="1.0" encoding="utf-8"?>
<sst xmlns="http://schemas.openxmlformats.org/spreadsheetml/2006/main" count="200" uniqueCount="43">
  <si>
    <t>B2M 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</si>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</sst>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000000_);_(* \(#,##0.000000000\);_(* &quot;-&quot;??_);_(@_)"/>
    <numFmt numFmtId="227" formatCode="_(* #,##0.0000000000000_);_(* \(#,##0.000000000000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0" fontId="9" fillId="0" borderId="0" xfId="53071" applyFont="1" applyAlignment="1">
      <alignment vertical="center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3" fontId="9" fillId="0" borderId="0" xfId="53071" applyNumberFormat="1" applyFont="1" applyAlignment="1">
      <alignment horizontal="right"/>
    </xf>
    <xf numFmtId="222" fontId="9" fillId="0" borderId="0" xfId="53071" applyNumberFormat="1" applyFont="1" applyAlignment="1">
      <alignment horizontal="right"/>
    </xf>
    <xf numFmtId="167" fontId="9" fillId="0" borderId="0" xfId="53071" applyNumberFormat="1" applyFont="1" applyAlignment="1">
      <alignment horizontal="right"/>
    </xf>
    <xf numFmtId="221" fontId="9" fillId="0" borderId="0" xfId="53071" applyNumberFormat="1" applyFont="1" applyAlignment="1">
      <alignment horizontal="right"/>
    </xf>
    <xf numFmtId="221" fontId="9" fillId="0" borderId="2" xfId="53071" applyNumberFormat="1" applyFont="1" applyBorder="1" applyAlignment="1">
      <alignment horizontal="right"/>
    </xf>
    <xf numFmtId="222" fontId="9" fillId="0" borderId="2" xfId="53071" applyNumberFormat="1" applyFont="1" applyBorder="1" applyAlignment="1">
      <alignment horizontal="right"/>
    </xf>
    <xf numFmtId="167" fontId="9" fillId="0" borderId="2" xfId="53071" applyNumberFormat="1" applyFont="1" applyBorder="1" applyAlignment="1">
      <alignment horizontal="right"/>
    </xf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168" fontId="9" fillId="0" borderId="0" xfId="53071" applyNumberFormat="1" applyFont="1" applyAlignment="1">
      <alignment horizontal="right"/>
    </xf>
    <xf numFmtId="222" fontId="5" fillId="0" borderId="0" xfId="60550" applyNumberFormat="1" applyFont="1" applyFill="1"/>
    <xf numFmtId="225" fontId="9" fillId="0" borderId="0" xfId="60551" applyNumberFormat="1" applyFont="1" applyAlignment="1">
      <alignment horizontal="right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2" fontId="31" fillId="0" borderId="0" xfId="60080" applyNumberFormat="1" applyFont="1" applyFill="1"/>
    <xf numFmtId="166" fontId="31" fillId="0" borderId="0" xfId="0" applyNumberFormat="1" applyFont="1"/>
    <xf numFmtId="2" fontId="31" fillId="0" borderId="0" xfId="0" applyNumberFormat="1" applyFont="1"/>
    <xf numFmtId="3" fontId="31" fillId="0" borderId="0" xfId="0" applyNumberFormat="1" applyFont="1"/>
    <xf numFmtId="226" fontId="5" fillId="0" borderId="0" xfId="53071" applyNumberFormat="1" applyFont="1"/>
    <xf numFmtId="227" fontId="5" fillId="0" borderId="0" xfId="53071" applyNumberFormat="1" applyFont="1"/>
    <xf numFmtId="223" fontId="9" fillId="0" borderId="0" xfId="13807" applyNumberFormat="1" applyFont="1" applyFill="1" applyBorder="1" applyAlignment="1">
      <alignment horizontal="right"/>
    </xf>
    <xf numFmtId="166" fontId="9" fillId="0" borderId="2" xfId="60551" applyNumberFormat="1" applyFont="1" applyBorder="1" applyAlignment="1">
      <alignment horizontal="right"/>
    </xf>
    <xf numFmtId="221" fontId="9" fillId="0" borderId="0" xfId="60551" applyNumberFormat="1" applyFont="1" applyAlignment="1">
      <alignment horizontal="right"/>
    </xf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zoomScaleNormal="100" zoomScaleSheetLayoutView="100" zoomScalePageLayoutView="115" workbookViewId="0">
      <selection activeCell="O19" sqref="A1:O19"/>
    </sheetView>
  </sheetViews>
  <sheetFormatPr defaultColWidth="9.140625" defaultRowHeight="12.75"/>
  <cols>
    <col min="1" max="1" width="6.85546875" style="1" customWidth="1"/>
    <col min="2" max="2" width="1.28515625" style="1" customWidth="1"/>
    <col min="3" max="3" width="18.140625" style="1" customWidth="1"/>
    <col min="4" max="4" width="1.85546875" style="1" customWidth="1"/>
    <col min="5" max="5" width="10.140625" style="1" bestFit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1.42578125" style="1" customWidth="1"/>
    <col min="12" max="12" width="1.85546875" style="1" customWidth="1"/>
    <col min="13" max="13" width="12.140625" style="1" customWidth="1"/>
    <col min="14" max="14" width="2.28515625" style="1" customWidth="1"/>
    <col min="15" max="15" width="10.85546875" style="1" bestFit="1" customWidth="1"/>
    <col min="16" max="16" width="2.28515625" style="1" customWidth="1"/>
    <col min="17" max="16384" width="9.140625" style="1"/>
  </cols>
  <sheetData>
    <row r="1" spans="1:16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6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6">
      <c r="A5" s="65" t="s">
        <v>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5.5">
      <c r="A10" s="6" t="s">
        <v>8</v>
      </c>
      <c r="B10" s="7"/>
      <c r="C10" s="8" t="s">
        <v>9</v>
      </c>
      <c r="D10" s="9"/>
      <c r="E10" s="10" t="s">
        <v>10</v>
      </c>
      <c r="F10" s="40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41">
        <v>279.44099999999997</v>
      </c>
      <c r="F13" s="14"/>
      <c r="G13" s="41">
        <v>279.94099999999997</v>
      </c>
      <c r="H13" s="14"/>
      <c r="I13" s="41">
        <v>274.08100000000002</v>
      </c>
      <c r="J13" s="37"/>
      <c r="K13" s="41">
        <v>270.23099999999999</v>
      </c>
      <c r="L13" s="38"/>
      <c r="M13" s="41">
        <v>266.387</v>
      </c>
      <c r="N13" s="18"/>
      <c r="O13" s="61">
        <v>262.54095397152713</v>
      </c>
      <c r="P13" s="15"/>
    </row>
    <row r="14" spans="1:16">
      <c r="A14" s="3"/>
      <c r="B14" s="3"/>
      <c r="C14" s="12"/>
      <c r="D14" s="13"/>
      <c r="E14" s="37"/>
      <c r="F14" s="14"/>
      <c r="G14" s="37"/>
      <c r="H14" s="14"/>
      <c r="I14" s="37"/>
      <c r="J14" s="37"/>
      <c r="K14" s="37"/>
      <c r="L14" s="38"/>
      <c r="M14" s="37"/>
      <c r="N14" s="18"/>
      <c r="O14" s="37"/>
    </row>
    <row r="15" spans="1:16">
      <c r="A15" s="3">
        <v>2</v>
      </c>
      <c r="B15" s="3"/>
      <c r="C15" s="12" t="s">
        <v>19</v>
      </c>
      <c r="D15" s="13"/>
      <c r="E15" s="41">
        <v>20.5</v>
      </c>
      <c r="F15" s="14"/>
      <c r="G15" s="41">
        <v>20</v>
      </c>
      <c r="H15" s="14"/>
      <c r="I15" s="41">
        <v>19.582000000000001</v>
      </c>
      <c r="J15" s="37"/>
      <c r="K15" s="41">
        <v>19.306000000000001</v>
      </c>
      <c r="L15" s="38"/>
      <c r="M15" s="41">
        <v>19.032</v>
      </c>
      <c r="N15" s="18"/>
      <c r="O15" s="37">
        <v>18.757146640823358</v>
      </c>
    </row>
    <row r="16" spans="1:16">
      <c r="A16" s="3"/>
      <c r="B16" s="3"/>
      <c r="C16" s="12"/>
      <c r="D16" s="13"/>
      <c r="E16" s="37"/>
      <c r="F16" s="14"/>
      <c r="G16" s="37"/>
      <c r="H16" s="14"/>
      <c r="I16" s="37"/>
      <c r="J16" s="13"/>
      <c r="K16" s="37"/>
      <c r="L16" s="38"/>
      <c r="M16" s="37"/>
      <c r="N16" s="18"/>
      <c r="O16" s="37"/>
    </row>
    <row r="17" spans="1:17">
      <c r="A17" s="3">
        <v>3</v>
      </c>
      <c r="B17" s="3"/>
      <c r="C17" s="12" t="s">
        <v>20</v>
      </c>
      <c r="D17" s="13"/>
      <c r="E17" s="37">
        <v>0</v>
      </c>
      <c r="F17" s="14"/>
      <c r="G17" s="37">
        <v>0</v>
      </c>
      <c r="H17" s="14"/>
      <c r="I17" s="37">
        <v>0</v>
      </c>
      <c r="J17" s="13"/>
      <c r="K17" s="37">
        <v>0</v>
      </c>
      <c r="L17" s="38"/>
      <c r="M17" s="37">
        <v>0</v>
      </c>
      <c r="N17" s="18"/>
      <c r="O17" s="37">
        <v>0</v>
      </c>
      <c r="P17" s="15"/>
    </row>
    <row r="18" spans="1:17">
      <c r="A18" s="3"/>
      <c r="B18" s="3"/>
      <c r="C18" s="12"/>
      <c r="D18" s="13"/>
      <c r="E18" s="37"/>
      <c r="F18" s="14"/>
      <c r="G18" s="37"/>
      <c r="H18" s="14"/>
      <c r="I18" s="37"/>
      <c r="J18" s="13"/>
      <c r="K18" s="37"/>
      <c r="L18" s="38"/>
      <c r="M18" s="37"/>
      <c r="N18" s="18"/>
      <c r="O18" s="37"/>
    </row>
    <row r="19" spans="1:17">
      <c r="A19" s="3">
        <v>4</v>
      </c>
      <c r="B19" s="3"/>
      <c r="C19" s="12" t="s">
        <v>21</v>
      </c>
      <c r="D19" s="13"/>
      <c r="E19" s="41">
        <v>198.50700000000001</v>
      </c>
      <c r="F19" s="14"/>
      <c r="G19" s="41">
        <v>195.41</v>
      </c>
      <c r="H19" s="14"/>
      <c r="I19" s="41">
        <v>192.93199999999999</v>
      </c>
      <c r="J19" s="13"/>
      <c r="K19" s="41">
        <v>192.303</v>
      </c>
      <c r="L19" s="38"/>
      <c r="M19" s="41">
        <v>189.73500000000001</v>
      </c>
      <c r="N19" s="18"/>
      <c r="O19" s="61">
        <v>184.70286771429869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19"/>
    </row>
    <row r="29" spans="1:17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7">
      <c r="C30" s="48"/>
      <c r="D30" s="48"/>
      <c r="E30" s="49"/>
      <c r="F30" s="49"/>
      <c r="G30" s="50"/>
      <c r="H30" s="51"/>
      <c r="I30" s="50"/>
      <c r="J30" s="50"/>
      <c r="K30" s="50"/>
      <c r="L30" s="50"/>
      <c r="M30" s="50"/>
      <c r="N30" s="52"/>
      <c r="O30" s="50"/>
      <c r="P30" s="52"/>
      <c r="Q30" s="50"/>
    </row>
    <row r="31" spans="1:17">
      <c r="C31" s="53"/>
      <c r="D31" s="48"/>
      <c r="E31" s="54"/>
      <c r="F31" s="54"/>
      <c r="G31" s="54"/>
      <c r="H31" s="54"/>
      <c r="I31" s="54"/>
      <c r="J31" s="54"/>
      <c r="K31" s="54"/>
      <c r="L31" s="54"/>
      <c r="M31" s="54"/>
      <c r="O31" s="55"/>
      <c r="Q31" s="55"/>
    </row>
    <row r="32" spans="1:17">
      <c r="C32" s="53"/>
      <c r="D32" s="48"/>
      <c r="E32" s="56"/>
      <c r="F32" s="56"/>
      <c r="G32" s="56"/>
      <c r="H32" s="56"/>
      <c r="I32" s="56"/>
      <c r="J32" s="56"/>
      <c r="K32" s="56"/>
      <c r="L32" s="56"/>
      <c r="M32" s="56"/>
      <c r="O32" s="57"/>
      <c r="Q32" s="57"/>
    </row>
    <row r="33" spans="3:17">
      <c r="C33" s="48"/>
      <c r="D33" s="48"/>
      <c r="E33" s="54"/>
      <c r="F33" s="48"/>
      <c r="G33" s="54"/>
      <c r="H33" s="48"/>
      <c r="I33" s="54"/>
      <c r="J33" s="54"/>
      <c r="K33" s="54"/>
      <c r="L33" s="54"/>
      <c r="M33" s="54"/>
      <c r="O33" s="54"/>
      <c r="Q33" s="54"/>
    </row>
    <row r="34" spans="3:17">
      <c r="C34" s="48"/>
      <c r="D34" s="48"/>
      <c r="E34" s="54"/>
      <c r="F34" s="48"/>
      <c r="G34" s="54"/>
      <c r="H34" s="48"/>
      <c r="I34" s="54"/>
      <c r="J34" s="54"/>
      <c r="K34" s="54"/>
      <c r="L34" s="54"/>
      <c r="M34" s="54"/>
      <c r="O34" s="54"/>
      <c r="Q34" s="54"/>
    </row>
    <row r="35" spans="3:17">
      <c r="C35" s="48"/>
      <c r="D35" s="48"/>
      <c r="E35" s="58"/>
      <c r="F35" s="58"/>
      <c r="G35" s="58"/>
      <c r="H35" s="58"/>
      <c r="I35" s="58"/>
      <c r="J35" s="58"/>
      <c r="K35" s="58"/>
      <c r="L35" s="58"/>
      <c r="M35" s="58"/>
      <c r="O35" s="57"/>
      <c r="Q35" s="57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topLeftCell="A4"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10.140625" style="1" bestFit="1" customWidth="1"/>
    <col min="6" max="6" width="9.140625" style="1"/>
    <col min="7" max="7" width="14" style="1" bestFit="1" customWidth="1"/>
    <col min="8" max="8" width="9.140625" style="1"/>
    <col min="9" max="9" width="2" style="1" customWidth="1"/>
    <col min="10" max="13" width="9.7109375" style="1" customWidth="1"/>
    <col min="14" max="16384" width="9.140625" style="1"/>
  </cols>
  <sheetData>
    <row r="1" spans="1:13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13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13" ht="13.15" customHeight="1">
      <c r="A3" s="65" t="s">
        <v>23</v>
      </c>
      <c r="B3" s="65"/>
      <c r="C3" s="65"/>
      <c r="D3" s="65"/>
      <c r="E3" s="65"/>
      <c r="F3" s="65"/>
      <c r="G3" s="65"/>
      <c r="H3" s="65"/>
    </row>
    <row r="4" spans="1:13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13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13">
      <c r="A6" s="65" t="s">
        <v>4</v>
      </c>
      <c r="B6" s="65"/>
      <c r="C6" s="65"/>
      <c r="D6" s="65"/>
      <c r="E6" s="65"/>
      <c r="F6" s="65"/>
      <c r="G6" s="65"/>
      <c r="H6" s="65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260.02864167994784</v>
      </c>
      <c r="F12" s="20">
        <f>E12/E22</f>
        <v>0.57189487851679177</v>
      </c>
      <c r="G12" s="22">
        <v>3.0736626756019458E-2</v>
      </c>
      <c r="H12" s="21">
        <f>E12*G12</f>
        <v>7.9924033051912815</v>
      </c>
      <c r="J12" s="60"/>
      <c r="K12" s="60"/>
      <c r="L12" s="60"/>
      <c r="M12" s="60"/>
    </row>
    <row r="13" spans="1:13">
      <c r="A13" s="3"/>
      <c r="B13" s="3"/>
      <c r="C13" s="12"/>
      <c r="D13" s="12"/>
      <c r="E13" s="63"/>
      <c r="F13" s="20"/>
      <c r="G13" s="22"/>
      <c r="H13" s="21"/>
      <c r="J13" s="60"/>
      <c r="K13" s="60"/>
      <c r="L13" s="60"/>
      <c r="M13" s="60"/>
    </row>
    <row r="14" spans="1:13">
      <c r="A14" s="3">
        <v>2</v>
      </c>
      <c r="B14" s="3"/>
      <c r="C14" s="12" t="s">
        <v>19</v>
      </c>
      <c r="D14" s="12"/>
      <c r="E14" s="23">
        <f>E22*F14</f>
        <v>18.187163511890969</v>
      </c>
      <c r="F14" s="20">
        <v>0.04</v>
      </c>
      <c r="G14" s="22">
        <v>6.2300000000000001E-2</v>
      </c>
      <c r="H14" s="21">
        <f>E14*G14</f>
        <v>1.1330602867908073</v>
      </c>
      <c r="J14" s="60"/>
      <c r="K14" s="60"/>
      <c r="L14" s="60"/>
      <c r="M14" s="60"/>
    </row>
    <row r="15" spans="1:13">
      <c r="A15" s="3"/>
      <c r="B15" s="3"/>
      <c r="C15" s="12"/>
      <c r="D15" s="12"/>
      <c r="E15" s="63"/>
      <c r="F15" s="20"/>
      <c r="G15" s="22"/>
      <c r="H15" s="21"/>
      <c r="J15" s="60"/>
      <c r="K15" s="60"/>
      <c r="L15" s="60"/>
      <c r="M15" s="60"/>
    </row>
    <row r="16" spans="1:13">
      <c r="A16" s="3">
        <v>3</v>
      </c>
      <c r="B16" s="3"/>
      <c r="C16" s="12" t="s">
        <v>30</v>
      </c>
      <c r="D16" s="12"/>
      <c r="E16" s="23">
        <f>-(F12-56%)*E22</f>
        <v>-5.4083525134742532</v>
      </c>
      <c r="F16" s="20">
        <f>E16/E22</f>
        <v>-1.189487851679172E-2</v>
      </c>
      <c r="G16" s="22">
        <f>G12</f>
        <v>3.0736626756019458E-2</v>
      </c>
      <c r="H16" s="21">
        <f>E16*G16</f>
        <v>-0.16623451257163782</v>
      </c>
      <c r="J16" s="60"/>
      <c r="K16" s="60"/>
      <c r="L16" s="60"/>
      <c r="M16" s="60"/>
    </row>
    <row r="17" spans="1:13">
      <c r="A17" s="3"/>
      <c r="B17" s="3"/>
      <c r="C17" s="12"/>
      <c r="D17" s="12"/>
      <c r="E17" s="63"/>
      <c r="F17" s="20"/>
      <c r="G17" s="22"/>
      <c r="H17" s="21"/>
      <c r="J17" s="60"/>
      <c r="K17" s="60"/>
      <c r="L17" s="60"/>
      <c r="M17" s="60"/>
    </row>
    <row r="18" spans="1:13">
      <c r="A18" s="3">
        <v>4</v>
      </c>
      <c r="B18" s="3"/>
      <c r="C18" s="12" t="s">
        <v>31</v>
      </c>
      <c r="D18" s="12"/>
      <c r="E18" s="23">
        <f>SUM(E12:E16)</f>
        <v>272.80745267836454</v>
      </c>
      <c r="F18" s="20">
        <f>SUM(F12:F16)</f>
        <v>0.60000000000000009</v>
      </c>
      <c r="G18" s="22">
        <f>((F12*G12)+(F14*G14)+(F16*G16))/SUM(F12:F16)</f>
        <v>3.2840851638951493E-2</v>
      </c>
      <c r="H18" s="21">
        <f>E18*G18</f>
        <v>8.9592290794104503</v>
      </c>
      <c r="J18" s="60"/>
      <c r="K18" s="60"/>
      <c r="L18" s="60"/>
      <c r="M18" s="60"/>
    </row>
    <row r="19" spans="1:13">
      <c r="A19" s="3"/>
      <c r="B19" s="3"/>
      <c r="C19" s="12"/>
      <c r="D19" s="12"/>
      <c r="E19" s="63"/>
      <c r="F19" s="20"/>
      <c r="G19" s="22"/>
      <c r="H19" s="21"/>
      <c r="J19" s="60"/>
      <c r="K19" s="60"/>
      <c r="L19" s="60"/>
      <c r="M19" s="60"/>
    </row>
    <row r="20" spans="1:13">
      <c r="A20" s="3">
        <v>5</v>
      </c>
      <c r="B20" s="3"/>
      <c r="C20" s="12" t="s">
        <v>21</v>
      </c>
      <c r="D20" s="12"/>
      <c r="E20" s="23">
        <f>E22*F20</f>
        <v>181.87163511890969</v>
      </c>
      <c r="F20" s="20">
        <v>0.4</v>
      </c>
      <c r="G20" s="22">
        <v>9.2100000000000001E-2</v>
      </c>
      <c r="H20" s="21">
        <f>E20*G20</f>
        <v>16.750377594451582</v>
      </c>
      <c r="J20" s="60"/>
      <c r="K20" s="60"/>
      <c r="L20" s="60"/>
      <c r="M20" s="60"/>
    </row>
    <row r="21" spans="1:13">
      <c r="A21" s="3"/>
      <c r="B21" s="3"/>
      <c r="C21" s="12"/>
      <c r="D21" s="12"/>
      <c r="E21" s="24"/>
      <c r="F21" s="25"/>
      <c r="G21" s="25"/>
      <c r="H21" s="24"/>
      <c r="J21" s="60"/>
      <c r="K21" s="60"/>
      <c r="L21" s="60"/>
      <c r="M21" s="60"/>
    </row>
    <row r="22" spans="1:13" ht="13.5" thickBot="1">
      <c r="A22" s="3">
        <v>6</v>
      </c>
      <c r="B22" s="3"/>
      <c r="C22" s="12" t="s">
        <v>32</v>
      </c>
      <c r="D22" s="12"/>
      <c r="E22" s="33">
        <v>454.67908779727424</v>
      </c>
      <c r="F22" s="26">
        <f>SUM(F18:F20)</f>
        <v>1</v>
      </c>
      <c r="G22" s="27">
        <f>((F18*G18)+(F20*G20))/SUM(F18:F20)</f>
        <v>5.6544510983370905E-2</v>
      </c>
      <c r="H22" s="62">
        <f>E22*G22</f>
        <v>25.709606673862037</v>
      </c>
      <c r="J22" s="60"/>
      <c r="K22" s="60"/>
      <c r="L22" s="60"/>
      <c r="M22" s="60"/>
    </row>
    <row r="23" spans="1:13" ht="13.5" thickTop="1">
      <c r="A23" s="4"/>
      <c r="B23" s="4"/>
      <c r="C23" s="4"/>
      <c r="D23" s="4"/>
      <c r="E23" s="38"/>
      <c r="F23" s="4"/>
      <c r="G23" s="4"/>
      <c r="H23" s="4"/>
    </row>
    <row r="24" spans="1:13">
      <c r="H24" s="28"/>
    </row>
    <row r="25" spans="1:13">
      <c r="A25" s="42" t="s">
        <v>33</v>
      </c>
    </row>
    <row r="26" spans="1:13">
      <c r="A26" s="42" t="s">
        <v>34</v>
      </c>
      <c r="E26" s="43"/>
    </row>
    <row r="27" spans="1:13">
      <c r="A27" s="42" t="s">
        <v>35</v>
      </c>
      <c r="E27" s="43"/>
    </row>
    <row r="28" spans="1:13">
      <c r="A28" s="42" t="s">
        <v>36</v>
      </c>
    </row>
    <row r="29" spans="1:13">
      <c r="A29" s="42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AFDB-4E48-4F14-A91F-FF2A736082B3}">
  <sheetPr>
    <pageSetUpPr fitToPage="1"/>
  </sheetPr>
  <dimension ref="A1:M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3" width="9.85546875" style="1" customWidth="1"/>
    <col min="14" max="16384" width="9.140625" style="1"/>
  </cols>
  <sheetData>
    <row r="1" spans="1:13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13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13" ht="13.15" customHeight="1">
      <c r="A3" s="65" t="s">
        <v>38</v>
      </c>
      <c r="B3" s="65"/>
      <c r="C3" s="65"/>
      <c r="D3" s="65"/>
      <c r="E3" s="65"/>
      <c r="F3" s="65"/>
      <c r="G3" s="65"/>
      <c r="H3" s="65"/>
    </row>
    <row r="4" spans="1:13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13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13">
      <c r="A6" s="65" t="s">
        <v>4</v>
      </c>
      <c r="B6" s="65"/>
      <c r="C6" s="65"/>
      <c r="D6" s="65"/>
      <c r="E6" s="65"/>
      <c r="F6" s="65"/>
      <c r="G6" s="65"/>
      <c r="H6" s="65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2026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256.57421227902643</v>
      </c>
      <c r="F12" s="20">
        <f>E12/E22</f>
        <v>0.57349258026285854</v>
      </c>
      <c r="G12" s="22">
        <v>3.1834557722406231E-2</v>
      </c>
      <c r="H12" s="21">
        <f>E12*G12</f>
        <v>8.1679265708775759</v>
      </c>
      <c r="J12" s="59"/>
      <c r="K12" s="59"/>
      <c r="L12" s="59"/>
      <c r="M12" s="59"/>
    </row>
    <row r="13" spans="1:13">
      <c r="A13" s="3"/>
      <c r="B13" s="3"/>
      <c r="C13" s="12"/>
      <c r="D13" s="12"/>
      <c r="E13" s="63"/>
      <c r="F13" s="20"/>
      <c r="G13" s="22"/>
      <c r="H13" s="21"/>
      <c r="J13" s="59"/>
      <c r="K13" s="59"/>
      <c r="L13" s="59"/>
      <c r="M13" s="59"/>
    </row>
    <row r="14" spans="1:13">
      <c r="A14" s="3">
        <v>2</v>
      </c>
      <c r="B14" s="3"/>
      <c r="C14" s="12" t="s">
        <v>19</v>
      </c>
      <c r="D14" s="12"/>
      <c r="E14" s="23">
        <f>E22*F14</f>
        <v>17.895555835189807</v>
      </c>
      <c r="F14" s="20">
        <v>0.04</v>
      </c>
      <c r="G14" s="22">
        <v>6.2300000000000001E-2</v>
      </c>
      <c r="H14" s="21">
        <f>E14*G14</f>
        <v>1.1148931285323249</v>
      </c>
      <c r="J14" s="59"/>
      <c r="K14" s="59"/>
      <c r="L14" s="59"/>
      <c r="M14" s="59"/>
    </row>
    <row r="15" spans="1:13">
      <c r="A15" s="3"/>
      <c r="B15" s="3"/>
      <c r="C15" s="12"/>
      <c r="D15" s="12"/>
      <c r="E15" s="63"/>
      <c r="F15" s="20"/>
      <c r="G15" s="22"/>
      <c r="H15" s="21"/>
      <c r="J15" s="59"/>
      <c r="K15" s="59"/>
      <c r="L15" s="59"/>
      <c r="M15" s="59"/>
    </row>
    <row r="16" spans="1:13">
      <c r="A16" s="3">
        <v>3</v>
      </c>
      <c r="B16" s="3"/>
      <c r="C16" s="12" t="s">
        <v>30</v>
      </c>
      <c r="D16" s="12"/>
      <c r="E16" s="23">
        <f>-(F12-56%)*E22</f>
        <v>-6.036430586369101</v>
      </c>
      <c r="F16" s="20">
        <f>E16/E22</f>
        <v>-1.3492580262858489E-2</v>
      </c>
      <c r="G16" s="22">
        <f>G12</f>
        <v>3.1834557722406231E-2</v>
      </c>
      <c r="H16" s="21">
        <f>E16*G16</f>
        <v>-0.19216709793906564</v>
      </c>
      <c r="J16" s="59"/>
      <c r="K16" s="59"/>
      <c r="L16" s="59"/>
      <c r="M16" s="59"/>
    </row>
    <row r="17" spans="1:13">
      <c r="A17" s="3"/>
      <c r="B17" s="3"/>
      <c r="C17" s="12"/>
      <c r="D17" s="12"/>
      <c r="E17" s="63"/>
      <c r="F17" s="20"/>
      <c r="G17" s="22"/>
      <c r="H17" s="21"/>
      <c r="J17" s="59"/>
      <c r="K17" s="59"/>
      <c r="L17" s="59"/>
      <c r="M17" s="59"/>
    </row>
    <row r="18" spans="1:13">
      <c r="A18" s="3">
        <v>4</v>
      </c>
      <c r="B18" s="3"/>
      <c r="C18" s="12" t="s">
        <v>31</v>
      </c>
      <c r="D18" s="12"/>
      <c r="E18" s="23">
        <f>SUM(E12:E16)</f>
        <v>268.43333752784713</v>
      </c>
      <c r="F18" s="20">
        <f>SUM(F12:F16)</f>
        <v>0.60000000000000009</v>
      </c>
      <c r="G18" s="22">
        <f>((F12*G12)+(F14*G14)+(F16*G16))/SUM(F12:F16)</f>
        <v>3.3865587207579151E-2</v>
      </c>
      <c r="H18" s="21">
        <f>E18*G18</f>
        <v>9.0906526014708362</v>
      </c>
      <c r="J18" s="59"/>
      <c r="K18" s="59"/>
      <c r="L18" s="59"/>
      <c r="M18" s="59"/>
    </row>
    <row r="19" spans="1:13">
      <c r="A19" s="3"/>
      <c r="B19" s="3"/>
      <c r="C19" s="12"/>
      <c r="D19" s="12"/>
      <c r="E19" s="63"/>
      <c r="F19" s="20"/>
      <c r="G19" s="22"/>
      <c r="H19" s="21"/>
      <c r="J19" s="59"/>
      <c r="K19" s="59"/>
      <c r="L19" s="59"/>
      <c r="M19" s="59"/>
    </row>
    <row r="20" spans="1:13">
      <c r="A20" s="3">
        <v>5</v>
      </c>
      <c r="B20" s="3"/>
      <c r="C20" s="12" t="s">
        <v>21</v>
      </c>
      <c r="D20" s="12"/>
      <c r="E20" s="23">
        <f>E22*F20</f>
        <v>178.95555835189808</v>
      </c>
      <c r="F20" s="20">
        <v>0.4</v>
      </c>
      <c r="G20" s="22">
        <v>9.2100000000000001E-2</v>
      </c>
      <c r="H20" s="21">
        <f>E20*G20</f>
        <v>16.481806924209813</v>
      </c>
      <c r="J20" s="59"/>
      <c r="K20" s="59"/>
      <c r="L20" s="59"/>
      <c r="M20" s="59"/>
    </row>
    <row r="21" spans="1:13">
      <c r="A21" s="3"/>
      <c r="B21" s="3"/>
      <c r="C21" s="12"/>
      <c r="D21" s="12"/>
      <c r="E21" s="24"/>
      <c r="F21" s="25"/>
      <c r="G21" s="25"/>
      <c r="H21" s="24"/>
      <c r="J21" s="59"/>
      <c r="K21" s="59"/>
      <c r="L21" s="59"/>
      <c r="M21" s="59"/>
    </row>
    <row r="22" spans="1:13" ht="13.5" thickBot="1">
      <c r="A22" s="3">
        <v>6</v>
      </c>
      <c r="B22" s="3"/>
      <c r="C22" s="12" t="s">
        <v>32</v>
      </c>
      <c r="D22" s="12"/>
      <c r="E22" s="33">
        <v>447.38889587974518</v>
      </c>
      <c r="F22" s="26">
        <f>SUM(F18:F20)</f>
        <v>1</v>
      </c>
      <c r="G22" s="27">
        <f>((F18*G18)+(F20*G20))/SUM(F18:F20)</f>
        <v>5.7159352324547497E-2</v>
      </c>
      <c r="H22" s="62">
        <f>E22*G22</f>
        <v>25.57245952568065</v>
      </c>
      <c r="J22" s="59"/>
      <c r="K22" s="59"/>
      <c r="L22" s="59"/>
      <c r="M22" s="59"/>
    </row>
    <row r="23" spans="1:13" ht="13.5" thickTop="1">
      <c r="A23" s="4"/>
      <c r="B23" s="4"/>
      <c r="C23" s="4"/>
      <c r="D23" s="4"/>
      <c r="E23" s="39"/>
      <c r="F23" s="4"/>
      <c r="G23" s="4"/>
      <c r="H23" s="4"/>
    </row>
    <row r="24" spans="1:13">
      <c r="H24" s="28"/>
    </row>
    <row r="25" spans="1:13">
      <c r="A25" s="42" t="s">
        <v>33</v>
      </c>
    </row>
    <row r="26" spans="1:13">
      <c r="A26" s="42" t="s">
        <v>34</v>
      </c>
      <c r="E26" s="43"/>
    </row>
    <row r="27" spans="1:13">
      <c r="A27" s="42" t="s">
        <v>35</v>
      </c>
      <c r="E27" s="43"/>
    </row>
    <row r="28" spans="1:13">
      <c r="A28" s="42" t="s">
        <v>36</v>
      </c>
    </row>
    <row r="29" spans="1:13">
      <c r="A29" s="42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DA87-881C-4C51-949D-71A01048CE2F}">
  <sheetPr>
    <pageSetUpPr fitToPage="1"/>
  </sheetPr>
  <dimension ref="A1:K37"/>
  <sheetViews>
    <sheetView topLeftCell="A4"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0" width="9.140625" style="1" bestFit="1"/>
    <col min="11" max="16384" width="9.140625" style="1"/>
  </cols>
  <sheetData>
    <row r="1" spans="1:8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8" ht="13.15" customHeight="1">
      <c r="A3" s="65" t="s">
        <v>39</v>
      </c>
      <c r="B3" s="65"/>
      <c r="C3" s="65"/>
      <c r="D3" s="65"/>
      <c r="E3" s="65"/>
      <c r="F3" s="65"/>
      <c r="G3" s="65"/>
      <c r="H3" s="65"/>
    </row>
    <row r="4" spans="1:8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8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8">
      <c r="A6" s="65" t="s">
        <v>4</v>
      </c>
      <c r="B6" s="65"/>
      <c r="C6" s="65"/>
      <c r="D6" s="65"/>
      <c r="E6" s="65"/>
      <c r="F6" s="65"/>
      <c r="G6" s="65"/>
      <c r="H6" s="65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252.49170480521019</v>
      </c>
      <c r="F12" s="20">
        <f>E12/E22</f>
        <v>0.57371608353313253</v>
      </c>
      <c r="G12" s="22">
        <v>3.1834557722406231E-2</v>
      </c>
      <c r="H12" s="21">
        <f>E12*G12</f>
        <v>8.0379617510502186</v>
      </c>
    </row>
    <row r="13" spans="1:8">
      <c r="A13" s="3"/>
      <c r="B13" s="3"/>
      <c r="C13" s="12"/>
      <c r="D13" s="12"/>
      <c r="E13" s="63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17.603948158488649</v>
      </c>
      <c r="F14" s="20">
        <v>0.04</v>
      </c>
      <c r="G14" s="22">
        <v>6.2300000000000001E-2</v>
      </c>
      <c r="H14" s="21">
        <f>E14*G14</f>
        <v>1.0967259702738428</v>
      </c>
    </row>
    <row r="15" spans="1:8">
      <c r="A15" s="3"/>
      <c r="B15" s="3"/>
      <c r="C15" s="12"/>
      <c r="D15" s="12"/>
      <c r="E15" s="63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-6.0364305863690966</v>
      </c>
      <c r="F16" s="20">
        <f>E16/E22</f>
        <v>-1.3716083533132473E-2</v>
      </c>
      <c r="G16" s="22">
        <f>G12</f>
        <v>3.1834557722406231E-2</v>
      </c>
      <c r="H16" s="21">
        <f>E16*G16</f>
        <v>-0.1921670979390655</v>
      </c>
    </row>
    <row r="17" spans="1:8">
      <c r="A17" s="3"/>
      <c r="B17" s="3"/>
      <c r="C17" s="12"/>
      <c r="D17" s="12"/>
      <c r="E17" s="63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264.05922237732977</v>
      </c>
      <c r="F18" s="20">
        <f>SUM(F12:F16)</f>
        <v>0.60000000000000009</v>
      </c>
      <c r="G18" s="22">
        <f>((F12*G12)+(F14*G14)+(F16*G16))/SUM(F12:F16)</f>
        <v>3.3865587207579151E-2</v>
      </c>
      <c r="H18" s="21">
        <f>E18*G18</f>
        <v>8.942520623384997</v>
      </c>
    </row>
    <row r="19" spans="1:8">
      <c r="A19" s="3"/>
      <c r="B19" s="3"/>
      <c r="C19" s="12"/>
      <c r="D19" s="12"/>
      <c r="E19" s="63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176.03948158488649</v>
      </c>
      <c r="F20" s="20">
        <v>0.4</v>
      </c>
      <c r="G20" s="22">
        <v>9.2100000000000001E-2</v>
      </c>
      <c r="H20" s="21">
        <f>E20*G20</f>
        <v>16.213236253968045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33">
        <v>440.09870396221618</v>
      </c>
      <c r="F22" s="26">
        <f>SUM(F18:F20)</f>
        <v>1</v>
      </c>
      <c r="G22" s="27">
        <f>((F18*G18)+(F20*G20))/SUM(F18:F20)</f>
        <v>5.7159352324547497E-2</v>
      </c>
      <c r="H22" s="62">
        <f>E22*G22</f>
        <v>25.155756877353042</v>
      </c>
    </row>
    <row r="23" spans="1:8" ht="13.5" thickTop="1">
      <c r="A23" s="4"/>
      <c r="B23" s="4"/>
      <c r="C23" s="4"/>
      <c r="D23" s="4"/>
      <c r="E23" s="39"/>
      <c r="F23" s="4"/>
      <c r="G23" s="4"/>
      <c r="H23" s="4"/>
    </row>
    <row r="24" spans="1:8">
      <c r="H24" s="28"/>
    </row>
    <row r="25" spans="1:8">
      <c r="A25" s="42" t="s">
        <v>33</v>
      </c>
    </row>
    <row r="26" spans="1:8">
      <c r="A26" s="42" t="s">
        <v>34</v>
      </c>
      <c r="E26" s="43"/>
    </row>
    <row r="27" spans="1:8">
      <c r="A27" s="42" t="s">
        <v>35</v>
      </c>
      <c r="E27" s="43"/>
    </row>
    <row r="28" spans="1:8">
      <c r="A28" s="42" t="s">
        <v>36</v>
      </c>
    </row>
    <row r="29" spans="1:8">
      <c r="A29" s="42" t="s">
        <v>37</v>
      </c>
    </row>
    <row r="33" spans="3:11">
      <c r="C33" s="4"/>
    </row>
    <row r="37" spans="3:11">
      <c r="K37" s="46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52F8-CA3A-4A37-9B62-49CAE38A4700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8" ht="13.15" customHeight="1">
      <c r="A3" s="65" t="s">
        <v>40</v>
      </c>
      <c r="B3" s="65"/>
      <c r="C3" s="65"/>
      <c r="D3" s="65"/>
      <c r="E3" s="65"/>
      <c r="F3" s="65"/>
      <c r="G3" s="65"/>
      <c r="H3" s="65"/>
    </row>
    <row r="4" spans="1:8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8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8">
      <c r="A6" s="65" t="s">
        <v>4</v>
      </c>
      <c r="B6" s="65"/>
      <c r="C6" s="65"/>
      <c r="D6" s="65"/>
      <c r="E6" s="65"/>
      <c r="F6" s="65"/>
      <c r="G6" s="65"/>
      <c r="H6" s="65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248.40919733139395</v>
      </c>
      <c r="F12" s="20">
        <f>E12/E22</f>
        <v>0.5739471161457792</v>
      </c>
      <c r="G12" s="22">
        <v>3.1834557722406231E-2</v>
      </c>
      <c r="H12" s="21">
        <f>E12*G12</f>
        <v>7.9079969312228613</v>
      </c>
    </row>
    <row r="13" spans="1:8">
      <c r="A13" s="3"/>
      <c r="B13" s="3"/>
      <c r="C13" s="12"/>
      <c r="D13" s="12"/>
      <c r="E13" s="63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17.312340481787487</v>
      </c>
      <c r="F14" s="20">
        <v>0.04</v>
      </c>
      <c r="G14" s="22">
        <v>6.2300000000000001E-2</v>
      </c>
      <c r="H14" s="21">
        <f>E14*G14</f>
        <v>1.0785588120153604</v>
      </c>
    </row>
    <row r="15" spans="1:8">
      <c r="A15" s="3"/>
      <c r="B15" s="3"/>
      <c r="C15" s="12"/>
      <c r="D15" s="12"/>
      <c r="E15" s="63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-6.0364305863691055</v>
      </c>
      <c r="F16" s="20">
        <f>E16/E22</f>
        <v>-1.3947116145779148E-2</v>
      </c>
      <c r="G16" s="22">
        <f>G12</f>
        <v>3.1834557722406231E-2</v>
      </c>
      <c r="H16" s="21">
        <f>E16*G16</f>
        <v>-0.19216709793906578</v>
      </c>
    </row>
    <row r="17" spans="1:8">
      <c r="A17" s="3"/>
      <c r="B17" s="3"/>
      <c r="C17" s="12"/>
      <c r="D17" s="12"/>
      <c r="E17" s="63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259.68510722681236</v>
      </c>
      <c r="F18" s="20">
        <f>SUM(F12:F16)</f>
        <v>0.60000000000000009</v>
      </c>
      <c r="G18" s="22">
        <f>((F12*G12)+(F14*G14)+(F16*G16))/SUM(F12:F16)</f>
        <v>3.3865587207579151E-2</v>
      </c>
      <c r="H18" s="21">
        <f>E18*G18</f>
        <v>8.794388645299156</v>
      </c>
    </row>
    <row r="19" spans="1:8">
      <c r="A19" s="3"/>
      <c r="B19" s="3"/>
      <c r="C19" s="12"/>
      <c r="D19" s="12"/>
      <c r="E19" s="63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173.12340481787487</v>
      </c>
      <c r="F20" s="20">
        <v>0.4</v>
      </c>
      <c r="G20" s="22">
        <v>9.2100000000000001E-2</v>
      </c>
      <c r="H20" s="21">
        <f>E20*G20</f>
        <v>15.944665583726275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33">
        <v>432.80851204468718</v>
      </c>
      <c r="F22" s="26">
        <f>SUM(F18:F20)</f>
        <v>1</v>
      </c>
      <c r="G22" s="27">
        <f>((F18*G18)+(F20*G20))/SUM(F18:F20)</f>
        <v>5.7159352324547497E-2</v>
      </c>
      <c r="H22" s="62">
        <f>E22*G22</f>
        <v>24.739054229025434</v>
      </c>
    </row>
    <row r="23" spans="1:8" ht="13.5" thickTop="1">
      <c r="A23" s="4"/>
      <c r="B23" s="4"/>
      <c r="C23" s="4"/>
      <c r="D23" s="4"/>
      <c r="E23" s="39"/>
      <c r="F23" s="4"/>
      <c r="G23" s="4"/>
      <c r="H23" s="4"/>
    </row>
    <row r="24" spans="1:8">
      <c r="H24" s="28"/>
    </row>
    <row r="25" spans="1:8">
      <c r="A25" s="42" t="s">
        <v>33</v>
      </c>
    </row>
    <row r="26" spans="1:8">
      <c r="A26" s="42" t="s">
        <v>34</v>
      </c>
      <c r="E26" s="43"/>
    </row>
    <row r="27" spans="1:8">
      <c r="A27" s="42" t="s">
        <v>35</v>
      </c>
      <c r="E27" s="43"/>
    </row>
    <row r="28" spans="1:8">
      <c r="A28" s="42" t="s">
        <v>36</v>
      </c>
    </row>
    <row r="29" spans="1:8">
      <c r="A29" s="42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8A54-64A9-4DEE-87C1-DF1BBA6C1CFD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8" ht="13.15" customHeight="1">
      <c r="A3" s="65" t="s">
        <v>41</v>
      </c>
      <c r="B3" s="65"/>
      <c r="C3" s="65"/>
      <c r="D3" s="65"/>
      <c r="E3" s="65"/>
      <c r="F3" s="65"/>
      <c r="G3" s="65"/>
      <c r="H3" s="65"/>
    </row>
    <row r="4" spans="1:8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8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8">
      <c r="A6" s="65" t="s">
        <v>4</v>
      </c>
      <c r="B6" s="65"/>
      <c r="C6" s="65"/>
      <c r="D6" s="65"/>
      <c r="E6" s="65"/>
      <c r="F6" s="65"/>
      <c r="G6" s="65"/>
      <c r="H6" s="65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244.32668985757772</v>
      </c>
      <c r="F12" s="20">
        <f>E12/E22</f>
        <v>0.57418606509013581</v>
      </c>
      <c r="G12" s="22">
        <v>3.1834557722406231E-2</v>
      </c>
      <c r="H12" s="21">
        <f>E12*G12</f>
        <v>7.7780321113955031</v>
      </c>
    </row>
    <row r="13" spans="1:8">
      <c r="A13" s="3"/>
      <c r="B13" s="3"/>
      <c r="C13" s="12"/>
      <c r="D13" s="12"/>
      <c r="E13" s="63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17.020732805086329</v>
      </c>
      <c r="F14" s="20">
        <v>0.04</v>
      </c>
      <c r="G14" s="22">
        <v>6.2300000000000001E-2</v>
      </c>
      <c r="H14" s="21">
        <f>E14*G14</f>
        <v>1.0603916537568783</v>
      </c>
    </row>
    <row r="15" spans="1:8">
      <c r="A15" s="3"/>
      <c r="B15" s="3"/>
      <c r="C15" s="12"/>
      <c r="D15" s="12"/>
      <c r="E15" s="63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-6.0364305863690912</v>
      </c>
      <c r="F16" s="20">
        <f>E16/E22</f>
        <v>-1.4186065090135758E-2</v>
      </c>
      <c r="G16" s="22">
        <f>G12</f>
        <v>3.1834557722406231E-2</v>
      </c>
      <c r="H16" s="21">
        <f>E16*G16</f>
        <v>-0.19216709793906533</v>
      </c>
    </row>
    <row r="17" spans="1:8">
      <c r="A17" s="3"/>
      <c r="B17" s="3"/>
      <c r="C17" s="12"/>
      <c r="D17" s="12"/>
      <c r="E17" s="63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255.31099207629495</v>
      </c>
      <c r="F18" s="20">
        <f>SUM(F12:F16)</f>
        <v>0.60000000000000009</v>
      </c>
      <c r="G18" s="22">
        <f>((F12*G12)+(F14*G14)+(F16*G16))/SUM(F12:F16)</f>
        <v>3.3865587207579151E-2</v>
      </c>
      <c r="H18" s="21">
        <f>E18*G18</f>
        <v>8.6462566672133168</v>
      </c>
    </row>
    <row r="19" spans="1:8">
      <c r="A19" s="3"/>
      <c r="B19" s="3"/>
      <c r="C19" s="12"/>
      <c r="D19" s="12"/>
      <c r="E19" s="63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170.20732805086331</v>
      </c>
      <c r="F20" s="20">
        <v>0.4</v>
      </c>
      <c r="G20" s="22">
        <v>9.2100000000000001E-2</v>
      </c>
      <c r="H20" s="21">
        <f>E20*G20</f>
        <v>15.67609491348451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33">
        <v>425.51832012715823</v>
      </c>
      <c r="F22" s="26">
        <f>SUM(F18:F20)</f>
        <v>1</v>
      </c>
      <c r="G22" s="27">
        <f>((F18*G18)+(F20*G20))/SUM(F18:F20)</f>
        <v>5.7159352324547497E-2</v>
      </c>
      <c r="H22" s="62">
        <f>E22*G22</f>
        <v>24.322351580697827</v>
      </c>
    </row>
    <row r="23" spans="1:8" ht="13.5" thickTop="1">
      <c r="A23" s="4"/>
      <c r="B23" s="4"/>
      <c r="C23" s="4"/>
      <c r="D23" s="4"/>
      <c r="E23" s="39"/>
      <c r="F23" s="4"/>
      <c r="G23" s="4"/>
      <c r="H23" s="4"/>
    </row>
    <row r="24" spans="1:8">
      <c r="H24" s="28"/>
    </row>
    <row r="25" spans="1:8">
      <c r="A25" s="42" t="s">
        <v>33</v>
      </c>
    </row>
    <row r="26" spans="1:8">
      <c r="A26" s="42" t="s">
        <v>34</v>
      </c>
      <c r="E26" s="43"/>
    </row>
    <row r="27" spans="1:8">
      <c r="A27" s="42" t="s">
        <v>35</v>
      </c>
      <c r="E27" s="43"/>
    </row>
    <row r="28" spans="1:8">
      <c r="A28" s="42" t="s">
        <v>36</v>
      </c>
    </row>
    <row r="29" spans="1:8">
      <c r="A29" s="42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tabSelected="1" zoomScaleNormal="100" zoomScaleSheetLayoutView="115" zoomScalePageLayoutView="115" workbookViewId="0">
      <selection activeCell="H22" sqref="A1:H22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16384" width="9.140625" style="1"/>
  </cols>
  <sheetData>
    <row r="1" spans="1:11">
      <c r="A1" s="64" t="s">
        <v>0</v>
      </c>
      <c r="B1" s="64"/>
      <c r="C1" s="64"/>
      <c r="D1" s="64"/>
      <c r="E1" s="64"/>
      <c r="F1" s="64"/>
      <c r="G1" s="64"/>
      <c r="H1" s="64"/>
    </row>
    <row r="2" spans="1:11">
      <c r="A2" s="65" t="s">
        <v>22</v>
      </c>
      <c r="B2" s="65"/>
      <c r="C2" s="65"/>
      <c r="D2" s="65"/>
      <c r="E2" s="65"/>
      <c r="F2" s="65"/>
      <c r="G2" s="65"/>
      <c r="H2" s="65"/>
    </row>
    <row r="3" spans="1:11">
      <c r="A3" s="64" t="s">
        <v>42</v>
      </c>
      <c r="B3" s="64"/>
      <c r="C3" s="64"/>
      <c r="D3" s="64"/>
      <c r="E3" s="64"/>
      <c r="F3" s="64"/>
      <c r="G3" s="64"/>
      <c r="H3" s="64"/>
    </row>
    <row r="4" spans="1:11">
      <c r="A4" s="65" t="s">
        <v>24</v>
      </c>
      <c r="B4" s="65"/>
      <c r="C4" s="65"/>
      <c r="D4" s="65"/>
      <c r="E4" s="65"/>
      <c r="F4" s="65"/>
      <c r="G4" s="65"/>
      <c r="H4" s="65"/>
    </row>
    <row r="5" spans="1:11">
      <c r="A5" s="65" t="s">
        <v>25</v>
      </c>
      <c r="B5" s="65"/>
      <c r="C5" s="65"/>
      <c r="D5" s="65"/>
      <c r="E5" s="65"/>
      <c r="F5" s="65"/>
      <c r="G5" s="65"/>
      <c r="H5" s="65"/>
    </row>
    <row r="6" spans="1:11">
      <c r="A6" s="65" t="s">
        <v>4</v>
      </c>
      <c r="B6" s="65"/>
      <c r="C6" s="65"/>
      <c r="D6" s="65"/>
      <c r="E6" s="65"/>
      <c r="F6" s="65"/>
      <c r="G6" s="65"/>
      <c r="H6" s="65"/>
      <c r="I6" s="4"/>
      <c r="J6" s="4"/>
      <c r="K6" s="4"/>
    </row>
    <row r="7" spans="1:11">
      <c r="A7" s="2"/>
      <c r="B7" s="2"/>
      <c r="C7" s="2"/>
      <c r="D7" s="2"/>
      <c r="E7" s="2"/>
      <c r="F7" s="2"/>
      <c r="G7" s="2"/>
      <c r="H7" s="2"/>
    </row>
    <row r="8" spans="1:11">
      <c r="A8" s="3"/>
      <c r="B8" s="3"/>
      <c r="C8" s="4"/>
      <c r="D8" s="4"/>
      <c r="E8" s="64">
        <v>2020</v>
      </c>
      <c r="F8" s="64"/>
      <c r="G8" s="64"/>
      <c r="H8" s="6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9">
        <v>273.5</v>
      </c>
      <c r="F12" s="30">
        <v>0.56000000000000005</v>
      </c>
      <c r="G12" s="44">
        <v>2.5899999999999999E-2</v>
      </c>
      <c r="H12" s="31">
        <v>7.1</v>
      </c>
    </row>
    <row r="13" spans="1:11">
      <c r="A13" s="3"/>
      <c r="B13" s="3"/>
      <c r="C13" s="12"/>
      <c r="D13" s="12"/>
      <c r="E13" s="29"/>
      <c r="F13" s="30"/>
      <c r="G13" s="30"/>
      <c r="H13" s="31"/>
    </row>
    <row r="14" spans="1:11">
      <c r="A14" s="3">
        <v>2</v>
      </c>
      <c r="B14" s="3"/>
      <c r="C14" s="12" t="s">
        <v>19</v>
      </c>
      <c r="D14" s="12"/>
      <c r="E14" s="29">
        <f ca="1">E22*F14</f>
        <v>19.535714294315376</v>
      </c>
      <c r="F14" s="30">
        <v>0.04</v>
      </c>
      <c r="G14" s="44">
        <v>2.75E-2</v>
      </c>
      <c r="H14" s="31">
        <v>0.5</v>
      </c>
    </row>
    <row r="15" spans="1:11">
      <c r="A15" s="3"/>
      <c r="B15" s="3"/>
      <c r="C15" s="12"/>
      <c r="D15" s="12"/>
      <c r="E15" s="29"/>
      <c r="F15" s="30"/>
      <c r="G15" s="44"/>
      <c r="H15" s="31"/>
    </row>
    <row r="16" spans="1:11">
      <c r="A16" s="3">
        <v>3</v>
      </c>
      <c r="B16" s="3"/>
      <c r="C16" s="12" t="s">
        <v>30</v>
      </c>
      <c r="D16" s="12"/>
      <c r="E16" s="29">
        <v>0</v>
      </c>
      <c r="F16" s="30">
        <v>0</v>
      </c>
      <c r="G16" s="44">
        <f>G12</f>
        <v>2.5899999999999999E-2</v>
      </c>
      <c r="H16" s="31">
        <f>E16*G16</f>
        <v>0</v>
      </c>
    </row>
    <row r="17" spans="1:8">
      <c r="A17" s="3"/>
      <c r="B17" s="3"/>
      <c r="C17" s="12"/>
      <c r="D17" s="12"/>
      <c r="E17" s="29"/>
      <c r="F17" s="30"/>
      <c r="G17" s="44"/>
      <c r="H17" s="31"/>
    </row>
    <row r="18" spans="1:8">
      <c r="A18" s="3">
        <v>4</v>
      </c>
      <c r="B18" s="3"/>
      <c r="C18" s="12" t="s">
        <v>31</v>
      </c>
      <c r="D18" s="12"/>
      <c r="E18" s="23">
        <f ca="1">SUM(E12:E16)</f>
        <v>293.03571429431537</v>
      </c>
      <c r="F18" s="20">
        <f>SUM(F12:F16)</f>
        <v>0.60000000000000009</v>
      </c>
      <c r="G18" s="22">
        <f>((F12*G12)+(F14*G14)+(F16*G16))/SUM(F12:F16)</f>
        <v>2.6006666666666664E-2</v>
      </c>
      <c r="H18" s="21">
        <f ca="1">E18*G18</f>
        <v>7.620882143080828</v>
      </c>
    </row>
    <row r="19" spans="1:8">
      <c r="A19" s="3"/>
      <c r="B19" s="3"/>
      <c r="C19" s="12"/>
      <c r="D19" s="12"/>
      <c r="E19" s="29"/>
      <c r="F19" s="30"/>
      <c r="G19" s="44"/>
      <c r="H19" s="31"/>
    </row>
    <row r="20" spans="1:8">
      <c r="A20" s="3">
        <v>5</v>
      </c>
      <c r="B20" s="3"/>
      <c r="C20" s="12" t="s">
        <v>21</v>
      </c>
      <c r="D20" s="12"/>
      <c r="E20" s="29">
        <f ca="1">E22*F20</f>
        <v>195.35714294315378</v>
      </c>
      <c r="F20" s="30">
        <v>0.4</v>
      </c>
      <c r="G20" s="44">
        <v>8.5199999999999998E-2</v>
      </c>
      <c r="H20" s="31">
        <f ca="1">E20*G20</f>
        <v>16.644428578756703</v>
      </c>
    </row>
    <row r="21" spans="1:8">
      <c r="A21" s="3"/>
      <c r="B21" s="3"/>
      <c r="C21" s="12"/>
      <c r="D21" s="12"/>
      <c r="E21" s="32"/>
      <c r="F21" s="30"/>
      <c r="G21" s="44"/>
      <c r="H21" s="31"/>
    </row>
    <row r="22" spans="1:8" ht="13.5" thickBot="1">
      <c r="A22" s="3">
        <v>6</v>
      </c>
      <c r="B22" s="3"/>
      <c r="C22" s="12" t="s">
        <v>32</v>
      </c>
      <c r="D22" s="12"/>
      <c r="E22" s="33">
        <f ca="1">SUM(E18:E20)</f>
        <v>488.39285723746912</v>
      </c>
      <c r="F22" s="34">
        <v>1</v>
      </c>
      <c r="G22" s="27">
        <f>((F18*G18)+(F20*G20))/SUM(F18:F20)</f>
        <v>4.9683999999999999E-2</v>
      </c>
      <c r="H22" s="35">
        <f ca="1">SUM(H18:H20)</f>
        <v>24.26531072183753</v>
      </c>
    </row>
    <row r="23" spans="1:8" ht="13.5" thickTop="1">
      <c r="F23" s="36"/>
      <c r="G23" s="36"/>
    </row>
    <row r="24" spans="1:8">
      <c r="E24" s="43"/>
      <c r="F24" s="45"/>
      <c r="G24" s="36"/>
    </row>
    <row r="25" spans="1:8">
      <c r="E25" s="18"/>
      <c r="F25" s="36"/>
      <c r="G25" s="36"/>
    </row>
    <row r="26" spans="1:8">
      <c r="F26" s="36"/>
      <c r="G26" s="36"/>
    </row>
    <row r="27" spans="1:8">
      <c r="F27" s="36"/>
      <c r="G27" s="36"/>
    </row>
    <row r="28" spans="1:8">
      <c r="F28" s="36"/>
      <c r="G28" s="36"/>
    </row>
    <row r="29" spans="1:8">
      <c r="F29" s="36"/>
      <c r="G29" s="36"/>
    </row>
    <row r="33" spans="3:3">
      <c r="C33" s="4"/>
    </row>
  </sheetData>
  <mergeCells count="7">
    <mergeCell ref="E8:H8"/>
    <mergeCell ref="A1:H1"/>
    <mergeCell ref="A2:H2"/>
    <mergeCell ref="A3:H3"/>
    <mergeCell ref="A4:H4"/>
    <mergeCell ref="A5:H5"/>
    <mergeCell ref="A6:H6"/>
  </mergeCells>
  <printOptions horizontalCentered="1"/>
  <pageMargins left="0.7" right="0.7" top="1.5" bottom="0.75" header="0.3" footer="0.3"/>
  <pageSetup orientation="portrait" cellComments="asDisplayed" r:id="rId1"/>
  <headerFooter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MDReview xmlns="7e651a3a-8d05-4ee0-9344-b668032e30e0">false</MDReview>
    <MatchingIR xmlns="7e651a3a-8d05-4ee0-9344-b668032e30e0">false</MatchingIR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7e651a3a-8d05-4ee0-9344-b668032e30e0"/>
    <ds:schemaRef ds:uri="http://schemas.microsoft.com/office/infopath/2007/PartnerControls"/>
    <ds:schemaRef ds:uri="http://www.w3.org/XML/1998/namespace"/>
    <ds:schemaRef ds:uri="1f5e108a-442b-424d-88d6-fdac133e65d6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0B2411-077E-4B79-8017-B355C27AE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QURESHI Muhammad</cp:lastModifiedBy>
  <cp:revision/>
  <cp:lastPrinted>2024-10-18T16:41:31Z</cp:lastPrinted>
  <dcterms:created xsi:type="dcterms:W3CDTF">2008-07-30T17:20:25Z</dcterms:created>
  <dcterms:modified xsi:type="dcterms:W3CDTF">2024-10-18T16:41:32Z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