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F5A0BC8B-71C5-41B0-AE3E-AC07A290FF24}" xr6:coauthVersionLast="47" xr6:coauthVersionMax="47" xr10:uidLastSave="{00000000-0000-0000-0000-000000000000}"/>
  <bookViews>
    <workbookView xWindow="-110" yWindow="-110" windowWidth="19420" windowHeight="10420" xr2:uid="{8729116C-5B83-4943-A561-75ECDD1C0A7C}"/>
  </bookViews>
  <sheets>
    <sheet name="ED25a  " sheetId="2" r:id="rId1"/>
  </sheets>
  <definedNames>
    <definedName name="_" localSheetId="0">#REF!,#REF!,#REF!,#REF!,#REF!,#REF!,#REF!,#REF!,#REF!,#REF!,#REF!,#REF!</definedName>
    <definedName name="_">#REF!,#REF!,#REF!,#REF!,#REF!,#REF!,#REF!,#REF!,#REF!,#REF!,#REF!,#REF!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 localSheetId="0">#REF!</definedName>
    <definedName name="_____Gen2">#REF!</definedName>
    <definedName name="_____gen3" localSheetId="0">#REF!</definedName>
    <definedName name="_____gen3">#REF!</definedName>
    <definedName name="_____Gen4" localSheetId="0">#REF!</definedName>
    <definedName name="_____Gen4">#REF!</definedName>
    <definedName name="_____Gen5" localSheetId="0">#REF!</definedName>
    <definedName name="_____Gen5">#REF!</definedName>
    <definedName name="____a1">#N/A</definedName>
    <definedName name="____gen1" localSheetId="0">#REF!</definedName>
    <definedName name="____gen1">#REF!</definedName>
    <definedName name="____Gen2" localSheetId="0">#REF!</definedName>
    <definedName name="____Gen2">#REF!</definedName>
    <definedName name="____gen3" localSheetId="0">#REF!</definedName>
    <definedName name="____gen3">#REF!</definedName>
    <definedName name="____Gen4" localSheetId="0">#REF!</definedName>
    <definedName name="____Gen4">#REF!</definedName>
    <definedName name="____Gen5" localSheetId="0">#REF!</definedName>
    <definedName name="____Gen5">#REF!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 localSheetId="0">#REF!</definedName>
    <definedName name="___Gen2">#REF!</definedName>
    <definedName name="___gen3" localSheetId="0">#REF!</definedName>
    <definedName name="___gen3">#REF!</definedName>
    <definedName name="___Gen4" localSheetId="0">#REF!</definedName>
    <definedName name="___Gen4">#REF!</definedName>
    <definedName name="___Gen5" localSheetId="0">#REF!</definedName>
    <definedName name="___Gen5">#REF!</definedName>
    <definedName name="___q222" localSheetId="0" hidden="1">{"Income Statement",#N/A,FALSE,"Stmt of Earnings"}</definedName>
    <definedName name="___q222" hidden="1">{"Income Statement",#N/A,FALSE,"Stmt of Earnings"}</definedName>
    <definedName name="__a1">#N/A</definedName>
    <definedName name="__gen1">#REF!</definedName>
    <definedName name="__Gen2" localSheetId="0">#REF!</definedName>
    <definedName name="__Gen2">#REF!</definedName>
    <definedName name="__gen3" localSheetId="0">#REF!</definedName>
    <definedName name="__gen3">#REF!</definedName>
    <definedName name="__Gen4" localSheetId="0">#REF!</definedName>
    <definedName name="__Gen4">#REF!</definedName>
    <definedName name="__Gen5" localSheetId="0">#REF!</definedName>
    <definedName name="__Gen5">#REF!</definedName>
    <definedName name="__IntlFixup" hidden="1">TRUE</definedName>
    <definedName name="__IntlFixupTable" localSheetId="0" hidden="1">#REF!</definedName>
    <definedName name="__IntlFixupTable" hidden="1">#REF!</definedName>
    <definedName name="__q222" localSheetId="0" hidden="1">{"Income Statement",#N/A,FALSE,"Stmt of Earnings"}</definedName>
    <definedName name="__q222" hidden="1">{"Income Statement",#N/A,FALSE,"Stmt of Earnings"}</definedName>
    <definedName name="_1._Capacity">#REF!</definedName>
    <definedName name="_1__123Graph_ACHART_2" hidden="1">#REF!</definedName>
    <definedName name="_12__123Graph_ACHART_2" hidden="1">#REF!</definedName>
    <definedName name="_12_0DebtInputAddressTa">#REF!</definedName>
    <definedName name="_122_0InputAddressTa">#REF!</definedName>
    <definedName name="_123_0InputAddressTa">#REF!</definedName>
    <definedName name="_147_0ProjectionsT">#REF!</definedName>
    <definedName name="_148_0Projection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0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_0HeadingsAddressTa" localSheetId="0">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0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0">#REF!</definedName>
    <definedName name="_18_0InputAddressTa">#REF!</definedName>
    <definedName name="_1DebtInputAddressTa" localSheetId="0">#REF!</definedName>
    <definedName name="_1DebtInputAddressTa">#REF!</definedName>
    <definedName name="_2._BMS_Capital___O_M_Cost_Summary" localSheetId="0">#REF!</definedName>
    <definedName name="_2._BMS_Capital___O_M_Cost_Summary">#REF!</definedName>
    <definedName name="_2__123Graph_ACHART_2" localSheetId="0" hidden="1">#REF!</definedName>
    <definedName name="_2__123Graph_ACHART_2" hidden="1">#REF!</definedName>
    <definedName name="_2__123Graph_BCHART_2" localSheetId="0" hidden="1">#REF!</definedName>
    <definedName name="_2__123Graph_BCHART_2" hidden="1">#REF!</definedName>
    <definedName name="_21_0ProjectionsT" localSheetId="0">#REF!</definedName>
    <definedName name="_21_0ProjectionsT">#REF!</definedName>
    <definedName name="_24__123Graph_BCHART_2" localSheetId="0" hidden="1">#REF!</definedName>
    <definedName name="_24__123Graph_BCHART_2" hidden="1">#REF!</definedName>
    <definedName name="_2HeadingsAddressTa" localSheetId="0">#REF!</definedName>
    <definedName name="_2HeadingsAddressTa">#REF!</definedName>
    <definedName name="_3._Pipeline_Injection_Capital___O_M_Cost_Summary" localSheetId="0">#REF!</definedName>
    <definedName name="_3._Pipeline_Injection_Capital___O_M_Cost_Summary">#REF!</definedName>
    <definedName name="_3__123Graph_CCHART_2" localSheetId="0" hidden="1">#REF!</definedName>
    <definedName name="_3__123Graph_CCHART_2" hidden="1">#REF!</definedName>
    <definedName name="_36__123Graph_CCHART_2" localSheetId="0" hidden="1">#REF!</definedName>
    <definedName name="_36__123Graph_CCHART_2" hidden="1">#REF!</definedName>
    <definedName name="_3InputAddressTa">#REF!</definedName>
    <definedName name="_4._Feasibility_Results__Service_Fee_and_DCF_ROE" localSheetId="0">#REF!</definedName>
    <definedName name="_4._Feasibility_Results__Service_Fee_and_DCF_ROE">#REF!</definedName>
    <definedName name="_4__123Graph_BCHART_2" hidden="1">#REF!</definedName>
    <definedName name="_4__123Graph_DCHART_2" hidden="1">#REF!</definedName>
    <definedName name="_48__123Graph_DCHART_2" hidden="1">#REF!</definedName>
    <definedName name="_4ProjectionsT">#REF!</definedName>
    <definedName name="_5._Notes_Comments" localSheetId="0">#REF!</definedName>
    <definedName name="_5._Notes_Comments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0">#REF!,#REF!,#REF!,#REF!,#REF!,#REF!,#REF!,#REF!,#REF!,#REF!,#REF!,#REF!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0" hidden="1">#REF!</definedName>
    <definedName name="_6__123Graph_CCHART_2" hidden="1">#REF!</definedName>
    <definedName name="_72_0DebtInputAddressTa" localSheetId="0">#REF!</definedName>
    <definedName name="_72_0DebtInputAddressTa">#REF!</definedName>
    <definedName name="_73_0DebtInputAddressTa" localSheetId="0">#REF!</definedName>
    <definedName name="_73_0DebtInputAddressTa">#REF!</definedName>
    <definedName name="_8__123Graph_DCHART_2" localSheetId="0" hidden="1">#REF!</definedName>
    <definedName name="_8__123Graph_DCHART_2" hidden="1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 localSheetId="0">#REF!,#REF!,#REF!,#REF!,#REF!,#REF!,#REF!,#REF!,#REF!,#REF!,#REF!,#REF!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7_0HeadingsAddressTa" localSheetId="0">#REF!</definedName>
    <definedName name="_97_0HeadingsAddressTa">#REF!</definedName>
    <definedName name="_98_0HeadingsAddressTa" localSheetId="0">#REF!</definedName>
    <definedName name="_98_0HeadingsAddressTa">#REF!</definedName>
    <definedName name="_a1">#N/A</definedName>
    <definedName name="_bdm.49BC4A5DFFD345F29A50ED5979A73AE5.edm" localSheetId="0" hidden="1">#REF!</definedName>
    <definedName name="_bdm.49BC4A5DFFD345F29A50ED5979A73AE5.edm" hidden="1">#REF!</definedName>
    <definedName name="_doc2">#REF!</definedName>
    <definedName name="_doc3">#REF!</definedName>
    <definedName name="_Fill" localSheetId="0" hidden="1">#REF!</definedName>
    <definedName name="_Fill" hidden="1">#REF!</definedName>
    <definedName name="_gen1" localSheetId="0">#REF!</definedName>
    <definedName name="_gen1">#REF!</definedName>
    <definedName name="_Gen2" localSheetId="0">#REF!</definedName>
    <definedName name="_Gen2">#REF!</definedName>
    <definedName name="_gen3" localSheetId="0">#REF!</definedName>
    <definedName name="_gen3">#REF!</definedName>
    <definedName name="_Gen4" localSheetId="0">#REF!</definedName>
    <definedName name="_Gen4">#REF!</definedName>
    <definedName name="_Gen5" localSheetId="0">#REF!</definedName>
    <definedName name="_Gen5">#REF!</definedName>
    <definedName name="_Key1" localSheetId="0" hidden="1">#REF!</definedName>
    <definedName name="_Key1" hidden="1">#REF!</definedName>
    <definedName name="_Key1.1" localSheetId="0" hidden="1">#REF!</definedName>
    <definedName name="_Key1.1" hidden="1">#REF!</definedName>
    <definedName name="_Order1" hidden="1">255</definedName>
    <definedName name="_Order2" hidden="1">255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1" localSheetId="0">#REF!</definedName>
    <definedName name="_REV1">#REF!</definedName>
    <definedName name="_REV2" localSheetId="0">#REF!</definedName>
    <definedName name="_REV2">#REF!</definedName>
    <definedName name="_REV3" localSheetId="0">#REF!</definedName>
    <definedName name="_REV3">#REF!</definedName>
    <definedName name="_REV4" localSheetId="0">#REF!</definedName>
    <definedName name="_REV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W1" localSheetId="0">#REF!</definedName>
    <definedName name="_SW1">#REF!</definedName>
    <definedName name="_SW2" localSheetId="0">#REF!</definedName>
    <definedName name="_SW2">#REF!</definedName>
    <definedName name="_SW3" localSheetId="0">#REF!</definedName>
    <definedName name="_SW3">#REF!</definedName>
    <definedName name="_SW4" localSheetId="0">#REF!</definedName>
    <definedName name="_SW4">#REF!</definedName>
    <definedName name="_Table2_Out" localSheetId="0" hidden="1">#REF!</definedName>
    <definedName name="_Table2_Out" hidden="1">#REF!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#REF!</definedName>
    <definedName name="Active_Revenue">#REF!</definedName>
    <definedName name="Active_Throughput_Volumes_Facility_3">#REF!</definedName>
    <definedName name="Active_Throughput_Volumes_Facility_4">#REF!</definedName>
    <definedName name="Active_Throughput_Volumes_Facility_5">#REF!</definedName>
    <definedName name="Active_Throughput_Volumes_Facility_6">#REF!</definedName>
    <definedName name="Active_Throughput_Volumes_Facility_7">#REF!</definedName>
    <definedName name="Active_Throughput_Volumes_Liquids_Stabilizer">#REF!</definedName>
    <definedName name="ACTUAL_BDG" localSheetId="0">#REF!</definedName>
    <definedName name="ACTUAL_BDG">#REF!</definedName>
    <definedName name="adds" localSheetId="0">#REF!</definedName>
    <definedName name="adds">#REF!</definedName>
    <definedName name="Analysis">#REF!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ntracted_Capacity">#REF!</definedName>
    <definedName name="Annual_Contracted_Commodity_ThroughPut">#REF!</definedName>
    <definedName name="Annual_Extension_Capacity">#REF!</definedName>
    <definedName name="Annual_Merchant_Commodity_ThroughPut">#REF!</definedName>
    <definedName name="Annual_OPEX" localSheetId="0">#REF!</definedName>
    <definedName name="Annual_OPEX">#REF!</definedName>
    <definedName name="ANTN98" localSheetId="0">#REF!</definedName>
    <definedName name="ANTN98">#REF!</definedName>
    <definedName name="AOA_Factor">#REF!</definedName>
    <definedName name="ap" localSheetId="0" hidden="1">{"July",#N/A,FALSE,"Jul"}</definedName>
    <definedName name="ap" hidden="1">{"July",#N/A,FALSE,"Jul"}</definedName>
    <definedName name="AR">#REF!</definedName>
    <definedName name="AR_sales" localSheetId="0">#REF!</definedName>
    <definedName name="AR_sales">#REF!</definedName>
    <definedName name="ARO_Amortization_Rate">#REF!</definedName>
    <definedName name="Asset_Life">#REF!</definedName>
    <definedName name="ATROC_Calculation">#REF!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MS" localSheetId="0">#REF!</definedName>
    <definedName name="BMS">#REF!</definedName>
    <definedName name="BreakevenAnalysis">#REF!</definedName>
    <definedName name="BSDate">#REF!</definedName>
    <definedName name="CAP_TAX_RATE">#REF!</definedName>
    <definedName name="CAPEX_Timeline" localSheetId="0">#REF!</definedName>
    <definedName name="CAPEX_Timeline">#REF!</definedName>
    <definedName name="CAPEX_Total_Draw_Debt" localSheetId="0">#REF!</definedName>
    <definedName name="CAPEX_Total_Draw_Debt">#REF!</definedName>
    <definedName name="CAPEX_Total_Draw_Equity" localSheetId="0">#REF!</definedName>
    <definedName name="CAPEX_Total_Draw_Equity">#REF!</definedName>
    <definedName name="CAPEX_Total_Draw_Including_IDC" localSheetId="0">#REF!</definedName>
    <definedName name="CAPEX_Total_Draw_Including_IDC">#REF!</definedName>
    <definedName name="Cash" localSheetId="0">#REF!</definedName>
    <definedName name="Cash">#REF!</definedName>
    <definedName name="cashfull" localSheetId="0">#REF!</definedName>
    <definedName name="cashfull">#REF!</definedName>
    <definedName name="cashprint" localSheetId="0">#REF!</definedName>
    <definedName name="cashprint">#REF!</definedName>
    <definedName name="CatA" localSheetId="0">#REF!</definedName>
    <definedName name="CatA">#REF!</definedName>
    <definedName name="CatB" localSheetId="0">#REF!</definedName>
    <definedName name="CatB">#REF!</definedName>
    <definedName name="CBWorkbookPriority" hidden="1">-332621336</definedName>
    <definedName name="CCA_Class_12_Rate">#REF!</definedName>
    <definedName name="CCA_Class_41_Rate">#REF!</definedName>
    <definedName name="CCA_Class_43.2_Rate">#REF!</definedName>
    <definedName name="CCA_Class_43_Rate">#REF!</definedName>
    <definedName name="CCA_Class_49_Rate">#REF!</definedName>
    <definedName name="CCA_Class_50_Rate">#REF!</definedName>
    <definedName name="CCA_Class_7_Rate">#REF!</definedName>
    <definedName name="CCA_Class_8_Rate">#REF!</definedName>
    <definedName name="Cht1_Term">#REF!</definedName>
    <definedName name="Cht1_xScale" localSheetId="0">OFFSET(#REF!,0,1,1,[0]!Cht1_Term)</definedName>
    <definedName name="Cht1_xScale">OFFSET(#REF!,0,1,1,Cht1_Term)</definedName>
    <definedName name="CIQWBGuid" hidden="1">"071005af-204d-4d78-bc09-5dc27a8ff93b"</definedName>
    <definedName name="Close_of_Development">#REF!</definedName>
    <definedName name="Coating" localSheetId="0">#REF!</definedName>
    <definedName name="Coating">#REF!</definedName>
    <definedName name="ColumnAttributes2" localSheetId="0">#REF!</definedName>
    <definedName name="ColumnAttributes2">#REF!</definedName>
    <definedName name="ColumnHeadings2" localSheetId="0">#REF!</definedName>
    <definedName name="ColumnHeadings2">#REF!</definedName>
    <definedName name="Commercial_Service_Factor">#REF!</definedName>
    <definedName name="Commodity_Throughput_Case">#REF!</definedName>
    <definedName name="Commodity_Throughput_Switch">#REF!</definedName>
    <definedName name="compound_period" localSheetId="0">INDEX({1;2;4;6;12;24;26;52},MATCH(#REF!,[0]!period_names,0))</definedName>
    <definedName name="compound_period">INDEX({1;2;4;6;12;24;26;52},MATCH(#REF!,period_names,0))</definedName>
    <definedName name="CONSTRUCTION_1">#REF!</definedName>
    <definedName name="Construction_Closing_Balance" localSheetId="0">#REF!</definedName>
    <definedName name="Construction_Closing_Balance">#REF!</definedName>
    <definedName name="Construction_Timeline" localSheetId="0">#REF!</definedName>
    <definedName name="Construction_Timeline">#REF!</definedName>
    <definedName name="Controlling_Interest_Acquisition_Fee_ENB_Share">#REF!</definedName>
    <definedName name="Controlling_Interest_Acquisition_Fee_MI_Share">#REF!</definedName>
    <definedName name="Corporate_Tax_Rate">#REF!</definedName>
    <definedName name="curr_mth" localSheetId="0">#REF!</definedName>
    <definedName name="curr_mth">#REF!</definedName>
    <definedName name="Data" localSheetId="0">#REF!</definedName>
    <definedName name="Data">#REF!</definedName>
    <definedName name="data1" localSheetId="0">OFFSET(#REF!,#REF!,1,1,[0]!Cht1_Term)</definedName>
    <definedName name="data1">OFFSET(#REF!,#REF!,1,1,Cht1_Term)</definedName>
    <definedName name="Data2" localSheetId="0">OFFSET(#REF!,#REF!,1,1,[0]!Cht1_Term)</definedName>
    <definedName name="Data2">OFFSET(#REF!,#REF!,1,1,Cht1_Term)</definedName>
    <definedName name="_xlnm.Database" localSheetId="0">#REF!</definedName>
    <definedName name="_xlnm.Database">#REF!</definedName>
    <definedName name="date499">#REF!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Percent_of_uses_of_funds">#REF!</definedName>
    <definedName name="deducts" localSheetId="0">#REF!</definedName>
    <definedName name="deducts">#REF!</definedName>
    <definedName name="deferrals" localSheetId="0">#REF!</definedName>
    <definedName name="deferrals">#REF!</definedName>
    <definedName name="deferred_tax" localSheetId="0">#REF!</definedName>
    <definedName name="deferred_tax">#REF!</definedName>
    <definedName name="Delta" localSheetId="0">#REF!</definedName>
    <definedName name="Delta">#REF!</definedName>
    <definedName name="Delta2" localSheetId="0">#REF!</definedName>
    <definedName name="Delta2">#REF!</definedName>
    <definedName name="Depreciation">#REF!</definedName>
    <definedName name="DepYear">#REF!</definedName>
    <definedName name="dfdf" localSheetId="0" hidden="1">{"Income Statement",#N/A,FALSE,"Stmt of Earnings"}</definedName>
    <definedName name="dfdf" hidden="1">{"Income Statement",#N/A,FALSE,"Stmt of Earnings"}</definedName>
    <definedName name="Distribution_Plant">#REF!</definedName>
    <definedName name="Docket2">#REF!</definedName>
    <definedName name="Dollar_Units">#REF!</definedName>
    <definedName name="e" localSheetId="0">#REF!</definedName>
    <definedName name="e">#REF!</definedName>
    <definedName name="EBITDA4">#REF!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NB_Cost_of_Debt">#REF!</definedName>
    <definedName name="ENB_Cost_of_Debt_Table">#REF!</definedName>
    <definedName name="ENB_share">#REF!</definedName>
    <definedName name="ENB_Share_of_Cash_and_Earnings">#REF!</definedName>
    <definedName name="Enbridge_2012_Estimate_Transition_Cost">#REF!</definedName>
    <definedName name="Enbridge_Corp_G_and_A_">#REF!</definedName>
    <definedName name="End_Date">#REF!</definedName>
    <definedName name="End_of_Construction">#REF!</definedName>
    <definedName name="End_of_Contract">#REF!</definedName>
    <definedName name="End_year">#REF!</definedName>
    <definedName name="EV__LASTREFTIME__" hidden="1">42243.4121875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t_AcctsPybl">#REF!</definedName>
    <definedName name="ext_TaxesPybl" localSheetId="0">#REF!</definedName>
    <definedName name="ext_TaxesPybl">#REF!</definedName>
    <definedName name="Extender_Capacity_Demand_Fee____Mcf">#REF!</definedName>
    <definedName name="Facility_1_Annual_Capacity_Demand_Fee_Escalator" localSheetId="0">#REF!</definedName>
    <definedName name="Facility_1_Annual_Capacity_Demand_Fee_Escalator">#REF!</definedName>
    <definedName name="Facility_1_Annual_Escalation" localSheetId="0">#REF!</definedName>
    <definedName name="Facility_1_Annual_Escalation">#REF!</definedName>
    <definedName name="Facility_1_Annual_Fixed_O_and_M" localSheetId="0">#REF!</definedName>
    <definedName name="Facility_1_Annual_Fixed_O_and_M">#REF!</definedName>
    <definedName name="Facility_1_Annual_Fixed_O_and_M_Escalator" localSheetId="0">#REF!</definedName>
    <definedName name="Facility_1_Annual_Fixed_O_and_M_Escalator">#REF!</definedName>
    <definedName name="Facility_1_Annual_Insurance" localSheetId="0">#REF!</definedName>
    <definedName name="Facility_1_Annual_Insurance">#REF!</definedName>
    <definedName name="Facility_1_Annual_Insurance_Escalator" localSheetId="0">#REF!</definedName>
    <definedName name="Facility_1_Annual_Insurance_Escalator">#REF!</definedName>
    <definedName name="Facility_1_Annual_Labour" localSheetId="0">#REF!</definedName>
    <definedName name="Facility_1_Annual_Labour">#REF!</definedName>
    <definedName name="Facility_1_Annual_Labour_Escalator" localSheetId="0">#REF!</definedName>
    <definedName name="Facility_1_Annual_Labour_Escalator">#REF!</definedName>
    <definedName name="Facility_1_Annual_Property_Tax" localSheetId="0">#REF!</definedName>
    <definedName name="Facility_1_Annual_Property_Tax">#REF!</definedName>
    <definedName name="Facility_1_Annual_Property_Tax_Escalator" localSheetId="0">#REF!</definedName>
    <definedName name="Facility_1_Annual_Property_Tax_Escalator">#REF!</definedName>
    <definedName name="Facility_1_Balance_Close_of_Construction" localSheetId="0">#REF!</definedName>
    <definedName name="Facility_1_Balance_Close_of_Construction">#REF!</definedName>
    <definedName name="Facility_1_Capacity_Demand_Fee____Mcf" localSheetId="0">#REF!</definedName>
    <definedName name="Facility_1_Capacity_Demand_Fee____Mcf">#REF!</definedName>
    <definedName name="Facility_1_Capacity_Demand_Fee_Annual_Escalation" localSheetId="0">#REF!</definedName>
    <definedName name="Facility_1_Capacity_Demand_Fee_Annual_Escalation">#REF!</definedName>
    <definedName name="Facility_1_Capacity_Mcf_per_day" localSheetId="0">#REF!</definedName>
    <definedName name="Facility_1_Capacity_Mcf_per_day">#REF!</definedName>
    <definedName name="Facility_1_Commercial_Operation_Date" localSheetId="0">#REF!</definedName>
    <definedName name="Facility_1_Commercial_Operation_Date">#REF!</definedName>
    <definedName name="Facility_1_Commodity_Throughput_Fee_____Mcf" localSheetId="0">#REF!</definedName>
    <definedName name="Facility_1_Commodity_Throughput_Fee_____Mcf">#REF!</definedName>
    <definedName name="Facility_1_Escalation_Count" localSheetId="0">#REF!</definedName>
    <definedName name="Facility_1_Escalation_Count">#REF!</definedName>
    <definedName name="Facility_1_Extension_Commodity_Throughput_Fee____Mcf" localSheetId="0">#REF!</definedName>
    <definedName name="Facility_1_Extension_Commodity_Throughput_Fee____Mcf">#REF!</definedName>
    <definedName name="Facility_1_G_and_A_Recovery" localSheetId="0">#REF!</definedName>
    <definedName name="Facility_1_G_and_A_Recovery">#REF!</definedName>
    <definedName name="Facility_1_Lateral_Capital_Fee" localSheetId="0">#REF!</definedName>
    <definedName name="Facility_1_Lateral_Capital_Fee">#REF!</definedName>
    <definedName name="Facility_1_Major_Maintenance_CAPEX" localSheetId="0">#REF!</definedName>
    <definedName name="Facility_1_Major_Maintenance_CAPEX">#REF!</definedName>
    <definedName name="Facility_1_Major_Maintenance_CAPEX_Annual_Escalator" localSheetId="0">#REF!</definedName>
    <definedName name="Facility_1_Major_Maintenance_CAPEX_Annual_Escalator">#REF!</definedName>
    <definedName name="Facility_1_Major_Maintenance_Expense" localSheetId="0">#REF!</definedName>
    <definedName name="Facility_1_Major_Maintenance_Expense">#REF!</definedName>
    <definedName name="Facility_1_Major_Maintenance_Expense_Annual_Escalator" localSheetId="0">#REF!</definedName>
    <definedName name="Facility_1_Major_Maintenance_Expense_Annual_Escalator">#REF!</definedName>
    <definedName name="Facility_1_Opex_Line_Item_1" localSheetId="0">#REF!</definedName>
    <definedName name="Facility_1_Opex_Line_Item_1">#REF!</definedName>
    <definedName name="Facility_1_Opex_Line_Item_10" localSheetId="0">#REF!</definedName>
    <definedName name="Facility_1_Opex_Line_Item_10">#REF!</definedName>
    <definedName name="Facility_1_Opex_Line_Item_11" localSheetId="0">#REF!</definedName>
    <definedName name="Facility_1_Opex_Line_Item_11">#REF!</definedName>
    <definedName name="Facility_1_Opex_Line_Item_12" localSheetId="0">#REF!</definedName>
    <definedName name="Facility_1_Opex_Line_Item_12">#REF!</definedName>
    <definedName name="Facility_1_Opex_Line_Item_13" localSheetId="0">#REF!</definedName>
    <definedName name="Facility_1_Opex_Line_Item_13">#REF!</definedName>
    <definedName name="Facility_1_Opex_Line_Item_14" localSheetId="0">#REF!</definedName>
    <definedName name="Facility_1_Opex_Line_Item_14">#REF!</definedName>
    <definedName name="Facility_1_Opex_Line_Item_15" localSheetId="0">#REF!</definedName>
    <definedName name="Facility_1_Opex_Line_Item_15">#REF!</definedName>
    <definedName name="Facility_1_Opex_Line_Item_16" localSheetId="0">#REF!</definedName>
    <definedName name="Facility_1_Opex_Line_Item_16">#REF!</definedName>
    <definedName name="Facility_1_Opex_Line_Item_17" localSheetId="0">#REF!</definedName>
    <definedName name="Facility_1_Opex_Line_Item_17">#REF!</definedName>
    <definedName name="Facility_1_Opex_Line_Item_18" localSheetId="0">#REF!</definedName>
    <definedName name="Facility_1_Opex_Line_Item_18">#REF!</definedName>
    <definedName name="Facility_1_Opex_Line_Item_19" localSheetId="0">#REF!</definedName>
    <definedName name="Facility_1_Opex_Line_Item_19">#REF!</definedName>
    <definedName name="Facility_1_Opex_Line_Item_2" localSheetId="0">#REF!</definedName>
    <definedName name="Facility_1_Opex_Line_Item_2">#REF!</definedName>
    <definedName name="Facility_1_Opex_Line_Item_20" localSheetId="0">#REF!</definedName>
    <definedName name="Facility_1_Opex_Line_Item_20">#REF!</definedName>
    <definedName name="Facility_1_Opex_Line_Item_21" localSheetId="0">#REF!</definedName>
    <definedName name="Facility_1_Opex_Line_Item_21">#REF!</definedName>
    <definedName name="Facility_1_Opex_Line_Item_22" localSheetId="0">#REF!</definedName>
    <definedName name="Facility_1_Opex_Line_Item_22">#REF!</definedName>
    <definedName name="Facility_1_Opex_Line_Item_23" localSheetId="0">#REF!</definedName>
    <definedName name="Facility_1_Opex_Line_Item_23">#REF!</definedName>
    <definedName name="Facility_1_Opex_Line_Item_24" localSheetId="0">#REF!</definedName>
    <definedName name="Facility_1_Opex_Line_Item_24">#REF!</definedName>
    <definedName name="Facility_1_Opex_Line_Item_25" localSheetId="0">#REF!</definedName>
    <definedName name="Facility_1_Opex_Line_Item_25">#REF!</definedName>
    <definedName name="Facility_1_Opex_Line_Item_26" localSheetId="0">#REF!</definedName>
    <definedName name="Facility_1_Opex_Line_Item_26">#REF!</definedName>
    <definedName name="Facility_1_Opex_Line_Item_27" localSheetId="0">#REF!</definedName>
    <definedName name="Facility_1_Opex_Line_Item_27">#REF!</definedName>
    <definedName name="Facility_1_Opex_Line_Item_28" localSheetId="0">#REF!</definedName>
    <definedName name="Facility_1_Opex_Line_Item_28">#REF!</definedName>
    <definedName name="Facility_1_Opex_Line_Item_29" localSheetId="0">#REF!</definedName>
    <definedName name="Facility_1_Opex_Line_Item_29">#REF!</definedName>
    <definedName name="Facility_1_Opex_Line_Item_3" localSheetId="0">#REF!</definedName>
    <definedName name="Facility_1_Opex_Line_Item_3">#REF!</definedName>
    <definedName name="Facility_1_Opex_Line_Item_30" localSheetId="0">#REF!</definedName>
    <definedName name="Facility_1_Opex_Line_Item_30">#REF!</definedName>
    <definedName name="Facility_1_Opex_Line_Item_31" localSheetId="0">#REF!</definedName>
    <definedName name="Facility_1_Opex_Line_Item_31">#REF!</definedName>
    <definedName name="Facility_1_Opex_Line_Item_4" localSheetId="0">#REF!</definedName>
    <definedName name="Facility_1_Opex_Line_Item_4">#REF!</definedName>
    <definedName name="Facility_1_Opex_Line_Item_5" localSheetId="0">#REF!</definedName>
    <definedName name="Facility_1_Opex_Line_Item_5">#REF!</definedName>
    <definedName name="Facility_1_Opex_Line_Item_6" localSheetId="0">#REF!</definedName>
    <definedName name="Facility_1_Opex_Line_Item_6">#REF!</definedName>
    <definedName name="Facility_1_Opex_Line_Item_7" localSheetId="0">#REF!</definedName>
    <definedName name="Facility_1_Opex_Line_Item_7">#REF!</definedName>
    <definedName name="Facility_1_Opex_Line_Item_8" localSheetId="0">#REF!</definedName>
    <definedName name="Facility_1_Opex_Line_Item_8">#REF!</definedName>
    <definedName name="Facility_1_Opex_Line_Item_9" localSheetId="0">#REF!</definedName>
    <definedName name="Facility_1_Opex_Line_Item_9">#REF!</definedName>
    <definedName name="Facility_1_Project_Cost" localSheetId="0">#REF!</definedName>
    <definedName name="Facility_1_Project_Cost">#REF!</definedName>
    <definedName name="Facility_1_Specific_Direct_Costs" localSheetId="0">#REF!</definedName>
    <definedName name="Facility_1_Specific_Direct_Costs">#REF!</definedName>
    <definedName name="Facility_1_Specific_Direct_Costs_Escalator" localSheetId="0">#REF!</definedName>
    <definedName name="Facility_1_Specific_Direct_Costs_Escalator">#REF!</definedName>
    <definedName name="Facility_1_Year_Count" localSheetId="0">#REF!</definedName>
    <definedName name="Facility_1_Year_Count">#REF!</definedName>
    <definedName name="Facility_2_Annual_Capacity_Demand_Escalator">#REF!</definedName>
    <definedName name="Facility_2_Balance_Close_of_Construction" localSheetId="0">#REF!</definedName>
    <definedName name="Facility_2_Balance_Close_of_Construction">#REF!</definedName>
    <definedName name="Facility_2_Capacity_bbls_per_day">#REF!</definedName>
    <definedName name="Facility_2_Opex_Line_Item_1">#REF!</definedName>
    <definedName name="Facility_2_Opex_Line_Item_10">#REF!</definedName>
    <definedName name="Facility_2_Opex_Line_Item_11">#REF!</definedName>
    <definedName name="Facility_2_Opex_Line_Item_12">#REF!</definedName>
    <definedName name="Facility_2_Opex_Line_Item_13">#REF!</definedName>
    <definedName name="Facility_2_Opex_Line_Item_2">#REF!</definedName>
    <definedName name="Facility_2_Opex_Line_Item_3">#REF!</definedName>
    <definedName name="Facility_2_Opex_Line_Item_4">#REF!</definedName>
    <definedName name="Facility_2_Opex_Line_Item_5">#REF!</definedName>
    <definedName name="Facility_2_Opex_Line_Item_6">#REF!</definedName>
    <definedName name="Facility_2_Opex_Line_Item_7">#REF!</definedName>
    <definedName name="Facility_2_Opex_Line_Item_8">#REF!</definedName>
    <definedName name="Facility_2_Opex_Line_Item_9">#REF!</definedName>
    <definedName name="Facility_3_Annual_Capacity_Demand_Fee_Escalator">#REF!</definedName>
    <definedName name="Facility_3_Balance_Close_of_Construction" localSheetId="0">#REF!</definedName>
    <definedName name="Facility_3_Balance_Close_of_Construction">#REF!</definedName>
    <definedName name="Facility_3_Capacity_Demand_Fee____Mcf">#REF!</definedName>
    <definedName name="Facility_3_Capacity_Mcf_per_day">#REF!</definedName>
    <definedName name="Facility_3_Commodity_Throughput_Fee____Mcf">#REF!</definedName>
    <definedName name="Facility_3_Extension_Commodity_Throughput_Fee____Mcf">#REF!</definedName>
    <definedName name="Facility_3_G_and_A_Recovery">#REF!</definedName>
    <definedName name="Facility_3_Opex_Line_Item_1">#REF!</definedName>
    <definedName name="Facility_3_Opex_Line_Item_10">#REF!</definedName>
    <definedName name="Facility_3_Opex_Line_Item_11">#REF!</definedName>
    <definedName name="Facility_3_Opex_Line_Item_12">#REF!</definedName>
    <definedName name="Facility_3_Opex_Line_Item_13">#REF!</definedName>
    <definedName name="Facility_3_Opex_Line_Item_2">#REF!</definedName>
    <definedName name="Facility_3_Opex_Line_Item_3">#REF!</definedName>
    <definedName name="Facility_3_Opex_Line_Item_4">#REF!</definedName>
    <definedName name="Facility_3_Opex_Line_Item_5">#REF!</definedName>
    <definedName name="Facility_3_Opex_Line_Item_6">#REF!</definedName>
    <definedName name="Facility_3_Opex_Line_Item_7">#REF!</definedName>
    <definedName name="Facility_3_Opex_Line_Item_8">#REF!</definedName>
    <definedName name="Facility_3_Opex_Line_Item_9">#REF!</definedName>
    <definedName name="Facility_3_Year_Count_1">#REF!</definedName>
    <definedName name="Facility_4_Balance_Close_of_Construction" localSheetId="0">#REF!</definedName>
    <definedName name="Facility_4_Balance_Close_of_Construction">#REF!</definedName>
    <definedName name="Facility_4_Capacity_Demand_Fee____Mcf">#REF!</definedName>
    <definedName name="Facility_4_Commodity_Throughput_Fee_____Mcf">#REF!</definedName>
    <definedName name="Facility_4_Extension_Commodity_Throughput_Fee____Mcf">#REF!</definedName>
    <definedName name="Facility_5_Balance_Close_of_Construction" localSheetId="0">#REF!</definedName>
    <definedName name="Facility_5_Balance_Close_of_Construction">#REF!</definedName>
    <definedName name="Facility_5_Capacity_Demand_Fee____Mcf">#REF!</definedName>
    <definedName name="Facility_5_Commodity_Throughput_Fee_____Mcf">#REF!</definedName>
    <definedName name="Facility_5_Extension_Commodity_Throughput_Fee____Mcf">#REF!</definedName>
    <definedName name="Facility_6_Balance_Close_of_Construction" localSheetId="0">#REF!</definedName>
    <definedName name="Facility_6_Balance_Close_of_Construction">#REF!</definedName>
    <definedName name="Facility_6_Capacity_Demand_Fee____Mcf">#REF!</definedName>
    <definedName name="Facility_6_Commodity_Throughput_Fee_____Mcf">#REF!</definedName>
    <definedName name="Facility_6_Extension_Commodity_Throughput_Fee____Mcf">#REF!</definedName>
    <definedName name="Facility_7_Balance_Close_of_Construction" localSheetId="0">#REF!</definedName>
    <definedName name="Facility_7_Balance_Close_of_Construction">#REF!</definedName>
    <definedName name="Facility_7_Capacity_Demand_Fee____Mcf">#REF!</definedName>
    <definedName name="Facility_7_Commodity_Throughput_Fee_____Mcf">#REF!</definedName>
    <definedName name="Facility_7_Extension_Commodity_Throughput_Fee____Mcf">#REF!</definedName>
    <definedName name="Facility_8_Balance_Close_of_Construction" localSheetId="0">#REF!</definedName>
    <definedName name="Facility_8_Balance_Close_of_Construction">#REF!</definedName>
    <definedName name="Facility_Availability_Factor">#REF!</definedName>
    <definedName name="Facility_Capacity_Mcf_per_day">#REF!</definedName>
    <definedName name="FISCAL_MTH" localSheetId="0">#REF!</definedName>
    <definedName name="FISCAL_MTH">#REF!</definedName>
    <definedName name="Fiscal_Year_End">#REF!</definedName>
    <definedName name="five_yr_forecast" localSheetId="0">#REF!</definedName>
    <definedName name="five_yr_forecast">#REF!</definedName>
    <definedName name="fpdate">#REF!</definedName>
    <definedName name="G_and_A_Recovery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#REF!</definedName>
    <definedName name="gen1_grp" localSheetId="0">#REF!</definedName>
    <definedName name="gen1_grp">#REF!</definedName>
    <definedName name="Gen2_grp" localSheetId="0">#REF!</definedName>
    <definedName name="Gen2_grp">#REF!</definedName>
    <definedName name="gen3_grp" localSheetId="0">#REF!</definedName>
    <definedName name="gen3_grp">#REF!</definedName>
    <definedName name="Gen5_grp" localSheetId="0">#REF!</definedName>
    <definedName name="Gen5_grp">#REF!</definedName>
    <definedName name="gfhg" localSheetId="0" hidden="1">{#N/A,#N/A,FALSE,"Sheet1"}</definedName>
    <definedName name="gfhg" hidden="1">{#N/A,#N/A,FALSE,"Sheet1"}</definedName>
    <definedName name="GroundCondition">#REF!</definedName>
    <definedName name="h" localSheetId="0" hidden="1">{"November",#N/A,FALSE,"Nov"}</definedName>
    <definedName name="h" hidden="1">{"November",#N/A,FALSE,"Nov"}</definedName>
    <definedName name="Half">#REF!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undred">#REF!</definedName>
    <definedName name="Inflation_CPI">#REF!</definedName>
    <definedName name="Inflation_Labour">#REF!</definedName>
    <definedName name="Initial_Common_Equity">#REF!</definedName>
    <definedName name="Initial_Preferred_Equity">#REF!</definedName>
    <definedName name="Injection" localSheetId="0">#REF!</definedName>
    <definedName name="Injection">#REF!</definedName>
    <definedName name="INPUT" localSheetId="0">#REF!</definedName>
    <definedName name="INPUT">#REF!</definedName>
    <definedName name="Installationtype" localSheetId="0">#REF!</definedName>
    <definedName name="Installationtype">#REF!</definedName>
    <definedName name="Intangible_Amortization_Years">#REF!</definedName>
    <definedName name="Intangibles_Amortization_Rate">#REF!</definedName>
    <definedName name="Intial_Debt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"06/29/2015 12:54:06"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RR">#REF!</definedName>
    <definedName name="large.corp.tax">#REF!</definedName>
    <definedName name="LDClookup">#REF!</definedName>
    <definedName name="LDClookupRes" localSheetId="0">#REF!</definedName>
    <definedName name="LDClookupRes">#REF!</definedName>
    <definedName name="Liquids_Stabilizer_Commodity_Throughput_Fee_____Bbls">#REF!</definedName>
    <definedName name="Liquids_Stabilizer_Demand_Fee____Bbls">#REF!</definedName>
    <definedName name="Liquids_Stabilizer_Extension_Commodity_Throughput_Fee_____Bbls">#REF!</definedName>
    <definedName name="Live_Scenario">#REF!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oan_amount">#REF!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erge">#REF!</definedName>
    <definedName name="Meter_Installations">#REF!</definedName>
    <definedName name="MI_Debt_Percent_of_uses_of_funds">#REF!</definedName>
    <definedName name="MI_Initial_Debt">#REF!</definedName>
    <definedName name="MI_Initial_Equity_Common">#REF!</definedName>
    <definedName name="MI_Initial_Equity_Preferred">#REF!</definedName>
    <definedName name="MI_Percentage_Additional_Equity_Investment_Preferred">#REF!</definedName>
    <definedName name="MI_Percentage_Dividends_to_Common_Equity">#REF!</definedName>
    <definedName name="MI_Percentage_Dividends_to_Preferred_Equity">#REF!</definedName>
    <definedName name="MI_Share_of_Cash_and_Earnings">#REF!</definedName>
    <definedName name="mjperm3">#REF!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s">#REF!</definedName>
    <definedName name="month" localSheetId="0">#REF!</definedName>
    <definedName name="month">#REF!</definedName>
    <definedName name="month_desc" localSheetId="0">#REF!</definedName>
    <definedName name="month_desc">#REF!</definedName>
    <definedName name="Month_Table">#REF!</definedName>
    <definedName name="Months_in_Years">#REF!</definedName>
    <definedName name="months_per_period" localSheetId="0">12/'ED25a  '!periods_per_year</definedName>
    <definedName name="months_per_period">12/periods_per_year</definedName>
    <definedName name="mth" localSheetId="0">#REF!</definedName>
    <definedName name="mth">#REF!</definedName>
    <definedName name="Mth_rate">#REF!</definedName>
    <definedName name="MUNI_TAX_RATE">#REF!</definedName>
    <definedName name="NameArea">#N/A</definedName>
    <definedName name="Net_Reclaimation_Expense">#REF!</definedName>
    <definedName name="Net_Reclaimation_Expense_XNPV">#REF!</definedName>
    <definedName name="new" localSheetId="0" hidden="1">{"July",#N/A,FALSE,"Jul"}</definedName>
    <definedName name="new" hidden="1">{"July",#N/A,FALSE,"Jul"}</definedName>
    <definedName name="nper" localSheetId="0">[0]!term*'ED25a  '!periods_per_year</definedName>
    <definedName name="nper">term*periods_per_year</definedName>
    <definedName name="NPS" localSheetId="0">#REF!</definedName>
    <definedName name="NPS">#REF!</definedName>
    <definedName name="NPV">#REF!</definedName>
    <definedName name="NPV_IND_CUSTOMERS" localSheetId="0">#REF!</definedName>
    <definedName name="NPV_IND_CUSTOMERS">#REF!</definedName>
    <definedName name="Number_of_month" localSheetId="0">#REF!</definedName>
    <definedName name="Number_of_month">#REF!</definedName>
    <definedName name="O_M_LEAD">#REF!</definedName>
    <definedName name="Offset_Intangible_Amortization_Years">#REF!</definedName>
    <definedName name="Offset_Straight_Line_2.86_Percent_Years">#REF!</definedName>
    <definedName name="Offset_Straight_Line_5_Percent_Years">#REF!</definedName>
    <definedName name="Opex_Recovery_Percent_Fee">#REF!</definedName>
    <definedName name="Opex_Sensitivity_Plus_Percent">#REF!</definedName>
    <definedName name="Opex_Sensitivity_Switch">#REF!</definedName>
    <definedName name="overhaul" localSheetId="0">#REF!</definedName>
    <definedName name="overhaul">#REF!</definedName>
    <definedName name="p" localSheetId="0" hidden="1">{#N/A,#N/A,TRUE,"Model"}</definedName>
    <definedName name="p" hidden="1">{#N/A,#N/A,TRUE,"Model"}</definedName>
    <definedName name="part.6">#REF!</definedName>
    <definedName name="payment">#REF!</definedName>
    <definedName name="Peak" localSheetId="0">#REF!</definedName>
    <definedName name="Peak">#REF!</definedName>
    <definedName name="Peak2" localSheetId="0">#REF!</definedName>
    <definedName name="Peak2">#REF!</definedName>
    <definedName name="Percentage_Additional_Equity_Investment_Preferred">#REF!</definedName>
    <definedName name="Percentage_Dividends_to_Common_Equity">#REF!</definedName>
    <definedName name="Percentage_Dividends_to_Preferred_Equity">#REF!</definedName>
    <definedName name="period_names">#REF!</definedName>
    <definedName name="periods_per_year" localSheetId="0">INDEX({1;2;4;6;12;24;26;52},MATCH(#REF!,[0]!period_names,0))</definedName>
    <definedName name="periods_per_year">INDEX({1;2;4;6;12;24;26;52},MATCH(#REF!,period_names,0))</definedName>
    <definedName name="Phase_7_Extension_Commodity_Throughput_Fee">#REF!</definedName>
    <definedName name="PI">#REF!</definedName>
    <definedName name="pmtType">IF(#REF!="End of Period",0,1)</definedName>
    <definedName name="Preferred_Equity_Rates_Table">#REF!</definedName>
    <definedName name="Primary_Aquistion_Price_Allocated_to_Goodwill">#REF!</definedName>
    <definedName name="Primary_Aquistion_Price_Allocated_to_Intangibles">#REF!</definedName>
    <definedName name="Primary_Aquistion_Price_Allocated_to_Land_Purchase">#REF!</definedName>
    <definedName name="Primary_Aquistion_Price_Allocated_to_PP_E">#REF!</definedName>
    <definedName name="Primary_Aquistion_Price_Eligible_for_CCA">#REF!</definedName>
    <definedName name="Print_1" localSheetId="0">#REF!</definedName>
    <definedName name="Print_1">#REF!</definedName>
    <definedName name="Print_2" localSheetId="0">#REF!</definedName>
    <definedName name="Print_2">#REF!</definedName>
    <definedName name="_xlnm.Print_Area" localSheetId="0">'ED25a  '!$A$1:$Q$387</definedName>
    <definedName name="Print_Area_MI" localSheetId="0">#REF!</definedName>
    <definedName name="Print_Area_MI">#REF!</definedName>
    <definedName name="_xlnm.Print_Titles" localSheetId="0">'ED25a  '!$1:$5</definedName>
    <definedName name="PRINT1" localSheetId="0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ject_Term">#REF!</definedName>
    <definedName name="ProjectPhase" localSheetId="0">#REF!</definedName>
    <definedName name="ProjectPhase">#REF!</definedName>
    <definedName name="projlife">#REF!</definedName>
    <definedName name="prov.cap.tax">#REF!</definedName>
    <definedName name="rate">#REF!</definedName>
    <definedName name="ratebase" hidden="1">#REF!</definedName>
    <definedName name="Renewal_into_Flat">#REF!</definedName>
    <definedName name="report_date" localSheetId="0">#REF!</definedName>
    <definedName name="report_date">#REF!</definedName>
    <definedName name="ReportTitle2" localSheetId="0">#REF!</definedName>
    <definedName name="ReportTitle2">#REF!</definedName>
    <definedName name="Retirement_Obligation_Due_Date">#REF!</definedName>
    <definedName name="Return">#REF!</definedName>
    <definedName name="REV" localSheetId="0">#REF!</definedName>
    <definedName name="REV">#REF!</definedName>
    <definedName name="Revenue_and_Opex_Inflation_Escalator">#REF!</definedName>
    <definedName name="Revision_Date">#REF!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0" hidden="1">{"highlights",#N/A,FALSE,"Highlights"}</definedName>
    <definedName name="rlh.Highlights." hidden="1">{"highlights",#N/A,FALSE,"Highlights"}</definedName>
    <definedName name="RNGptc">#REF!</definedName>
    <definedName name="Round" localSheetId="0">#REF!</definedName>
    <definedName name="Round">#REF!</definedName>
    <definedName name="Round2" localSheetId="0">#REF!</definedName>
    <definedName name="Round2">#REF!</definedName>
    <definedName name="roundOpt">#REF!</definedName>
    <definedName name="RowDetails2" localSheetId="0">#REF!</definedName>
    <definedName name="RowDetails2">#REF!</definedName>
    <definedName name="S_EBIT1">#REF!</definedName>
    <definedName name="S_EBIT2">#REF!</definedName>
    <definedName name="S_EBIT3">#REF!</definedName>
    <definedName name="S_EBIT4">#REF!</definedName>
    <definedName name="S_EBIT5">#REF!</definedName>
    <definedName name="S_EBITDA1">#REF!</definedName>
    <definedName name="S_EBITDA2">#REF!</definedName>
    <definedName name="S_EBITDA3">#REF!</definedName>
    <definedName name="S_EBITDA4">#REF!</definedName>
    <definedName name="S_EBITDA5">#REF!</definedName>
    <definedName name="Scenario">#REF!</definedName>
    <definedName name="ScenarioList">#REF!</definedName>
    <definedName name="Scenarios">#REF!</definedName>
    <definedName name="sch10print" localSheetId="0">#REF!</definedName>
    <definedName name="sch10print">#REF!</definedName>
    <definedName name="sch3data" localSheetId="0">#REF!</definedName>
    <definedName name="sch3data">#REF!</definedName>
    <definedName name="sch3data_grp" localSheetId="0">#REF!</definedName>
    <definedName name="sch3data_grp">#REF!</definedName>
    <definedName name="sch3print" localSheetId="0">#REF!</definedName>
    <definedName name="sch3print">#REF!</definedName>
    <definedName name="sch4_2data" localSheetId="0">#REF!</definedName>
    <definedName name="sch4_2data">#REF!</definedName>
    <definedName name="sch4_2data_grp" localSheetId="0">#REF!</definedName>
    <definedName name="sch4_2data_grp">#REF!</definedName>
    <definedName name="sch4_2data1" localSheetId="0">#REF!</definedName>
    <definedName name="sch4_2data1">#REF!</definedName>
    <definedName name="sch4_2data1_grp" localSheetId="0">#REF!</definedName>
    <definedName name="sch4_2data1_grp">#REF!</definedName>
    <definedName name="sch4_2print" localSheetId="0">#REF!</definedName>
    <definedName name="sch4_2print">#REF!</definedName>
    <definedName name="sch4_3print" localSheetId="0">#REF!</definedName>
    <definedName name="sch4_3print">#REF!</definedName>
    <definedName name="sch4data" localSheetId="0">#REF!</definedName>
    <definedName name="sch4data">#REF!</definedName>
    <definedName name="sch4data_grp" localSheetId="0">#REF!</definedName>
    <definedName name="sch4data_grp">#REF!</definedName>
    <definedName name="sch4print" localSheetId="0">#REF!</definedName>
    <definedName name="sch4print">#REF!</definedName>
    <definedName name="sch5_1data" localSheetId="0">#REF!</definedName>
    <definedName name="sch5_1data">#REF!</definedName>
    <definedName name="sch5_1data_grp" localSheetId="0">#REF!</definedName>
    <definedName name="sch5_1data_grp">#REF!</definedName>
    <definedName name="sch5_1print" localSheetId="0">#REF!</definedName>
    <definedName name="sch5_1print">#REF!</definedName>
    <definedName name="sch5_2data" localSheetId="0">#REF!</definedName>
    <definedName name="sch5_2data">#REF!</definedName>
    <definedName name="sch5_2data_grp" localSheetId="0">#REF!</definedName>
    <definedName name="sch5_2data_grp">#REF!</definedName>
    <definedName name="sch5_2print" localSheetId="0">#REF!</definedName>
    <definedName name="sch5_2print">#REF!</definedName>
    <definedName name="sch5_3data" localSheetId="0">#REF!</definedName>
    <definedName name="sch5_3data">#REF!</definedName>
    <definedName name="sch5_3data_grp" localSheetId="0">#REF!</definedName>
    <definedName name="sch5_3data_grp">#REF!</definedName>
    <definedName name="sch5_3print" localSheetId="0">#REF!</definedName>
    <definedName name="sch5_3print">#REF!</definedName>
    <definedName name="sch5_4print" localSheetId="0">#REF!</definedName>
    <definedName name="sch5_4print">#REF!</definedName>
    <definedName name="sch5_5print" localSheetId="0">#REF!</definedName>
    <definedName name="sch5_5print">#REF!</definedName>
    <definedName name="sch5_6print" localSheetId="0">#REF!</definedName>
    <definedName name="sch5_6print">#REF!</definedName>
    <definedName name="sch5data" localSheetId="0">#REF!</definedName>
    <definedName name="sch5data">#REF!</definedName>
    <definedName name="sch5print" localSheetId="0">#REF!</definedName>
    <definedName name="sch5print">#REF!</definedName>
    <definedName name="sch6data" localSheetId="0">#REF!</definedName>
    <definedName name="sch6data">#REF!</definedName>
    <definedName name="sch6data_grp" localSheetId="0">#REF!</definedName>
    <definedName name="sch6data_grp">#REF!</definedName>
    <definedName name="sch6print" localSheetId="0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 localSheetId="0">#REF!</definedName>
    <definedName name="sch7_1_5print">#REF!</definedName>
    <definedName name="sch7_1_6print" localSheetId="0">#REF!</definedName>
    <definedName name="sch7_1_6print">#REF!</definedName>
    <definedName name="sch7_1_7print" localSheetId="0">#REF!</definedName>
    <definedName name="sch7_1_7print">#REF!</definedName>
    <definedName name="sch7_1print" localSheetId="0">#REF!</definedName>
    <definedName name="sch7_1print">#REF!</definedName>
    <definedName name="sch7_2data" localSheetId="0">#REF!</definedName>
    <definedName name="sch7_2data">#REF!</definedName>
    <definedName name="sch7_2data_grp" localSheetId="0">#REF!</definedName>
    <definedName name="sch7_2data_grp">#REF!</definedName>
    <definedName name="sch7_2print" localSheetId="0">#REF!</definedName>
    <definedName name="sch7_2print">#REF!</definedName>
    <definedName name="sch7_2WPprint" localSheetId="0">#REF!</definedName>
    <definedName name="sch7_2WPprint">#REF!</definedName>
    <definedName name="sch7_3print" localSheetId="0">#REF!</definedName>
    <definedName name="sch7_3print">#REF!</definedName>
    <definedName name="sch7_4print" localSheetId="0">#REF!</definedName>
    <definedName name="sch7_4print">#REF!</definedName>
    <definedName name="sch7_5print" localSheetId="0">#REF!</definedName>
    <definedName name="sch7_5print">#REF!</definedName>
    <definedName name="sch7_6print" localSheetId="0">#REF!</definedName>
    <definedName name="sch7_6print">#REF!</definedName>
    <definedName name="sch7data" localSheetId="0">#REF!</definedName>
    <definedName name="sch7data">#REF!</definedName>
    <definedName name="sch7data_grp" localSheetId="0">#REF!</definedName>
    <definedName name="sch7data_grp">#REF!</definedName>
    <definedName name="sch7data1" localSheetId="0">#REF!</definedName>
    <definedName name="sch7data1">#REF!</definedName>
    <definedName name="sch7data1_grp" localSheetId="0">#REF!</definedName>
    <definedName name="sch7data1_grp">#REF!</definedName>
    <definedName name="sch7data2" localSheetId="0">#REF!</definedName>
    <definedName name="sch7data2">#REF!</definedName>
    <definedName name="sch7data2_grp" localSheetId="0">#REF!</definedName>
    <definedName name="sch7data2_grp">#REF!</definedName>
    <definedName name="sch7data3" localSheetId="0">#REF!</definedName>
    <definedName name="sch7data3">#REF!</definedName>
    <definedName name="sch7data3_grp" localSheetId="0">#REF!</definedName>
    <definedName name="sch7data3_grp">#REF!</definedName>
    <definedName name="sch7data4" localSheetId="0">#REF!</definedName>
    <definedName name="sch7data4">#REF!</definedName>
    <definedName name="sch7data4_grp" localSheetId="0">#REF!</definedName>
    <definedName name="sch7data4_grp">#REF!</definedName>
    <definedName name="sch7MUNprint" localSheetId="0">#REF!</definedName>
    <definedName name="sch7MUNprint">#REF!</definedName>
    <definedName name="sch7print" localSheetId="0">#REF!</definedName>
    <definedName name="sch7print">#REF!</definedName>
    <definedName name="sch8_1data" localSheetId="0">#REF!</definedName>
    <definedName name="sch8_1data">#REF!</definedName>
    <definedName name="sch8_1data_grp" localSheetId="0">#REF!</definedName>
    <definedName name="sch8_1data_grp">#REF!</definedName>
    <definedName name="sch8_2data" localSheetId="0">#REF!</definedName>
    <definedName name="sch8_2data">#REF!</definedName>
    <definedName name="sch8_2data_grp" localSheetId="0">#REF!</definedName>
    <definedName name="sch8_2data_grp">#REF!</definedName>
    <definedName name="sch8data" localSheetId="0">#REF!</definedName>
    <definedName name="sch8data">#REF!</definedName>
    <definedName name="sch8data_grp" localSheetId="0">#REF!</definedName>
    <definedName name="sch8data_grp">#REF!</definedName>
    <definedName name="sch8print" localSheetId="0">#REF!</definedName>
    <definedName name="sch8print">#REF!</definedName>
    <definedName name="sch9print" localSheetId="0">#REF!</definedName>
    <definedName name="sch9print">#REF!</definedName>
    <definedName name="SCHEDULE" localSheetId="0">#REF!</definedName>
    <definedName name="SCHEDULE">#REF!</definedName>
    <definedName name="Sdata" localSheetId="0">#REF!</definedName>
    <definedName name="Sdata">#REF!</definedName>
    <definedName name="Sdata2" localSheetId="0">#REF!</definedName>
    <definedName name="Sdata2">#REF!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hare">#REF!</definedName>
    <definedName name="srn.First._.Report.2" localSheetId="0" hidden="1">{"Test1",#N/A,FALSE,"Test 1"}</definedName>
    <definedName name="srn.First._.Report.2" hidden="1">{"Test1",#N/A,FALSE,"Test 1"}</definedName>
    <definedName name="SS">#REF!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tamp_Duty_eligible_for_CCA">#REF!</definedName>
    <definedName name="Start_of_Operations">#REF!</definedName>
    <definedName name="Straight_Line_20_Years">#REF!</definedName>
    <definedName name="Straight_Line_30_Years">#REF!</definedName>
    <definedName name="Straight_Line_5_Percent_Rate">#REF!</definedName>
    <definedName name="Straight_Line_Percent_Rate">#REF!</definedName>
    <definedName name="sub_PSH" localSheetId="0">#REF!</definedName>
    <definedName name="sub_PSH">#REF!</definedName>
    <definedName name="SW" localSheetId="0">#REF!</definedName>
    <definedName name="SW">#REF!</definedName>
    <definedName name="t" localSheetId="0">#REF!</definedName>
    <definedName name="t">#REF!</definedName>
    <definedName name="Table">#REF!</definedName>
    <definedName name="TableName">"Dummy"</definedName>
    <definedName name="Task">#REF!</definedName>
    <definedName name="Tax_Deductible_Transaction_Costs_not_on_Capital_Account">#REF!</definedName>
    <definedName name="TAX_RATE">#REF!</definedName>
    <definedName name="term">#REF!</definedName>
    <definedName name="Terminal_Value_EBITDA_Multiple">#REF!</definedName>
    <definedName name="test">#REF!</definedName>
    <definedName name="Thousand">#REF!</definedName>
    <definedName name="Time" localSheetId="0">#REF!</definedName>
    <definedName name="Time">#REF!</definedName>
    <definedName name="Time2" localSheetId="0">#REF!</definedName>
    <definedName name="Time2">#REF!</definedName>
    <definedName name="TONNAGE_TOTAL__mt" localSheetId="0">#REF!</definedName>
    <definedName name="TONNAGE_TOTAL__mt">#REF!</definedName>
    <definedName name="Total_Other_Fees_Due_at_Acquisition" localSheetId="0">#REF!</definedName>
    <definedName name="Total_Other_Fees_Due_at_Acquisition">#REF!</definedName>
    <definedName name="Total_Primary_Acquistion_Price">#REF!</definedName>
    <definedName name="Total_Uses_of_Funds">#REF!</definedName>
    <definedName name="Tstat">#REF!</definedName>
    <definedName name="Turbs">#REF!</definedName>
    <definedName name="unbuntrans" localSheetId="0">#REF!</definedName>
    <definedName name="unbuntrans">#REF!</definedName>
    <definedName name="Use_of_Funds_Eligible_for_CCA_Class_12">#REF!</definedName>
    <definedName name="Use_of_Funds_Eligible_for_CCA_Class_41">#REF!</definedName>
    <definedName name="Use_of_Funds_Eligible_for_CCA_Class_43">#REF!</definedName>
    <definedName name="Use_of_Funds_Eligible_for_CCA_Class_43.2">#REF!</definedName>
    <definedName name="Use_of_Funds_Eligible_for_CCA_Class_49">#REF!</definedName>
    <definedName name="Use_of_Funds_Eligible_for_CCA_Class_50">#REF!</definedName>
    <definedName name="Use_of_Funds_Eligible_for_CCA_Class_7">#REF!</definedName>
    <definedName name="Use_of_Funds_Eligible_for_CCA_Class_8">#REF!</definedName>
    <definedName name="USERDATA" localSheetId="0">#REF!</definedName>
    <definedName name="USERDATA">#REF!</definedName>
    <definedName name="Utility_Cost" localSheetId="0">#REF!</definedName>
    <definedName name="Utility_Cost">#REF!</definedName>
    <definedName name="Utility_Costs_Annual" localSheetId="0">#REF!</definedName>
    <definedName name="Utility_Costs_Annual">#REF!</definedName>
    <definedName name="VerNum">#REF!</definedName>
    <definedName name="viedusite" localSheetId="0">#REF!</definedName>
    <definedName name="viedusite">#REF!</definedName>
    <definedName name="VIRSUM" localSheetId="0">#REF!</definedName>
    <definedName name="VIRSUM">#REF!</definedName>
    <definedName name="WACC">#REF!</definedName>
    <definedName name="Wacog2">#REF!</definedName>
    <definedName name="wastewater">#REF!</definedName>
    <definedName name="Working_Capital_Fraction_of_EBITDA">#REF!</definedName>
    <definedName name="Working_Capital_Initial">#REF!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0" hidden="1">{"December",#N/A,FALSE,"Dec"}</definedName>
    <definedName name="wrn.Dec_Hedges." hidden="1">{"December",#N/A,FALSE,"Dec"}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Feb_Hedges." localSheetId="0" hidden="1">{"February",#N/A,FALSE,"Feb"}</definedName>
    <definedName name="wrn.Feb_Hedges." hidden="1">{"February",#N/A,FALSE,"Feb"}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0" hidden="1">{"Test1",#N/A,FALSE,"Test 1"}</definedName>
    <definedName name="wrn.First._.Report." hidden="1">{"Test1",#N/A,FALSE,"Test 1"}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0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hidden="1">{#N/A,#N/A,FALSE,"H3 Tab 2";#N/A,#N/A,FALSE,"H3 Tab 2"}</definedName>
    <definedName name="wrn.Highlights." localSheetId="0" hidden="1">{"highlights",#N/A,FALSE,"Highlights"}</definedName>
    <definedName name="wrn.Highlights." hidden="1">{"highlights",#N/A,FALSE,"Highlights"}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0" hidden="1">{"income",#N/A,FALSE,"income_statement"}</definedName>
    <definedName name="wrn.income._1" hidden="1">{"income",#N/A,FALSE,"income_statement"}</definedName>
    <definedName name="wrn.input." localSheetId="0" hidden="1">{#N/A,#N/A,FALSE,"A"}</definedName>
    <definedName name="wrn.input." hidden="1">{#N/A,#N/A,FALSE,"A"}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0" hidden="1">{#N/A,#N/A,FALSE,"Sheet1"}</definedName>
    <definedName name="wrn.INTEGRATED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Jan_Hedges." localSheetId="0" hidden="1">{"January",#N/A,FALSE,"Jan"}</definedName>
    <definedName name="wrn.Jan_Hedges." hidden="1">{"January",#N/A,FALSE,"Jan"}</definedName>
    <definedName name="wrn.Jul_Hedges." localSheetId="0" hidden="1">{"July",#N/A,FALSE,"Jul"}</definedName>
    <definedName name="wrn.Jul_Hedges." hidden="1">{"July",#N/A,FALSE,"Jul"}</definedName>
    <definedName name="wrn.Jun_Hedges." localSheetId="0" hidden="1">{"June",#N/A,FALSE,"Jun"}</definedName>
    <definedName name="wrn.Jun_Hedges." hidden="1">{"June",#N/A,FALSE,"Jun"}</definedName>
    <definedName name="wrn.juniors" localSheetId="0" hidden="1">{#N/A,#N/A,FALSE,"Sheet1"}</definedName>
    <definedName name="wrn.juniors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r_Hedges." localSheetId="0" hidden="1">{"March",#N/A,FALSE,"Mar"}</definedName>
    <definedName name="wrn.Mar_Hedges." hidden="1">{"March",#N/A,FALSE,"Mar"}</definedName>
    <definedName name="wrn.May_Hedges." localSheetId="0" hidden="1">{"May",#N/A,FALSE,"May"}</definedName>
    <definedName name="wrn.May_Hedges." hidden="1">{"May",#N/A,FALSE,"May"}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m." localSheetId="0" hidden="1">{#N/A,#N/A,FALSE,"Sheet1"}</definedName>
    <definedName name="wrn.nom." hidden="1">{#N/A,#N/A,FALSE,"Sheet1"}</definedName>
    <definedName name="wrn.NON." localSheetId="0" hidden="1">{#N/A,#N/A,FALSE,"Sheet1"}</definedName>
    <definedName name="wrn.NON." hidden="1">{#N/A,#N/A,FALSE,"Sheet1"}</definedName>
    <definedName name="wrn.Nov_Hedges." localSheetId="0" hidden="1">{"November",#N/A,FALSE,"Nov"}</definedName>
    <definedName name="wrn.Nov_Hedges." hidden="1">{"November",#N/A,FALSE,"Nov"}</definedName>
    <definedName name="wrn.Oct_Hedges." localSheetId="0" hidden="1">{"October",#N/A,FALSE,"Oct"}</definedName>
    <definedName name="wrn.Oct_Hedges." hidden="1">{"October",#N/A,FALSE,"Oct"}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Rate._.Base." localSheetId="0" hidden="1">{"Rate Base",#N/A,FALSE,"Sheet1"}</definedName>
    <definedName name="wrn.Rate._.Base." hidden="1">{"Rate Base",#N/A,FALSE,"Sheet1"}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roof." localSheetId="0" hidden="1">{#N/A,#N/A,FALSE,"RevProof"}</definedName>
    <definedName name="wrn.RevProof." hidden="1">{#N/A,#N/A,FALSE,"RevProof"}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ENIORS." localSheetId="0" hidden="1">{#N/A,#N/A,FALSE,"Sheet1"}</definedName>
    <definedName name="wrn.SENIORS." hidden="1">{#N/A,#N/A,FALSE,"Sheet1"}</definedName>
    <definedName name="wrn.Sep_Hedges." localSheetId="0" hidden="1">{"September",#N/A,FALSE,"Sep"}</definedName>
    <definedName name="wrn.Sep_Hedges." hidden="1">{"September",#N/A,FALSE,"Sep"}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0" hidden="1">{#N/A,#N/A,TRUE,"Model"}</definedName>
    <definedName name="wrn.Summary._.2." hidden="1">{#N/A,#N/A,TRUE,"Model"}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XX." localSheetId="0" hidden="1">{#N/A,#N/A,FALSE,"337"}</definedName>
    <definedName name="wrn.XX." hidden="1">{#N/A,#N/A,FALSE,"337"}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0">#REF!:OFFSET(#REF!,0,[0]!Cht1_Term)</definedName>
    <definedName name="X_Scale">#REF!:OFFSET(#REF!,0,Cht1_Term)</definedName>
    <definedName name="xyz" localSheetId="0" hidden="1">{"Cash Flow Stmt",#N/A,FALSE,"Stmt of Cash Flows"}</definedName>
    <definedName name="xyz" hidden="1">{"Cash Flow Stmt",#N/A,FALSE,"Stmt of Cash Flows"}</definedName>
    <definedName name="Year_Count_Range">#REF!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rList1">#REF!</definedName>
    <definedName name="YrList2">#REF!</definedName>
    <definedName name="YrList3">#REF!</definedName>
    <definedName name="YrList4">#REF!</definedName>
    <definedName name="ZoomFactor">100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9" i="2" l="1"/>
  <c r="D377" i="2"/>
  <c r="E377" i="2" s="1"/>
  <c r="F377" i="2" s="1"/>
  <c r="G377" i="2" s="1"/>
  <c r="H377" i="2" s="1"/>
  <c r="I377" i="2" s="1"/>
  <c r="J377" i="2" s="1"/>
  <c r="K377" i="2" s="1"/>
  <c r="L377" i="2" s="1"/>
  <c r="M377" i="2" s="1"/>
  <c r="N377" i="2" s="1"/>
  <c r="O377" i="2" s="1"/>
  <c r="Q371" i="2"/>
  <c r="Q374" i="2" s="1"/>
  <c r="P371" i="2"/>
  <c r="O371" i="2"/>
  <c r="O374" i="2" s="1"/>
  <c r="N371" i="2"/>
  <c r="M371" i="2"/>
  <c r="M373" i="2" s="1"/>
  <c r="L371" i="2"/>
  <c r="L373" i="2" s="1"/>
  <c r="K371" i="2"/>
  <c r="K373" i="2" s="1"/>
  <c r="J371" i="2"/>
  <c r="J373" i="2" s="1"/>
  <c r="I371" i="2"/>
  <c r="I373" i="2" s="1"/>
  <c r="H371" i="2"/>
  <c r="H373" i="2" s="1"/>
  <c r="G371" i="2"/>
  <c r="G373" i="2" s="1"/>
  <c r="F371" i="2"/>
  <c r="F373" i="2" s="1"/>
  <c r="E371" i="2"/>
  <c r="E373" i="2" s="1"/>
  <c r="D371" i="2"/>
  <c r="D373" i="2" s="1"/>
  <c r="C371" i="2"/>
  <c r="C373" i="2" s="1"/>
  <c r="D365" i="2"/>
  <c r="C363" i="2"/>
  <c r="C380" i="2" s="1"/>
  <c r="C354" i="2"/>
  <c r="N354" i="2" s="1"/>
  <c r="N356" i="2" s="1"/>
  <c r="D352" i="2"/>
  <c r="E352" i="2" s="1"/>
  <c r="F352" i="2" s="1"/>
  <c r="G352" i="2" s="1"/>
  <c r="H352" i="2" s="1"/>
  <c r="I352" i="2" s="1"/>
  <c r="J352" i="2" s="1"/>
  <c r="K352" i="2" s="1"/>
  <c r="L352" i="2" s="1"/>
  <c r="M352" i="2" s="1"/>
  <c r="N352" i="2" s="1"/>
  <c r="O352" i="2" s="1"/>
  <c r="Q346" i="2"/>
  <c r="Q349" i="2" s="1"/>
  <c r="P346" i="2"/>
  <c r="O346" i="2"/>
  <c r="O348" i="2" s="1"/>
  <c r="N346" i="2"/>
  <c r="M346" i="2"/>
  <c r="M348" i="2" s="1"/>
  <c r="L346" i="2"/>
  <c r="L348" i="2" s="1"/>
  <c r="K346" i="2"/>
  <c r="K348" i="2" s="1"/>
  <c r="J346" i="2"/>
  <c r="J348" i="2" s="1"/>
  <c r="I346" i="2"/>
  <c r="I348" i="2" s="1"/>
  <c r="H346" i="2"/>
  <c r="H348" i="2" s="1"/>
  <c r="G346" i="2"/>
  <c r="G348" i="2" s="1"/>
  <c r="F346" i="2"/>
  <c r="F348" i="2" s="1"/>
  <c r="E346" i="2"/>
  <c r="E348" i="2" s="1"/>
  <c r="D346" i="2"/>
  <c r="D348" i="2" s="1"/>
  <c r="C346" i="2"/>
  <c r="C348" i="2" s="1"/>
  <c r="D340" i="2"/>
  <c r="C338" i="2"/>
  <c r="D338" i="2" s="1"/>
  <c r="D349" i="2" s="1"/>
  <c r="D350" i="2" s="1"/>
  <c r="Q281" i="2"/>
  <c r="C279" i="2"/>
  <c r="D277" i="2"/>
  <c r="E277" i="2" s="1"/>
  <c r="F277" i="2" s="1"/>
  <c r="G277" i="2" s="1"/>
  <c r="H277" i="2" s="1"/>
  <c r="I277" i="2" s="1"/>
  <c r="J277" i="2" s="1"/>
  <c r="K277" i="2" s="1"/>
  <c r="L277" i="2" s="1"/>
  <c r="M277" i="2" s="1"/>
  <c r="N277" i="2" s="1"/>
  <c r="O277" i="2" s="1"/>
  <c r="P277" i="2" s="1"/>
  <c r="Q277" i="2" s="1"/>
  <c r="Q275" i="2"/>
  <c r="P271" i="2"/>
  <c r="O271" i="2"/>
  <c r="N271" i="2"/>
  <c r="N273" i="2" s="1"/>
  <c r="M271" i="2"/>
  <c r="M273" i="2" s="1"/>
  <c r="L271" i="2"/>
  <c r="L273" i="2" s="1"/>
  <c r="K271" i="2"/>
  <c r="K273" i="2" s="1"/>
  <c r="J271" i="2"/>
  <c r="J273" i="2" s="1"/>
  <c r="I271" i="2"/>
  <c r="I273" i="2" s="1"/>
  <c r="H271" i="2"/>
  <c r="H273" i="2" s="1"/>
  <c r="G271" i="2"/>
  <c r="G273" i="2" s="1"/>
  <c r="F271" i="2"/>
  <c r="F273" i="2" s="1"/>
  <c r="E271" i="2"/>
  <c r="E273" i="2" s="1"/>
  <c r="D271" i="2"/>
  <c r="D273" i="2" s="1"/>
  <c r="O273" i="2" s="1"/>
  <c r="C271" i="2"/>
  <c r="C273" i="2" s="1"/>
  <c r="D265" i="2"/>
  <c r="C263" i="2"/>
  <c r="D263" i="2" s="1"/>
  <c r="C254" i="2"/>
  <c r="D252" i="2"/>
  <c r="E252" i="2" s="1"/>
  <c r="F252" i="2" s="1"/>
  <c r="G252" i="2" s="1"/>
  <c r="H252" i="2" s="1"/>
  <c r="I252" i="2" s="1"/>
  <c r="J252" i="2" s="1"/>
  <c r="K252" i="2" s="1"/>
  <c r="L252" i="2" s="1"/>
  <c r="M252" i="2" s="1"/>
  <c r="N252" i="2" s="1"/>
  <c r="O252" i="2" s="1"/>
  <c r="P252" i="2" s="1"/>
  <c r="Q252" i="2" s="1"/>
  <c r="Q246" i="2"/>
  <c r="Q248" i="2" s="1"/>
  <c r="P246" i="2"/>
  <c r="O246" i="2"/>
  <c r="N246" i="2"/>
  <c r="N248" i="2" s="1"/>
  <c r="M246" i="2"/>
  <c r="M248" i="2" s="1"/>
  <c r="L246" i="2"/>
  <c r="L248" i="2" s="1"/>
  <c r="K246" i="2"/>
  <c r="K248" i="2" s="1"/>
  <c r="J246" i="2"/>
  <c r="J248" i="2" s="1"/>
  <c r="I246" i="2"/>
  <c r="I248" i="2" s="1"/>
  <c r="H246" i="2"/>
  <c r="H248" i="2" s="1"/>
  <c r="G246" i="2"/>
  <c r="G248" i="2" s="1"/>
  <c r="F246" i="2"/>
  <c r="F248" i="2" s="1"/>
  <c r="E246" i="2"/>
  <c r="E248" i="2" s="1"/>
  <c r="D246" i="2"/>
  <c r="D248" i="2" s="1"/>
  <c r="C246" i="2"/>
  <c r="C248" i="2" s="1"/>
  <c r="Q240" i="2"/>
  <c r="D240" i="2"/>
  <c r="E240" i="2" s="1"/>
  <c r="C238" i="2"/>
  <c r="C255" i="2" s="1"/>
  <c r="C229" i="2"/>
  <c r="D227" i="2"/>
  <c r="E227" i="2" s="1"/>
  <c r="F227" i="2" s="1"/>
  <c r="G227" i="2" s="1"/>
  <c r="H227" i="2" s="1"/>
  <c r="I227" i="2" s="1"/>
  <c r="J227" i="2" s="1"/>
  <c r="K227" i="2" s="1"/>
  <c r="L227" i="2" s="1"/>
  <c r="M227" i="2" s="1"/>
  <c r="N227" i="2" s="1"/>
  <c r="O227" i="2" s="1"/>
  <c r="P227" i="2" s="1"/>
  <c r="Q227" i="2" s="1"/>
  <c r="Q221" i="2"/>
  <c r="Q223" i="2" s="1"/>
  <c r="P221" i="2"/>
  <c r="O221" i="2"/>
  <c r="N221" i="2"/>
  <c r="N223" i="2" s="1"/>
  <c r="M221" i="2"/>
  <c r="M223" i="2" s="1"/>
  <c r="L221" i="2"/>
  <c r="L223" i="2" s="1"/>
  <c r="K221" i="2"/>
  <c r="K223" i="2" s="1"/>
  <c r="J221" i="2"/>
  <c r="J223" i="2" s="1"/>
  <c r="I221" i="2"/>
  <c r="I223" i="2" s="1"/>
  <c r="H221" i="2"/>
  <c r="H223" i="2" s="1"/>
  <c r="G221" i="2"/>
  <c r="G223" i="2" s="1"/>
  <c r="F221" i="2"/>
  <c r="F223" i="2" s="1"/>
  <c r="E221" i="2"/>
  <c r="E223" i="2" s="1"/>
  <c r="D221" i="2"/>
  <c r="D223" i="2" s="1"/>
  <c r="C221" i="2"/>
  <c r="C223" i="2" s="1"/>
  <c r="D215" i="2"/>
  <c r="E215" i="2" s="1"/>
  <c r="F215" i="2" s="1"/>
  <c r="C213" i="2"/>
  <c r="D213" i="2" s="1"/>
  <c r="C204" i="2"/>
  <c r="D202" i="2"/>
  <c r="E202" i="2" s="1"/>
  <c r="F202" i="2" s="1"/>
  <c r="G202" i="2" s="1"/>
  <c r="H202" i="2" s="1"/>
  <c r="I202" i="2" s="1"/>
  <c r="J202" i="2" s="1"/>
  <c r="K202" i="2" s="1"/>
  <c r="L202" i="2" s="1"/>
  <c r="M202" i="2" s="1"/>
  <c r="N202" i="2" s="1"/>
  <c r="O202" i="2" s="1"/>
  <c r="P202" i="2" s="1"/>
  <c r="Q202" i="2" s="1"/>
  <c r="Q196" i="2"/>
  <c r="P196" i="2"/>
  <c r="O196" i="2"/>
  <c r="N196" i="2"/>
  <c r="N198" i="2" s="1"/>
  <c r="M196" i="2"/>
  <c r="M198" i="2" s="1"/>
  <c r="L196" i="2"/>
  <c r="L198" i="2" s="1"/>
  <c r="K196" i="2"/>
  <c r="K198" i="2" s="1"/>
  <c r="J196" i="2"/>
  <c r="J198" i="2" s="1"/>
  <c r="I196" i="2"/>
  <c r="I198" i="2" s="1"/>
  <c r="H196" i="2"/>
  <c r="H198" i="2" s="1"/>
  <c r="G196" i="2"/>
  <c r="G198" i="2" s="1"/>
  <c r="F196" i="2"/>
  <c r="F198" i="2" s="1"/>
  <c r="E196" i="2"/>
  <c r="E198" i="2" s="1"/>
  <c r="D196" i="2"/>
  <c r="D198" i="2" s="1"/>
  <c r="C196" i="2"/>
  <c r="C198" i="2" s="1"/>
  <c r="D190" i="2"/>
  <c r="E190" i="2" s="1"/>
  <c r="C188" i="2"/>
  <c r="D188" i="2" s="1"/>
  <c r="E188" i="2" s="1"/>
  <c r="C329" i="2"/>
  <c r="D327" i="2"/>
  <c r="E327" i="2" s="1"/>
  <c r="F327" i="2" s="1"/>
  <c r="G327" i="2" s="1"/>
  <c r="H327" i="2" s="1"/>
  <c r="I327" i="2" s="1"/>
  <c r="J327" i="2" s="1"/>
  <c r="K327" i="2" s="1"/>
  <c r="L327" i="2" s="1"/>
  <c r="M327" i="2" s="1"/>
  <c r="N327" i="2" s="1"/>
  <c r="O327" i="2" s="1"/>
  <c r="P327" i="2" s="1"/>
  <c r="Q321" i="2"/>
  <c r="P321" i="2"/>
  <c r="P323" i="2" s="1"/>
  <c r="O321" i="2"/>
  <c r="N321" i="2"/>
  <c r="N323" i="2" s="1"/>
  <c r="M321" i="2"/>
  <c r="M323" i="2" s="1"/>
  <c r="L321" i="2"/>
  <c r="L323" i="2" s="1"/>
  <c r="K321" i="2"/>
  <c r="K323" i="2" s="1"/>
  <c r="J321" i="2"/>
  <c r="J323" i="2" s="1"/>
  <c r="I321" i="2"/>
  <c r="I323" i="2" s="1"/>
  <c r="H321" i="2"/>
  <c r="H323" i="2" s="1"/>
  <c r="G321" i="2"/>
  <c r="G323" i="2" s="1"/>
  <c r="F321" i="2"/>
  <c r="F323" i="2" s="1"/>
  <c r="E321" i="2"/>
  <c r="E323" i="2" s="1"/>
  <c r="D321" i="2"/>
  <c r="D323" i="2" s="1"/>
  <c r="O323" i="2" s="1"/>
  <c r="C321" i="2"/>
  <c r="C323" i="2" s="1"/>
  <c r="D315" i="2"/>
  <c r="E315" i="2" s="1"/>
  <c r="C313" i="2"/>
  <c r="C330" i="2" s="1"/>
  <c r="C331" i="2" s="1"/>
  <c r="C304" i="2"/>
  <c r="D302" i="2"/>
  <c r="E302" i="2" s="1"/>
  <c r="F302" i="2" s="1"/>
  <c r="G302" i="2" s="1"/>
  <c r="H302" i="2" s="1"/>
  <c r="I302" i="2" s="1"/>
  <c r="J302" i="2" s="1"/>
  <c r="K302" i="2" s="1"/>
  <c r="L302" i="2" s="1"/>
  <c r="M302" i="2" s="1"/>
  <c r="N302" i="2" s="1"/>
  <c r="O302" i="2" s="1"/>
  <c r="P302" i="2" s="1"/>
  <c r="P304" i="2" s="1"/>
  <c r="Q296" i="2"/>
  <c r="Q299" i="2" s="1"/>
  <c r="P296" i="2"/>
  <c r="O296" i="2"/>
  <c r="N296" i="2"/>
  <c r="N298" i="2" s="1"/>
  <c r="M296" i="2"/>
  <c r="M298" i="2" s="1"/>
  <c r="L296" i="2"/>
  <c r="L298" i="2" s="1"/>
  <c r="K296" i="2"/>
  <c r="K298" i="2" s="1"/>
  <c r="J296" i="2"/>
  <c r="J298" i="2" s="1"/>
  <c r="I296" i="2"/>
  <c r="I298" i="2" s="1"/>
  <c r="H296" i="2"/>
  <c r="H298" i="2" s="1"/>
  <c r="G296" i="2"/>
  <c r="G298" i="2" s="1"/>
  <c r="F296" i="2"/>
  <c r="F298" i="2" s="1"/>
  <c r="E296" i="2"/>
  <c r="E298" i="2" s="1"/>
  <c r="D296" i="2"/>
  <c r="D298" i="2" s="1"/>
  <c r="C296" i="2"/>
  <c r="C298" i="2" s="1"/>
  <c r="D290" i="2"/>
  <c r="C288" i="2"/>
  <c r="C179" i="2"/>
  <c r="D177" i="2"/>
  <c r="E177" i="2" s="1"/>
  <c r="F177" i="2" s="1"/>
  <c r="G177" i="2" s="1"/>
  <c r="H177" i="2" s="1"/>
  <c r="I177" i="2" s="1"/>
  <c r="J177" i="2" s="1"/>
  <c r="K177" i="2" s="1"/>
  <c r="L177" i="2" s="1"/>
  <c r="M177" i="2" s="1"/>
  <c r="N177" i="2" s="1"/>
  <c r="O177" i="2" s="1"/>
  <c r="P177" i="2" s="1"/>
  <c r="Q177" i="2" s="1"/>
  <c r="Q171" i="2"/>
  <c r="Q173" i="2" s="1"/>
  <c r="P171" i="2"/>
  <c r="P173" i="2" s="1"/>
  <c r="O171" i="2"/>
  <c r="O173" i="2" s="1"/>
  <c r="N171" i="2"/>
  <c r="N173" i="2" s="1"/>
  <c r="M171" i="2"/>
  <c r="M173" i="2" s="1"/>
  <c r="L171" i="2"/>
  <c r="L173" i="2" s="1"/>
  <c r="K171" i="2"/>
  <c r="K173" i="2" s="1"/>
  <c r="J171" i="2"/>
  <c r="J173" i="2" s="1"/>
  <c r="I171" i="2"/>
  <c r="I173" i="2" s="1"/>
  <c r="H171" i="2"/>
  <c r="H173" i="2" s="1"/>
  <c r="G171" i="2"/>
  <c r="G173" i="2" s="1"/>
  <c r="F171" i="2"/>
  <c r="F173" i="2" s="1"/>
  <c r="E171" i="2"/>
  <c r="E173" i="2" s="1"/>
  <c r="D171" i="2"/>
  <c r="D173" i="2" s="1"/>
  <c r="C171" i="2"/>
  <c r="C173" i="2" s="1"/>
  <c r="D165" i="2"/>
  <c r="C163" i="2"/>
  <c r="C180" i="2" s="1"/>
  <c r="C153" i="2"/>
  <c r="D151" i="2"/>
  <c r="E151" i="2" s="1"/>
  <c r="F151" i="2" s="1"/>
  <c r="G151" i="2" s="1"/>
  <c r="H151" i="2" s="1"/>
  <c r="I151" i="2" s="1"/>
  <c r="J151" i="2" s="1"/>
  <c r="K151" i="2" s="1"/>
  <c r="L151" i="2" s="1"/>
  <c r="M151" i="2" s="1"/>
  <c r="N151" i="2" s="1"/>
  <c r="O151" i="2" s="1"/>
  <c r="P151" i="2" s="1"/>
  <c r="Q151" i="2" s="1"/>
  <c r="Q145" i="2"/>
  <c r="Q147" i="2" s="1"/>
  <c r="P145" i="2"/>
  <c r="P147" i="2" s="1"/>
  <c r="O145" i="2"/>
  <c r="O147" i="2" s="1"/>
  <c r="N145" i="2"/>
  <c r="N147" i="2" s="1"/>
  <c r="M145" i="2"/>
  <c r="M147" i="2" s="1"/>
  <c r="L145" i="2"/>
  <c r="L147" i="2" s="1"/>
  <c r="K145" i="2"/>
  <c r="K147" i="2" s="1"/>
  <c r="J145" i="2"/>
  <c r="J147" i="2" s="1"/>
  <c r="I145" i="2"/>
  <c r="I147" i="2" s="1"/>
  <c r="H145" i="2"/>
  <c r="H147" i="2" s="1"/>
  <c r="G145" i="2"/>
  <c r="G147" i="2" s="1"/>
  <c r="F145" i="2"/>
  <c r="F147" i="2" s="1"/>
  <c r="E145" i="2"/>
  <c r="E147" i="2" s="1"/>
  <c r="D145" i="2"/>
  <c r="D147" i="2" s="1"/>
  <c r="C145" i="2"/>
  <c r="C147" i="2" s="1"/>
  <c r="D139" i="2"/>
  <c r="D153" i="2" s="1"/>
  <c r="C137" i="2"/>
  <c r="C154" i="2" s="1"/>
  <c r="C127" i="2"/>
  <c r="D125" i="2"/>
  <c r="E125" i="2" s="1"/>
  <c r="F125" i="2" s="1"/>
  <c r="G125" i="2" s="1"/>
  <c r="H125" i="2" s="1"/>
  <c r="I125" i="2" s="1"/>
  <c r="J125" i="2" s="1"/>
  <c r="K125" i="2" s="1"/>
  <c r="L125" i="2" s="1"/>
  <c r="M125" i="2" s="1"/>
  <c r="Q119" i="2"/>
  <c r="Q121" i="2" s="1"/>
  <c r="P119" i="2"/>
  <c r="P121" i="2" s="1"/>
  <c r="O119" i="2"/>
  <c r="O121" i="2" s="1"/>
  <c r="N119" i="2"/>
  <c r="N121" i="2" s="1"/>
  <c r="M119" i="2"/>
  <c r="M121" i="2" s="1"/>
  <c r="L119" i="2"/>
  <c r="L121" i="2" s="1"/>
  <c r="K119" i="2"/>
  <c r="K121" i="2" s="1"/>
  <c r="J119" i="2"/>
  <c r="J121" i="2" s="1"/>
  <c r="I119" i="2"/>
  <c r="I121" i="2" s="1"/>
  <c r="H119" i="2"/>
  <c r="H121" i="2" s="1"/>
  <c r="G119" i="2"/>
  <c r="G121" i="2" s="1"/>
  <c r="F119" i="2"/>
  <c r="F121" i="2" s="1"/>
  <c r="E119" i="2"/>
  <c r="E121" i="2" s="1"/>
  <c r="D119" i="2"/>
  <c r="D121" i="2" s="1"/>
  <c r="C119" i="2"/>
  <c r="C121" i="2" s="1"/>
  <c r="D113" i="2"/>
  <c r="D127" i="2" s="1"/>
  <c r="C111" i="2"/>
  <c r="C128" i="2" s="1"/>
  <c r="C103" i="2"/>
  <c r="D101" i="2"/>
  <c r="E101" i="2" s="1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Q95" i="2"/>
  <c r="Q97" i="2" s="1"/>
  <c r="P95" i="2"/>
  <c r="P97" i="2" s="1"/>
  <c r="O95" i="2"/>
  <c r="O97" i="2" s="1"/>
  <c r="N95" i="2"/>
  <c r="N97" i="2" s="1"/>
  <c r="M95" i="2"/>
  <c r="M97" i="2" s="1"/>
  <c r="L95" i="2"/>
  <c r="L97" i="2" s="1"/>
  <c r="K95" i="2"/>
  <c r="K97" i="2" s="1"/>
  <c r="J95" i="2"/>
  <c r="J97" i="2" s="1"/>
  <c r="I95" i="2"/>
  <c r="I97" i="2" s="1"/>
  <c r="H95" i="2"/>
  <c r="H97" i="2" s="1"/>
  <c r="G95" i="2"/>
  <c r="G97" i="2" s="1"/>
  <c r="F95" i="2"/>
  <c r="F97" i="2" s="1"/>
  <c r="E95" i="2"/>
  <c r="E97" i="2" s="1"/>
  <c r="D95" i="2"/>
  <c r="D97" i="2" s="1"/>
  <c r="C95" i="2"/>
  <c r="C97" i="2" s="1"/>
  <c r="D89" i="2"/>
  <c r="E89" i="2" s="1"/>
  <c r="E103" i="2" s="1"/>
  <c r="C87" i="2"/>
  <c r="C104" i="2" s="1"/>
  <c r="C78" i="2"/>
  <c r="D76" i="2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Q70" i="2"/>
  <c r="Q72" i="2" s="1"/>
  <c r="P70" i="2"/>
  <c r="P72" i="2" s="1"/>
  <c r="O70" i="2"/>
  <c r="O72" i="2" s="1"/>
  <c r="N70" i="2"/>
  <c r="N72" i="2" s="1"/>
  <c r="M70" i="2"/>
  <c r="M72" i="2" s="1"/>
  <c r="L70" i="2"/>
  <c r="L72" i="2" s="1"/>
  <c r="K70" i="2"/>
  <c r="K72" i="2" s="1"/>
  <c r="J70" i="2"/>
  <c r="J72" i="2" s="1"/>
  <c r="I70" i="2"/>
  <c r="I72" i="2" s="1"/>
  <c r="H70" i="2"/>
  <c r="H72" i="2" s="1"/>
  <c r="G70" i="2"/>
  <c r="G72" i="2" s="1"/>
  <c r="F70" i="2"/>
  <c r="F72" i="2" s="1"/>
  <c r="E70" i="2"/>
  <c r="E72" i="2" s="1"/>
  <c r="D70" i="2"/>
  <c r="D72" i="2" s="1"/>
  <c r="C70" i="2"/>
  <c r="C72" i="2" s="1"/>
  <c r="D64" i="2"/>
  <c r="C62" i="2"/>
  <c r="C79" i="2" s="1"/>
  <c r="C53" i="2"/>
  <c r="D51" i="2"/>
  <c r="E51" i="2" s="1"/>
  <c r="F51" i="2" s="1"/>
  <c r="G51" i="2" s="1"/>
  <c r="H51" i="2" s="1"/>
  <c r="I51" i="2" s="1"/>
  <c r="J51" i="2" s="1"/>
  <c r="K51" i="2" s="1"/>
  <c r="L51" i="2" s="1"/>
  <c r="M51" i="2" s="1"/>
  <c r="Q45" i="2"/>
  <c r="Q47" i="2" s="1"/>
  <c r="P45" i="2"/>
  <c r="P47" i="2" s="1"/>
  <c r="O45" i="2"/>
  <c r="O47" i="2" s="1"/>
  <c r="N45" i="2"/>
  <c r="N47" i="2" s="1"/>
  <c r="M45" i="2"/>
  <c r="M47" i="2" s="1"/>
  <c r="L45" i="2"/>
  <c r="L47" i="2" s="1"/>
  <c r="K45" i="2"/>
  <c r="K47" i="2" s="1"/>
  <c r="J45" i="2"/>
  <c r="J47" i="2" s="1"/>
  <c r="I45" i="2"/>
  <c r="I47" i="2" s="1"/>
  <c r="H45" i="2"/>
  <c r="H47" i="2" s="1"/>
  <c r="G45" i="2"/>
  <c r="G47" i="2" s="1"/>
  <c r="F45" i="2"/>
  <c r="F47" i="2" s="1"/>
  <c r="E45" i="2"/>
  <c r="E47" i="2" s="1"/>
  <c r="D45" i="2"/>
  <c r="D47" i="2" s="1"/>
  <c r="C45" i="2"/>
  <c r="C47" i="2" s="1"/>
  <c r="D39" i="2"/>
  <c r="C37" i="2"/>
  <c r="C54" i="2" s="1"/>
  <c r="C25" i="2"/>
  <c r="D23" i="2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Q17" i="2"/>
  <c r="Q19" i="2" s="1"/>
  <c r="P17" i="2"/>
  <c r="P19" i="2" s="1"/>
  <c r="O17" i="2"/>
  <c r="O19" i="2" s="1"/>
  <c r="N17" i="2"/>
  <c r="N19" i="2" s="1"/>
  <c r="M17" i="2"/>
  <c r="M19" i="2" s="1"/>
  <c r="L17" i="2"/>
  <c r="L19" i="2" s="1"/>
  <c r="K17" i="2"/>
  <c r="K19" i="2" s="1"/>
  <c r="J17" i="2"/>
  <c r="J19" i="2" s="1"/>
  <c r="I17" i="2"/>
  <c r="I19" i="2" s="1"/>
  <c r="H17" i="2"/>
  <c r="H19" i="2" s="1"/>
  <c r="G17" i="2"/>
  <c r="G19" i="2" s="1"/>
  <c r="F17" i="2"/>
  <c r="F19" i="2" s="1"/>
  <c r="E17" i="2"/>
  <c r="E19" i="2" s="1"/>
  <c r="D17" i="2"/>
  <c r="D19" i="2" s="1"/>
  <c r="C17" i="2"/>
  <c r="C19" i="2" s="1"/>
  <c r="D11" i="2"/>
  <c r="E11" i="2" s="1"/>
  <c r="C9" i="2"/>
  <c r="C26" i="2" s="1"/>
  <c r="O5" i="2"/>
  <c r="P5" i="2" s="1"/>
  <c r="D5" i="2"/>
  <c r="E5" i="2" s="1"/>
  <c r="F5" i="2" s="1"/>
  <c r="G5" i="2" s="1"/>
  <c r="H5" i="2" s="1"/>
  <c r="I5" i="2" s="1"/>
  <c r="J5" i="2" s="1"/>
  <c r="K5" i="2" s="1"/>
  <c r="L5" i="2" s="1"/>
  <c r="Q224" i="2" l="1"/>
  <c r="Q225" i="2" s="1"/>
  <c r="Q283" i="2"/>
  <c r="C181" i="2"/>
  <c r="Q373" i="2"/>
  <c r="Q375" i="2" s="1"/>
  <c r="D238" i="2"/>
  <c r="D255" i="2" s="1"/>
  <c r="D87" i="2"/>
  <c r="E87" i="2" s="1"/>
  <c r="F87" i="2" s="1"/>
  <c r="D9" i="2"/>
  <c r="D20" i="2" s="1"/>
  <c r="D21" i="2" s="1"/>
  <c r="D304" i="2"/>
  <c r="O304" i="2" s="1"/>
  <c r="D254" i="2"/>
  <c r="Q298" i="2"/>
  <c r="Q300" i="2" s="1"/>
  <c r="E199" i="2"/>
  <c r="Q348" i="2"/>
  <c r="O373" i="2"/>
  <c r="O375" i="2" s="1"/>
  <c r="D25" i="2"/>
  <c r="C80" i="2"/>
  <c r="C205" i="2"/>
  <c r="C206" i="2" s="1"/>
  <c r="E113" i="2"/>
  <c r="F113" i="2" s="1"/>
  <c r="G113" i="2" s="1"/>
  <c r="H113" i="2" s="1"/>
  <c r="I113" i="2" s="1"/>
  <c r="I127" i="2" s="1"/>
  <c r="D163" i="2"/>
  <c r="D180" i="2" s="1"/>
  <c r="C224" i="2"/>
  <c r="D363" i="2"/>
  <c r="D380" i="2" s="1"/>
  <c r="D62" i="2"/>
  <c r="D73" i="2" s="1"/>
  <c r="D74" i="2" s="1"/>
  <c r="E139" i="2"/>
  <c r="E153" i="2" s="1"/>
  <c r="D224" i="2"/>
  <c r="D225" i="2" s="1"/>
  <c r="C280" i="2"/>
  <c r="C281" i="2" s="1"/>
  <c r="D179" i="2"/>
  <c r="C324" i="2"/>
  <c r="C325" i="2" s="1"/>
  <c r="C333" i="2" s="1"/>
  <c r="C199" i="2"/>
  <c r="E213" i="2"/>
  <c r="E230" i="2" s="1"/>
  <c r="C20" i="2"/>
  <c r="C21" i="2" s="1"/>
  <c r="C122" i="2"/>
  <c r="C123" i="2" s="1"/>
  <c r="C174" i="2"/>
  <c r="C175" i="2" s="1"/>
  <c r="C183" i="2" s="1"/>
  <c r="E290" i="2"/>
  <c r="E304" i="2" s="1"/>
  <c r="C230" i="2"/>
  <c r="C231" i="2" s="1"/>
  <c r="C274" i="2"/>
  <c r="C275" i="2" s="1"/>
  <c r="F89" i="2"/>
  <c r="F103" i="2" s="1"/>
  <c r="D313" i="2"/>
  <c r="D330" i="2" s="1"/>
  <c r="N125" i="2"/>
  <c r="M127" i="2"/>
  <c r="M53" i="2"/>
  <c r="N51" i="2"/>
  <c r="E25" i="2"/>
  <c r="F11" i="2"/>
  <c r="E329" i="2"/>
  <c r="F315" i="2"/>
  <c r="D103" i="2"/>
  <c r="Q229" i="2"/>
  <c r="Q230" i="2"/>
  <c r="D53" i="2"/>
  <c r="E39" i="2"/>
  <c r="Q205" i="2"/>
  <c r="Q204" i="2"/>
  <c r="D78" i="2"/>
  <c r="E64" i="2"/>
  <c r="C55" i="2"/>
  <c r="D104" i="2"/>
  <c r="C27" i="2"/>
  <c r="Q327" i="2"/>
  <c r="P329" i="2"/>
  <c r="P330" i="2"/>
  <c r="C48" i="2"/>
  <c r="C49" i="2" s="1"/>
  <c r="O298" i="2"/>
  <c r="P198" i="2"/>
  <c r="P200" i="2" s="1"/>
  <c r="E200" i="2"/>
  <c r="P348" i="2"/>
  <c r="P349" i="2"/>
  <c r="D37" i="2"/>
  <c r="C73" i="2"/>
  <c r="C74" i="2" s="1"/>
  <c r="C105" i="2"/>
  <c r="C129" i="2"/>
  <c r="C148" i="2"/>
  <c r="C149" i="2" s="1"/>
  <c r="D137" i="2"/>
  <c r="C155" i="2"/>
  <c r="Q302" i="2"/>
  <c r="P305" i="2"/>
  <c r="P306" i="2" s="1"/>
  <c r="E204" i="2"/>
  <c r="F190" i="2"/>
  <c r="P377" i="2"/>
  <c r="O380" i="2"/>
  <c r="O379" i="2"/>
  <c r="C98" i="2"/>
  <c r="C99" i="2" s="1"/>
  <c r="P223" i="2"/>
  <c r="P225" i="2" s="1"/>
  <c r="F229" i="2"/>
  <c r="G215" i="2"/>
  <c r="P298" i="2"/>
  <c r="P299" i="2"/>
  <c r="Q323" i="2"/>
  <c r="Q324" i="2"/>
  <c r="Q198" i="2"/>
  <c r="Q199" i="2"/>
  <c r="P248" i="2"/>
  <c r="P250" i="2" s="1"/>
  <c r="O355" i="2"/>
  <c r="P352" i="2"/>
  <c r="O354" i="2"/>
  <c r="D111" i="2"/>
  <c r="E165" i="2"/>
  <c r="O198" i="2"/>
  <c r="D205" i="2"/>
  <c r="D199" i="2"/>
  <c r="D200" i="2" s="1"/>
  <c r="C200" i="2"/>
  <c r="E224" i="2"/>
  <c r="E225" i="2" s="1"/>
  <c r="F213" i="2"/>
  <c r="C305" i="2"/>
  <c r="C306" i="2" s="1"/>
  <c r="D288" i="2"/>
  <c r="C299" i="2"/>
  <c r="C300" i="2" s="1"/>
  <c r="E205" i="2"/>
  <c r="F188" i="2"/>
  <c r="O223" i="2"/>
  <c r="D230" i="2"/>
  <c r="O248" i="2"/>
  <c r="D279" i="2"/>
  <c r="E265" i="2"/>
  <c r="D354" i="2"/>
  <c r="E340" i="2"/>
  <c r="D379" i="2"/>
  <c r="E365" i="2"/>
  <c r="P374" i="2"/>
  <c r="P373" i="2"/>
  <c r="D204" i="2"/>
  <c r="D229" i="2"/>
  <c r="E229" i="2"/>
  <c r="F240" i="2"/>
  <c r="E254" i="2"/>
  <c r="N348" i="2"/>
  <c r="N350" i="2" s="1"/>
  <c r="N358" i="2" s="1"/>
  <c r="N373" i="2"/>
  <c r="N375" i="2" s="1"/>
  <c r="P324" i="2"/>
  <c r="P325" i="2" s="1"/>
  <c r="D329" i="2"/>
  <c r="C381" i="2"/>
  <c r="C225" i="2"/>
  <c r="C256" i="2"/>
  <c r="E263" i="2"/>
  <c r="D280" i="2"/>
  <c r="D274" i="2"/>
  <c r="D275" i="2" s="1"/>
  <c r="E338" i="2"/>
  <c r="D355" i="2"/>
  <c r="D374" i="2"/>
  <c r="D375" i="2" s="1"/>
  <c r="E363" i="2"/>
  <c r="Q254" i="2"/>
  <c r="P273" i="2"/>
  <c r="P275" i="2" s="1"/>
  <c r="Q350" i="2"/>
  <c r="Q249" i="2"/>
  <c r="Q250" i="2" s="1"/>
  <c r="C349" i="2"/>
  <c r="C350" i="2" s="1"/>
  <c r="N379" i="2"/>
  <c r="N381" i="2" s="1"/>
  <c r="Q255" i="2"/>
  <c r="C355" i="2"/>
  <c r="C356" i="2" s="1"/>
  <c r="C374" i="2"/>
  <c r="C375" i="2" s="1"/>
  <c r="C249" i="2"/>
  <c r="C250" i="2" s="1"/>
  <c r="O349" i="2"/>
  <c r="O350" i="2" s="1"/>
  <c r="E238" i="2"/>
  <c r="D249" i="2"/>
  <c r="D250" i="2" s="1"/>
  <c r="C57" i="2" l="1"/>
  <c r="G89" i="2"/>
  <c r="D79" i="2"/>
  <c r="D256" i="2"/>
  <c r="E62" i="2"/>
  <c r="D98" i="2"/>
  <c r="D99" i="2" s="1"/>
  <c r="C383" i="2"/>
  <c r="E104" i="2"/>
  <c r="E105" i="2" s="1"/>
  <c r="E107" i="2" s="1"/>
  <c r="D181" i="2"/>
  <c r="P350" i="2"/>
  <c r="E98" i="2"/>
  <c r="E99" i="2" s="1"/>
  <c r="E9" i="2"/>
  <c r="E26" i="2" s="1"/>
  <c r="E27" i="2" s="1"/>
  <c r="G127" i="2"/>
  <c r="O356" i="2"/>
  <c r="O358" i="2" s="1"/>
  <c r="C283" i="2"/>
  <c r="H127" i="2"/>
  <c r="J113" i="2"/>
  <c r="J127" i="2" s="1"/>
  <c r="O254" i="2"/>
  <c r="F290" i="2"/>
  <c r="F304" i="2" s="1"/>
  <c r="D258" i="2"/>
  <c r="F127" i="2"/>
  <c r="D356" i="2"/>
  <c r="D358" i="2" s="1"/>
  <c r="E127" i="2"/>
  <c r="D26" i="2"/>
  <c r="D27" i="2" s="1"/>
  <c r="D29" i="2" s="1"/>
  <c r="Q206" i="2"/>
  <c r="D324" i="2"/>
  <c r="D325" i="2" s="1"/>
  <c r="Q325" i="2"/>
  <c r="C131" i="2"/>
  <c r="C358" i="2"/>
  <c r="E313" i="2"/>
  <c r="E324" i="2" s="1"/>
  <c r="E325" i="2" s="1"/>
  <c r="C208" i="2"/>
  <c r="C29" i="2"/>
  <c r="F139" i="2"/>
  <c r="F153" i="2" s="1"/>
  <c r="C308" i="2"/>
  <c r="C82" i="2"/>
  <c r="E163" i="2"/>
  <c r="D174" i="2"/>
  <c r="D175" i="2" s="1"/>
  <c r="C258" i="2"/>
  <c r="C107" i="2"/>
  <c r="P331" i="2"/>
  <c r="P333" i="2" s="1"/>
  <c r="D105" i="2"/>
  <c r="O381" i="2"/>
  <c r="O383" i="2" s="1"/>
  <c r="E179" i="2"/>
  <c r="F165" i="2"/>
  <c r="Q377" i="2"/>
  <c r="P379" i="2"/>
  <c r="P380" i="2"/>
  <c r="E206" i="2"/>
  <c r="E208" i="2" s="1"/>
  <c r="P204" i="2"/>
  <c r="P206" i="2" s="1"/>
  <c r="P208" i="2" s="1"/>
  <c r="O51" i="2"/>
  <c r="N53" i="2"/>
  <c r="Q256" i="2"/>
  <c r="Q258" i="2" s="1"/>
  <c r="G240" i="2"/>
  <c r="F254" i="2"/>
  <c r="E354" i="2"/>
  <c r="F340" i="2"/>
  <c r="E380" i="2"/>
  <c r="E374" i="2"/>
  <c r="E375" i="2" s="1"/>
  <c r="F363" i="2"/>
  <c r="F263" i="2"/>
  <c r="E280" i="2"/>
  <c r="E274" i="2"/>
  <c r="E275" i="2" s="1"/>
  <c r="N383" i="2"/>
  <c r="E231" i="2"/>
  <c r="E233" i="2" s="1"/>
  <c r="P229" i="2"/>
  <c r="P231" i="2" s="1"/>
  <c r="P233" i="2" s="1"/>
  <c r="P375" i="2"/>
  <c r="P355" i="2"/>
  <c r="Q352" i="2"/>
  <c r="P354" i="2"/>
  <c r="G229" i="2"/>
  <c r="H215" i="2"/>
  <c r="C157" i="2"/>
  <c r="Q231" i="2"/>
  <c r="Q233" i="2" s="1"/>
  <c r="Q200" i="2"/>
  <c r="F204" i="2"/>
  <c r="G190" i="2"/>
  <c r="F104" i="2"/>
  <c r="F105" i="2" s="1"/>
  <c r="F98" i="2"/>
  <c r="F99" i="2" s="1"/>
  <c r="G87" i="2"/>
  <c r="E249" i="2"/>
  <c r="E250" i="2" s="1"/>
  <c r="F238" i="2"/>
  <c r="E255" i="2"/>
  <c r="E256" i="2" s="1"/>
  <c r="F205" i="2"/>
  <c r="G188" i="2"/>
  <c r="F199" i="2"/>
  <c r="F200" i="2" s="1"/>
  <c r="Q330" i="2"/>
  <c r="Q329" i="2"/>
  <c r="F329" i="2"/>
  <c r="G315" i="2"/>
  <c r="O125" i="2"/>
  <c r="N127" i="2"/>
  <c r="E355" i="2"/>
  <c r="E349" i="2"/>
  <c r="E350" i="2" s="1"/>
  <c r="F338" i="2"/>
  <c r="E330" i="2"/>
  <c r="F313" i="2"/>
  <c r="D128" i="2"/>
  <c r="D129" i="2" s="1"/>
  <c r="E111" i="2"/>
  <c r="D122" i="2"/>
  <c r="D123" i="2" s="1"/>
  <c r="E279" i="2"/>
  <c r="F265" i="2"/>
  <c r="D305" i="2"/>
  <c r="D306" i="2" s="1"/>
  <c r="E288" i="2"/>
  <c r="D299" i="2"/>
  <c r="D300" i="2" s="1"/>
  <c r="F25" i="2"/>
  <c r="G11" i="2"/>
  <c r="C233" i="2"/>
  <c r="D331" i="2"/>
  <c r="O329" i="2"/>
  <c r="D231" i="2"/>
  <c r="D233" i="2" s="1"/>
  <c r="O229" i="2"/>
  <c r="F365" i="2"/>
  <c r="E379" i="2"/>
  <c r="G103" i="2"/>
  <c r="H89" i="2"/>
  <c r="D148" i="2"/>
  <c r="D149" i="2" s="1"/>
  <c r="E137" i="2"/>
  <c r="D154" i="2"/>
  <c r="D155" i="2" s="1"/>
  <c r="D54" i="2"/>
  <c r="D55" i="2" s="1"/>
  <c r="E37" i="2"/>
  <c r="D48" i="2"/>
  <c r="D49" i="2" s="1"/>
  <c r="F64" i="2"/>
  <c r="E78" i="2"/>
  <c r="E53" i="2"/>
  <c r="F39" i="2"/>
  <c r="E331" i="2"/>
  <c r="P254" i="2"/>
  <c r="P256" i="2" s="1"/>
  <c r="P258" i="2" s="1"/>
  <c r="Q304" i="2"/>
  <c r="Q305" i="2"/>
  <c r="E180" i="2"/>
  <c r="D281" i="2"/>
  <c r="D283" i="2" s="1"/>
  <c r="O279" i="2"/>
  <c r="O204" i="2"/>
  <c r="D206" i="2"/>
  <c r="D208" i="2" s="1"/>
  <c r="D381" i="2"/>
  <c r="D383" i="2" s="1"/>
  <c r="F224" i="2"/>
  <c r="F225" i="2" s="1"/>
  <c r="G213" i="2"/>
  <c r="F230" i="2"/>
  <c r="F231" i="2" s="1"/>
  <c r="P300" i="2"/>
  <c r="P308" i="2" s="1"/>
  <c r="E73" i="2"/>
  <c r="E74" i="2" s="1"/>
  <c r="F62" i="2"/>
  <c r="E79" i="2"/>
  <c r="D80" i="2"/>
  <c r="D82" i="2" s="1"/>
  <c r="D107" i="2" l="1"/>
  <c r="F9" i="2"/>
  <c r="Q331" i="2"/>
  <c r="D183" i="2"/>
  <c r="G290" i="2"/>
  <c r="G304" i="2" s="1"/>
  <c r="E20" i="2"/>
  <c r="E21" i="2" s="1"/>
  <c r="K113" i="2"/>
  <c r="K127" i="2" s="1"/>
  <c r="G139" i="2"/>
  <c r="G153" i="2" s="1"/>
  <c r="D333" i="2"/>
  <c r="C387" i="2"/>
  <c r="Q333" i="2"/>
  <c r="Q208" i="2"/>
  <c r="E181" i="2"/>
  <c r="F163" i="2"/>
  <c r="F180" i="2" s="1"/>
  <c r="E174" i="2"/>
  <c r="E175" i="2" s="1"/>
  <c r="F206" i="2"/>
  <c r="F208" i="2" s="1"/>
  <c r="D308" i="2"/>
  <c r="E54" i="2"/>
  <c r="E55" i="2" s="1"/>
  <c r="F37" i="2"/>
  <c r="E48" i="2"/>
  <c r="E49" i="2" s="1"/>
  <c r="G365" i="2"/>
  <c r="F379" i="2"/>
  <c r="F355" i="2"/>
  <c r="F349" i="2"/>
  <c r="F350" i="2" s="1"/>
  <c r="G338" i="2"/>
  <c r="G205" i="2"/>
  <c r="H188" i="2"/>
  <c r="G199" i="2"/>
  <c r="G200" i="2" s="1"/>
  <c r="F374" i="2"/>
  <c r="F375" i="2" s="1"/>
  <c r="G363" i="2"/>
  <c r="F380" i="2"/>
  <c r="F26" i="2"/>
  <c r="F27" i="2" s="1"/>
  <c r="F20" i="2"/>
  <c r="F21" i="2" s="1"/>
  <c r="G9" i="2"/>
  <c r="Q379" i="2"/>
  <c r="Q380" i="2"/>
  <c r="F73" i="2"/>
  <c r="F74" i="2" s="1"/>
  <c r="G62" i="2"/>
  <c r="F79" i="2"/>
  <c r="Q306" i="2"/>
  <c r="Q308" i="2" s="1"/>
  <c r="D131" i="2"/>
  <c r="G204" i="2"/>
  <c r="G206" i="2" s="1"/>
  <c r="H190" i="2"/>
  <c r="F179" i="2"/>
  <c r="G165" i="2"/>
  <c r="G39" i="2"/>
  <c r="F53" i="2"/>
  <c r="H139" i="2"/>
  <c r="F249" i="2"/>
  <c r="F250" i="2" s="1"/>
  <c r="G238" i="2"/>
  <c r="F255" i="2"/>
  <c r="F256" i="2" s="1"/>
  <c r="F354" i="2"/>
  <c r="G340" i="2"/>
  <c r="D157" i="2"/>
  <c r="E305" i="2"/>
  <c r="E306" i="2" s="1"/>
  <c r="F288" i="2"/>
  <c r="E299" i="2"/>
  <c r="E300" i="2" s="1"/>
  <c r="P125" i="2"/>
  <c r="O127" i="2"/>
  <c r="E258" i="2"/>
  <c r="H229" i="2"/>
  <c r="I215" i="2"/>
  <c r="E356" i="2"/>
  <c r="E358" i="2" s="1"/>
  <c r="H290" i="2"/>
  <c r="E80" i="2"/>
  <c r="E82" i="2" s="1"/>
  <c r="H103" i="2"/>
  <c r="I89" i="2"/>
  <c r="E333" i="2"/>
  <c r="G104" i="2"/>
  <c r="G105" i="2" s="1"/>
  <c r="G98" i="2"/>
  <c r="G99" i="2" s="1"/>
  <c r="H87" i="2"/>
  <c r="P51" i="2"/>
  <c r="O53" i="2"/>
  <c r="E128" i="2"/>
  <c r="E129" i="2" s="1"/>
  <c r="F111" i="2"/>
  <c r="E122" i="2"/>
  <c r="E123" i="2" s="1"/>
  <c r="E148" i="2"/>
  <c r="E149" i="2" s="1"/>
  <c r="F137" i="2"/>
  <c r="E154" i="2"/>
  <c r="E155" i="2" s="1"/>
  <c r="G230" i="2"/>
  <c r="G231" i="2" s="1"/>
  <c r="G224" i="2"/>
  <c r="G225" i="2" s="1"/>
  <c r="H213" i="2"/>
  <c r="F78" i="2"/>
  <c r="G64" i="2"/>
  <c r="F279" i="2"/>
  <c r="G265" i="2"/>
  <c r="F330" i="2"/>
  <c r="F331" i="2" s="1"/>
  <c r="G313" i="2"/>
  <c r="F324" i="2"/>
  <c r="F325" i="2" s="1"/>
  <c r="H315" i="2"/>
  <c r="G329" i="2"/>
  <c r="F107" i="2"/>
  <c r="P356" i="2"/>
  <c r="P358" i="2" s="1"/>
  <c r="E29" i="2"/>
  <c r="F233" i="2"/>
  <c r="D57" i="2"/>
  <c r="E381" i="2"/>
  <c r="E383" i="2" s="1"/>
  <c r="G25" i="2"/>
  <c r="H11" i="2"/>
  <c r="E281" i="2"/>
  <c r="E283" i="2" s="1"/>
  <c r="P279" i="2"/>
  <c r="P281" i="2" s="1"/>
  <c r="P283" i="2" s="1"/>
  <c r="Q355" i="2"/>
  <c r="Q354" i="2"/>
  <c r="G263" i="2"/>
  <c r="F280" i="2"/>
  <c r="F274" i="2"/>
  <c r="F275" i="2" s="1"/>
  <c r="H240" i="2"/>
  <c r="G254" i="2"/>
  <c r="P381" i="2"/>
  <c r="P383" i="2" s="1"/>
  <c r="L113" i="2" l="1"/>
  <c r="L127" i="2" s="1"/>
  <c r="D387" i="2"/>
  <c r="F356" i="2"/>
  <c r="F358" i="2" s="1"/>
  <c r="F281" i="2"/>
  <c r="F283" i="2" s="1"/>
  <c r="G233" i="2"/>
  <c r="G163" i="2"/>
  <c r="F174" i="2"/>
  <c r="F175" i="2" s="1"/>
  <c r="Q356" i="2"/>
  <c r="Q358" i="2" s="1"/>
  <c r="E183" i="2"/>
  <c r="F333" i="2"/>
  <c r="F29" i="2"/>
  <c r="F54" i="2"/>
  <c r="F55" i="2" s="1"/>
  <c r="G37" i="2"/>
  <c r="F48" i="2"/>
  <c r="F49" i="2" s="1"/>
  <c r="Q125" i="2"/>
  <c r="Q127" i="2" s="1"/>
  <c r="P127" i="2"/>
  <c r="H25" i="2"/>
  <c r="I11" i="2"/>
  <c r="H265" i="2"/>
  <c r="G279" i="2"/>
  <c r="Q51" i="2"/>
  <c r="Q53" i="2" s="1"/>
  <c r="P53" i="2"/>
  <c r="E308" i="2"/>
  <c r="G255" i="2"/>
  <c r="G256" i="2" s="1"/>
  <c r="G249" i="2"/>
  <c r="G250" i="2" s="1"/>
  <c r="H238" i="2"/>
  <c r="H62" i="2"/>
  <c r="G79" i="2"/>
  <c r="G73" i="2"/>
  <c r="G74" i="2" s="1"/>
  <c r="G374" i="2"/>
  <c r="G375" i="2" s="1"/>
  <c r="H363" i="2"/>
  <c r="G380" i="2"/>
  <c r="I103" i="2"/>
  <c r="J89" i="2"/>
  <c r="F305" i="2"/>
  <c r="F306" i="2" s="1"/>
  <c r="G288" i="2"/>
  <c r="F299" i="2"/>
  <c r="F300" i="2" s="1"/>
  <c r="G137" i="2"/>
  <c r="F154" i="2"/>
  <c r="F155" i="2" s="1"/>
  <c r="F148" i="2"/>
  <c r="F149" i="2" s="1"/>
  <c r="F157" i="2" s="1"/>
  <c r="I229" i="2"/>
  <c r="J215" i="2"/>
  <c r="H153" i="2"/>
  <c r="I139" i="2"/>
  <c r="H165" i="2"/>
  <c r="G179" i="2"/>
  <c r="G180" i="2"/>
  <c r="G208" i="2"/>
  <c r="F381" i="2"/>
  <c r="F383" i="2" s="1"/>
  <c r="F122" i="2"/>
  <c r="F123" i="2" s="1"/>
  <c r="G111" i="2"/>
  <c r="F128" i="2"/>
  <c r="F129" i="2" s="1"/>
  <c r="I290" i="2"/>
  <c r="H304" i="2"/>
  <c r="H340" i="2"/>
  <c r="G354" i="2"/>
  <c r="H39" i="2"/>
  <c r="G53" i="2"/>
  <c r="G355" i="2"/>
  <c r="G349" i="2"/>
  <c r="G350" i="2" s="1"/>
  <c r="H338" i="2"/>
  <c r="H263" i="2"/>
  <c r="G280" i="2"/>
  <c r="G274" i="2"/>
  <c r="G275" i="2" s="1"/>
  <c r="F258" i="2"/>
  <c r="G78" i="2"/>
  <c r="H64" i="2"/>
  <c r="E157" i="2"/>
  <c r="H104" i="2"/>
  <c r="H105" i="2" s="1"/>
  <c r="H98" i="2"/>
  <c r="H99" i="2" s="1"/>
  <c r="I87" i="2"/>
  <c r="F181" i="2"/>
  <c r="Q381" i="2"/>
  <c r="Q383" i="2" s="1"/>
  <c r="H205" i="2"/>
  <c r="I188" i="2"/>
  <c r="H199" i="2"/>
  <c r="H200" i="2" s="1"/>
  <c r="H365" i="2"/>
  <c r="G379" i="2"/>
  <c r="I240" i="2"/>
  <c r="H254" i="2"/>
  <c r="G330" i="2"/>
  <c r="G331" i="2" s="1"/>
  <c r="H313" i="2"/>
  <c r="G324" i="2"/>
  <c r="G325" i="2" s="1"/>
  <c r="H230" i="2"/>
  <c r="H231" i="2" s="1"/>
  <c r="H224" i="2"/>
  <c r="H225" i="2" s="1"/>
  <c r="I213" i="2"/>
  <c r="I190" i="2"/>
  <c r="H204" i="2"/>
  <c r="I315" i="2"/>
  <c r="H329" i="2"/>
  <c r="F80" i="2"/>
  <c r="F82" i="2" s="1"/>
  <c r="E131" i="2"/>
  <c r="G107" i="2"/>
  <c r="G20" i="2"/>
  <c r="G21" i="2" s="1"/>
  <c r="G26" i="2"/>
  <c r="G27" i="2" s="1"/>
  <c r="H9" i="2"/>
  <c r="E57" i="2"/>
  <c r="G80" i="2" l="1"/>
  <c r="G82" i="2" s="1"/>
  <c r="F308" i="2"/>
  <c r="F183" i="2"/>
  <c r="E387" i="2"/>
  <c r="G281" i="2"/>
  <c r="G283" i="2" s="1"/>
  <c r="G174" i="2"/>
  <c r="G175" i="2" s="1"/>
  <c r="H163" i="2"/>
  <c r="H206" i="2"/>
  <c r="H208" i="2" s="1"/>
  <c r="F131" i="2"/>
  <c r="H78" i="2"/>
  <c r="I64" i="2"/>
  <c r="J190" i="2"/>
  <c r="I204" i="2"/>
  <c r="J240" i="2"/>
  <c r="I254" i="2"/>
  <c r="G356" i="2"/>
  <c r="G358" i="2" s="1"/>
  <c r="I62" i="2"/>
  <c r="H79" i="2"/>
  <c r="H73" i="2"/>
  <c r="H74" i="2" s="1"/>
  <c r="I265" i="2"/>
  <c r="H279" i="2"/>
  <c r="I230" i="2"/>
  <c r="I231" i="2" s="1"/>
  <c r="I224" i="2"/>
  <c r="I225" i="2" s="1"/>
  <c r="J213" i="2"/>
  <c r="G381" i="2"/>
  <c r="G383" i="2" s="1"/>
  <c r="I340" i="2"/>
  <c r="H354" i="2"/>
  <c r="J103" i="2"/>
  <c r="K89" i="2"/>
  <c r="H255" i="2"/>
  <c r="H256" i="2" s="1"/>
  <c r="H249" i="2"/>
  <c r="H250" i="2" s="1"/>
  <c r="I238" i="2"/>
  <c r="I25" i="2"/>
  <c r="J11" i="2"/>
  <c r="J229" i="2"/>
  <c r="K215" i="2"/>
  <c r="H107" i="2"/>
  <c r="J290" i="2"/>
  <c r="I304" i="2"/>
  <c r="G181" i="2"/>
  <c r="G48" i="2"/>
  <c r="G49" i="2" s="1"/>
  <c r="G54" i="2"/>
  <c r="G55" i="2" s="1"/>
  <c r="H37" i="2"/>
  <c r="G29" i="2"/>
  <c r="H288" i="2"/>
  <c r="G299" i="2"/>
  <c r="G300" i="2" s="1"/>
  <c r="G305" i="2"/>
  <c r="G306" i="2" s="1"/>
  <c r="H233" i="2"/>
  <c r="I104" i="2"/>
  <c r="I105" i="2" s="1"/>
  <c r="I98" i="2"/>
  <c r="I99" i="2" s="1"/>
  <c r="J87" i="2"/>
  <c r="I39" i="2"/>
  <c r="H53" i="2"/>
  <c r="G258" i="2"/>
  <c r="G333" i="2"/>
  <c r="J188" i="2"/>
  <c r="I199" i="2"/>
  <c r="I200" i="2" s="1"/>
  <c r="I205" i="2"/>
  <c r="I165" i="2"/>
  <c r="H179" i="2"/>
  <c r="H137" i="2"/>
  <c r="G154" i="2"/>
  <c r="G155" i="2" s="1"/>
  <c r="G148" i="2"/>
  <c r="G149" i="2" s="1"/>
  <c r="I363" i="2"/>
  <c r="H380" i="2"/>
  <c r="H374" i="2"/>
  <c r="H375" i="2" s="1"/>
  <c r="H349" i="2"/>
  <c r="H350" i="2" s="1"/>
  <c r="I338" i="2"/>
  <c r="H355" i="2"/>
  <c r="I365" i="2"/>
  <c r="H379" i="2"/>
  <c r="F57" i="2"/>
  <c r="H26" i="2"/>
  <c r="H27" i="2" s="1"/>
  <c r="H20" i="2"/>
  <c r="H21" i="2" s="1"/>
  <c r="I9" i="2"/>
  <c r="J315" i="2"/>
  <c r="I329" i="2"/>
  <c r="I313" i="2"/>
  <c r="H324" i="2"/>
  <c r="H325" i="2" s="1"/>
  <c r="H330" i="2"/>
  <c r="H331" i="2" s="1"/>
  <c r="H280" i="2"/>
  <c r="H274" i="2"/>
  <c r="H275" i="2" s="1"/>
  <c r="I263" i="2"/>
  <c r="G122" i="2"/>
  <c r="G123" i="2" s="1"/>
  <c r="H111" i="2"/>
  <c r="G128" i="2"/>
  <c r="G129" i="2" s="1"/>
  <c r="I153" i="2"/>
  <c r="J139" i="2"/>
  <c r="G183" i="2" l="1"/>
  <c r="G131" i="2"/>
  <c r="H356" i="2"/>
  <c r="H358" i="2" s="1"/>
  <c r="H381" i="2"/>
  <c r="H383" i="2" s="1"/>
  <c r="H174" i="2"/>
  <c r="H175" i="2" s="1"/>
  <c r="I163" i="2"/>
  <c r="I180" i="2" s="1"/>
  <c r="F387" i="2"/>
  <c r="H180" i="2"/>
  <c r="H181" i="2" s="1"/>
  <c r="H333" i="2"/>
  <c r="J265" i="2"/>
  <c r="I279" i="2"/>
  <c r="I324" i="2"/>
  <c r="I325" i="2" s="1"/>
  <c r="I330" i="2"/>
  <c r="I331" i="2" s="1"/>
  <c r="J313" i="2"/>
  <c r="G308" i="2"/>
  <c r="J25" i="2"/>
  <c r="K11" i="2"/>
  <c r="J340" i="2"/>
  <c r="I354" i="2"/>
  <c r="I206" i="2"/>
  <c r="I208" i="2" s="1"/>
  <c r="K290" i="2"/>
  <c r="J304" i="2"/>
  <c r="K315" i="2"/>
  <c r="J329" i="2"/>
  <c r="I255" i="2"/>
  <c r="I249" i="2"/>
  <c r="I250" i="2" s="1"/>
  <c r="J238" i="2"/>
  <c r="I79" i="2"/>
  <c r="I73" i="2"/>
  <c r="I74" i="2" s="1"/>
  <c r="J62" i="2"/>
  <c r="H299" i="2"/>
  <c r="H300" i="2" s="1"/>
  <c r="H305" i="2"/>
  <c r="H306" i="2" s="1"/>
  <c r="I288" i="2"/>
  <c r="I53" i="2"/>
  <c r="J39" i="2"/>
  <c r="J263" i="2"/>
  <c r="I280" i="2"/>
  <c r="I274" i="2"/>
  <c r="I275" i="2" s="1"/>
  <c r="I26" i="2"/>
  <c r="I27" i="2" s="1"/>
  <c r="J9" i="2"/>
  <c r="I20" i="2"/>
  <c r="I21" i="2" s="1"/>
  <c r="I379" i="2"/>
  <c r="J365" i="2"/>
  <c r="J363" i="2"/>
  <c r="I380" i="2"/>
  <c r="I374" i="2"/>
  <c r="I375" i="2" s="1"/>
  <c r="J104" i="2"/>
  <c r="J105" i="2" s="1"/>
  <c r="J98" i="2"/>
  <c r="J99" i="2" s="1"/>
  <c r="K87" i="2"/>
  <c r="H258" i="2"/>
  <c r="J230" i="2"/>
  <c r="J231" i="2" s="1"/>
  <c r="J224" i="2"/>
  <c r="J225" i="2" s="1"/>
  <c r="K213" i="2"/>
  <c r="J165" i="2"/>
  <c r="I179" i="2"/>
  <c r="K190" i="2"/>
  <c r="J204" i="2"/>
  <c r="H29" i="2"/>
  <c r="G157" i="2"/>
  <c r="J199" i="2"/>
  <c r="J200" i="2" s="1"/>
  <c r="J205" i="2"/>
  <c r="K188" i="2"/>
  <c r="I107" i="2"/>
  <c r="H48" i="2"/>
  <c r="H49" i="2" s="1"/>
  <c r="H54" i="2"/>
  <c r="H55" i="2" s="1"/>
  <c r="I37" i="2"/>
  <c r="K229" i="2"/>
  <c r="L215" i="2"/>
  <c r="I233" i="2"/>
  <c r="H122" i="2"/>
  <c r="H123" i="2" s="1"/>
  <c r="I111" i="2"/>
  <c r="H128" i="2"/>
  <c r="H129" i="2" s="1"/>
  <c r="K103" i="2"/>
  <c r="L89" i="2"/>
  <c r="I256" i="2"/>
  <c r="I78" i="2"/>
  <c r="J64" i="2"/>
  <c r="J153" i="2"/>
  <c r="K139" i="2"/>
  <c r="I349" i="2"/>
  <c r="I350" i="2" s="1"/>
  <c r="J338" i="2"/>
  <c r="I355" i="2"/>
  <c r="H154" i="2"/>
  <c r="H155" i="2" s="1"/>
  <c r="H148" i="2"/>
  <c r="H149" i="2" s="1"/>
  <c r="I137" i="2"/>
  <c r="G57" i="2"/>
  <c r="H281" i="2"/>
  <c r="H283" i="2" s="1"/>
  <c r="J254" i="2"/>
  <c r="K240" i="2"/>
  <c r="H80" i="2"/>
  <c r="H82" i="2" s="1"/>
  <c r="H308" i="2" l="1"/>
  <c r="I29" i="2"/>
  <c r="H183" i="2"/>
  <c r="J206" i="2"/>
  <c r="J208" i="2" s="1"/>
  <c r="H57" i="2"/>
  <c r="G387" i="2"/>
  <c r="J163" i="2"/>
  <c r="J180" i="2" s="1"/>
  <c r="I174" i="2"/>
  <c r="I175" i="2" s="1"/>
  <c r="H131" i="2"/>
  <c r="I381" i="2"/>
  <c r="I383" i="2" s="1"/>
  <c r="J179" i="2"/>
  <c r="K165" i="2"/>
  <c r="J107" i="2"/>
  <c r="L290" i="2"/>
  <c r="K304" i="2"/>
  <c r="I48" i="2"/>
  <c r="I49" i="2" s="1"/>
  <c r="J37" i="2"/>
  <c r="I54" i="2"/>
  <c r="I55" i="2" s="1"/>
  <c r="J26" i="2"/>
  <c r="J27" i="2" s="1"/>
  <c r="K9" i="2"/>
  <c r="J20" i="2"/>
  <c r="J21" i="2" s="1"/>
  <c r="I299" i="2"/>
  <c r="I300" i="2" s="1"/>
  <c r="J288" i="2"/>
  <c r="I305" i="2"/>
  <c r="I306" i="2" s="1"/>
  <c r="J255" i="2"/>
  <c r="J256" i="2" s="1"/>
  <c r="J249" i="2"/>
  <c r="J250" i="2" s="1"/>
  <c r="K238" i="2"/>
  <c r="K153" i="2"/>
  <c r="L139" i="2"/>
  <c r="I258" i="2"/>
  <c r="K254" i="2"/>
  <c r="L240" i="2"/>
  <c r="M89" i="2"/>
  <c r="L103" i="2"/>
  <c r="I154" i="2"/>
  <c r="I155" i="2" s="1"/>
  <c r="I148" i="2"/>
  <c r="I149" i="2" s="1"/>
  <c r="J137" i="2"/>
  <c r="L190" i="2"/>
  <c r="K204" i="2"/>
  <c r="L229" i="2"/>
  <c r="M215" i="2"/>
  <c r="K104" i="2"/>
  <c r="K105" i="2" s="1"/>
  <c r="K98" i="2"/>
  <c r="K99" i="2" s="1"/>
  <c r="L87" i="2"/>
  <c r="K265" i="2"/>
  <c r="J279" i="2"/>
  <c r="K338" i="2"/>
  <c r="J355" i="2"/>
  <c r="J349" i="2"/>
  <c r="J350" i="2" s="1"/>
  <c r="I128" i="2"/>
  <c r="I129" i="2" s="1"/>
  <c r="J111" i="2"/>
  <c r="I122" i="2"/>
  <c r="I123" i="2" s="1"/>
  <c r="K224" i="2"/>
  <c r="K225" i="2" s="1"/>
  <c r="L213" i="2"/>
  <c r="K230" i="2"/>
  <c r="K231" i="2" s="1"/>
  <c r="J324" i="2"/>
  <c r="J325" i="2" s="1"/>
  <c r="K313" i="2"/>
  <c r="J330" i="2"/>
  <c r="J331" i="2" s="1"/>
  <c r="J78" i="2"/>
  <c r="K64" i="2"/>
  <c r="J233" i="2"/>
  <c r="I356" i="2"/>
  <c r="I358" i="2" s="1"/>
  <c r="H157" i="2"/>
  <c r="I80" i="2"/>
  <c r="I82" i="2" s="1"/>
  <c r="L188" i="2"/>
  <c r="K205" i="2"/>
  <c r="K199" i="2"/>
  <c r="K200" i="2" s="1"/>
  <c r="K363" i="2"/>
  <c r="J380" i="2"/>
  <c r="J374" i="2"/>
  <c r="J375" i="2" s="1"/>
  <c r="J280" i="2"/>
  <c r="J274" i="2"/>
  <c r="J275" i="2" s="1"/>
  <c r="K263" i="2"/>
  <c r="K340" i="2"/>
  <c r="J354" i="2"/>
  <c r="I333" i="2"/>
  <c r="I181" i="2"/>
  <c r="J379" i="2"/>
  <c r="K365" i="2"/>
  <c r="J53" i="2"/>
  <c r="K39" i="2"/>
  <c r="J79" i="2"/>
  <c r="J73" i="2"/>
  <c r="J74" i="2" s="1"/>
  <c r="K62" i="2"/>
  <c r="L315" i="2"/>
  <c r="K329" i="2"/>
  <c r="K25" i="2"/>
  <c r="L11" i="2"/>
  <c r="I281" i="2"/>
  <c r="I283" i="2" s="1"/>
  <c r="I183" i="2" l="1"/>
  <c r="J381" i="2"/>
  <c r="J29" i="2"/>
  <c r="H387" i="2"/>
  <c r="J258" i="2"/>
  <c r="K107" i="2"/>
  <c r="J333" i="2"/>
  <c r="J174" i="2"/>
  <c r="J175" i="2" s="1"/>
  <c r="K163" i="2"/>
  <c r="K180" i="2" s="1"/>
  <c r="I157" i="2"/>
  <c r="K379" i="2"/>
  <c r="L365" i="2"/>
  <c r="M87" i="2"/>
  <c r="L104" i="2"/>
  <c r="L105" i="2" s="1"/>
  <c r="L98" i="2"/>
  <c r="L99" i="2" s="1"/>
  <c r="J358" i="2"/>
  <c r="J305" i="2"/>
  <c r="J306" i="2" s="1"/>
  <c r="J299" i="2"/>
  <c r="J300" i="2" s="1"/>
  <c r="K288" i="2"/>
  <c r="I308" i="2"/>
  <c r="J356" i="2"/>
  <c r="K380" i="2"/>
  <c r="K374" i="2"/>
  <c r="K375" i="2" s="1"/>
  <c r="L363" i="2"/>
  <c r="K78" i="2"/>
  <c r="K80" i="2" s="1"/>
  <c r="L64" i="2"/>
  <c r="K233" i="2"/>
  <c r="J281" i="2"/>
  <c r="N89" i="2"/>
  <c r="M103" i="2"/>
  <c r="K26" i="2"/>
  <c r="K20" i="2"/>
  <c r="K21" i="2" s="1"/>
  <c r="L9" i="2"/>
  <c r="L304" i="2"/>
  <c r="M290" i="2"/>
  <c r="J283" i="2"/>
  <c r="J54" i="2"/>
  <c r="J55" i="2" s="1"/>
  <c r="K37" i="2"/>
  <c r="J48" i="2"/>
  <c r="J49" i="2" s="1"/>
  <c r="I57" i="2"/>
  <c r="M315" i="2"/>
  <c r="L329" i="2"/>
  <c r="J383" i="2"/>
  <c r="K79" i="2"/>
  <c r="K73" i="2"/>
  <c r="K74" i="2" s="1"/>
  <c r="L62" i="2"/>
  <c r="L224" i="2"/>
  <c r="L225" i="2" s="1"/>
  <c r="L230" i="2"/>
  <c r="L231" i="2" s="1"/>
  <c r="M213" i="2"/>
  <c r="L338" i="2"/>
  <c r="K355" i="2"/>
  <c r="K349" i="2"/>
  <c r="K350" i="2" s="1"/>
  <c r="N215" i="2"/>
  <c r="M229" i="2"/>
  <c r="M139" i="2"/>
  <c r="L153" i="2"/>
  <c r="K354" i="2"/>
  <c r="L340" i="2"/>
  <c r="J80" i="2"/>
  <c r="J82" i="2" s="1"/>
  <c r="I131" i="2"/>
  <c r="K279" i="2"/>
  <c r="L265" i="2"/>
  <c r="K206" i="2"/>
  <c r="K208" i="2" s="1"/>
  <c r="M240" i="2"/>
  <c r="L254" i="2"/>
  <c r="K255" i="2"/>
  <c r="K249" i="2"/>
  <c r="K250" i="2" s="1"/>
  <c r="L238" i="2"/>
  <c r="K27" i="2"/>
  <c r="K53" i="2"/>
  <c r="L39" i="2"/>
  <c r="L53" i="2" s="1"/>
  <c r="J128" i="2"/>
  <c r="J129" i="2" s="1"/>
  <c r="K111" i="2"/>
  <c r="J122" i="2"/>
  <c r="J123" i="2" s="1"/>
  <c r="M190" i="2"/>
  <c r="L204" i="2"/>
  <c r="K256" i="2"/>
  <c r="K179" i="2"/>
  <c r="L165" i="2"/>
  <c r="M11" i="2"/>
  <c r="L25" i="2"/>
  <c r="L263" i="2"/>
  <c r="K280" i="2"/>
  <c r="K274" i="2"/>
  <c r="K275" i="2" s="1"/>
  <c r="L205" i="2"/>
  <c r="L199" i="2"/>
  <c r="L200" i="2" s="1"/>
  <c r="M188" i="2"/>
  <c r="K330" i="2"/>
  <c r="K331" i="2" s="1"/>
  <c r="K324" i="2"/>
  <c r="K325" i="2" s="1"/>
  <c r="L313" i="2"/>
  <c r="J154" i="2"/>
  <c r="J155" i="2" s="1"/>
  <c r="J148" i="2"/>
  <c r="J149" i="2" s="1"/>
  <c r="J157" i="2" s="1"/>
  <c r="K137" i="2"/>
  <c r="J181" i="2"/>
  <c r="K356" i="2" l="1"/>
  <c r="K358" i="2" s="1"/>
  <c r="J308" i="2"/>
  <c r="J131" i="2"/>
  <c r="K82" i="2"/>
  <c r="K181" i="2"/>
  <c r="L206" i="2"/>
  <c r="L208" i="2" s="1"/>
  <c r="L163" i="2"/>
  <c r="K174" i="2"/>
  <c r="K175" i="2" s="1"/>
  <c r="J183" i="2"/>
  <c r="M205" i="2"/>
  <c r="N188" i="2"/>
  <c r="M199" i="2"/>
  <c r="M200" i="2" s="1"/>
  <c r="M25" i="2"/>
  <c r="N11" i="2"/>
  <c r="K128" i="2"/>
  <c r="K129" i="2" s="1"/>
  <c r="L111" i="2"/>
  <c r="K122" i="2"/>
  <c r="K123" i="2" s="1"/>
  <c r="L354" i="2"/>
  <c r="M340" i="2"/>
  <c r="L26" i="2"/>
  <c r="L20" i="2"/>
  <c r="L21" i="2" s="1"/>
  <c r="M9" i="2"/>
  <c r="N87" i="2"/>
  <c r="M104" i="2"/>
  <c r="M105" i="2" s="1"/>
  <c r="M98" i="2"/>
  <c r="M99" i="2" s="1"/>
  <c r="L330" i="2"/>
  <c r="L331" i="2" s="1"/>
  <c r="M313" i="2"/>
  <c r="L324" i="2"/>
  <c r="L325" i="2" s="1"/>
  <c r="M263" i="2"/>
  <c r="L280" i="2"/>
  <c r="L274" i="2"/>
  <c r="L275" i="2" s="1"/>
  <c r="L255" i="2"/>
  <c r="L256" i="2" s="1"/>
  <c r="L249" i="2"/>
  <c r="L250" i="2" s="1"/>
  <c r="M238" i="2"/>
  <c r="N103" i="2"/>
  <c r="O89" i="2"/>
  <c r="K258" i="2"/>
  <c r="L73" i="2"/>
  <c r="L74" i="2" s="1"/>
  <c r="M62" i="2"/>
  <c r="L79" i="2"/>
  <c r="M329" i="2"/>
  <c r="N315" i="2"/>
  <c r="M304" i="2"/>
  <c r="N290" i="2"/>
  <c r="I387" i="2"/>
  <c r="N240" i="2"/>
  <c r="M254" i="2"/>
  <c r="J57" i="2"/>
  <c r="K29" i="2"/>
  <c r="L78" i="2"/>
  <c r="M64" i="2"/>
  <c r="L379" i="2"/>
  <c r="M365" i="2"/>
  <c r="L279" i="2"/>
  <c r="M265" i="2"/>
  <c r="M230" i="2"/>
  <c r="M231" i="2" s="1"/>
  <c r="M224" i="2"/>
  <c r="M225" i="2" s="1"/>
  <c r="N213" i="2"/>
  <c r="L380" i="2"/>
  <c r="L374" i="2"/>
  <c r="L375" i="2" s="1"/>
  <c r="M363" i="2"/>
  <c r="K281" i="2"/>
  <c r="K283" i="2" s="1"/>
  <c r="M153" i="2"/>
  <c r="N139" i="2"/>
  <c r="L233" i="2"/>
  <c r="K333" i="2"/>
  <c r="M204" i="2"/>
  <c r="N190" i="2"/>
  <c r="L107" i="2"/>
  <c r="L27" i="2"/>
  <c r="O215" i="2"/>
  <c r="N229" i="2"/>
  <c r="K148" i="2"/>
  <c r="K149" i="2" s="1"/>
  <c r="L137" i="2"/>
  <c r="K154" i="2"/>
  <c r="K155" i="2" s="1"/>
  <c r="L179" i="2"/>
  <c r="M165" i="2"/>
  <c r="L180" i="2"/>
  <c r="M338" i="2"/>
  <c r="L355" i="2"/>
  <c r="L349" i="2"/>
  <c r="L350" i="2" s="1"/>
  <c r="K54" i="2"/>
  <c r="K55" i="2" s="1"/>
  <c r="L37" i="2"/>
  <c r="K48" i="2"/>
  <c r="K49" i="2" s="1"/>
  <c r="K305" i="2"/>
  <c r="K306" i="2" s="1"/>
  <c r="L288" i="2"/>
  <c r="K299" i="2"/>
  <c r="K300" i="2" s="1"/>
  <c r="K381" i="2"/>
  <c r="K383" i="2" s="1"/>
  <c r="K308" i="2" l="1"/>
  <c r="K131" i="2"/>
  <c r="K183" i="2"/>
  <c r="J387" i="2"/>
  <c r="M206" i="2"/>
  <c r="M208" i="2" s="1"/>
  <c r="L174" i="2"/>
  <c r="L175" i="2" s="1"/>
  <c r="M163" i="2"/>
  <c r="L80" i="2"/>
  <c r="L82" i="2" s="1"/>
  <c r="N104" i="2"/>
  <c r="N105" i="2" s="1"/>
  <c r="N98" i="2"/>
  <c r="N99" i="2" s="1"/>
  <c r="O87" i="2"/>
  <c r="M233" i="2"/>
  <c r="O290" i="2"/>
  <c r="N304" i="2"/>
  <c r="O103" i="2"/>
  <c r="P89" i="2"/>
  <c r="N263" i="2"/>
  <c r="M280" i="2"/>
  <c r="M274" i="2"/>
  <c r="M275" i="2" s="1"/>
  <c r="M26" i="2"/>
  <c r="M27" i="2" s="1"/>
  <c r="N9" i="2"/>
  <c r="M20" i="2"/>
  <c r="M21" i="2" s="1"/>
  <c r="L128" i="2"/>
  <c r="L129" i="2" s="1"/>
  <c r="M111" i="2"/>
  <c r="L122" i="2"/>
  <c r="L123" i="2" s="1"/>
  <c r="M179" i="2"/>
  <c r="N165" i="2"/>
  <c r="N153" i="2"/>
  <c r="O139" i="2"/>
  <c r="L333" i="2"/>
  <c r="L29" i="2"/>
  <c r="L181" i="2"/>
  <c r="M279" i="2"/>
  <c r="N265" i="2"/>
  <c r="N329" i="2"/>
  <c r="O315" i="2"/>
  <c r="M330" i="2"/>
  <c r="M331" i="2" s="1"/>
  <c r="N313" i="2"/>
  <c r="M324" i="2"/>
  <c r="M325" i="2" s="1"/>
  <c r="N25" i="2"/>
  <c r="O11" i="2"/>
  <c r="M249" i="2"/>
  <c r="M250" i="2" s="1"/>
  <c r="N238" i="2"/>
  <c r="M255" i="2"/>
  <c r="M256" i="2" s="1"/>
  <c r="L305" i="2"/>
  <c r="L306" i="2" s="1"/>
  <c r="M288" i="2"/>
  <c r="L299" i="2"/>
  <c r="L300" i="2" s="1"/>
  <c r="L308" i="2" s="1"/>
  <c r="M73" i="2"/>
  <c r="M74" i="2" s="1"/>
  <c r="N62" i="2"/>
  <c r="M79" i="2"/>
  <c r="M107" i="2"/>
  <c r="L356" i="2"/>
  <c r="L358" i="2" s="1"/>
  <c r="N205" i="2"/>
  <c r="O188" i="2"/>
  <c r="N199" i="2"/>
  <c r="N200" i="2" s="1"/>
  <c r="L54" i="2"/>
  <c r="L55" i="2" s="1"/>
  <c r="M37" i="2"/>
  <c r="L48" i="2"/>
  <c r="L49" i="2" s="1"/>
  <c r="N224" i="2"/>
  <c r="N225" i="2" s="1"/>
  <c r="N230" i="2"/>
  <c r="N231" i="2" s="1"/>
  <c r="O213" i="2"/>
  <c r="M78" i="2"/>
  <c r="M80" i="2" s="1"/>
  <c r="N64" i="2"/>
  <c r="L281" i="2"/>
  <c r="L283" i="2" s="1"/>
  <c r="L148" i="2"/>
  <c r="L149" i="2" s="1"/>
  <c r="M137" i="2"/>
  <c r="L154" i="2"/>
  <c r="L155" i="2" s="1"/>
  <c r="N204" i="2"/>
  <c r="O190" i="2"/>
  <c r="M380" i="2"/>
  <c r="M374" i="2"/>
  <c r="M375" i="2" s="1"/>
  <c r="L258" i="2"/>
  <c r="M354" i="2"/>
  <c r="N340" i="2"/>
  <c r="K157" i="2"/>
  <c r="N365" i="2"/>
  <c r="M379" i="2"/>
  <c r="O240" i="2"/>
  <c r="N254" i="2"/>
  <c r="K57" i="2"/>
  <c r="M355" i="2"/>
  <c r="M349" i="2"/>
  <c r="M350" i="2" s="1"/>
  <c r="L381" i="2"/>
  <c r="L383" i="2" s="1"/>
  <c r="M29" i="2" l="1"/>
  <c r="M381" i="2"/>
  <c r="L57" i="2"/>
  <c r="N163" i="2"/>
  <c r="M174" i="2"/>
  <c r="M175" i="2" s="1"/>
  <c r="K387" i="2"/>
  <c r="M383" i="2"/>
  <c r="M281" i="2"/>
  <c r="M283" i="2" s="1"/>
  <c r="M180" i="2"/>
  <c r="L183" i="2"/>
  <c r="M181" i="2"/>
  <c r="M356" i="2"/>
  <c r="M305" i="2"/>
  <c r="M306" i="2" s="1"/>
  <c r="N288" i="2"/>
  <c r="M299" i="2"/>
  <c r="M300" i="2" s="1"/>
  <c r="M128" i="2"/>
  <c r="M129" i="2" s="1"/>
  <c r="N111" i="2"/>
  <c r="M122" i="2"/>
  <c r="M123" i="2" s="1"/>
  <c r="P103" i="2"/>
  <c r="Q89" i="2"/>
  <c r="Q103" i="2" s="1"/>
  <c r="L157" i="2"/>
  <c r="N330" i="2"/>
  <c r="N331" i="2" s="1"/>
  <c r="O313" i="2"/>
  <c r="O330" i="2" s="1"/>
  <c r="O331" i="2" s="1"/>
  <c r="N324" i="2"/>
  <c r="N325" i="2" s="1"/>
  <c r="M148" i="2"/>
  <c r="M149" i="2" s="1"/>
  <c r="N137" i="2"/>
  <c r="M154" i="2"/>
  <c r="M155" i="2" s="1"/>
  <c r="N233" i="2"/>
  <c r="N249" i="2"/>
  <c r="N250" i="2" s="1"/>
  <c r="O238" i="2"/>
  <c r="N255" i="2"/>
  <c r="N256" i="2" s="1"/>
  <c r="N26" i="2"/>
  <c r="N27" i="2" s="1"/>
  <c r="N20" i="2"/>
  <c r="N21" i="2" s="1"/>
  <c r="O9" i="2"/>
  <c r="M333" i="2"/>
  <c r="M54" i="2"/>
  <c r="M55" i="2" s="1"/>
  <c r="N37" i="2"/>
  <c r="M48" i="2"/>
  <c r="M49" i="2" s="1"/>
  <c r="N73" i="2"/>
  <c r="N74" i="2" s="1"/>
  <c r="O62" i="2"/>
  <c r="N79" i="2"/>
  <c r="M258" i="2"/>
  <c r="N179" i="2"/>
  <c r="O165" i="2"/>
  <c r="N180" i="2"/>
  <c r="M82" i="2"/>
  <c r="N279" i="2"/>
  <c r="O265" i="2"/>
  <c r="P265" i="2" s="1"/>
  <c r="Q265" i="2" s="1"/>
  <c r="O104" i="2"/>
  <c r="O105" i="2" s="1"/>
  <c r="O98" i="2"/>
  <c r="O99" i="2" s="1"/>
  <c r="P87" i="2"/>
  <c r="O230" i="2"/>
  <c r="O231" i="2" s="1"/>
  <c r="O224" i="2"/>
  <c r="O225" i="2" s="1"/>
  <c r="O233" i="2" s="1"/>
  <c r="P213" i="2"/>
  <c r="N206" i="2"/>
  <c r="N208" i="2" s="1"/>
  <c r="N78" i="2"/>
  <c r="O64" i="2"/>
  <c r="O25" i="2"/>
  <c r="P11" i="2"/>
  <c r="N107" i="2"/>
  <c r="M358" i="2"/>
  <c r="O205" i="2"/>
  <c r="O206" i="2" s="1"/>
  <c r="P188" i="2"/>
  <c r="O199" i="2"/>
  <c r="O200" i="2" s="1"/>
  <c r="O153" i="2"/>
  <c r="P139" i="2"/>
  <c r="L131" i="2"/>
  <c r="O263" i="2"/>
  <c r="N280" i="2"/>
  <c r="N274" i="2"/>
  <c r="N275" i="2" s="1"/>
  <c r="M308" i="2" l="1"/>
  <c r="M183" i="2"/>
  <c r="M131" i="2"/>
  <c r="N333" i="2"/>
  <c r="L387" i="2"/>
  <c r="N181" i="2"/>
  <c r="N80" i="2"/>
  <c r="N82" i="2" s="1"/>
  <c r="N174" i="2"/>
  <c r="N175" i="2" s="1"/>
  <c r="O163" i="2"/>
  <c r="P263" i="2"/>
  <c r="O280" i="2"/>
  <c r="O281" i="2" s="1"/>
  <c r="O274" i="2"/>
  <c r="O275" i="2" s="1"/>
  <c r="O283" i="2" s="1"/>
  <c r="M57" i="2"/>
  <c r="O255" i="2"/>
  <c r="O256" i="2" s="1"/>
  <c r="O249" i="2"/>
  <c r="O250" i="2" s="1"/>
  <c r="P238" i="2"/>
  <c r="N122" i="2"/>
  <c r="N123" i="2" s="1"/>
  <c r="N128" i="2"/>
  <c r="N129" i="2" s="1"/>
  <c r="O111" i="2"/>
  <c r="N258" i="2"/>
  <c r="P153" i="2"/>
  <c r="Q139" i="2"/>
  <c r="Q153" i="2" s="1"/>
  <c r="N281" i="2"/>
  <c r="N283" i="2" s="1"/>
  <c r="O26" i="2"/>
  <c r="O27" i="2" s="1"/>
  <c r="O20" i="2"/>
  <c r="O21" i="2" s="1"/>
  <c r="P9" i="2"/>
  <c r="O137" i="2"/>
  <c r="N154" i="2"/>
  <c r="N155" i="2" s="1"/>
  <c r="N148" i="2"/>
  <c r="N149" i="2" s="1"/>
  <c r="N157" i="2" s="1"/>
  <c r="N305" i="2"/>
  <c r="N306" i="2" s="1"/>
  <c r="O288" i="2"/>
  <c r="O305" i="2" s="1"/>
  <c r="O306" i="2" s="1"/>
  <c r="O324" i="2" s="1"/>
  <c r="O325" i="2" s="1"/>
  <c r="O333" i="2" s="1"/>
  <c r="N299" i="2"/>
  <c r="N300" i="2" s="1"/>
  <c r="N54" i="2"/>
  <c r="N55" i="2" s="1"/>
  <c r="O37" i="2"/>
  <c r="N48" i="2"/>
  <c r="N49" i="2" s="1"/>
  <c r="P25" i="2"/>
  <c r="Q11" i="2"/>
  <c r="Q25" i="2" s="1"/>
  <c r="O208" i="2"/>
  <c r="O78" i="2"/>
  <c r="P64" i="2"/>
  <c r="P104" i="2"/>
  <c r="P105" i="2" s="1"/>
  <c r="P98" i="2"/>
  <c r="P99" i="2" s="1"/>
  <c r="Q87" i="2"/>
  <c r="N29" i="2"/>
  <c r="M157" i="2"/>
  <c r="O107" i="2"/>
  <c r="P165" i="2"/>
  <c r="O179" i="2"/>
  <c r="P62" i="2"/>
  <c r="O79" i="2"/>
  <c r="O73" i="2"/>
  <c r="O74" i="2" s="1"/>
  <c r="O258" i="2" l="1"/>
  <c r="P163" i="2"/>
  <c r="O174" i="2"/>
  <c r="O175" i="2" s="1"/>
  <c r="N183" i="2"/>
  <c r="N57" i="2"/>
  <c r="O180" i="2"/>
  <c r="O181" i="2" s="1"/>
  <c r="Q104" i="2"/>
  <c r="Q105" i="2" s="1"/>
  <c r="Q98" i="2"/>
  <c r="Q99" i="2" s="1"/>
  <c r="O48" i="2"/>
  <c r="O49" i="2" s="1"/>
  <c r="P37" i="2"/>
  <c r="O54" i="2"/>
  <c r="O55" i="2" s="1"/>
  <c r="N131" i="2"/>
  <c r="P26" i="2"/>
  <c r="P27" i="2" s="1"/>
  <c r="P20" i="2"/>
  <c r="P21" i="2" s="1"/>
  <c r="Q9" i="2"/>
  <c r="P78" i="2"/>
  <c r="Q64" i="2"/>
  <c r="Q78" i="2" s="1"/>
  <c r="O29" i="2"/>
  <c r="M387" i="2"/>
  <c r="Q62" i="2"/>
  <c r="P79" i="2"/>
  <c r="P73" i="2"/>
  <c r="P74" i="2" s="1"/>
  <c r="P137" i="2"/>
  <c r="O154" i="2"/>
  <c r="O155" i="2" s="1"/>
  <c r="O148" i="2"/>
  <c r="O149" i="2" s="1"/>
  <c r="O80" i="2"/>
  <c r="O82" i="2" s="1"/>
  <c r="N308" i="2"/>
  <c r="P107" i="2"/>
  <c r="P179" i="2"/>
  <c r="Q165" i="2"/>
  <c r="P180" i="2"/>
  <c r="O122" i="2"/>
  <c r="O123" i="2" s="1"/>
  <c r="O128" i="2"/>
  <c r="O129" i="2" s="1"/>
  <c r="P111" i="2"/>
  <c r="O157" i="2" l="1"/>
  <c r="P174" i="2"/>
  <c r="P175" i="2" s="1"/>
  <c r="Q163" i="2"/>
  <c r="Q174" i="2" s="1"/>
  <c r="Q175" i="2" s="1"/>
  <c r="N387" i="2"/>
  <c r="P80" i="2"/>
  <c r="Q179" i="2"/>
  <c r="Q180" i="2"/>
  <c r="P48" i="2"/>
  <c r="P49" i="2" s="1"/>
  <c r="P54" i="2"/>
  <c r="P55" i="2" s="1"/>
  <c r="Q37" i="2"/>
  <c r="O57" i="2"/>
  <c r="P29" i="2"/>
  <c r="P154" i="2"/>
  <c r="P155" i="2" s="1"/>
  <c r="P148" i="2"/>
  <c r="P149" i="2" s="1"/>
  <c r="Q137" i="2"/>
  <c r="Q26" i="2"/>
  <c r="Q27" i="2" s="1"/>
  <c r="Q20" i="2"/>
  <c r="Q21" i="2" s="1"/>
  <c r="P181" i="2"/>
  <c r="P183" i="2" s="1"/>
  <c r="P122" i="2"/>
  <c r="P123" i="2" s="1"/>
  <c r="P128" i="2"/>
  <c r="P129" i="2" s="1"/>
  <c r="Q111" i="2"/>
  <c r="P82" i="2"/>
  <c r="O131" i="2"/>
  <c r="Q79" i="2"/>
  <c r="Q80" i="2" s="1"/>
  <c r="Q73" i="2"/>
  <c r="Q74" i="2" s="1"/>
  <c r="O299" i="2"/>
  <c r="O300" i="2" s="1"/>
  <c r="O308" i="2" s="1"/>
  <c r="O183" i="2"/>
  <c r="Q107" i="2"/>
  <c r="O387" i="2" l="1"/>
  <c r="Q181" i="2"/>
  <c r="Q183" i="2" s="1"/>
  <c r="P131" i="2"/>
  <c r="Q29" i="2"/>
  <c r="Q48" i="2"/>
  <c r="Q49" i="2" s="1"/>
  <c r="Q54" i="2"/>
  <c r="Q55" i="2" s="1"/>
  <c r="P57" i="2"/>
  <c r="P387" i="2" s="1"/>
  <c r="Q82" i="2"/>
  <c r="Q154" i="2"/>
  <c r="Q155" i="2" s="1"/>
  <c r="Q148" i="2"/>
  <c r="Q149" i="2" s="1"/>
  <c r="Q128" i="2"/>
  <c r="Q129" i="2" s="1"/>
  <c r="Q122" i="2"/>
  <c r="Q123" i="2" s="1"/>
  <c r="P157" i="2"/>
  <c r="Q157" i="2" l="1"/>
  <c r="Q131" i="2"/>
  <c r="Q57" i="2"/>
  <c r="Q387" i="2" l="1"/>
</calcChain>
</file>

<file path=xl/sharedStrings.xml><?xml version="1.0" encoding="utf-8"?>
<sst xmlns="http://schemas.openxmlformats.org/spreadsheetml/2006/main" count="262" uniqueCount="82">
  <si>
    <t xml:space="preserve">East Gwillimbury </t>
  </si>
  <si>
    <t>Project Revenue by Year</t>
  </si>
  <si>
    <t>Year</t>
  </si>
  <si>
    <t xml:space="preserve"> 11-20</t>
  </si>
  <si>
    <t>24-40</t>
  </si>
  <si>
    <t xml:space="preserve">Residential  </t>
  </si>
  <si>
    <t>Customer Attachments</t>
  </si>
  <si>
    <t>Cumulative Customers</t>
  </si>
  <si>
    <t>The weighted Average Use (m3/year)</t>
  </si>
  <si>
    <t>Years of Revenue</t>
  </si>
  <si>
    <t>Annual Revenue:</t>
  </si>
  <si>
    <t>Fixed Customer Charge/Customer</t>
  </si>
  <si>
    <t>Distribution Margin/Customer*</t>
  </si>
  <si>
    <t>Annual Distribution Revenue/Customer</t>
  </si>
  <si>
    <t>Distribution Revenue on Current Year Customer Attachments (1/2 year)</t>
  </si>
  <si>
    <t>Distribution Revenue on Prior Years Customer Attachments (full year)</t>
  </si>
  <si>
    <t xml:space="preserve">Total Distribution Revenue for the Year - Residential  </t>
  </si>
  <si>
    <t>SES Revenue Rate ($/m3)</t>
  </si>
  <si>
    <t>SES Revenue on Current Year Customer Attachments (1/2 year)</t>
  </si>
  <si>
    <t>SES Revenue on Prior Years Customer Attachments (full year)</t>
  </si>
  <si>
    <t xml:space="preserve">Total SES Revenue for the Year - Residential  </t>
  </si>
  <si>
    <t xml:space="preserve">Total Distribution + SES Revenue - Residential  </t>
  </si>
  <si>
    <t>* The distribution margin varies year over year based on the customer mix over the customer attachment horizon.</t>
  </si>
  <si>
    <t>Small Commercial</t>
  </si>
  <si>
    <t>Average Use (m3/year)</t>
  </si>
  <si>
    <t>Distribution Margin/Customer</t>
  </si>
  <si>
    <t>Total Distribution Revenue for the Year - Small Commercial</t>
  </si>
  <si>
    <t>Total SES Revenue for the Year - Small Commercial</t>
  </si>
  <si>
    <t>Total Distribution + SES Revenue - Small Commercial</t>
  </si>
  <si>
    <t>Medium Commercial</t>
  </si>
  <si>
    <t>Total Distribution Revenue for the Year - Medium Commercial</t>
  </si>
  <si>
    <t>Total SES Revenue for the Year - Medium Commercial</t>
  </si>
  <si>
    <t>Total Distribution + SES Revenue - Medium Commercial</t>
  </si>
  <si>
    <t>Large Commercial</t>
  </si>
  <si>
    <t>Total Distribution Revenue for the Year - Large Commercial</t>
  </si>
  <si>
    <t>Total SES Revenue for the Year - Large Commercial</t>
  </si>
  <si>
    <t>Total Distribution + SES Revenue - Large Commercial</t>
  </si>
  <si>
    <t>Cash Crop Farm</t>
  </si>
  <si>
    <t>Total Distribution Revenue for the Year - Cash Crop Farm</t>
  </si>
  <si>
    <t>Total SES Revenue for the Year - Cash Crop Farm</t>
  </si>
  <si>
    <t>Total Distribution + SES Revenue - Cash Crop Farm</t>
  </si>
  <si>
    <t>Commercial Customer #1</t>
  </si>
  <si>
    <t>Total Distribution Revenue for the Year -  Commercial Customer #1</t>
  </si>
  <si>
    <t>Total SES Revenue for the Year - Commercial Customer #1</t>
  </si>
  <si>
    <t>Total Distribution + SES Revenue - Commercial Customer #1</t>
  </si>
  <si>
    <t>Commercial Customer #2</t>
  </si>
  <si>
    <t>Total Distribution Revenue for the Year - Commercial Customer #2</t>
  </si>
  <si>
    <t>Total SES Revenue for the Year - Commercial Customer #2</t>
  </si>
  <si>
    <t>Total Distribution + SES Revenue - Commercial Customer #2</t>
  </si>
  <si>
    <t>Dairy Farm</t>
  </si>
  <si>
    <t>Total Distribution Revenue for the Year - Dairy Farm</t>
  </si>
  <si>
    <t>Total SES Revenue for the Year - Dairy Farm</t>
  </si>
  <si>
    <t>Total Distribution + SES Revenue - Dairy Farm</t>
  </si>
  <si>
    <t>Grain Dryer Customer #1</t>
  </si>
  <si>
    <t>Total Distribution Revenue for the Year - Grain Dryer Customer #1</t>
  </si>
  <si>
    <t>Total SES Revenue for the Year - Grain Dryer Customer #1</t>
  </si>
  <si>
    <t>Total Distribution + SES Revenue - Grain Dryer Customer #1</t>
  </si>
  <si>
    <t>Grain Dryer Customer #2</t>
  </si>
  <si>
    <t>Total Distribution Revenue for the Year - Grain Dryer #2</t>
  </si>
  <si>
    <t>Total SES Revenue for the Year - Grain Dryer Customer #2</t>
  </si>
  <si>
    <t>Total Distribution + SES Revenue - Grain Dryer Customer #2</t>
  </si>
  <si>
    <t>Other Agri Business</t>
  </si>
  <si>
    <t>Total Distribution Revenue for the Year - Other Agri Business</t>
  </si>
  <si>
    <t>Total SES Revenue for the Year -  Other Agri Business</t>
  </si>
  <si>
    <t>Total Distribution + SES Revenue - Other Agri Business</t>
  </si>
  <si>
    <t>Industrial Customer #1</t>
  </si>
  <si>
    <t>Total Distribution Revenue for the Year - Industrial Customer #1</t>
  </si>
  <si>
    <t>Total SES Revenue for the Year - Industrial Customer #1</t>
  </si>
  <si>
    <t>Total Distribution + SES Revenue - Industrial Customer #1</t>
  </si>
  <si>
    <t>Industrial Customer #2</t>
  </si>
  <si>
    <t>Total Distribution Revenue for the Year - Industrial Customer #2</t>
  </si>
  <si>
    <t>Total SES Revenue for the Year - Industrial Customer #2</t>
  </si>
  <si>
    <t>Total Distribution + SES Revenue - Industrial Customer #2</t>
  </si>
  <si>
    <t>Industrial Customer #3</t>
  </si>
  <si>
    <t>Total Distribution Revenue for the Year - Industrial Customer #3</t>
  </si>
  <si>
    <t>Total SES Revenue for the Year - Industrial Customer #3</t>
  </si>
  <si>
    <t>Total Distribution + SES Revenue - Industrial Customer #3</t>
  </si>
  <si>
    <t>Industrial Customer #4</t>
  </si>
  <si>
    <t>Total Distribution Revenue for the Year - Industrial Customer #4</t>
  </si>
  <si>
    <t>Total SES Revenue for the Year - Industrial Customer #4</t>
  </si>
  <si>
    <t>Total Distribution + SES Revenue - Industrial Customer #4</t>
  </si>
  <si>
    <t>Total Project Distribution + SES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</si>
</sst>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 val="singleAccounting"/>
      <sz val="9"/>
      <color theme="1"/>
      <name val="Arial"/>
      <family val="2"/>
    </font>
    <font>
      <u val="doubleAccounting"/>
      <sz val="9"/>
      <color theme="1"/>
      <name val="Arial"/>
      <family val="2"/>
    </font>
    <font>
      <b/>
      <u val="doubleAccounting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1" applyNumberFormat="1" applyFont="1" applyFill="1"/>
    <xf numFmtId="43" fontId="4" fillId="0" borderId="0" xfId="1" applyFont="1" applyAlignment="1">
      <alignment horizontal="left" indent="4"/>
    </xf>
    <xf numFmtId="43" fontId="6" fillId="0" borderId="0" xfId="1" applyFont="1" applyFill="1" applyAlignment="1">
      <alignment horizontal="left" indent="4"/>
    </xf>
    <xf numFmtId="43" fontId="4" fillId="0" borderId="0" xfId="0" applyNumberFormat="1" applyFont="1" applyAlignment="1">
      <alignment horizontal="left" indent="4"/>
    </xf>
    <xf numFmtId="43" fontId="6" fillId="0" borderId="0" xfId="1" applyFont="1"/>
    <xf numFmtId="164" fontId="6" fillId="0" borderId="0" xfId="0" applyNumberFormat="1" applyFont="1"/>
    <xf numFmtId="164" fontId="7" fillId="0" borderId="0" xfId="0" applyNumberFormat="1" applyFont="1"/>
    <xf numFmtId="43" fontId="4" fillId="0" borderId="0" xfId="1" applyFont="1"/>
    <xf numFmtId="43" fontId="4" fillId="0" borderId="0" xfId="1" applyFont="1" applyFill="1"/>
    <xf numFmtId="165" fontId="4" fillId="0" borderId="0" xfId="0" applyNumberFormat="1" applyFont="1"/>
    <xf numFmtId="43" fontId="4" fillId="0" borderId="0" xfId="0" applyNumberFormat="1" applyFont="1"/>
    <xf numFmtId="43" fontId="4" fillId="0" borderId="0" xfId="1" applyFont="1" applyFill="1" applyAlignment="1">
      <alignment horizontal="left" indent="4"/>
    </xf>
    <xf numFmtId="0" fontId="2" fillId="0" borderId="0" xfId="0" applyFont="1"/>
    <xf numFmtId="164" fontId="8" fillId="0" borderId="0" xfId="0" applyNumberFormat="1" applyFont="1"/>
    <xf numFmtId="1" fontId="4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5AF32C2F-F0B9-4970-A016-E9FF3F2B4C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90F6-A220-438A-9E47-069A2C568C2E}">
  <sheetPr>
    <tabColor rgb="FF92D050"/>
    <pageSetUpPr fitToPage="1"/>
  </sheetPr>
  <dimension ref="A1:AK395"/>
  <sheetViews>
    <sheetView tabSelected="1" topLeftCell="A389" zoomScale="110" zoomScaleNormal="110" zoomScaleSheetLayoutView="90" workbookViewId="0">
      <selection activeCell="A400" sqref="A400"/>
    </sheetView>
  </sheetViews>
  <sheetFormatPr defaultColWidth="9.1796875" defaultRowHeight="11.5" x14ac:dyDescent="0.25"/>
  <cols>
    <col min="1" max="1" width="64.54296875" style="2" customWidth="1"/>
    <col min="2" max="2" width="4.1796875" style="2" customWidth="1"/>
    <col min="3" max="17" width="12.81640625" style="2" bestFit="1" customWidth="1"/>
    <col min="18" max="18" width="15.26953125" style="2" customWidth="1"/>
    <col min="19" max="19" width="11.26953125" style="2" bestFit="1" customWidth="1"/>
    <col min="20" max="16384" width="9.1796875" style="2"/>
  </cols>
  <sheetData>
    <row r="1" spans="1:19" ht="12" x14ac:dyDescent="0.3">
      <c r="A1" s="1"/>
      <c r="B1" s="1"/>
      <c r="C1" s="26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9" ht="12" x14ac:dyDescent="0.3">
      <c r="A2" s="1"/>
      <c r="B2" s="1"/>
      <c r="C2" s="26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9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ht="14.25" customHeight="1" x14ac:dyDescent="0.3">
      <c r="C4" s="26" t="s">
        <v>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9" x14ac:dyDescent="0.25">
      <c r="C5" s="5">
        <v>1</v>
      </c>
      <c r="D5" s="5">
        <f>C5+1</f>
        <v>2</v>
      </c>
      <c r="E5" s="5">
        <f t="shared" ref="E5:L5" si="0">D5+1</f>
        <v>3</v>
      </c>
      <c r="F5" s="5">
        <f t="shared" si="0"/>
        <v>4</v>
      </c>
      <c r="G5" s="5">
        <f t="shared" si="0"/>
        <v>5</v>
      </c>
      <c r="H5" s="5">
        <f t="shared" si="0"/>
        <v>6</v>
      </c>
      <c r="I5" s="5">
        <f t="shared" si="0"/>
        <v>7</v>
      </c>
      <c r="J5" s="5">
        <f t="shared" si="0"/>
        <v>8</v>
      </c>
      <c r="K5" s="5">
        <f t="shared" si="0"/>
        <v>9</v>
      </c>
      <c r="L5" s="5">
        <f t="shared" si="0"/>
        <v>10</v>
      </c>
      <c r="M5" s="6" t="s">
        <v>3</v>
      </c>
      <c r="N5" s="5">
        <v>21</v>
      </c>
      <c r="O5" s="5">
        <f t="shared" ref="O5:P5" si="1">N5+1</f>
        <v>22</v>
      </c>
      <c r="P5" s="5">
        <f t="shared" si="1"/>
        <v>23</v>
      </c>
      <c r="Q5" s="5" t="s">
        <v>4</v>
      </c>
      <c r="R5" s="1"/>
      <c r="S5" s="1"/>
    </row>
    <row r="7" spans="1:19" x14ac:dyDescent="0.25">
      <c r="A7" s="7" t="s">
        <v>5</v>
      </c>
    </row>
    <row r="8" spans="1:19" x14ac:dyDescent="0.25">
      <c r="A8" s="2" t="s">
        <v>6</v>
      </c>
      <c r="C8" s="8">
        <v>60</v>
      </c>
      <c r="D8" s="8">
        <v>36</v>
      </c>
      <c r="E8" s="8">
        <v>36</v>
      </c>
      <c r="F8" s="8">
        <v>23</v>
      </c>
      <c r="G8" s="8">
        <v>23</v>
      </c>
      <c r="H8" s="8">
        <v>12</v>
      </c>
      <c r="I8" s="8">
        <v>12</v>
      </c>
      <c r="J8" s="8">
        <v>12</v>
      </c>
      <c r="K8" s="8">
        <v>12</v>
      </c>
      <c r="L8" s="8">
        <v>12</v>
      </c>
      <c r="M8" s="8"/>
    </row>
    <row r="9" spans="1:19" x14ac:dyDescent="0.25">
      <c r="A9" s="2" t="s">
        <v>7</v>
      </c>
      <c r="C9" s="9">
        <f>B9+C8</f>
        <v>60</v>
      </c>
      <c r="D9" s="9">
        <f t="shared" ref="D9:M9" si="2">C9+D8</f>
        <v>96</v>
      </c>
      <c r="E9" s="9">
        <f t="shared" si="2"/>
        <v>132</v>
      </c>
      <c r="F9" s="9">
        <f t="shared" si="2"/>
        <v>155</v>
      </c>
      <c r="G9" s="9">
        <f t="shared" si="2"/>
        <v>178</v>
      </c>
      <c r="H9" s="9">
        <f t="shared" si="2"/>
        <v>190</v>
      </c>
      <c r="I9" s="9">
        <f t="shared" si="2"/>
        <v>202</v>
      </c>
      <c r="J9" s="9">
        <f t="shared" si="2"/>
        <v>214</v>
      </c>
      <c r="K9" s="9">
        <f t="shared" si="2"/>
        <v>226</v>
      </c>
      <c r="L9" s="9">
        <f t="shared" si="2"/>
        <v>238</v>
      </c>
      <c r="M9" s="9">
        <f t="shared" si="2"/>
        <v>238</v>
      </c>
      <c r="N9" s="9">
        <f>M9</f>
        <v>238</v>
      </c>
      <c r="O9" s="9">
        <f t="shared" ref="O9:Q9" si="3">N9</f>
        <v>238</v>
      </c>
      <c r="P9" s="9">
        <f t="shared" si="3"/>
        <v>238</v>
      </c>
      <c r="Q9" s="9">
        <f t="shared" si="3"/>
        <v>238</v>
      </c>
    </row>
    <row r="11" spans="1:19" x14ac:dyDescent="0.25">
      <c r="A11" s="2" t="s">
        <v>8</v>
      </c>
      <c r="C11" s="8">
        <v>2435.294117647059</v>
      </c>
      <c r="D11" s="8">
        <f>C11</f>
        <v>2435.294117647059</v>
      </c>
      <c r="E11" s="8">
        <f t="shared" ref="E11:Q11" si="4">D11</f>
        <v>2435.294117647059</v>
      </c>
      <c r="F11" s="8">
        <f t="shared" si="4"/>
        <v>2435.294117647059</v>
      </c>
      <c r="G11" s="8">
        <f t="shared" si="4"/>
        <v>2435.294117647059</v>
      </c>
      <c r="H11" s="8">
        <f t="shared" si="4"/>
        <v>2435.294117647059</v>
      </c>
      <c r="I11" s="8">
        <f t="shared" si="4"/>
        <v>2435.294117647059</v>
      </c>
      <c r="J11" s="8">
        <f t="shared" si="4"/>
        <v>2435.294117647059</v>
      </c>
      <c r="K11" s="8">
        <f t="shared" si="4"/>
        <v>2435.294117647059</v>
      </c>
      <c r="L11" s="8">
        <f t="shared" si="4"/>
        <v>2435.294117647059</v>
      </c>
      <c r="M11" s="8">
        <f t="shared" si="4"/>
        <v>2435.294117647059</v>
      </c>
      <c r="N11" s="8">
        <f t="shared" si="4"/>
        <v>2435.294117647059</v>
      </c>
      <c r="O11" s="8">
        <f t="shared" si="4"/>
        <v>2435.294117647059</v>
      </c>
      <c r="P11" s="8">
        <f t="shared" si="4"/>
        <v>2435.294117647059</v>
      </c>
      <c r="Q11" s="8">
        <f t="shared" si="4"/>
        <v>2435.294117647059</v>
      </c>
      <c r="R11" s="10"/>
    </row>
    <row r="12" spans="1:19" x14ac:dyDescent="0.25">
      <c r="A12" s="2" t="s">
        <v>9</v>
      </c>
      <c r="C12" s="8">
        <v>40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"/>
    </row>
    <row r="13" spans="1:19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</row>
    <row r="14" spans="1:19" x14ac:dyDescent="0.25">
      <c r="A14" s="2" t="s">
        <v>10</v>
      </c>
      <c r="R14" s="9"/>
      <c r="S14" s="11"/>
    </row>
    <row r="15" spans="1:19" x14ac:dyDescent="0.25">
      <c r="A15" s="2" t="s">
        <v>11</v>
      </c>
      <c r="C15" s="12">
        <v>296.64</v>
      </c>
      <c r="D15" s="12">
        <v>296.64</v>
      </c>
      <c r="E15" s="12">
        <v>296.64</v>
      </c>
      <c r="F15" s="12">
        <v>296.64</v>
      </c>
      <c r="G15" s="12">
        <v>296.64</v>
      </c>
      <c r="H15" s="12">
        <v>296.64</v>
      </c>
      <c r="I15" s="12">
        <v>296.64</v>
      </c>
      <c r="J15" s="12">
        <v>296.64</v>
      </c>
      <c r="K15" s="12">
        <v>296.64</v>
      </c>
      <c r="L15" s="12">
        <v>296.64</v>
      </c>
      <c r="M15" s="12">
        <v>296.64</v>
      </c>
      <c r="N15" s="12">
        <v>296.64</v>
      </c>
      <c r="O15" s="12">
        <v>296.64</v>
      </c>
      <c r="P15" s="12">
        <v>296.64</v>
      </c>
      <c r="Q15" s="12">
        <v>296.64</v>
      </c>
    </row>
    <row r="16" spans="1:19" ht="13" x14ac:dyDescent="0.4">
      <c r="A16" s="2" t="s">
        <v>12</v>
      </c>
      <c r="C16" s="13">
        <v>213.03739995742001</v>
      </c>
      <c r="D16" s="13">
        <v>212.88732889376672</v>
      </c>
      <c r="E16" s="13">
        <v>212.72935935307896</v>
      </c>
      <c r="F16" s="13">
        <v>212.51066305989127</v>
      </c>
      <c r="G16" s="13">
        <v>212.2379051185826</v>
      </c>
      <c r="H16" s="13">
        <v>212.30243668213257</v>
      </c>
      <c r="I16" s="13">
        <v>212.61934485152858</v>
      </c>
      <c r="J16" s="13">
        <v>212.89968669368653</v>
      </c>
      <c r="K16" s="13">
        <v>213.14944578942726</v>
      </c>
      <c r="L16" s="13">
        <v>213.37336773733279</v>
      </c>
      <c r="M16" s="13">
        <v>213.47686107459998</v>
      </c>
      <c r="N16" s="13">
        <v>213.47686107459998</v>
      </c>
      <c r="O16" s="13">
        <v>213.47686107459998</v>
      </c>
      <c r="P16" s="13">
        <v>213.47686107459998</v>
      </c>
      <c r="Q16" s="13">
        <v>213.47686107459998</v>
      </c>
      <c r="R16" s="9"/>
      <c r="S16" s="9"/>
    </row>
    <row r="17" spans="1:17" x14ac:dyDescent="0.25">
      <c r="A17" s="2" t="s">
        <v>13</v>
      </c>
      <c r="C17" s="14">
        <f>SUM(C15:C16)</f>
        <v>509.67739995741999</v>
      </c>
      <c r="D17" s="14">
        <f t="shared" ref="D17:Q17" si="5">SUM(D15:D16)</f>
        <v>509.52732889376671</v>
      </c>
      <c r="E17" s="14">
        <f t="shared" si="5"/>
        <v>509.36935935307895</v>
      </c>
      <c r="F17" s="14">
        <f t="shared" si="5"/>
        <v>509.15066305989126</v>
      </c>
      <c r="G17" s="14">
        <f t="shared" si="5"/>
        <v>508.87790511858259</v>
      </c>
      <c r="H17" s="14">
        <f t="shared" si="5"/>
        <v>508.94243668213255</v>
      </c>
      <c r="I17" s="14">
        <f t="shared" si="5"/>
        <v>509.25934485152857</v>
      </c>
      <c r="J17" s="14">
        <f t="shared" si="5"/>
        <v>509.53968669368652</v>
      </c>
      <c r="K17" s="14">
        <f t="shared" si="5"/>
        <v>509.78944578942725</v>
      </c>
      <c r="L17" s="14">
        <f t="shared" si="5"/>
        <v>510.01336773733277</v>
      </c>
      <c r="M17" s="14">
        <f t="shared" si="5"/>
        <v>510.11686107459997</v>
      </c>
      <c r="N17" s="14">
        <f t="shared" si="5"/>
        <v>510.11686107459997</v>
      </c>
      <c r="O17" s="14">
        <f t="shared" si="5"/>
        <v>510.11686107459997</v>
      </c>
      <c r="P17" s="14">
        <f t="shared" si="5"/>
        <v>510.11686107459997</v>
      </c>
      <c r="Q17" s="14">
        <f t="shared" si="5"/>
        <v>510.11686107459997</v>
      </c>
    </row>
    <row r="19" spans="1:17" x14ac:dyDescent="0.25">
      <c r="A19" s="2" t="s">
        <v>14</v>
      </c>
      <c r="C19" s="9">
        <f t="shared" ref="C19:Q19" si="6">C8 * C17 * 0.5</f>
        <v>15290.3219987226</v>
      </c>
      <c r="D19" s="9">
        <f t="shared" si="6"/>
        <v>9171.4919200878012</v>
      </c>
      <c r="E19" s="9">
        <f t="shared" si="6"/>
        <v>9168.6484683554208</v>
      </c>
      <c r="F19" s="9">
        <f t="shared" si="6"/>
        <v>5855.2326251887498</v>
      </c>
      <c r="G19" s="9">
        <f t="shared" si="6"/>
        <v>5852.0959088637001</v>
      </c>
      <c r="H19" s="9">
        <f t="shared" si="6"/>
        <v>3053.6546200927951</v>
      </c>
      <c r="I19" s="9">
        <f t="shared" si="6"/>
        <v>3055.5560691091714</v>
      </c>
      <c r="J19" s="9">
        <f t="shared" si="6"/>
        <v>3057.2381201621192</v>
      </c>
      <c r="K19" s="9">
        <f t="shared" si="6"/>
        <v>3058.7366747365636</v>
      </c>
      <c r="L19" s="9">
        <f t="shared" si="6"/>
        <v>3060.0802064239965</v>
      </c>
      <c r="M19" s="9">
        <f t="shared" si="6"/>
        <v>0</v>
      </c>
      <c r="N19" s="9">
        <f t="shared" si="6"/>
        <v>0</v>
      </c>
      <c r="O19" s="9">
        <f t="shared" si="6"/>
        <v>0</v>
      </c>
      <c r="P19" s="9">
        <f t="shared" si="6"/>
        <v>0</v>
      </c>
      <c r="Q19" s="9">
        <f t="shared" si="6"/>
        <v>0</v>
      </c>
    </row>
    <row r="20" spans="1:17" ht="13" x14ac:dyDescent="0.4">
      <c r="A20" s="2" t="s">
        <v>15</v>
      </c>
      <c r="C20" s="15">
        <f t="shared" ref="C20:Q20" si="7">(C9-C8) * C17</f>
        <v>0</v>
      </c>
      <c r="D20" s="16">
        <f t="shared" si="7"/>
        <v>30571.639733626002</v>
      </c>
      <c r="E20" s="16">
        <f t="shared" si="7"/>
        <v>48899.458497895583</v>
      </c>
      <c r="F20" s="16">
        <f t="shared" si="7"/>
        <v>67207.887523905651</v>
      </c>
      <c r="G20" s="16">
        <f t="shared" si="7"/>
        <v>78876.075293380301</v>
      </c>
      <c r="H20" s="16">
        <f t="shared" si="7"/>
        <v>90591.753729419594</v>
      </c>
      <c r="I20" s="16">
        <f t="shared" si="7"/>
        <v>96759.275521790434</v>
      </c>
      <c r="J20" s="16">
        <f t="shared" si="7"/>
        <v>102927.01671212468</v>
      </c>
      <c r="K20" s="16">
        <f t="shared" si="7"/>
        <v>109094.94139893743</v>
      </c>
      <c r="L20" s="16">
        <f t="shared" si="7"/>
        <v>115263.0211086372</v>
      </c>
      <c r="M20" s="16">
        <f t="shared" si="7"/>
        <v>121407.81293575479</v>
      </c>
      <c r="N20" s="16">
        <f t="shared" si="7"/>
        <v>121407.81293575479</v>
      </c>
      <c r="O20" s="16">
        <f t="shared" si="7"/>
        <v>121407.81293575479</v>
      </c>
      <c r="P20" s="16">
        <f t="shared" si="7"/>
        <v>121407.81293575479</v>
      </c>
      <c r="Q20" s="16">
        <f t="shared" si="7"/>
        <v>121407.81293575479</v>
      </c>
    </row>
    <row r="21" spans="1:17" ht="13" x14ac:dyDescent="0.4">
      <c r="A21" s="2" t="s">
        <v>16</v>
      </c>
      <c r="C21" s="17">
        <f>SUM(C19:C20)</f>
        <v>15290.3219987226</v>
      </c>
      <c r="D21" s="17">
        <f t="shared" ref="D21:Q21" si="8">SUM(D19:D20)</f>
        <v>39743.131653713805</v>
      </c>
      <c r="E21" s="17">
        <f t="shared" si="8"/>
        <v>58068.106966251005</v>
      </c>
      <c r="F21" s="17">
        <f t="shared" si="8"/>
        <v>73063.120149094408</v>
      </c>
      <c r="G21" s="17">
        <f t="shared" si="8"/>
        <v>84728.171202244004</v>
      </c>
      <c r="H21" s="17">
        <f t="shared" si="8"/>
        <v>93645.408349512392</v>
      </c>
      <c r="I21" s="17">
        <f t="shared" si="8"/>
        <v>99814.831590899601</v>
      </c>
      <c r="J21" s="17">
        <f t="shared" si="8"/>
        <v>105984.2548322868</v>
      </c>
      <c r="K21" s="17">
        <f t="shared" si="8"/>
        <v>112153.67807367399</v>
      </c>
      <c r="L21" s="17">
        <f t="shared" si="8"/>
        <v>118323.1013150612</v>
      </c>
      <c r="M21" s="17">
        <f t="shared" si="8"/>
        <v>121407.81293575479</v>
      </c>
      <c r="N21" s="17">
        <f t="shared" si="8"/>
        <v>121407.81293575479</v>
      </c>
      <c r="O21" s="17">
        <f t="shared" si="8"/>
        <v>121407.81293575479</v>
      </c>
      <c r="P21" s="17">
        <f t="shared" si="8"/>
        <v>121407.81293575479</v>
      </c>
      <c r="Q21" s="17">
        <f t="shared" si="8"/>
        <v>121407.81293575479</v>
      </c>
    </row>
    <row r="22" spans="1:17" ht="13" x14ac:dyDescent="0.4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" t="s">
        <v>17</v>
      </c>
      <c r="C23" s="18">
        <v>0.23</v>
      </c>
      <c r="D23" s="18">
        <f>C23</f>
        <v>0.23</v>
      </c>
      <c r="E23" s="18">
        <f t="shared" ref="E23:Q23" si="9">D23</f>
        <v>0.23</v>
      </c>
      <c r="F23" s="18">
        <f t="shared" si="9"/>
        <v>0.23</v>
      </c>
      <c r="G23" s="18">
        <f t="shared" si="9"/>
        <v>0.23</v>
      </c>
      <c r="H23" s="18">
        <f t="shared" si="9"/>
        <v>0.23</v>
      </c>
      <c r="I23" s="18">
        <f t="shared" si="9"/>
        <v>0.23</v>
      </c>
      <c r="J23" s="18">
        <f t="shared" si="9"/>
        <v>0.23</v>
      </c>
      <c r="K23" s="18">
        <f t="shared" si="9"/>
        <v>0.23</v>
      </c>
      <c r="L23" s="18">
        <f t="shared" si="9"/>
        <v>0.23</v>
      </c>
      <c r="M23" s="18">
        <f t="shared" si="9"/>
        <v>0.23</v>
      </c>
      <c r="N23" s="18">
        <f t="shared" si="9"/>
        <v>0.23</v>
      </c>
      <c r="O23" s="18">
        <f t="shared" si="9"/>
        <v>0.23</v>
      </c>
      <c r="P23" s="18">
        <f t="shared" si="9"/>
        <v>0.23</v>
      </c>
      <c r="Q23" s="18">
        <f t="shared" si="9"/>
        <v>0.23</v>
      </c>
    </row>
    <row r="24" spans="1:17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9"/>
      <c r="O24" s="19"/>
      <c r="P24" s="19"/>
      <c r="Q24" s="19"/>
    </row>
    <row r="25" spans="1:17" x14ac:dyDescent="0.25">
      <c r="A25" s="2" t="s">
        <v>18</v>
      </c>
      <c r="C25" s="9">
        <f>C8*C11*C23*0.5</f>
        <v>16803.52941176471</v>
      </c>
      <c r="D25" s="9">
        <f t="shared" ref="D25:Q25" si="10">D8*D11*D23*0.5</f>
        <v>10082.117647058825</v>
      </c>
      <c r="E25" s="9">
        <f t="shared" si="10"/>
        <v>10082.117647058825</v>
      </c>
      <c r="F25" s="9">
        <f t="shared" si="10"/>
        <v>6441.3529411764712</v>
      </c>
      <c r="G25" s="9">
        <f t="shared" si="10"/>
        <v>6441.3529411764712</v>
      </c>
      <c r="H25" s="9">
        <f t="shared" si="10"/>
        <v>3360.7058823529414</v>
      </c>
      <c r="I25" s="9">
        <f t="shared" si="10"/>
        <v>3360.7058823529414</v>
      </c>
      <c r="J25" s="9">
        <f t="shared" si="10"/>
        <v>3360.7058823529414</v>
      </c>
      <c r="K25" s="9">
        <f t="shared" si="10"/>
        <v>3360.7058823529414</v>
      </c>
      <c r="L25" s="9">
        <f t="shared" si="10"/>
        <v>3360.7058823529414</v>
      </c>
      <c r="M25" s="9">
        <f t="shared" si="10"/>
        <v>0</v>
      </c>
      <c r="N25" s="9">
        <f t="shared" si="10"/>
        <v>0</v>
      </c>
      <c r="O25" s="9">
        <f t="shared" si="10"/>
        <v>0</v>
      </c>
      <c r="P25" s="9">
        <f t="shared" si="10"/>
        <v>0</v>
      </c>
      <c r="Q25" s="9">
        <f t="shared" si="10"/>
        <v>0</v>
      </c>
    </row>
    <row r="26" spans="1:17" ht="13" x14ac:dyDescent="0.4">
      <c r="A26" s="2" t="s">
        <v>19</v>
      </c>
      <c r="C26" s="16">
        <f>(C9-C8)*C11*C23</f>
        <v>0</v>
      </c>
      <c r="D26" s="16">
        <f t="shared" ref="D26:Q26" si="11">(D9-D8)*D11*D23</f>
        <v>33607.05882352942</v>
      </c>
      <c r="E26" s="16">
        <f t="shared" si="11"/>
        <v>53771.294117647063</v>
      </c>
      <c r="F26" s="16">
        <f t="shared" si="11"/>
        <v>73935.529411764714</v>
      </c>
      <c r="G26" s="16">
        <f t="shared" si="11"/>
        <v>86818.235294117665</v>
      </c>
      <c r="H26" s="16">
        <f t="shared" si="11"/>
        <v>99700.941176470602</v>
      </c>
      <c r="I26" s="16">
        <f t="shared" si="11"/>
        <v>106422.35294117648</v>
      </c>
      <c r="J26" s="16">
        <f t="shared" si="11"/>
        <v>113143.76470588236</v>
      </c>
      <c r="K26" s="16">
        <f t="shared" si="11"/>
        <v>119865.17647058824</v>
      </c>
      <c r="L26" s="16">
        <f t="shared" si="11"/>
        <v>126586.58823529413</v>
      </c>
      <c r="M26" s="16">
        <f t="shared" si="11"/>
        <v>133308</v>
      </c>
      <c r="N26" s="16">
        <f t="shared" si="11"/>
        <v>133308</v>
      </c>
      <c r="O26" s="16">
        <f t="shared" si="11"/>
        <v>133308</v>
      </c>
      <c r="P26" s="16">
        <f t="shared" si="11"/>
        <v>133308</v>
      </c>
      <c r="Q26" s="16">
        <f t="shared" si="11"/>
        <v>133308</v>
      </c>
    </row>
    <row r="27" spans="1:17" ht="13" x14ac:dyDescent="0.4">
      <c r="A27" s="2" t="s">
        <v>20</v>
      </c>
      <c r="C27" s="17">
        <f>SUM(C25:C26)</f>
        <v>16803.52941176471</v>
      </c>
      <c r="D27" s="17">
        <f t="shared" ref="D27:Q27" si="12">SUM(D25:D26)</f>
        <v>43689.176470588245</v>
      </c>
      <c r="E27" s="17">
        <f t="shared" si="12"/>
        <v>63853.411764705888</v>
      </c>
      <c r="F27" s="17">
        <f t="shared" si="12"/>
        <v>80376.882352941189</v>
      </c>
      <c r="G27" s="17">
        <f t="shared" si="12"/>
        <v>93259.588235294141</v>
      </c>
      <c r="H27" s="17">
        <f t="shared" si="12"/>
        <v>103061.64705882354</v>
      </c>
      <c r="I27" s="17">
        <f t="shared" si="12"/>
        <v>109783.05882352941</v>
      </c>
      <c r="J27" s="17">
        <f t="shared" si="12"/>
        <v>116504.4705882353</v>
      </c>
      <c r="K27" s="17">
        <f t="shared" si="12"/>
        <v>123225.88235294117</v>
      </c>
      <c r="L27" s="17">
        <f t="shared" si="12"/>
        <v>129947.29411764706</v>
      </c>
      <c r="M27" s="17">
        <f t="shared" si="12"/>
        <v>133308</v>
      </c>
      <c r="N27" s="17">
        <f t="shared" si="12"/>
        <v>133308</v>
      </c>
      <c r="O27" s="17">
        <f t="shared" si="12"/>
        <v>133308</v>
      </c>
      <c r="P27" s="17">
        <f t="shared" si="12"/>
        <v>133308</v>
      </c>
      <c r="Q27" s="17">
        <f t="shared" si="12"/>
        <v>133308</v>
      </c>
    </row>
    <row r="29" spans="1:17" ht="13" x14ac:dyDescent="0.4">
      <c r="A29" s="2" t="s">
        <v>21</v>
      </c>
      <c r="C29" s="17">
        <f>C21+C27</f>
        <v>32093.85141048731</v>
      </c>
      <c r="D29" s="17">
        <f t="shared" ref="D29:Q29" si="13">D21+D27</f>
        <v>83432.308124302042</v>
      </c>
      <c r="E29" s="17">
        <f t="shared" si="13"/>
        <v>121921.51873095689</v>
      </c>
      <c r="F29" s="17">
        <f t="shared" si="13"/>
        <v>153440.00250203558</v>
      </c>
      <c r="G29" s="17">
        <f t="shared" si="13"/>
        <v>177987.75943753816</v>
      </c>
      <c r="H29" s="17">
        <f t="shared" si="13"/>
        <v>196707.05540833593</v>
      </c>
      <c r="I29" s="17">
        <f t="shared" si="13"/>
        <v>209597.89041442901</v>
      </c>
      <c r="J29" s="17">
        <f t="shared" si="13"/>
        <v>222488.7254205221</v>
      </c>
      <c r="K29" s="17">
        <f t="shared" si="13"/>
        <v>235379.56042661518</v>
      </c>
      <c r="L29" s="17">
        <f t="shared" si="13"/>
        <v>248270.39543270826</v>
      </c>
      <c r="M29" s="17">
        <f t="shared" si="13"/>
        <v>254715.81293575477</v>
      </c>
      <c r="N29" s="17">
        <f t="shared" si="13"/>
        <v>254715.81293575477</v>
      </c>
      <c r="O29" s="17">
        <f t="shared" si="13"/>
        <v>254715.81293575477</v>
      </c>
      <c r="P29" s="17">
        <f t="shared" si="13"/>
        <v>254715.81293575477</v>
      </c>
      <c r="Q29" s="17">
        <f t="shared" si="13"/>
        <v>254715.81293575477</v>
      </c>
    </row>
    <row r="30" spans="1:17" ht="13" x14ac:dyDescent="0.4"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7" x14ac:dyDescent="0.25">
      <c r="A31" s="2" t="s">
        <v>22</v>
      </c>
    </row>
    <row r="33" spans="1:17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5" spans="1:17" x14ac:dyDescent="0.25">
      <c r="A35" s="7" t="s">
        <v>23</v>
      </c>
    </row>
    <row r="36" spans="1:17" x14ac:dyDescent="0.25">
      <c r="A36" s="2" t="s">
        <v>6</v>
      </c>
      <c r="C36" s="8">
        <v>0</v>
      </c>
      <c r="D36" s="8">
        <v>3</v>
      </c>
      <c r="E36" s="8">
        <v>2</v>
      </c>
      <c r="F36" s="8">
        <v>2</v>
      </c>
      <c r="G36" s="8">
        <v>2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1:17" x14ac:dyDescent="0.25">
      <c r="A37" s="2" t="s">
        <v>7</v>
      </c>
      <c r="C37" s="9">
        <f>B37+C36</f>
        <v>0</v>
      </c>
      <c r="D37" s="9">
        <f t="shared" ref="D37:Q37" si="14">C37+D36</f>
        <v>3</v>
      </c>
      <c r="E37" s="9">
        <f t="shared" si="14"/>
        <v>5</v>
      </c>
      <c r="F37" s="9">
        <f t="shared" si="14"/>
        <v>7</v>
      </c>
      <c r="G37" s="9">
        <f t="shared" si="14"/>
        <v>9</v>
      </c>
      <c r="H37" s="9">
        <f t="shared" si="14"/>
        <v>9</v>
      </c>
      <c r="I37" s="9">
        <f t="shared" si="14"/>
        <v>9</v>
      </c>
      <c r="J37" s="9">
        <f t="shared" si="14"/>
        <v>9</v>
      </c>
      <c r="K37" s="9">
        <f t="shared" si="14"/>
        <v>9</v>
      </c>
      <c r="L37" s="9">
        <f t="shared" si="14"/>
        <v>9</v>
      </c>
      <c r="M37" s="9">
        <f t="shared" si="14"/>
        <v>9</v>
      </c>
      <c r="N37" s="9">
        <f t="shared" si="14"/>
        <v>9</v>
      </c>
      <c r="O37" s="9">
        <f t="shared" si="14"/>
        <v>9</v>
      </c>
      <c r="P37" s="9">
        <f t="shared" si="14"/>
        <v>9</v>
      </c>
      <c r="Q37" s="9">
        <f t="shared" si="14"/>
        <v>9</v>
      </c>
    </row>
    <row r="39" spans="1:17" x14ac:dyDescent="0.25">
      <c r="A39" s="2" t="s">
        <v>24</v>
      </c>
      <c r="C39" s="8">
        <v>2320</v>
      </c>
      <c r="D39" s="9">
        <f>C39</f>
        <v>2320</v>
      </c>
      <c r="E39" s="9">
        <f t="shared" ref="E39:L39" si="15">D39</f>
        <v>2320</v>
      </c>
      <c r="F39" s="9">
        <f t="shared" si="15"/>
        <v>2320</v>
      </c>
      <c r="G39" s="9">
        <f t="shared" si="15"/>
        <v>2320</v>
      </c>
      <c r="H39" s="9">
        <f t="shared" si="15"/>
        <v>2320</v>
      </c>
      <c r="I39" s="9">
        <f t="shared" si="15"/>
        <v>2320</v>
      </c>
      <c r="J39" s="9">
        <f t="shared" si="15"/>
        <v>2320</v>
      </c>
      <c r="K39" s="9">
        <f t="shared" si="15"/>
        <v>2320</v>
      </c>
      <c r="L39" s="9">
        <f t="shared" si="15"/>
        <v>2320</v>
      </c>
      <c r="M39" s="9">
        <v>2320</v>
      </c>
      <c r="N39" s="9">
        <v>2320</v>
      </c>
      <c r="O39" s="9">
        <v>2320</v>
      </c>
      <c r="P39" s="9">
        <v>2320</v>
      </c>
      <c r="Q39" s="9">
        <v>2320</v>
      </c>
    </row>
    <row r="40" spans="1:17" x14ac:dyDescent="0.25">
      <c r="A40" s="2" t="s">
        <v>9</v>
      </c>
      <c r="C40" s="8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2" t="s">
        <v>10</v>
      </c>
    </row>
    <row r="43" spans="1:17" x14ac:dyDescent="0.25">
      <c r="A43" s="2" t="s">
        <v>11</v>
      </c>
      <c r="C43" s="18">
        <v>943.68</v>
      </c>
      <c r="D43" s="18">
        <v>943.68</v>
      </c>
      <c r="E43" s="18">
        <v>943.68</v>
      </c>
      <c r="F43" s="18">
        <v>943.68</v>
      </c>
      <c r="G43" s="18">
        <v>943.68</v>
      </c>
      <c r="H43" s="18">
        <v>943.68</v>
      </c>
      <c r="I43" s="18">
        <v>943.68</v>
      </c>
      <c r="J43" s="18">
        <v>943.68</v>
      </c>
      <c r="K43" s="18">
        <v>943.68</v>
      </c>
      <c r="L43" s="18">
        <v>943.68</v>
      </c>
      <c r="M43" s="18">
        <v>943.68</v>
      </c>
      <c r="N43" s="18">
        <v>943.68</v>
      </c>
      <c r="O43" s="18">
        <v>943.68</v>
      </c>
      <c r="P43" s="18">
        <v>943.68</v>
      </c>
      <c r="Q43" s="18">
        <v>943.68</v>
      </c>
    </row>
    <row r="44" spans="1:17" ht="13" x14ac:dyDescent="0.4">
      <c r="A44" s="2" t="s">
        <v>25</v>
      </c>
      <c r="C44" s="15">
        <v>236.33376000000004</v>
      </c>
      <c r="D44" s="15">
        <v>236.33376000000004</v>
      </c>
      <c r="E44" s="15">
        <v>236.33376000000004</v>
      </c>
      <c r="F44" s="15">
        <v>236.33376000000004</v>
      </c>
      <c r="G44" s="15">
        <v>236.33376000000004</v>
      </c>
      <c r="H44" s="15">
        <v>236.33376000000004</v>
      </c>
      <c r="I44" s="15">
        <v>236.33376000000004</v>
      </c>
      <c r="J44" s="15">
        <v>236.33376000000004</v>
      </c>
      <c r="K44" s="15">
        <v>236.33376000000004</v>
      </c>
      <c r="L44" s="15">
        <v>236.33376000000004</v>
      </c>
      <c r="M44" s="15">
        <v>236.33376000000004</v>
      </c>
      <c r="N44" s="15">
        <v>236.33376000000004</v>
      </c>
      <c r="O44" s="15">
        <v>236.33376000000004</v>
      </c>
      <c r="P44" s="15">
        <v>236.33376000000004</v>
      </c>
      <c r="Q44" s="15">
        <v>236.33376000000004</v>
      </c>
    </row>
    <row r="45" spans="1:17" x14ac:dyDescent="0.25">
      <c r="A45" s="2" t="s">
        <v>13</v>
      </c>
      <c r="C45" s="21">
        <f>SUM(C43:C44)</f>
        <v>1180.01376</v>
      </c>
      <c r="D45" s="21">
        <f t="shared" ref="D45:Q45" si="16">SUM(D43:D44)</f>
        <v>1180.01376</v>
      </c>
      <c r="E45" s="21">
        <f t="shared" si="16"/>
        <v>1180.01376</v>
      </c>
      <c r="F45" s="21">
        <f t="shared" si="16"/>
        <v>1180.01376</v>
      </c>
      <c r="G45" s="21">
        <f t="shared" si="16"/>
        <v>1180.01376</v>
      </c>
      <c r="H45" s="21">
        <f t="shared" si="16"/>
        <v>1180.01376</v>
      </c>
      <c r="I45" s="21">
        <f t="shared" si="16"/>
        <v>1180.01376</v>
      </c>
      <c r="J45" s="21">
        <f t="shared" si="16"/>
        <v>1180.01376</v>
      </c>
      <c r="K45" s="21">
        <f t="shared" si="16"/>
        <v>1180.01376</v>
      </c>
      <c r="L45" s="21">
        <f t="shared" si="16"/>
        <v>1180.01376</v>
      </c>
      <c r="M45" s="21">
        <f t="shared" si="16"/>
        <v>1180.01376</v>
      </c>
      <c r="N45" s="21">
        <f t="shared" si="16"/>
        <v>1180.01376</v>
      </c>
      <c r="O45" s="21">
        <f t="shared" si="16"/>
        <v>1180.01376</v>
      </c>
      <c r="P45" s="21">
        <f t="shared" si="16"/>
        <v>1180.01376</v>
      </c>
      <c r="Q45" s="21">
        <f t="shared" si="16"/>
        <v>1180.01376</v>
      </c>
    </row>
    <row r="47" spans="1:17" x14ac:dyDescent="0.25">
      <c r="A47" s="2" t="s">
        <v>14</v>
      </c>
      <c r="C47" s="9">
        <f>C36 * C45 * 0.5</f>
        <v>0</v>
      </c>
      <c r="D47" s="9">
        <f t="shared" ref="D47:Q47" si="17">D36 * D45 * 0.5</f>
        <v>1770.0206400000002</v>
      </c>
      <c r="E47" s="9">
        <f t="shared" si="17"/>
        <v>1180.01376</v>
      </c>
      <c r="F47" s="9">
        <f t="shared" si="17"/>
        <v>1180.01376</v>
      </c>
      <c r="G47" s="9">
        <f t="shared" si="17"/>
        <v>1180.01376</v>
      </c>
      <c r="H47" s="9">
        <f t="shared" si="17"/>
        <v>0</v>
      </c>
      <c r="I47" s="9">
        <f t="shared" si="17"/>
        <v>0</v>
      </c>
      <c r="J47" s="9">
        <f t="shared" si="17"/>
        <v>0</v>
      </c>
      <c r="K47" s="9">
        <f t="shared" si="17"/>
        <v>0</v>
      </c>
      <c r="L47" s="9">
        <f t="shared" si="17"/>
        <v>0</v>
      </c>
      <c r="M47" s="9">
        <f t="shared" si="17"/>
        <v>0</v>
      </c>
      <c r="N47" s="9">
        <f t="shared" si="17"/>
        <v>0</v>
      </c>
      <c r="O47" s="9">
        <f t="shared" si="17"/>
        <v>0</v>
      </c>
      <c r="P47" s="9">
        <f t="shared" si="17"/>
        <v>0</v>
      </c>
      <c r="Q47" s="9">
        <f t="shared" si="17"/>
        <v>0</v>
      </c>
    </row>
    <row r="48" spans="1:17" ht="13" x14ac:dyDescent="0.4">
      <c r="A48" s="2" t="s">
        <v>15</v>
      </c>
      <c r="C48" s="16">
        <f>(C37-C36) * C45</f>
        <v>0</v>
      </c>
      <c r="D48" s="16">
        <f t="shared" ref="D48:Q48" si="18">(D37-D36) * D45</f>
        <v>0</v>
      </c>
      <c r="E48" s="16">
        <f t="shared" si="18"/>
        <v>3540.0412800000004</v>
      </c>
      <c r="F48" s="16">
        <f t="shared" si="18"/>
        <v>5900.0688</v>
      </c>
      <c r="G48" s="16">
        <f t="shared" si="18"/>
        <v>8260.0963200000006</v>
      </c>
      <c r="H48" s="16">
        <f t="shared" si="18"/>
        <v>10620.12384</v>
      </c>
      <c r="I48" s="16">
        <f t="shared" si="18"/>
        <v>10620.12384</v>
      </c>
      <c r="J48" s="16">
        <f t="shared" si="18"/>
        <v>10620.12384</v>
      </c>
      <c r="K48" s="16">
        <f t="shared" si="18"/>
        <v>10620.12384</v>
      </c>
      <c r="L48" s="16">
        <f t="shared" si="18"/>
        <v>10620.12384</v>
      </c>
      <c r="M48" s="16">
        <f t="shared" si="18"/>
        <v>10620.12384</v>
      </c>
      <c r="N48" s="16">
        <f t="shared" si="18"/>
        <v>10620.12384</v>
      </c>
      <c r="O48" s="16">
        <f t="shared" si="18"/>
        <v>10620.12384</v>
      </c>
      <c r="P48" s="16">
        <f t="shared" si="18"/>
        <v>10620.12384</v>
      </c>
      <c r="Q48" s="16">
        <f t="shared" si="18"/>
        <v>10620.12384</v>
      </c>
    </row>
    <row r="49" spans="1:17" ht="13" x14ac:dyDescent="0.4">
      <c r="A49" s="2" t="s">
        <v>26</v>
      </c>
      <c r="C49" s="17">
        <f>SUM(C47:C48)</f>
        <v>0</v>
      </c>
      <c r="D49" s="17">
        <f t="shared" ref="D49:Q49" si="19">SUM(D47:D48)</f>
        <v>1770.0206400000002</v>
      </c>
      <c r="E49" s="17">
        <f t="shared" si="19"/>
        <v>4720.0550400000002</v>
      </c>
      <c r="F49" s="17">
        <f t="shared" si="19"/>
        <v>7080.0825599999998</v>
      </c>
      <c r="G49" s="17">
        <f t="shared" si="19"/>
        <v>9440.1100800000004</v>
      </c>
      <c r="H49" s="17">
        <f t="shared" si="19"/>
        <v>10620.12384</v>
      </c>
      <c r="I49" s="17">
        <f t="shared" si="19"/>
        <v>10620.12384</v>
      </c>
      <c r="J49" s="17">
        <f t="shared" si="19"/>
        <v>10620.12384</v>
      </c>
      <c r="K49" s="17">
        <f t="shared" si="19"/>
        <v>10620.12384</v>
      </c>
      <c r="L49" s="17">
        <f t="shared" si="19"/>
        <v>10620.12384</v>
      </c>
      <c r="M49" s="17">
        <f t="shared" si="19"/>
        <v>10620.12384</v>
      </c>
      <c r="N49" s="17">
        <f t="shared" si="19"/>
        <v>10620.12384</v>
      </c>
      <c r="O49" s="17">
        <f t="shared" si="19"/>
        <v>10620.12384</v>
      </c>
      <c r="P49" s="17">
        <f t="shared" si="19"/>
        <v>10620.12384</v>
      </c>
      <c r="Q49" s="17">
        <f t="shared" si="19"/>
        <v>10620.12384</v>
      </c>
    </row>
    <row r="50" spans="1:17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25">
      <c r="A51" s="2" t="s">
        <v>17</v>
      </c>
      <c r="C51" s="18">
        <v>0.23</v>
      </c>
      <c r="D51" s="18">
        <f>C51</f>
        <v>0.23</v>
      </c>
      <c r="E51" s="18">
        <f t="shared" ref="E51:Q51" si="20">D51</f>
        <v>0.23</v>
      </c>
      <c r="F51" s="18">
        <f t="shared" si="20"/>
        <v>0.23</v>
      </c>
      <c r="G51" s="18">
        <f t="shared" si="20"/>
        <v>0.23</v>
      </c>
      <c r="H51" s="18">
        <f t="shared" si="20"/>
        <v>0.23</v>
      </c>
      <c r="I51" s="18">
        <f t="shared" si="20"/>
        <v>0.23</v>
      </c>
      <c r="J51" s="18">
        <f t="shared" si="20"/>
        <v>0.23</v>
      </c>
      <c r="K51" s="18">
        <f t="shared" si="20"/>
        <v>0.23</v>
      </c>
      <c r="L51" s="18">
        <f t="shared" si="20"/>
        <v>0.23</v>
      </c>
      <c r="M51" s="18">
        <f t="shared" si="20"/>
        <v>0.23</v>
      </c>
      <c r="N51" s="18">
        <f t="shared" si="20"/>
        <v>0.23</v>
      </c>
      <c r="O51" s="18">
        <f t="shared" si="20"/>
        <v>0.23</v>
      </c>
      <c r="P51" s="18">
        <f t="shared" si="20"/>
        <v>0.23</v>
      </c>
      <c r="Q51" s="18">
        <f t="shared" si="20"/>
        <v>0.23</v>
      </c>
    </row>
    <row r="52" spans="1:17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2" t="s">
        <v>18</v>
      </c>
      <c r="C53" s="9">
        <f>C36*C39*C51*0.5</f>
        <v>0</v>
      </c>
      <c r="D53" s="9">
        <f t="shared" ref="D53:Q53" si="21">D36*D39*D51*0.5</f>
        <v>800.40000000000009</v>
      </c>
      <c r="E53" s="9">
        <f t="shared" si="21"/>
        <v>533.6</v>
      </c>
      <c r="F53" s="9">
        <f t="shared" si="21"/>
        <v>533.6</v>
      </c>
      <c r="G53" s="9">
        <f t="shared" si="21"/>
        <v>533.6</v>
      </c>
      <c r="H53" s="9">
        <f t="shared" si="21"/>
        <v>0</v>
      </c>
      <c r="I53" s="9">
        <f t="shared" si="21"/>
        <v>0</v>
      </c>
      <c r="J53" s="9">
        <f t="shared" si="21"/>
        <v>0</v>
      </c>
      <c r="K53" s="9">
        <f t="shared" si="21"/>
        <v>0</v>
      </c>
      <c r="L53" s="9">
        <f t="shared" si="21"/>
        <v>0</v>
      </c>
      <c r="M53" s="9">
        <f t="shared" si="21"/>
        <v>0</v>
      </c>
      <c r="N53" s="9">
        <f t="shared" si="21"/>
        <v>0</v>
      </c>
      <c r="O53" s="9">
        <f t="shared" si="21"/>
        <v>0</v>
      </c>
      <c r="P53" s="9">
        <f t="shared" si="21"/>
        <v>0</v>
      </c>
      <c r="Q53" s="9">
        <f t="shared" si="21"/>
        <v>0</v>
      </c>
    </row>
    <row r="54" spans="1:17" ht="13" x14ac:dyDescent="0.4">
      <c r="A54" s="2" t="s">
        <v>19</v>
      </c>
      <c r="C54" s="16">
        <f>(C37-C36)*C39*C51</f>
        <v>0</v>
      </c>
      <c r="D54" s="16">
        <f t="shared" ref="D54:Q54" si="22">(D37-D36)*D39*D51</f>
        <v>0</v>
      </c>
      <c r="E54" s="16">
        <f t="shared" si="22"/>
        <v>1600.8000000000002</v>
      </c>
      <c r="F54" s="16">
        <f t="shared" si="22"/>
        <v>2668</v>
      </c>
      <c r="G54" s="16">
        <f t="shared" si="22"/>
        <v>3735.2000000000003</v>
      </c>
      <c r="H54" s="16">
        <f t="shared" si="22"/>
        <v>4802.4000000000005</v>
      </c>
      <c r="I54" s="16">
        <f t="shared" si="22"/>
        <v>4802.4000000000005</v>
      </c>
      <c r="J54" s="16">
        <f t="shared" si="22"/>
        <v>4802.4000000000005</v>
      </c>
      <c r="K54" s="16">
        <f t="shared" si="22"/>
        <v>4802.4000000000005</v>
      </c>
      <c r="L54" s="16">
        <f t="shared" si="22"/>
        <v>4802.4000000000005</v>
      </c>
      <c r="M54" s="16">
        <f t="shared" si="22"/>
        <v>4802.4000000000005</v>
      </c>
      <c r="N54" s="16">
        <f t="shared" si="22"/>
        <v>4802.4000000000005</v>
      </c>
      <c r="O54" s="16">
        <f t="shared" si="22"/>
        <v>4802.4000000000005</v>
      </c>
      <c r="P54" s="16">
        <f t="shared" si="22"/>
        <v>4802.4000000000005</v>
      </c>
      <c r="Q54" s="16">
        <f t="shared" si="22"/>
        <v>4802.4000000000005</v>
      </c>
    </row>
    <row r="55" spans="1:17" ht="13" x14ac:dyDescent="0.4">
      <c r="A55" s="2" t="s">
        <v>27</v>
      </c>
      <c r="C55" s="17">
        <f>SUM(C53:C54)</f>
        <v>0</v>
      </c>
      <c r="D55" s="17">
        <f t="shared" ref="D55:Q55" si="23">SUM(D53:D54)</f>
        <v>800.40000000000009</v>
      </c>
      <c r="E55" s="17">
        <f t="shared" si="23"/>
        <v>2134.4</v>
      </c>
      <c r="F55" s="17">
        <f t="shared" si="23"/>
        <v>3201.6</v>
      </c>
      <c r="G55" s="17">
        <f t="shared" si="23"/>
        <v>4268.8</v>
      </c>
      <c r="H55" s="17">
        <f t="shared" si="23"/>
        <v>4802.4000000000005</v>
      </c>
      <c r="I55" s="17">
        <f t="shared" si="23"/>
        <v>4802.4000000000005</v>
      </c>
      <c r="J55" s="17">
        <f t="shared" si="23"/>
        <v>4802.4000000000005</v>
      </c>
      <c r="K55" s="17">
        <f t="shared" si="23"/>
        <v>4802.4000000000005</v>
      </c>
      <c r="L55" s="17">
        <f t="shared" si="23"/>
        <v>4802.4000000000005</v>
      </c>
      <c r="M55" s="17">
        <f t="shared" si="23"/>
        <v>4802.4000000000005</v>
      </c>
      <c r="N55" s="17">
        <f t="shared" si="23"/>
        <v>4802.4000000000005</v>
      </c>
      <c r="O55" s="17">
        <f t="shared" si="23"/>
        <v>4802.4000000000005</v>
      </c>
      <c r="P55" s="17">
        <f t="shared" si="23"/>
        <v>4802.4000000000005</v>
      </c>
      <c r="Q55" s="17">
        <f t="shared" si="23"/>
        <v>4802.4000000000005</v>
      </c>
    </row>
    <row r="57" spans="1:17" ht="13" x14ac:dyDescent="0.4">
      <c r="A57" s="2" t="s">
        <v>28</v>
      </c>
      <c r="C57" s="17">
        <f>C49+C55</f>
        <v>0</v>
      </c>
      <c r="D57" s="17">
        <f t="shared" ref="D57:Q57" si="24">D49+D55</f>
        <v>2570.4206400000003</v>
      </c>
      <c r="E57" s="17">
        <f t="shared" si="24"/>
        <v>6854.4550400000007</v>
      </c>
      <c r="F57" s="17">
        <f t="shared" si="24"/>
        <v>10281.682559999999</v>
      </c>
      <c r="G57" s="17">
        <f t="shared" si="24"/>
        <v>13708.910080000001</v>
      </c>
      <c r="H57" s="17">
        <f t="shared" si="24"/>
        <v>15422.523840000002</v>
      </c>
      <c r="I57" s="17">
        <f t="shared" si="24"/>
        <v>15422.523840000002</v>
      </c>
      <c r="J57" s="17">
        <f t="shared" si="24"/>
        <v>15422.523840000002</v>
      </c>
      <c r="K57" s="17">
        <f t="shared" si="24"/>
        <v>15422.523840000002</v>
      </c>
      <c r="L57" s="17">
        <f t="shared" si="24"/>
        <v>15422.523840000002</v>
      </c>
      <c r="M57" s="17">
        <f t="shared" si="24"/>
        <v>15422.523840000002</v>
      </c>
      <c r="N57" s="17">
        <f t="shared" si="24"/>
        <v>15422.523840000002</v>
      </c>
      <c r="O57" s="17">
        <f t="shared" si="24"/>
        <v>15422.523840000002</v>
      </c>
      <c r="P57" s="17">
        <f t="shared" si="24"/>
        <v>15422.523840000002</v>
      </c>
      <c r="Q57" s="17">
        <f t="shared" si="24"/>
        <v>15422.523840000002</v>
      </c>
    </row>
    <row r="60" spans="1:17" x14ac:dyDescent="0.25">
      <c r="A60" s="7" t="s">
        <v>29</v>
      </c>
    </row>
    <row r="61" spans="1:17" x14ac:dyDescent="0.25">
      <c r="A61" s="2" t="s">
        <v>6</v>
      </c>
      <c r="C61" s="8">
        <v>0</v>
      </c>
      <c r="D61" s="8">
        <v>1</v>
      </c>
      <c r="E61" s="8">
        <v>1</v>
      </c>
      <c r="F61" s="8">
        <v>1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1:17" x14ac:dyDescent="0.25">
      <c r="A62" s="2" t="s">
        <v>7</v>
      </c>
      <c r="C62" s="9">
        <f>B62+C61</f>
        <v>0</v>
      </c>
      <c r="D62" s="9">
        <f t="shared" ref="D62:Q62" si="25">C62+D61</f>
        <v>1</v>
      </c>
      <c r="E62" s="9">
        <f t="shared" si="25"/>
        <v>2</v>
      </c>
      <c r="F62" s="9">
        <f t="shared" si="25"/>
        <v>3</v>
      </c>
      <c r="G62" s="9">
        <f t="shared" si="25"/>
        <v>3</v>
      </c>
      <c r="H62" s="9">
        <f t="shared" si="25"/>
        <v>3</v>
      </c>
      <c r="I62" s="9">
        <f t="shared" si="25"/>
        <v>3</v>
      </c>
      <c r="J62" s="9">
        <f t="shared" si="25"/>
        <v>3</v>
      </c>
      <c r="K62" s="9">
        <f t="shared" si="25"/>
        <v>3</v>
      </c>
      <c r="L62" s="9">
        <f t="shared" si="25"/>
        <v>3</v>
      </c>
      <c r="M62" s="9">
        <f t="shared" si="25"/>
        <v>3</v>
      </c>
      <c r="N62" s="9">
        <f t="shared" si="25"/>
        <v>3</v>
      </c>
      <c r="O62" s="9">
        <f t="shared" si="25"/>
        <v>3</v>
      </c>
      <c r="P62" s="9">
        <f t="shared" si="25"/>
        <v>3</v>
      </c>
      <c r="Q62" s="9">
        <f t="shared" si="25"/>
        <v>3</v>
      </c>
    </row>
    <row r="64" spans="1:17" x14ac:dyDescent="0.25">
      <c r="A64" s="2" t="s">
        <v>24</v>
      </c>
      <c r="C64" s="8">
        <v>5000</v>
      </c>
      <c r="D64" s="9">
        <f>C64</f>
        <v>5000</v>
      </c>
      <c r="E64" s="9">
        <f t="shared" ref="E64:Q64" si="26">D64</f>
        <v>5000</v>
      </c>
      <c r="F64" s="9">
        <f t="shared" si="26"/>
        <v>5000</v>
      </c>
      <c r="G64" s="9">
        <f t="shared" si="26"/>
        <v>5000</v>
      </c>
      <c r="H64" s="9">
        <f t="shared" si="26"/>
        <v>5000</v>
      </c>
      <c r="I64" s="9">
        <f t="shared" si="26"/>
        <v>5000</v>
      </c>
      <c r="J64" s="9">
        <f t="shared" si="26"/>
        <v>5000</v>
      </c>
      <c r="K64" s="9">
        <f t="shared" si="26"/>
        <v>5000</v>
      </c>
      <c r="L64" s="9">
        <f t="shared" si="26"/>
        <v>5000</v>
      </c>
      <c r="M64" s="9">
        <f t="shared" si="26"/>
        <v>5000</v>
      </c>
      <c r="N64" s="9">
        <f t="shared" si="26"/>
        <v>5000</v>
      </c>
      <c r="O64" s="9">
        <f t="shared" si="26"/>
        <v>5000</v>
      </c>
      <c r="P64" s="9">
        <f t="shared" si="26"/>
        <v>5000</v>
      </c>
      <c r="Q64" s="9">
        <f t="shared" si="26"/>
        <v>5000</v>
      </c>
    </row>
    <row r="65" spans="1:17" x14ac:dyDescent="0.25">
      <c r="A65" s="2" t="s">
        <v>9</v>
      </c>
      <c r="C65" s="8">
        <v>40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25"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25">
      <c r="A67" s="2" t="s">
        <v>10</v>
      </c>
    </row>
    <row r="68" spans="1:17" x14ac:dyDescent="0.25">
      <c r="A68" s="2" t="s">
        <v>11</v>
      </c>
      <c r="C68" s="18">
        <v>943.68</v>
      </c>
      <c r="D68" s="18">
        <v>943.68</v>
      </c>
      <c r="E68" s="18">
        <v>943.68</v>
      </c>
      <c r="F68" s="18">
        <v>943.68</v>
      </c>
      <c r="G68" s="18">
        <v>943.68</v>
      </c>
      <c r="H68" s="18">
        <v>943.68</v>
      </c>
      <c r="I68" s="18">
        <v>943.68</v>
      </c>
      <c r="J68" s="18">
        <v>943.68</v>
      </c>
      <c r="K68" s="18">
        <v>943.68</v>
      </c>
      <c r="L68" s="18">
        <v>943.68</v>
      </c>
      <c r="M68" s="18">
        <v>943.68</v>
      </c>
      <c r="N68" s="18">
        <v>943.68</v>
      </c>
      <c r="O68" s="18">
        <v>943.68</v>
      </c>
      <c r="P68" s="18">
        <v>943.68</v>
      </c>
      <c r="Q68" s="18">
        <v>943.68</v>
      </c>
    </row>
    <row r="69" spans="1:17" ht="13" x14ac:dyDescent="0.4">
      <c r="A69" s="2" t="s">
        <v>25</v>
      </c>
      <c r="C69" s="15">
        <v>483.32751372000001</v>
      </c>
      <c r="D69" s="15">
        <v>483.32751372000001</v>
      </c>
      <c r="E69" s="15">
        <v>483.32751372000001</v>
      </c>
      <c r="F69" s="15">
        <v>483.32751372000001</v>
      </c>
      <c r="G69" s="15">
        <v>483.32751372000001</v>
      </c>
      <c r="H69" s="15">
        <v>483.32751372000001</v>
      </c>
      <c r="I69" s="15">
        <v>483.32751372000001</v>
      </c>
      <c r="J69" s="15">
        <v>483.32751372000001</v>
      </c>
      <c r="K69" s="15">
        <v>483.32751372000001</v>
      </c>
      <c r="L69" s="15">
        <v>483.32751372000001</v>
      </c>
      <c r="M69" s="15">
        <v>483.32751372000001</v>
      </c>
      <c r="N69" s="15">
        <v>483.32751372000001</v>
      </c>
      <c r="O69" s="15">
        <v>483.32751372000001</v>
      </c>
      <c r="P69" s="15">
        <v>483.32751372000001</v>
      </c>
      <c r="Q69" s="15">
        <v>483.32751372000001</v>
      </c>
    </row>
    <row r="70" spans="1:17" x14ac:dyDescent="0.25">
      <c r="A70" s="2" t="s">
        <v>13</v>
      </c>
      <c r="C70" s="21">
        <f>SUM(C68:C69)</f>
        <v>1427.0075137199999</v>
      </c>
      <c r="D70" s="21">
        <f t="shared" ref="D70:Q70" si="27">SUM(D68:D69)</f>
        <v>1427.0075137199999</v>
      </c>
      <c r="E70" s="21">
        <f t="shared" si="27"/>
        <v>1427.0075137199999</v>
      </c>
      <c r="F70" s="21">
        <f t="shared" si="27"/>
        <v>1427.0075137199999</v>
      </c>
      <c r="G70" s="21">
        <f t="shared" si="27"/>
        <v>1427.0075137199999</v>
      </c>
      <c r="H70" s="21">
        <f t="shared" si="27"/>
        <v>1427.0075137199999</v>
      </c>
      <c r="I70" s="21">
        <f t="shared" si="27"/>
        <v>1427.0075137199999</v>
      </c>
      <c r="J70" s="21">
        <f t="shared" si="27"/>
        <v>1427.0075137199999</v>
      </c>
      <c r="K70" s="21">
        <f t="shared" si="27"/>
        <v>1427.0075137199999</v>
      </c>
      <c r="L70" s="21">
        <f t="shared" si="27"/>
        <v>1427.0075137199999</v>
      </c>
      <c r="M70" s="21">
        <f t="shared" si="27"/>
        <v>1427.0075137199999</v>
      </c>
      <c r="N70" s="21">
        <f t="shared" si="27"/>
        <v>1427.0075137199999</v>
      </c>
      <c r="O70" s="21">
        <f t="shared" si="27"/>
        <v>1427.0075137199999</v>
      </c>
      <c r="P70" s="21">
        <f t="shared" si="27"/>
        <v>1427.0075137199999</v>
      </c>
      <c r="Q70" s="21">
        <f t="shared" si="27"/>
        <v>1427.0075137199999</v>
      </c>
    </row>
    <row r="72" spans="1:17" x14ac:dyDescent="0.25">
      <c r="A72" s="2" t="s">
        <v>14</v>
      </c>
      <c r="C72" s="9">
        <f>C61 * C70 * 0.5</f>
        <v>0</v>
      </c>
      <c r="D72" s="9">
        <f t="shared" ref="D72:Q72" si="28">D61 * D70 * 0.5</f>
        <v>713.50375685999995</v>
      </c>
      <c r="E72" s="9">
        <f t="shared" si="28"/>
        <v>713.50375685999995</v>
      </c>
      <c r="F72" s="9">
        <f t="shared" si="28"/>
        <v>713.50375685999995</v>
      </c>
      <c r="G72" s="9">
        <f t="shared" si="28"/>
        <v>0</v>
      </c>
      <c r="H72" s="9">
        <f t="shared" si="28"/>
        <v>0</v>
      </c>
      <c r="I72" s="9">
        <f t="shared" si="28"/>
        <v>0</v>
      </c>
      <c r="J72" s="9">
        <f t="shared" si="28"/>
        <v>0</v>
      </c>
      <c r="K72" s="9">
        <f t="shared" si="28"/>
        <v>0</v>
      </c>
      <c r="L72" s="9">
        <f t="shared" si="28"/>
        <v>0</v>
      </c>
      <c r="M72" s="9">
        <f t="shared" si="28"/>
        <v>0</v>
      </c>
      <c r="N72" s="9">
        <f t="shared" si="28"/>
        <v>0</v>
      </c>
      <c r="O72" s="9">
        <f t="shared" si="28"/>
        <v>0</v>
      </c>
      <c r="P72" s="9">
        <f t="shared" si="28"/>
        <v>0</v>
      </c>
      <c r="Q72" s="9">
        <f t="shared" si="28"/>
        <v>0</v>
      </c>
    </row>
    <row r="73" spans="1:17" ht="13" x14ac:dyDescent="0.4">
      <c r="A73" s="2" t="s">
        <v>15</v>
      </c>
      <c r="C73" s="16">
        <f>(C62-C61) * C70</f>
        <v>0</v>
      </c>
      <c r="D73" s="16">
        <f t="shared" ref="D73:Q73" si="29">(D62-D61) * D70</f>
        <v>0</v>
      </c>
      <c r="E73" s="16">
        <f t="shared" si="29"/>
        <v>1427.0075137199999</v>
      </c>
      <c r="F73" s="16">
        <f t="shared" si="29"/>
        <v>2854.0150274399998</v>
      </c>
      <c r="G73" s="16">
        <f t="shared" si="29"/>
        <v>4281.0225411599995</v>
      </c>
      <c r="H73" s="16">
        <f t="shared" si="29"/>
        <v>4281.0225411599995</v>
      </c>
      <c r="I73" s="16">
        <f t="shared" si="29"/>
        <v>4281.0225411599995</v>
      </c>
      <c r="J73" s="16">
        <f t="shared" si="29"/>
        <v>4281.0225411599995</v>
      </c>
      <c r="K73" s="16">
        <f t="shared" si="29"/>
        <v>4281.0225411599995</v>
      </c>
      <c r="L73" s="16">
        <f t="shared" si="29"/>
        <v>4281.0225411599995</v>
      </c>
      <c r="M73" s="16">
        <f t="shared" si="29"/>
        <v>4281.0225411599995</v>
      </c>
      <c r="N73" s="16">
        <f t="shared" si="29"/>
        <v>4281.0225411599995</v>
      </c>
      <c r="O73" s="16">
        <f t="shared" si="29"/>
        <v>4281.0225411599995</v>
      </c>
      <c r="P73" s="16">
        <f t="shared" si="29"/>
        <v>4281.0225411599995</v>
      </c>
      <c r="Q73" s="16">
        <f t="shared" si="29"/>
        <v>4281.0225411599995</v>
      </c>
    </row>
    <row r="74" spans="1:17" ht="13" x14ac:dyDescent="0.4">
      <c r="A74" s="2" t="s">
        <v>30</v>
      </c>
      <c r="C74" s="17">
        <f>SUM(C72:C73)</f>
        <v>0</v>
      </c>
      <c r="D74" s="17">
        <f t="shared" ref="D74:Q74" si="30">SUM(D72:D73)</f>
        <v>713.50375685999995</v>
      </c>
      <c r="E74" s="17">
        <f t="shared" si="30"/>
        <v>2140.5112705799997</v>
      </c>
      <c r="F74" s="17">
        <f t="shared" si="30"/>
        <v>3567.5187842999999</v>
      </c>
      <c r="G74" s="17">
        <f t="shared" si="30"/>
        <v>4281.0225411599995</v>
      </c>
      <c r="H74" s="17">
        <f t="shared" si="30"/>
        <v>4281.0225411599995</v>
      </c>
      <c r="I74" s="17">
        <f t="shared" si="30"/>
        <v>4281.0225411599995</v>
      </c>
      <c r="J74" s="17">
        <f t="shared" si="30"/>
        <v>4281.0225411599995</v>
      </c>
      <c r="K74" s="17">
        <f t="shared" si="30"/>
        <v>4281.0225411599995</v>
      </c>
      <c r="L74" s="17">
        <f t="shared" si="30"/>
        <v>4281.0225411599995</v>
      </c>
      <c r="M74" s="17">
        <f t="shared" si="30"/>
        <v>4281.0225411599995</v>
      </c>
      <c r="N74" s="17">
        <f t="shared" si="30"/>
        <v>4281.0225411599995</v>
      </c>
      <c r="O74" s="17">
        <f t="shared" si="30"/>
        <v>4281.0225411599995</v>
      </c>
      <c r="P74" s="17">
        <f t="shared" si="30"/>
        <v>4281.0225411599995</v>
      </c>
      <c r="Q74" s="17">
        <f t="shared" si="30"/>
        <v>4281.0225411599995</v>
      </c>
    </row>
    <row r="75" spans="1:17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25">
      <c r="A76" s="2" t="s">
        <v>17</v>
      </c>
      <c r="C76" s="18">
        <v>0.23</v>
      </c>
      <c r="D76" s="18">
        <f>C76</f>
        <v>0.23</v>
      </c>
      <c r="E76" s="18">
        <f t="shared" ref="E76:Q76" si="31">D76</f>
        <v>0.23</v>
      </c>
      <c r="F76" s="18">
        <f t="shared" si="31"/>
        <v>0.23</v>
      </c>
      <c r="G76" s="18">
        <f t="shared" si="31"/>
        <v>0.23</v>
      </c>
      <c r="H76" s="18">
        <f t="shared" si="31"/>
        <v>0.23</v>
      </c>
      <c r="I76" s="18">
        <f t="shared" si="31"/>
        <v>0.23</v>
      </c>
      <c r="J76" s="18">
        <f t="shared" si="31"/>
        <v>0.23</v>
      </c>
      <c r="K76" s="18">
        <f t="shared" si="31"/>
        <v>0.23</v>
      </c>
      <c r="L76" s="18">
        <f t="shared" si="31"/>
        <v>0.23</v>
      </c>
      <c r="M76" s="18">
        <f t="shared" si="31"/>
        <v>0.23</v>
      </c>
      <c r="N76" s="18">
        <f t="shared" si="31"/>
        <v>0.23</v>
      </c>
      <c r="O76" s="18">
        <f t="shared" si="31"/>
        <v>0.23</v>
      </c>
      <c r="P76" s="18">
        <f t="shared" si="31"/>
        <v>0.23</v>
      </c>
      <c r="Q76" s="18">
        <f t="shared" si="31"/>
        <v>0.23</v>
      </c>
    </row>
    <row r="77" spans="1:17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A78" s="2" t="s">
        <v>18</v>
      </c>
      <c r="C78" s="9">
        <f>C61*C64*C76*0.5</f>
        <v>0</v>
      </c>
      <c r="D78" s="9">
        <f t="shared" ref="D78:Q78" si="32">D61*D64*D76*0.5</f>
        <v>575</v>
      </c>
      <c r="E78" s="9">
        <f t="shared" si="32"/>
        <v>575</v>
      </c>
      <c r="F78" s="9">
        <f t="shared" si="32"/>
        <v>575</v>
      </c>
      <c r="G78" s="9">
        <f t="shared" si="32"/>
        <v>0</v>
      </c>
      <c r="H78" s="9">
        <f t="shared" si="32"/>
        <v>0</v>
      </c>
      <c r="I78" s="9">
        <f t="shared" si="32"/>
        <v>0</v>
      </c>
      <c r="J78" s="9">
        <f t="shared" si="32"/>
        <v>0</v>
      </c>
      <c r="K78" s="9">
        <f t="shared" si="32"/>
        <v>0</v>
      </c>
      <c r="L78" s="9">
        <f t="shared" si="32"/>
        <v>0</v>
      </c>
      <c r="M78" s="9">
        <f t="shared" si="32"/>
        <v>0</v>
      </c>
      <c r="N78" s="9">
        <f t="shared" si="32"/>
        <v>0</v>
      </c>
      <c r="O78" s="9">
        <f t="shared" si="32"/>
        <v>0</v>
      </c>
      <c r="P78" s="9">
        <f t="shared" si="32"/>
        <v>0</v>
      </c>
      <c r="Q78" s="9">
        <f t="shared" si="32"/>
        <v>0</v>
      </c>
    </row>
    <row r="79" spans="1:17" ht="13" x14ac:dyDescent="0.4">
      <c r="A79" s="2" t="s">
        <v>19</v>
      </c>
      <c r="C79" s="16">
        <f>(C62-C61)*C64*C76</f>
        <v>0</v>
      </c>
      <c r="D79" s="16">
        <f t="shared" ref="D79:Q79" si="33">(D62-D61)*D64*D76</f>
        <v>0</v>
      </c>
      <c r="E79" s="16">
        <f t="shared" si="33"/>
        <v>1150</v>
      </c>
      <c r="F79" s="16">
        <f t="shared" si="33"/>
        <v>2300</v>
      </c>
      <c r="G79" s="16">
        <f t="shared" si="33"/>
        <v>3450</v>
      </c>
      <c r="H79" s="16">
        <f t="shared" si="33"/>
        <v>3450</v>
      </c>
      <c r="I79" s="16">
        <f t="shared" si="33"/>
        <v>3450</v>
      </c>
      <c r="J79" s="16">
        <f t="shared" si="33"/>
        <v>3450</v>
      </c>
      <c r="K79" s="16">
        <f t="shared" si="33"/>
        <v>3450</v>
      </c>
      <c r="L79" s="16">
        <f t="shared" si="33"/>
        <v>3450</v>
      </c>
      <c r="M79" s="16">
        <f t="shared" si="33"/>
        <v>3450</v>
      </c>
      <c r="N79" s="16">
        <f t="shared" si="33"/>
        <v>3450</v>
      </c>
      <c r="O79" s="16">
        <f t="shared" si="33"/>
        <v>3450</v>
      </c>
      <c r="P79" s="16">
        <f t="shared" si="33"/>
        <v>3450</v>
      </c>
      <c r="Q79" s="16">
        <f t="shared" si="33"/>
        <v>3450</v>
      </c>
    </row>
    <row r="80" spans="1:17" ht="13" x14ac:dyDescent="0.4">
      <c r="A80" s="2" t="s">
        <v>31</v>
      </c>
      <c r="C80" s="17">
        <f>SUM(C78:C79)</f>
        <v>0</v>
      </c>
      <c r="D80" s="17">
        <f t="shared" ref="D80:Q80" si="34">SUM(D78:D79)</f>
        <v>575</v>
      </c>
      <c r="E80" s="17">
        <f t="shared" si="34"/>
        <v>1725</v>
      </c>
      <c r="F80" s="17">
        <f t="shared" si="34"/>
        <v>2875</v>
      </c>
      <c r="G80" s="17">
        <f t="shared" si="34"/>
        <v>3450</v>
      </c>
      <c r="H80" s="17">
        <f t="shared" si="34"/>
        <v>3450</v>
      </c>
      <c r="I80" s="17">
        <f t="shared" si="34"/>
        <v>3450</v>
      </c>
      <c r="J80" s="17">
        <f t="shared" si="34"/>
        <v>3450</v>
      </c>
      <c r="K80" s="17">
        <f t="shared" si="34"/>
        <v>3450</v>
      </c>
      <c r="L80" s="17">
        <f t="shared" si="34"/>
        <v>3450</v>
      </c>
      <c r="M80" s="17">
        <f t="shared" si="34"/>
        <v>3450</v>
      </c>
      <c r="N80" s="17">
        <f t="shared" si="34"/>
        <v>3450</v>
      </c>
      <c r="O80" s="17">
        <f t="shared" si="34"/>
        <v>3450</v>
      </c>
      <c r="P80" s="17">
        <f t="shared" si="34"/>
        <v>3450</v>
      </c>
      <c r="Q80" s="17">
        <f t="shared" si="34"/>
        <v>3450</v>
      </c>
    </row>
    <row r="82" spans="1:17" ht="13" x14ac:dyDescent="0.4">
      <c r="A82" s="2" t="s">
        <v>32</v>
      </c>
      <c r="C82" s="17">
        <f>C74+C80</f>
        <v>0</v>
      </c>
      <c r="D82" s="17">
        <f t="shared" ref="D82:Q82" si="35">D74+D80</f>
        <v>1288.5037568600001</v>
      </c>
      <c r="E82" s="17">
        <f t="shared" si="35"/>
        <v>3865.5112705799997</v>
      </c>
      <c r="F82" s="17">
        <f t="shared" si="35"/>
        <v>6442.5187843000003</v>
      </c>
      <c r="G82" s="17">
        <f t="shared" si="35"/>
        <v>7731.0225411599995</v>
      </c>
      <c r="H82" s="17">
        <f t="shared" si="35"/>
        <v>7731.0225411599995</v>
      </c>
      <c r="I82" s="17">
        <f t="shared" si="35"/>
        <v>7731.0225411599995</v>
      </c>
      <c r="J82" s="17">
        <f t="shared" si="35"/>
        <v>7731.0225411599995</v>
      </c>
      <c r="K82" s="17">
        <f t="shared" si="35"/>
        <v>7731.0225411599995</v>
      </c>
      <c r="L82" s="17">
        <f t="shared" si="35"/>
        <v>7731.0225411599995</v>
      </c>
      <c r="M82" s="17">
        <f t="shared" si="35"/>
        <v>7731.0225411599995</v>
      </c>
      <c r="N82" s="17">
        <f t="shared" si="35"/>
        <v>7731.0225411599995</v>
      </c>
      <c r="O82" s="17">
        <f t="shared" si="35"/>
        <v>7731.0225411599995</v>
      </c>
      <c r="P82" s="17">
        <f t="shared" si="35"/>
        <v>7731.0225411599995</v>
      </c>
      <c r="Q82" s="17">
        <f t="shared" si="35"/>
        <v>7731.0225411599995</v>
      </c>
    </row>
    <row r="85" spans="1:17" x14ac:dyDescent="0.25">
      <c r="A85" s="7" t="s">
        <v>33</v>
      </c>
    </row>
    <row r="86" spans="1:17" x14ac:dyDescent="0.25">
      <c r="A86" s="2" t="s">
        <v>6</v>
      </c>
      <c r="C86" s="8">
        <v>0</v>
      </c>
      <c r="D86" s="8">
        <v>0</v>
      </c>
      <c r="E86" s="8">
        <v>1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</row>
    <row r="87" spans="1:17" x14ac:dyDescent="0.25">
      <c r="A87" s="2" t="s">
        <v>7</v>
      </c>
      <c r="C87" s="9">
        <f>B87+C86</f>
        <v>0</v>
      </c>
      <c r="D87" s="9">
        <f t="shared" ref="D87:Q87" si="36">C87+D86</f>
        <v>0</v>
      </c>
      <c r="E87" s="9">
        <f t="shared" si="36"/>
        <v>1</v>
      </c>
      <c r="F87" s="9">
        <f t="shared" si="36"/>
        <v>1</v>
      </c>
      <c r="G87" s="9">
        <f t="shared" si="36"/>
        <v>1</v>
      </c>
      <c r="H87" s="9">
        <f t="shared" si="36"/>
        <v>1</v>
      </c>
      <c r="I87" s="9">
        <f t="shared" si="36"/>
        <v>1</v>
      </c>
      <c r="J87" s="9">
        <f t="shared" si="36"/>
        <v>1</v>
      </c>
      <c r="K87" s="9">
        <f t="shared" si="36"/>
        <v>1</v>
      </c>
      <c r="L87" s="9">
        <f t="shared" si="36"/>
        <v>1</v>
      </c>
      <c r="M87" s="9">
        <f t="shared" si="36"/>
        <v>1</v>
      </c>
      <c r="N87" s="9">
        <f t="shared" si="36"/>
        <v>1</v>
      </c>
      <c r="O87" s="9">
        <f t="shared" si="36"/>
        <v>1</v>
      </c>
      <c r="P87" s="9">
        <f t="shared" si="36"/>
        <v>1</v>
      </c>
      <c r="Q87" s="9">
        <f t="shared" si="36"/>
        <v>1</v>
      </c>
    </row>
    <row r="89" spans="1:17" x14ac:dyDescent="0.25">
      <c r="A89" s="2" t="s">
        <v>24</v>
      </c>
      <c r="C89" s="8">
        <v>10000</v>
      </c>
      <c r="D89" s="9">
        <f>C89</f>
        <v>10000</v>
      </c>
      <c r="E89" s="9">
        <f t="shared" ref="E89:Q89" si="37">D89</f>
        <v>10000</v>
      </c>
      <c r="F89" s="9">
        <f t="shared" si="37"/>
        <v>10000</v>
      </c>
      <c r="G89" s="9">
        <f t="shared" si="37"/>
        <v>10000</v>
      </c>
      <c r="H89" s="9">
        <f t="shared" si="37"/>
        <v>10000</v>
      </c>
      <c r="I89" s="9">
        <f t="shared" si="37"/>
        <v>10000</v>
      </c>
      <c r="J89" s="9">
        <f t="shared" si="37"/>
        <v>10000</v>
      </c>
      <c r="K89" s="9">
        <f t="shared" si="37"/>
        <v>10000</v>
      </c>
      <c r="L89" s="9">
        <f t="shared" si="37"/>
        <v>10000</v>
      </c>
      <c r="M89" s="9">
        <f t="shared" si="37"/>
        <v>10000</v>
      </c>
      <c r="N89" s="9">
        <f t="shared" si="37"/>
        <v>10000</v>
      </c>
      <c r="O89" s="9">
        <f t="shared" si="37"/>
        <v>10000</v>
      </c>
      <c r="P89" s="9">
        <f t="shared" si="37"/>
        <v>10000</v>
      </c>
      <c r="Q89" s="9">
        <f t="shared" si="37"/>
        <v>10000</v>
      </c>
    </row>
    <row r="90" spans="1:17" x14ac:dyDescent="0.25">
      <c r="A90" s="2" t="s">
        <v>9</v>
      </c>
      <c r="C90" s="8">
        <v>40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x14ac:dyDescent="0.25"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x14ac:dyDescent="0.25">
      <c r="A92" s="2" t="s">
        <v>10</v>
      </c>
    </row>
    <row r="93" spans="1:17" x14ac:dyDescent="0.25">
      <c r="A93" s="2" t="s">
        <v>11</v>
      </c>
      <c r="C93" s="18">
        <v>943.68</v>
      </c>
      <c r="D93" s="18">
        <v>943.68</v>
      </c>
      <c r="E93" s="18">
        <v>943.68</v>
      </c>
      <c r="F93" s="18">
        <v>943.68</v>
      </c>
      <c r="G93" s="18">
        <v>943.68</v>
      </c>
      <c r="H93" s="18">
        <v>943.68</v>
      </c>
      <c r="I93" s="18">
        <v>943.68</v>
      </c>
      <c r="J93" s="18">
        <v>943.68</v>
      </c>
      <c r="K93" s="18">
        <v>943.68</v>
      </c>
      <c r="L93" s="18">
        <v>943.68</v>
      </c>
      <c r="M93" s="18">
        <v>943.68</v>
      </c>
      <c r="N93" s="18">
        <v>943.68</v>
      </c>
      <c r="O93" s="18">
        <v>943.68</v>
      </c>
      <c r="P93" s="18">
        <v>943.68</v>
      </c>
      <c r="Q93" s="18">
        <v>943.68</v>
      </c>
    </row>
    <row r="94" spans="1:17" ht="13" x14ac:dyDescent="0.4">
      <c r="A94" s="2" t="s">
        <v>25</v>
      </c>
      <c r="C94" s="15">
        <v>893.77996287999997</v>
      </c>
      <c r="D94" s="15">
        <v>893.77996287999997</v>
      </c>
      <c r="E94" s="15">
        <v>893.77996287999997</v>
      </c>
      <c r="F94" s="15">
        <v>893.77996287999997</v>
      </c>
      <c r="G94" s="15">
        <v>893.77996287999997</v>
      </c>
      <c r="H94" s="15">
        <v>893.77996287999997</v>
      </c>
      <c r="I94" s="15">
        <v>893.77996287999997</v>
      </c>
      <c r="J94" s="15">
        <v>893.77996287999997</v>
      </c>
      <c r="K94" s="15">
        <v>893.77996287999997</v>
      </c>
      <c r="L94" s="15">
        <v>893.77996287999997</v>
      </c>
      <c r="M94" s="15">
        <v>893.77996287999997</v>
      </c>
      <c r="N94" s="15">
        <v>893.77996287999997</v>
      </c>
      <c r="O94" s="15">
        <v>893.77996287999997</v>
      </c>
      <c r="P94" s="15">
        <v>893.77996287999997</v>
      </c>
      <c r="Q94" s="15">
        <v>893.77996287999997</v>
      </c>
    </row>
    <row r="95" spans="1:17" x14ac:dyDescent="0.25">
      <c r="A95" s="2" t="s">
        <v>13</v>
      </c>
      <c r="C95" s="21">
        <f>SUM(C93:C94)</f>
        <v>1837.4599628799999</v>
      </c>
      <c r="D95" s="21">
        <f t="shared" ref="D95:Q95" si="38">SUM(D93:D94)</f>
        <v>1837.4599628799999</v>
      </c>
      <c r="E95" s="21">
        <f t="shared" si="38"/>
        <v>1837.4599628799999</v>
      </c>
      <c r="F95" s="21">
        <f t="shared" si="38"/>
        <v>1837.4599628799999</v>
      </c>
      <c r="G95" s="21">
        <f t="shared" si="38"/>
        <v>1837.4599628799999</v>
      </c>
      <c r="H95" s="21">
        <f t="shared" si="38"/>
        <v>1837.4599628799999</v>
      </c>
      <c r="I95" s="21">
        <f t="shared" si="38"/>
        <v>1837.4599628799999</v>
      </c>
      <c r="J95" s="21">
        <f t="shared" si="38"/>
        <v>1837.4599628799999</v>
      </c>
      <c r="K95" s="21">
        <f t="shared" si="38"/>
        <v>1837.4599628799999</v>
      </c>
      <c r="L95" s="21">
        <f t="shared" si="38"/>
        <v>1837.4599628799999</v>
      </c>
      <c r="M95" s="21">
        <f t="shared" si="38"/>
        <v>1837.4599628799999</v>
      </c>
      <c r="N95" s="21">
        <f t="shared" si="38"/>
        <v>1837.4599628799999</v>
      </c>
      <c r="O95" s="21">
        <f t="shared" si="38"/>
        <v>1837.4599628799999</v>
      </c>
      <c r="P95" s="21">
        <f t="shared" si="38"/>
        <v>1837.4599628799999</v>
      </c>
      <c r="Q95" s="21">
        <f t="shared" si="38"/>
        <v>1837.4599628799999</v>
      </c>
    </row>
    <row r="97" spans="1:17" x14ac:dyDescent="0.25">
      <c r="A97" s="2" t="s">
        <v>14</v>
      </c>
      <c r="C97" s="9">
        <f>C86 * C95 * 0.5</f>
        <v>0</v>
      </c>
      <c r="D97" s="9">
        <f t="shared" ref="D97:Q97" si="39">D86 * D95 * 0.5</f>
        <v>0</v>
      </c>
      <c r="E97" s="9">
        <f t="shared" si="39"/>
        <v>918.72998143999996</v>
      </c>
      <c r="F97" s="9">
        <f t="shared" si="39"/>
        <v>0</v>
      </c>
      <c r="G97" s="9">
        <f t="shared" si="39"/>
        <v>0</v>
      </c>
      <c r="H97" s="9">
        <f t="shared" si="39"/>
        <v>0</v>
      </c>
      <c r="I97" s="9">
        <f t="shared" si="39"/>
        <v>0</v>
      </c>
      <c r="J97" s="9">
        <f t="shared" si="39"/>
        <v>0</v>
      </c>
      <c r="K97" s="9">
        <f t="shared" si="39"/>
        <v>0</v>
      </c>
      <c r="L97" s="9">
        <f t="shared" si="39"/>
        <v>0</v>
      </c>
      <c r="M97" s="9">
        <f t="shared" si="39"/>
        <v>0</v>
      </c>
      <c r="N97" s="9">
        <f t="shared" si="39"/>
        <v>0</v>
      </c>
      <c r="O97" s="9">
        <f t="shared" si="39"/>
        <v>0</v>
      </c>
      <c r="P97" s="9">
        <f t="shared" si="39"/>
        <v>0</v>
      </c>
      <c r="Q97" s="9">
        <f t="shared" si="39"/>
        <v>0</v>
      </c>
    </row>
    <row r="98" spans="1:17" ht="13" x14ac:dyDescent="0.4">
      <c r="A98" s="2" t="s">
        <v>15</v>
      </c>
      <c r="C98" s="16">
        <f>(C87-C86) * C95</f>
        <v>0</v>
      </c>
      <c r="D98" s="16">
        <f t="shared" ref="D98:Q98" si="40">(D87-D86) * D95</f>
        <v>0</v>
      </c>
      <c r="E98" s="16">
        <f t="shared" si="40"/>
        <v>0</v>
      </c>
      <c r="F98" s="16">
        <f t="shared" si="40"/>
        <v>1837.4599628799999</v>
      </c>
      <c r="G98" s="16">
        <f t="shared" si="40"/>
        <v>1837.4599628799999</v>
      </c>
      <c r="H98" s="16">
        <f t="shared" si="40"/>
        <v>1837.4599628799999</v>
      </c>
      <c r="I98" s="16">
        <f t="shared" si="40"/>
        <v>1837.4599628799999</v>
      </c>
      <c r="J98" s="16">
        <f t="shared" si="40"/>
        <v>1837.4599628799999</v>
      </c>
      <c r="K98" s="16">
        <f t="shared" si="40"/>
        <v>1837.4599628799999</v>
      </c>
      <c r="L98" s="16">
        <f t="shared" si="40"/>
        <v>1837.4599628799999</v>
      </c>
      <c r="M98" s="16">
        <f t="shared" si="40"/>
        <v>1837.4599628799999</v>
      </c>
      <c r="N98" s="16">
        <f t="shared" si="40"/>
        <v>1837.4599628799999</v>
      </c>
      <c r="O98" s="16">
        <f t="shared" si="40"/>
        <v>1837.4599628799999</v>
      </c>
      <c r="P98" s="16">
        <f t="shared" si="40"/>
        <v>1837.4599628799999</v>
      </c>
      <c r="Q98" s="16">
        <f t="shared" si="40"/>
        <v>1837.4599628799999</v>
      </c>
    </row>
    <row r="99" spans="1:17" ht="13" x14ac:dyDescent="0.4">
      <c r="A99" s="2" t="s">
        <v>34</v>
      </c>
      <c r="C99" s="17">
        <f>SUM(C97:C98)</f>
        <v>0</v>
      </c>
      <c r="D99" s="17">
        <f t="shared" ref="D99:Q99" si="41">SUM(D97:D98)</f>
        <v>0</v>
      </c>
      <c r="E99" s="17">
        <f t="shared" si="41"/>
        <v>918.72998143999996</v>
      </c>
      <c r="F99" s="17">
        <f t="shared" si="41"/>
        <v>1837.4599628799999</v>
      </c>
      <c r="G99" s="17">
        <f t="shared" si="41"/>
        <v>1837.4599628799999</v>
      </c>
      <c r="H99" s="17">
        <f t="shared" si="41"/>
        <v>1837.4599628799999</v>
      </c>
      <c r="I99" s="17">
        <f t="shared" si="41"/>
        <v>1837.4599628799999</v>
      </c>
      <c r="J99" s="17">
        <f t="shared" si="41"/>
        <v>1837.4599628799999</v>
      </c>
      <c r="K99" s="17">
        <f t="shared" si="41"/>
        <v>1837.4599628799999</v>
      </c>
      <c r="L99" s="17">
        <f t="shared" si="41"/>
        <v>1837.4599628799999</v>
      </c>
      <c r="M99" s="17">
        <f t="shared" si="41"/>
        <v>1837.4599628799999</v>
      </c>
      <c r="N99" s="17">
        <f t="shared" si="41"/>
        <v>1837.4599628799999</v>
      </c>
      <c r="O99" s="17">
        <f t="shared" si="41"/>
        <v>1837.4599628799999</v>
      </c>
      <c r="P99" s="17">
        <f t="shared" si="41"/>
        <v>1837.4599628799999</v>
      </c>
      <c r="Q99" s="17">
        <f t="shared" si="41"/>
        <v>1837.4599628799999</v>
      </c>
    </row>
    <row r="100" spans="1:17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25">
      <c r="A101" s="2" t="s">
        <v>17</v>
      </c>
      <c r="C101" s="18">
        <v>0.23</v>
      </c>
      <c r="D101" s="18">
        <f>C101</f>
        <v>0.23</v>
      </c>
      <c r="E101" s="18">
        <f t="shared" ref="E101:Q101" si="42">D101</f>
        <v>0.23</v>
      </c>
      <c r="F101" s="18">
        <f t="shared" si="42"/>
        <v>0.23</v>
      </c>
      <c r="G101" s="18">
        <f t="shared" si="42"/>
        <v>0.23</v>
      </c>
      <c r="H101" s="18">
        <f t="shared" si="42"/>
        <v>0.23</v>
      </c>
      <c r="I101" s="18">
        <f t="shared" si="42"/>
        <v>0.23</v>
      </c>
      <c r="J101" s="18">
        <f t="shared" si="42"/>
        <v>0.23</v>
      </c>
      <c r="K101" s="18">
        <f t="shared" si="42"/>
        <v>0.23</v>
      </c>
      <c r="L101" s="18">
        <f t="shared" si="42"/>
        <v>0.23</v>
      </c>
      <c r="M101" s="18">
        <f t="shared" si="42"/>
        <v>0.23</v>
      </c>
      <c r="N101" s="18">
        <f t="shared" si="42"/>
        <v>0.23</v>
      </c>
      <c r="O101" s="18">
        <f t="shared" si="42"/>
        <v>0.23</v>
      </c>
      <c r="P101" s="18">
        <f t="shared" si="42"/>
        <v>0.23</v>
      </c>
      <c r="Q101" s="18">
        <f t="shared" si="42"/>
        <v>0.23</v>
      </c>
    </row>
    <row r="102" spans="1:17" x14ac:dyDescent="0.25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x14ac:dyDescent="0.25">
      <c r="A103" s="2" t="s">
        <v>18</v>
      </c>
      <c r="C103" s="9">
        <f>C86*C89*C101*0.5</f>
        <v>0</v>
      </c>
      <c r="D103" s="9">
        <f t="shared" ref="D103:Q103" si="43">D86*D89*D101*0.5</f>
        <v>0</v>
      </c>
      <c r="E103" s="9">
        <f t="shared" si="43"/>
        <v>1150</v>
      </c>
      <c r="F103" s="9">
        <f t="shared" si="43"/>
        <v>0</v>
      </c>
      <c r="G103" s="9">
        <f t="shared" si="43"/>
        <v>0</v>
      </c>
      <c r="H103" s="9">
        <f t="shared" si="43"/>
        <v>0</v>
      </c>
      <c r="I103" s="9">
        <f t="shared" si="43"/>
        <v>0</v>
      </c>
      <c r="J103" s="9">
        <f t="shared" si="43"/>
        <v>0</v>
      </c>
      <c r="K103" s="9">
        <f t="shared" si="43"/>
        <v>0</v>
      </c>
      <c r="L103" s="9">
        <f t="shared" si="43"/>
        <v>0</v>
      </c>
      <c r="M103" s="9">
        <f t="shared" si="43"/>
        <v>0</v>
      </c>
      <c r="N103" s="9">
        <f t="shared" si="43"/>
        <v>0</v>
      </c>
      <c r="O103" s="9">
        <f t="shared" si="43"/>
        <v>0</v>
      </c>
      <c r="P103" s="9">
        <f t="shared" si="43"/>
        <v>0</v>
      </c>
      <c r="Q103" s="9">
        <f t="shared" si="43"/>
        <v>0</v>
      </c>
    </row>
    <row r="104" spans="1:17" ht="13" x14ac:dyDescent="0.4">
      <c r="A104" s="2" t="s">
        <v>19</v>
      </c>
      <c r="C104" s="16">
        <f>(C87-C86)*C89*C101</f>
        <v>0</v>
      </c>
      <c r="D104" s="16">
        <f t="shared" ref="D104:Q104" si="44">(D87-D86)*D89*D101</f>
        <v>0</v>
      </c>
      <c r="E104" s="16">
        <f t="shared" si="44"/>
        <v>0</v>
      </c>
      <c r="F104" s="16">
        <f t="shared" si="44"/>
        <v>2300</v>
      </c>
      <c r="G104" s="16">
        <f t="shared" si="44"/>
        <v>2300</v>
      </c>
      <c r="H104" s="16">
        <f t="shared" si="44"/>
        <v>2300</v>
      </c>
      <c r="I104" s="16">
        <f t="shared" si="44"/>
        <v>2300</v>
      </c>
      <c r="J104" s="16">
        <f t="shared" si="44"/>
        <v>2300</v>
      </c>
      <c r="K104" s="16">
        <f t="shared" si="44"/>
        <v>2300</v>
      </c>
      <c r="L104" s="16">
        <f t="shared" si="44"/>
        <v>2300</v>
      </c>
      <c r="M104" s="16">
        <f t="shared" si="44"/>
        <v>2300</v>
      </c>
      <c r="N104" s="16">
        <f t="shared" si="44"/>
        <v>2300</v>
      </c>
      <c r="O104" s="16">
        <f t="shared" si="44"/>
        <v>2300</v>
      </c>
      <c r="P104" s="16">
        <f t="shared" si="44"/>
        <v>2300</v>
      </c>
      <c r="Q104" s="16">
        <f t="shared" si="44"/>
        <v>2300</v>
      </c>
    </row>
    <row r="105" spans="1:17" ht="13" x14ac:dyDescent="0.4">
      <c r="A105" s="2" t="s">
        <v>35</v>
      </c>
      <c r="C105" s="17">
        <f>SUM(C103:C104)</f>
        <v>0</v>
      </c>
      <c r="D105" s="17">
        <f t="shared" ref="D105:Q105" si="45">SUM(D103:D104)</f>
        <v>0</v>
      </c>
      <c r="E105" s="17">
        <f t="shared" si="45"/>
        <v>1150</v>
      </c>
      <c r="F105" s="17">
        <f t="shared" si="45"/>
        <v>2300</v>
      </c>
      <c r="G105" s="17">
        <f t="shared" si="45"/>
        <v>2300</v>
      </c>
      <c r="H105" s="17">
        <f t="shared" si="45"/>
        <v>2300</v>
      </c>
      <c r="I105" s="17">
        <f t="shared" si="45"/>
        <v>2300</v>
      </c>
      <c r="J105" s="17">
        <f t="shared" si="45"/>
        <v>2300</v>
      </c>
      <c r="K105" s="17">
        <f t="shared" si="45"/>
        <v>2300</v>
      </c>
      <c r="L105" s="17">
        <f t="shared" si="45"/>
        <v>2300</v>
      </c>
      <c r="M105" s="17">
        <f t="shared" si="45"/>
        <v>2300</v>
      </c>
      <c r="N105" s="17">
        <f t="shared" si="45"/>
        <v>2300</v>
      </c>
      <c r="O105" s="17">
        <f t="shared" si="45"/>
        <v>2300</v>
      </c>
      <c r="P105" s="17">
        <f t="shared" si="45"/>
        <v>2300</v>
      </c>
      <c r="Q105" s="17">
        <f t="shared" si="45"/>
        <v>2300</v>
      </c>
    </row>
    <row r="107" spans="1:17" ht="13" x14ac:dyDescent="0.4">
      <c r="A107" s="2" t="s">
        <v>36</v>
      </c>
      <c r="C107" s="17">
        <f>C99+C105</f>
        <v>0</v>
      </c>
      <c r="D107" s="17">
        <f t="shared" ref="D107:Q107" si="46">D99+D105</f>
        <v>0</v>
      </c>
      <c r="E107" s="17">
        <f t="shared" si="46"/>
        <v>2068.7299814399998</v>
      </c>
      <c r="F107" s="17">
        <f t="shared" si="46"/>
        <v>4137.4599628799997</v>
      </c>
      <c r="G107" s="17">
        <f t="shared" si="46"/>
        <v>4137.4599628799997</v>
      </c>
      <c r="H107" s="17">
        <f t="shared" si="46"/>
        <v>4137.4599628799997</v>
      </c>
      <c r="I107" s="17">
        <f t="shared" si="46"/>
        <v>4137.4599628799997</v>
      </c>
      <c r="J107" s="17">
        <f t="shared" si="46"/>
        <v>4137.4599628799997</v>
      </c>
      <c r="K107" s="17">
        <f t="shared" si="46"/>
        <v>4137.4599628799997</v>
      </c>
      <c r="L107" s="17">
        <f t="shared" si="46"/>
        <v>4137.4599628799997</v>
      </c>
      <c r="M107" s="17">
        <f t="shared" si="46"/>
        <v>4137.4599628799997</v>
      </c>
      <c r="N107" s="17">
        <f t="shared" si="46"/>
        <v>4137.4599628799997</v>
      </c>
      <c r="O107" s="17">
        <f t="shared" si="46"/>
        <v>4137.4599628799997</v>
      </c>
      <c r="P107" s="17">
        <f t="shared" si="46"/>
        <v>4137.4599628799997</v>
      </c>
      <c r="Q107" s="17">
        <f t="shared" si="46"/>
        <v>4137.4599628799997</v>
      </c>
    </row>
    <row r="109" spans="1:17" x14ac:dyDescent="0.25">
      <c r="A109" s="7" t="s">
        <v>37</v>
      </c>
    </row>
    <row r="110" spans="1:17" x14ac:dyDescent="0.25">
      <c r="A110" s="2" t="s">
        <v>6</v>
      </c>
      <c r="C110" s="8">
        <v>0</v>
      </c>
      <c r="D110" s="8">
        <v>1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</row>
    <row r="111" spans="1:17" x14ac:dyDescent="0.25">
      <c r="A111" s="2" t="s">
        <v>7</v>
      </c>
      <c r="C111" s="9">
        <f>B111+C110</f>
        <v>0</v>
      </c>
      <c r="D111" s="9">
        <f t="shared" ref="D111:Q111" si="47">C111+D110</f>
        <v>1</v>
      </c>
      <c r="E111" s="9">
        <f t="shared" si="47"/>
        <v>1</v>
      </c>
      <c r="F111" s="9">
        <f t="shared" si="47"/>
        <v>1</v>
      </c>
      <c r="G111" s="9">
        <f t="shared" si="47"/>
        <v>1</v>
      </c>
      <c r="H111" s="9">
        <f t="shared" si="47"/>
        <v>1</v>
      </c>
      <c r="I111" s="9">
        <f t="shared" si="47"/>
        <v>1</v>
      </c>
      <c r="J111" s="9">
        <f t="shared" si="47"/>
        <v>1</v>
      </c>
      <c r="K111" s="9">
        <f t="shared" si="47"/>
        <v>1</v>
      </c>
      <c r="L111" s="9">
        <f t="shared" si="47"/>
        <v>1</v>
      </c>
      <c r="M111" s="9">
        <f t="shared" si="47"/>
        <v>1</v>
      </c>
      <c r="N111" s="9">
        <f t="shared" si="47"/>
        <v>1</v>
      </c>
      <c r="O111" s="9">
        <f t="shared" si="47"/>
        <v>1</v>
      </c>
      <c r="P111" s="9">
        <f t="shared" si="47"/>
        <v>1</v>
      </c>
      <c r="Q111" s="9">
        <f t="shared" si="47"/>
        <v>1</v>
      </c>
    </row>
    <row r="113" spans="1:17" x14ac:dyDescent="0.25">
      <c r="A113" s="2" t="s">
        <v>24</v>
      </c>
      <c r="C113" s="8">
        <v>2320</v>
      </c>
      <c r="D113" s="9">
        <f>C113</f>
        <v>2320</v>
      </c>
      <c r="E113" s="9">
        <f t="shared" ref="E113:L113" si="48">D113</f>
        <v>2320</v>
      </c>
      <c r="F113" s="9">
        <f t="shared" si="48"/>
        <v>2320</v>
      </c>
      <c r="G113" s="9">
        <f t="shared" si="48"/>
        <v>2320</v>
      </c>
      <c r="H113" s="9">
        <f t="shared" si="48"/>
        <v>2320</v>
      </c>
      <c r="I113" s="9">
        <f t="shared" si="48"/>
        <v>2320</v>
      </c>
      <c r="J113" s="9">
        <f t="shared" si="48"/>
        <v>2320</v>
      </c>
      <c r="K113" s="9">
        <f t="shared" si="48"/>
        <v>2320</v>
      </c>
      <c r="L113" s="9">
        <f t="shared" si="48"/>
        <v>2320</v>
      </c>
      <c r="M113" s="9">
        <v>2320</v>
      </c>
      <c r="N113" s="9">
        <v>2320</v>
      </c>
      <c r="O113" s="9">
        <v>2320</v>
      </c>
      <c r="P113" s="9">
        <v>2320</v>
      </c>
      <c r="Q113" s="9">
        <v>2320</v>
      </c>
    </row>
    <row r="114" spans="1:17" x14ac:dyDescent="0.25">
      <c r="A114" s="2" t="s">
        <v>9</v>
      </c>
      <c r="C114" s="8">
        <v>40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x14ac:dyDescent="0.25"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x14ac:dyDescent="0.25">
      <c r="A116" s="2" t="s">
        <v>10</v>
      </c>
    </row>
    <row r="117" spans="1:17" x14ac:dyDescent="0.25">
      <c r="A117" s="2" t="s">
        <v>11</v>
      </c>
      <c r="C117" s="18">
        <v>943.68</v>
      </c>
      <c r="D117" s="18">
        <v>943.68</v>
      </c>
      <c r="E117" s="18">
        <v>943.68</v>
      </c>
      <c r="F117" s="18">
        <v>943.68</v>
      </c>
      <c r="G117" s="18">
        <v>943.68</v>
      </c>
      <c r="H117" s="18">
        <v>943.68</v>
      </c>
      <c r="I117" s="18">
        <v>943.68</v>
      </c>
      <c r="J117" s="18">
        <v>943.68</v>
      </c>
      <c r="K117" s="18">
        <v>943.68</v>
      </c>
      <c r="L117" s="18">
        <v>943.68</v>
      </c>
      <c r="M117" s="18">
        <v>943.68</v>
      </c>
      <c r="N117" s="18">
        <v>943.68</v>
      </c>
      <c r="O117" s="18">
        <v>943.68</v>
      </c>
      <c r="P117" s="18">
        <v>943.68</v>
      </c>
      <c r="Q117" s="18">
        <v>943.68</v>
      </c>
    </row>
    <row r="118" spans="1:17" ht="13" x14ac:dyDescent="0.4">
      <c r="A118" s="2" t="s">
        <v>25</v>
      </c>
      <c r="C118" s="15">
        <v>236.33423266751996</v>
      </c>
      <c r="D118" s="15">
        <v>236.33423266751996</v>
      </c>
      <c r="E118" s="15">
        <v>236.33423266751996</v>
      </c>
      <c r="F118" s="15">
        <v>236.33423266751996</v>
      </c>
      <c r="G118" s="15">
        <v>236.33423266751996</v>
      </c>
      <c r="H118" s="15">
        <v>236.33423266751996</v>
      </c>
      <c r="I118" s="15">
        <v>236.33423266751996</v>
      </c>
      <c r="J118" s="15">
        <v>236.33423266751996</v>
      </c>
      <c r="K118" s="15">
        <v>236.33423266751996</v>
      </c>
      <c r="L118" s="15">
        <v>236.33423266751996</v>
      </c>
      <c r="M118" s="15">
        <v>236.33423266751996</v>
      </c>
      <c r="N118" s="15">
        <v>236.33423266751996</v>
      </c>
      <c r="O118" s="15">
        <v>236.33423266751996</v>
      </c>
      <c r="P118" s="15">
        <v>236.33423266751996</v>
      </c>
      <c r="Q118" s="15">
        <v>236.33423266751996</v>
      </c>
    </row>
    <row r="119" spans="1:17" x14ac:dyDescent="0.25">
      <c r="A119" s="2" t="s">
        <v>13</v>
      </c>
      <c r="C119" s="21">
        <f>SUM(C117:C118)</f>
        <v>1180.01423266752</v>
      </c>
      <c r="D119" s="21">
        <f t="shared" ref="D119:Q119" si="49">SUM(D117:D118)</f>
        <v>1180.01423266752</v>
      </c>
      <c r="E119" s="21">
        <f t="shared" si="49"/>
        <v>1180.01423266752</v>
      </c>
      <c r="F119" s="21">
        <f t="shared" si="49"/>
        <v>1180.01423266752</v>
      </c>
      <c r="G119" s="21">
        <f t="shared" si="49"/>
        <v>1180.01423266752</v>
      </c>
      <c r="H119" s="21">
        <f t="shared" si="49"/>
        <v>1180.01423266752</v>
      </c>
      <c r="I119" s="21">
        <f t="shared" si="49"/>
        <v>1180.01423266752</v>
      </c>
      <c r="J119" s="21">
        <f t="shared" si="49"/>
        <v>1180.01423266752</v>
      </c>
      <c r="K119" s="21">
        <f t="shared" si="49"/>
        <v>1180.01423266752</v>
      </c>
      <c r="L119" s="21">
        <f t="shared" si="49"/>
        <v>1180.01423266752</v>
      </c>
      <c r="M119" s="21">
        <f t="shared" si="49"/>
        <v>1180.01423266752</v>
      </c>
      <c r="N119" s="21">
        <f t="shared" si="49"/>
        <v>1180.01423266752</v>
      </c>
      <c r="O119" s="21">
        <f t="shared" si="49"/>
        <v>1180.01423266752</v>
      </c>
      <c r="P119" s="21">
        <f t="shared" si="49"/>
        <v>1180.01423266752</v>
      </c>
      <c r="Q119" s="21">
        <f t="shared" si="49"/>
        <v>1180.01423266752</v>
      </c>
    </row>
    <row r="121" spans="1:17" x14ac:dyDescent="0.25">
      <c r="A121" s="2" t="s">
        <v>14</v>
      </c>
      <c r="C121" s="9">
        <f>C110 * C119 * 0.5</f>
        <v>0</v>
      </c>
      <c r="D121" s="9">
        <f t="shared" ref="D121:Q121" si="50">D110 * D119 * 0.5</f>
        <v>590.00711633376</v>
      </c>
      <c r="E121" s="9">
        <f t="shared" si="50"/>
        <v>0</v>
      </c>
      <c r="F121" s="9">
        <f t="shared" si="50"/>
        <v>0</v>
      </c>
      <c r="G121" s="9">
        <f t="shared" si="50"/>
        <v>0</v>
      </c>
      <c r="H121" s="9">
        <f t="shared" si="50"/>
        <v>0</v>
      </c>
      <c r="I121" s="9">
        <f t="shared" si="50"/>
        <v>0</v>
      </c>
      <c r="J121" s="9">
        <f t="shared" si="50"/>
        <v>0</v>
      </c>
      <c r="K121" s="9">
        <f t="shared" si="50"/>
        <v>0</v>
      </c>
      <c r="L121" s="9">
        <f t="shared" si="50"/>
        <v>0</v>
      </c>
      <c r="M121" s="9">
        <f t="shared" si="50"/>
        <v>0</v>
      </c>
      <c r="N121" s="9">
        <f t="shared" si="50"/>
        <v>0</v>
      </c>
      <c r="O121" s="9">
        <f t="shared" si="50"/>
        <v>0</v>
      </c>
      <c r="P121" s="9">
        <f t="shared" si="50"/>
        <v>0</v>
      </c>
      <c r="Q121" s="9">
        <f t="shared" si="50"/>
        <v>0</v>
      </c>
    </row>
    <row r="122" spans="1:17" ht="13" x14ac:dyDescent="0.4">
      <c r="A122" s="2" t="s">
        <v>15</v>
      </c>
      <c r="C122" s="16">
        <f>(C111-C110) * C119</f>
        <v>0</v>
      </c>
      <c r="D122" s="16">
        <f t="shared" ref="D122:Q122" si="51">(D111-D110) * D119</f>
        <v>0</v>
      </c>
      <c r="E122" s="16">
        <f t="shared" si="51"/>
        <v>1180.01423266752</v>
      </c>
      <c r="F122" s="16">
        <f t="shared" si="51"/>
        <v>1180.01423266752</v>
      </c>
      <c r="G122" s="16">
        <f t="shared" si="51"/>
        <v>1180.01423266752</v>
      </c>
      <c r="H122" s="16">
        <f t="shared" si="51"/>
        <v>1180.01423266752</v>
      </c>
      <c r="I122" s="16">
        <f t="shared" si="51"/>
        <v>1180.01423266752</v>
      </c>
      <c r="J122" s="16">
        <f t="shared" si="51"/>
        <v>1180.01423266752</v>
      </c>
      <c r="K122" s="16">
        <f t="shared" si="51"/>
        <v>1180.01423266752</v>
      </c>
      <c r="L122" s="16">
        <f t="shared" si="51"/>
        <v>1180.01423266752</v>
      </c>
      <c r="M122" s="16">
        <f t="shared" si="51"/>
        <v>1180.01423266752</v>
      </c>
      <c r="N122" s="16">
        <f t="shared" si="51"/>
        <v>1180.01423266752</v>
      </c>
      <c r="O122" s="16">
        <f t="shared" si="51"/>
        <v>1180.01423266752</v>
      </c>
      <c r="P122" s="16">
        <f t="shared" si="51"/>
        <v>1180.01423266752</v>
      </c>
      <c r="Q122" s="16">
        <f t="shared" si="51"/>
        <v>1180.01423266752</v>
      </c>
    </row>
    <row r="123" spans="1:17" ht="13" x14ac:dyDescent="0.4">
      <c r="A123" s="2" t="s">
        <v>38</v>
      </c>
      <c r="C123" s="17">
        <f>SUM(C121:C122)</f>
        <v>0</v>
      </c>
      <c r="D123" s="17">
        <f t="shared" ref="D123:Q123" si="52">SUM(D121:D122)</f>
        <v>590.00711633376</v>
      </c>
      <c r="E123" s="17">
        <f t="shared" si="52"/>
        <v>1180.01423266752</v>
      </c>
      <c r="F123" s="17">
        <f t="shared" si="52"/>
        <v>1180.01423266752</v>
      </c>
      <c r="G123" s="17">
        <f t="shared" si="52"/>
        <v>1180.01423266752</v>
      </c>
      <c r="H123" s="17">
        <f t="shared" si="52"/>
        <v>1180.01423266752</v>
      </c>
      <c r="I123" s="17">
        <f t="shared" si="52"/>
        <v>1180.01423266752</v>
      </c>
      <c r="J123" s="17">
        <f t="shared" si="52"/>
        <v>1180.01423266752</v>
      </c>
      <c r="K123" s="17">
        <f t="shared" si="52"/>
        <v>1180.01423266752</v>
      </c>
      <c r="L123" s="17">
        <f t="shared" si="52"/>
        <v>1180.01423266752</v>
      </c>
      <c r="M123" s="17">
        <f t="shared" si="52"/>
        <v>1180.01423266752</v>
      </c>
      <c r="N123" s="17">
        <f t="shared" si="52"/>
        <v>1180.01423266752</v>
      </c>
      <c r="O123" s="17">
        <f t="shared" si="52"/>
        <v>1180.01423266752</v>
      </c>
      <c r="P123" s="17">
        <f t="shared" si="52"/>
        <v>1180.01423266752</v>
      </c>
      <c r="Q123" s="17">
        <f t="shared" si="52"/>
        <v>1180.01423266752</v>
      </c>
    </row>
    <row r="124" spans="1:17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x14ac:dyDescent="0.25">
      <c r="A125" s="2" t="s">
        <v>17</v>
      </c>
      <c r="C125" s="18">
        <v>0.23</v>
      </c>
      <c r="D125" s="18">
        <f>C125</f>
        <v>0.23</v>
      </c>
      <c r="E125" s="18">
        <f t="shared" ref="E125:Q125" si="53">D125</f>
        <v>0.23</v>
      </c>
      <c r="F125" s="18">
        <f t="shared" si="53"/>
        <v>0.23</v>
      </c>
      <c r="G125" s="18">
        <f t="shared" si="53"/>
        <v>0.23</v>
      </c>
      <c r="H125" s="18">
        <f t="shared" si="53"/>
        <v>0.23</v>
      </c>
      <c r="I125" s="18">
        <f t="shared" si="53"/>
        <v>0.23</v>
      </c>
      <c r="J125" s="18">
        <f t="shared" si="53"/>
        <v>0.23</v>
      </c>
      <c r="K125" s="18">
        <f t="shared" si="53"/>
        <v>0.23</v>
      </c>
      <c r="L125" s="18">
        <f t="shared" si="53"/>
        <v>0.23</v>
      </c>
      <c r="M125" s="18">
        <f t="shared" si="53"/>
        <v>0.23</v>
      </c>
      <c r="N125" s="18">
        <f t="shared" si="53"/>
        <v>0.23</v>
      </c>
      <c r="O125" s="18">
        <f t="shared" si="53"/>
        <v>0.23</v>
      </c>
      <c r="P125" s="18">
        <f t="shared" si="53"/>
        <v>0.23</v>
      </c>
      <c r="Q125" s="18">
        <f t="shared" si="53"/>
        <v>0.23</v>
      </c>
    </row>
    <row r="126" spans="1:17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 x14ac:dyDescent="0.25">
      <c r="A127" s="2" t="s">
        <v>18</v>
      </c>
      <c r="C127" s="9">
        <f>C110*C113*C125*0.5</f>
        <v>0</v>
      </c>
      <c r="D127" s="9">
        <f t="shared" ref="D127:Q127" si="54">D110*D113*D125*0.5</f>
        <v>266.8</v>
      </c>
      <c r="E127" s="9">
        <f t="shared" si="54"/>
        <v>0</v>
      </c>
      <c r="F127" s="9">
        <f t="shared" si="54"/>
        <v>0</v>
      </c>
      <c r="G127" s="9">
        <f t="shared" si="54"/>
        <v>0</v>
      </c>
      <c r="H127" s="9">
        <f t="shared" si="54"/>
        <v>0</v>
      </c>
      <c r="I127" s="9">
        <f t="shared" si="54"/>
        <v>0</v>
      </c>
      <c r="J127" s="9">
        <f t="shared" si="54"/>
        <v>0</v>
      </c>
      <c r="K127" s="9">
        <f t="shared" si="54"/>
        <v>0</v>
      </c>
      <c r="L127" s="9">
        <f t="shared" si="54"/>
        <v>0</v>
      </c>
      <c r="M127" s="9">
        <f t="shared" si="54"/>
        <v>0</v>
      </c>
      <c r="N127" s="9">
        <f t="shared" si="54"/>
        <v>0</v>
      </c>
      <c r="O127" s="9">
        <f t="shared" si="54"/>
        <v>0</v>
      </c>
      <c r="P127" s="9">
        <f t="shared" si="54"/>
        <v>0</v>
      </c>
      <c r="Q127" s="9">
        <f t="shared" si="54"/>
        <v>0</v>
      </c>
    </row>
    <row r="128" spans="1:17" ht="13" x14ac:dyDescent="0.4">
      <c r="A128" s="2" t="s">
        <v>19</v>
      </c>
      <c r="C128" s="16">
        <f>(C111-C110)*C113*C125</f>
        <v>0</v>
      </c>
      <c r="D128" s="16">
        <f t="shared" ref="D128:Q128" si="55">(D111-D110)*D113*D125</f>
        <v>0</v>
      </c>
      <c r="E128" s="16">
        <f t="shared" si="55"/>
        <v>533.6</v>
      </c>
      <c r="F128" s="16">
        <f t="shared" si="55"/>
        <v>533.6</v>
      </c>
      <c r="G128" s="16">
        <f t="shared" si="55"/>
        <v>533.6</v>
      </c>
      <c r="H128" s="16">
        <f t="shared" si="55"/>
        <v>533.6</v>
      </c>
      <c r="I128" s="16">
        <f t="shared" si="55"/>
        <v>533.6</v>
      </c>
      <c r="J128" s="16">
        <f t="shared" si="55"/>
        <v>533.6</v>
      </c>
      <c r="K128" s="16">
        <f t="shared" si="55"/>
        <v>533.6</v>
      </c>
      <c r="L128" s="16">
        <f t="shared" si="55"/>
        <v>533.6</v>
      </c>
      <c r="M128" s="16">
        <f t="shared" si="55"/>
        <v>533.6</v>
      </c>
      <c r="N128" s="16">
        <f t="shared" si="55"/>
        <v>533.6</v>
      </c>
      <c r="O128" s="16">
        <f t="shared" si="55"/>
        <v>533.6</v>
      </c>
      <c r="P128" s="16">
        <f t="shared" si="55"/>
        <v>533.6</v>
      </c>
      <c r="Q128" s="16">
        <f t="shared" si="55"/>
        <v>533.6</v>
      </c>
    </row>
    <row r="129" spans="1:17" ht="13" x14ac:dyDescent="0.4">
      <c r="A129" s="2" t="s">
        <v>39</v>
      </c>
      <c r="C129" s="17">
        <f>SUM(C127:C128)</f>
        <v>0</v>
      </c>
      <c r="D129" s="17">
        <f t="shared" ref="D129:Q129" si="56">SUM(D127:D128)</f>
        <v>266.8</v>
      </c>
      <c r="E129" s="17">
        <f t="shared" si="56"/>
        <v>533.6</v>
      </c>
      <c r="F129" s="17">
        <f t="shared" si="56"/>
        <v>533.6</v>
      </c>
      <c r="G129" s="17">
        <f t="shared" si="56"/>
        <v>533.6</v>
      </c>
      <c r="H129" s="17">
        <f t="shared" si="56"/>
        <v>533.6</v>
      </c>
      <c r="I129" s="17">
        <f t="shared" si="56"/>
        <v>533.6</v>
      </c>
      <c r="J129" s="17">
        <f t="shared" si="56"/>
        <v>533.6</v>
      </c>
      <c r="K129" s="17">
        <f t="shared" si="56"/>
        <v>533.6</v>
      </c>
      <c r="L129" s="17">
        <f t="shared" si="56"/>
        <v>533.6</v>
      </c>
      <c r="M129" s="17">
        <f t="shared" si="56"/>
        <v>533.6</v>
      </c>
      <c r="N129" s="17">
        <f t="shared" si="56"/>
        <v>533.6</v>
      </c>
      <c r="O129" s="17">
        <f t="shared" si="56"/>
        <v>533.6</v>
      </c>
      <c r="P129" s="17">
        <f t="shared" si="56"/>
        <v>533.6</v>
      </c>
      <c r="Q129" s="17">
        <f t="shared" si="56"/>
        <v>533.6</v>
      </c>
    </row>
    <row r="131" spans="1:17" ht="13" x14ac:dyDescent="0.4">
      <c r="A131" s="2" t="s">
        <v>40</v>
      </c>
      <c r="C131" s="17">
        <f>C123+C129</f>
        <v>0</v>
      </c>
      <c r="D131" s="17">
        <f t="shared" ref="D131:Q131" si="57">D123+D129</f>
        <v>856.80711633375995</v>
      </c>
      <c r="E131" s="17">
        <f t="shared" si="57"/>
        <v>1713.6142326675199</v>
      </c>
      <c r="F131" s="17">
        <f t="shared" si="57"/>
        <v>1713.6142326675199</v>
      </c>
      <c r="G131" s="17">
        <f t="shared" si="57"/>
        <v>1713.6142326675199</v>
      </c>
      <c r="H131" s="17">
        <f t="shared" si="57"/>
        <v>1713.6142326675199</v>
      </c>
      <c r="I131" s="17">
        <f t="shared" si="57"/>
        <v>1713.6142326675199</v>
      </c>
      <c r="J131" s="17">
        <f t="shared" si="57"/>
        <v>1713.6142326675199</v>
      </c>
      <c r="K131" s="17">
        <f t="shared" si="57"/>
        <v>1713.6142326675199</v>
      </c>
      <c r="L131" s="17">
        <f t="shared" si="57"/>
        <v>1713.6142326675199</v>
      </c>
      <c r="M131" s="17">
        <f t="shared" si="57"/>
        <v>1713.6142326675199</v>
      </c>
      <c r="N131" s="17">
        <f t="shared" si="57"/>
        <v>1713.6142326675199</v>
      </c>
      <c r="O131" s="17">
        <f t="shared" si="57"/>
        <v>1713.6142326675199</v>
      </c>
      <c r="P131" s="17">
        <f t="shared" si="57"/>
        <v>1713.6142326675199</v>
      </c>
      <c r="Q131" s="17">
        <f t="shared" si="57"/>
        <v>1713.6142326675199</v>
      </c>
    </row>
    <row r="135" spans="1:17" x14ac:dyDescent="0.25">
      <c r="A135" s="7" t="s">
        <v>41</v>
      </c>
    </row>
    <row r="136" spans="1:17" x14ac:dyDescent="0.25">
      <c r="A136" s="2" t="s">
        <v>6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</row>
    <row r="137" spans="1:17" x14ac:dyDescent="0.25">
      <c r="A137" s="2" t="s">
        <v>7</v>
      </c>
      <c r="C137" s="9">
        <f>B137+C136</f>
        <v>0</v>
      </c>
      <c r="D137" s="9">
        <f t="shared" ref="D137:Q137" si="58">C137+D136</f>
        <v>1</v>
      </c>
      <c r="E137" s="9">
        <f t="shared" si="58"/>
        <v>1</v>
      </c>
      <c r="F137" s="9">
        <f t="shared" si="58"/>
        <v>1</v>
      </c>
      <c r="G137" s="9">
        <f t="shared" si="58"/>
        <v>1</v>
      </c>
      <c r="H137" s="9">
        <f t="shared" si="58"/>
        <v>1</v>
      </c>
      <c r="I137" s="9">
        <f t="shared" si="58"/>
        <v>1</v>
      </c>
      <c r="J137" s="9">
        <f t="shared" si="58"/>
        <v>1</v>
      </c>
      <c r="K137" s="9">
        <f t="shared" si="58"/>
        <v>1</v>
      </c>
      <c r="L137" s="9">
        <f t="shared" si="58"/>
        <v>1</v>
      </c>
      <c r="M137" s="9">
        <f t="shared" si="58"/>
        <v>1</v>
      </c>
      <c r="N137" s="9">
        <f t="shared" si="58"/>
        <v>1</v>
      </c>
      <c r="O137" s="9">
        <f t="shared" si="58"/>
        <v>1</v>
      </c>
      <c r="P137" s="9">
        <f t="shared" si="58"/>
        <v>1</v>
      </c>
      <c r="Q137" s="9">
        <f t="shared" si="58"/>
        <v>1</v>
      </c>
    </row>
    <row r="139" spans="1:17" x14ac:dyDescent="0.25">
      <c r="A139" s="2" t="s">
        <v>24</v>
      </c>
      <c r="C139" s="8">
        <v>11016</v>
      </c>
      <c r="D139" s="9">
        <f>C139</f>
        <v>11016</v>
      </c>
      <c r="E139" s="9">
        <f t="shared" ref="E139:Q139" si="59">D139</f>
        <v>11016</v>
      </c>
      <c r="F139" s="9">
        <f t="shared" si="59"/>
        <v>11016</v>
      </c>
      <c r="G139" s="9">
        <f t="shared" si="59"/>
        <v>11016</v>
      </c>
      <c r="H139" s="9">
        <f t="shared" si="59"/>
        <v>11016</v>
      </c>
      <c r="I139" s="9">
        <f t="shared" si="59"/>
        <v>11016</v>
      </c>
      <c r="J139" s="9">
        <f t="shared" si="59"/>
        <v>11016</v>
      </c>
      <c r="K139" s="9">
        <f t="shared" si="59"/>
        <v>11016</v>
      </c>
      <c r="L139" s="9">
        <f t="shared" si="59"/>
        <v>11016</v>
      </c>
      <c r="M139" s="9">
        <f t="shared" si="59"/>
        <v>11016</v>
      </c>
      <c r="N139" s="9">
        <f t="shared" si="59"/>
        <v>11016</v>
      </c>
      <c r="O139" s="9">
        <f t="shared" si="59"/>
        <v>11016</v>
      </c>
      <c r="P139" s="9">
        <f t="shared" si="59"/>
        <v>11016</v>
      </c>
      <c r="Q139" s="9">
        <f t="shared" si="59"/>
        <v>11016</v>
      </c>
    </row>
    <row r="140" spans="1:17" x14ac:dyDescent="0.25">
      <c r="A140" s="2" t="s">
        <v>9</v>
      </c>
      <c r="C140" s="8">
        <v>40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x14ac:dyDescent="0.25"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x14ac:dyDescent="0.25">
      <c r="A142" s="2" t="s">
        <v>10</v>
      </c>
    </row>
    <row r="143" spans="1:17" x14ac:dyDescent="0.25">
      <c r="A143" s="2" t="s">
        <v>11</v>
      </c>
      <c r="C143" s="18">
        <v>943.68</v>
      </c>
      <c r="D143" s="18">
        <v>943.68</v>
      </c>
      <c r="E143" s="18">
        <v>943.68</v>
      </c>
      <c r="F143" s="18">
        <v>943.68</v>
      </c>
      <c r="G143" s="18">
        <v>943.68</v>
      </c>
      <c r="H143" s="18">
        <v>943.68</v>
      </c>
      <c r="I143" s="18">
        <v>943.68</v>
      </c>
      <c r="J143" s="18">
        <v>943.68</v>
      </c>
      <c r="K143" s="18">
        <v>943.68</v>
      </c>
      <c r="L143" s="18">
        <v>943.68</v>
      </c>
      <c r="M143" s="18">
        <v>943.68</v>
      </c>
      <c r="N143" s="18">
        <v>943.68</v>
      </c>
      <c r="O143" s="18">
        <v>943.68</v>
      </c>
      <c r="P143" s="18">
        <v>943.68</v>
      </c>
      <c r="Q143" s="18">
        <v>943.68</v>
      </c>
    </row>
    <row r="144" spans="1:17" ht="13" x14ac:dyDescent="0.4">
      <c r="A144" s="2" t="s">
        <v>12</v>
      </c>
      <c r="C144" s="15">
        <v>970.28589465337598</v>
      </c>
      <c r="D144" s="15">
        <v>970.28589465337598</v>
      </c>
      <c r="E144" s="15">
        <v>970.28589465337598</v>
      </c>
      <c r="F144" s="15">
        <v>970.28589465337598</v>
      </c>
      <c r="G144" s="15">
        <v>970.28589465337598</v>
      </c>
      <c r="H144" s="15">
        <v>970.28589465337598</v>
      </c>
      <c r="I144" s="15">
        <v>970.28589465337598</v>
      </c>
      <c r="J144" s="15">
        <v>970.28589465337598</v>
      </c>
      <c r="K144" s="15">
        <v>970.28589465337598</v>
      </c>
      <c r="L144" s="15">
        <v>970.28589465337598</v>
      </c>
      <c r="M144" s="15">
        <v>970.28589465337598</v>
      </c>
      <c r="N144" s="15">
        <v>970.28589465337598</v>
      </c>
      <c r="O144" s="15">
        <v>970.28589465337598</v>
      </c>
      <c r="P144" s="15">
        <v>970.28589465337598</v>
      </c>
      <c r="Q144" s="15">
        <v>970.28589465337598</v>
      </c>
    </row>
    <row r="145" spans="1:17" x14ac:dyDescent="0.25">
      <c r="A145" s="2" t="s">
        <v>13</v>
      </c>
      <c r="C145" s="21">
        <f>SUM(C143:C144)</f>
        <v>1913.9658946533759</v>
      </c>
      <c r="D145" s="21">
        <f t="shared" ref="D145:Q145" si="60">SUM(D143:D144)</f>
        <v>1913.9658946533759</v>
      </c>
      <c r="E145" s="21">
        <f t="shared" si="60"/>
        <v>1913.9658946533759</v>
      </c>
      <c r="F145" s="21">
        <f t="shared" si="60"/>
        <v>1913.9658946533759</v>
      </c>
      <c r="G145" s="21">
        <f t="shared" si="60"/>
        <v>1913.9658946533759</v>
      </c>
      <c r="H145" s="21">
        <f t="shared" si="60"/>
        <v>1913.9658946533759</v>
      </c>
      <c r="I145" s="21">
        <f t="shared" si="60"/>
        <v>1913.9658946533759</v>
      </c>
      <c r="J145" s="21">
        <f t="shared" si="60"/>
        <v>1913.9658946533759</v>
      </c>
      <c r="K145" s="21">
        <f t="shared" si="60"/>
        <v>1913.9658946533759</v>
      </c>
      <c r="L145" s="21">
        <f t="shared" si="60"/>
        <v>1913.9658946533759</v>
      </c>
      <c r="M145" s="21">
        <f t="shared" si="60"/>
        <v>1913.9658946533759</v>
      </c>
      <c r="N145" s="21">
        <f t="shared" si="60"/>
        <v>1913.9658946533759</v>
      </c>
      <c r="O145" s="21">
        <f t="shared" si="60"/>
        <v>1913.9658946533759</v>
      </c>
      <c r="P145" s="21">
        <f t="shared" si="60"/>
        <v>1913.9658946533759</v>
      </c>
      <c r="Q145" s="21">
        <f t="shared" si="60"/>
        <v>1913.9658946533759</v>
      </c>
    </row>
    <row r="147" spans="1:17" x14ac:dyDescent="0.25">
      <c r="A147" s="2" t="s">
        <v>14</v>
      </c>
      <c r="C147" s="9">
        <f>C136 * C145 * 0.5</f>
        <v>0</v>
      </c>
      <c r="D147" s="9">
        <f t="shared" ref="D147:Q147" si="61">D136 * D145 * 0.5</f>
        <v>956.98294732668796</v>
      </c>
      <c r="E147" s="9">
        <f t="shared" si="61"/>
        <v>0</v>
      </c>
      <c r="F147" s="9">
        <f t="shared" si="61"/>
        <v>0</v>
      </c>
      <c r="G147" s="9">
        <f t="shared" si="61"/>
        <v>0</v>
      </c>
      <c r="H147" s="9">
        <f t="shared" si="61"/>
        <v>0</v>
      </c>
      <c r="I147" s="9">
        <f t="shared" si="61"/>
        <v>0</v>
      </c>
      <c r="J147" s="9">
        <f t="shared" si="61"/>
        <v>0</v>
      </c>
      <c r="K147" s="9">
        <f t="shared" si="61"/>
        <v>0</v>
      </c>
      <c r="L147" s="9">
        <f t="shared" si="61"/>
        <v>0</v>
      </c>
      <c r="M147" s="9">
        <f t="shared" si="61"/>
        <v>0</v>
      </c>
      <c r="N147" s="9">
        <f t="shared" si="61"/>
        <v>0</v>
      </c>
      <c r="O147" s="9">
        <f t="shared" si="61"/>
        <v>0</v>
      </c>
      <c r="P147" s="9">
        <f t="shared" si="61"/>
        <v>0</v>
      </c>
      <c r="Q147" s="9">
        <f t="shared" si="61"/>
        <v>0</v>
      </c>
    </row>
    <row r="148" spans="1:17" ht="13" x14ac:dyDescent="0.4">
      <c r="A148" s="2" t="s">
        <v>15</v>
      </c>
      <c r="C148" s="16">
        <f>(C137-C136) * C145</f>
        <v>0</v>
      </c>
      <c r="D148" s="16">
        <f t="shared" ref="D148:Q148" si="62">(D137-D136) * D145</f>
        <v>0</v>
      </c>
      <c r="E148" s="16">
        <f t="shared" si="62"/>
        <v>1913.9658946533759</v>
      </c>
      <c r="F148" s="16">
        <f t="shared" si="62"/>
        <v>1913.9658946533759</v>
      </c>
      <c r="G148" s="16">
        <f t="shared" si="62"/>
        <v>1913.9658946533759</v>
      </c>
      <c r="H148" s="16">
        <f t="shared" si="62"/>
        <v>1913.9658946533759</v>
      </c>
      <c r="I148" s="16">
        <f t="shared" si="62"/>
        <v>1913.9658946533759</v>
      </c>
      <c r="J148" s="16">
        <f t="shared" si="62"/>
        <v>1913.9658946533759</v>
      </c>
      <c r="K148" s="16">
        <f t="shared" si="62"/>
        <v>1913.9658946533759</v>
      </c>
      <c r="L148" s="16">
        <f t="shared" si="62"/>
        <v>1913.9658946533759</v>
      </c>
      <c r="M148" s="16">
        <f t="shared" si="62"/>
        <v>1913.9658946533759</v>
      </c>
      <c r="N148" s="16">
        <f t="shared" si="62"/>
        <v>1913.9658946533759</v>
      </c>
      <c r="O148" s="16">
        <f t="shared" si="62"/>
        <v>1913.9658946533759</v>
      </c>
      <c r="P148" s="16">
        <f t="shared" si="62"/>
        <v>1913.9658946533759</v>
      </c>
      <c r="Q148" s="16">
        <f t="shared" si="62"/>
        <v>1913.9658946533759</v>
      </c>
    </row>
    <row r="149" spans="1:17" ht="13" x14ac:dyDescent="0.4">
      <c r="A149" s="2" t="s">
        <v>42</v>
      </c>
      <c r="C149" s="17">
        <f>SUM(C147:C148)</f>
        <v>0</v>
      </c>
      <c r="D149" s="17">
        <f t="shared" ref="D149:Q149" si="63">SUM(D147:D148)</f>
        <v>956.98294732668796</v>
      </c>
      <c r="E149" s="17">
        <f t="shared" si="63"/>
        <v>1913.9658946533759</v>
      </c>
      <c r="F149" s="17">
        <f t="shared" si="63"/>
        <v>1913.9658946533759</v>
      </c>
      <c r="G149" s="17">
        <f t="shared" si="63"/>
        <v>1913.9658946533759</v>
      </c>
      <c r="H149" s="17">
        <f t="shared" si="63"/>
        <v>1913.9658946533759</v>
      </c>
      <c r="I149" s="17">
        <f t="shared" si="63"/>
        <v>1913.9658946533759</v>
      </c>
      <c r="J149" s="17">
        <f t="shared" si="63"/>
        <v>1913.9658946533759</v>
      </c>
      <c r="K149" s="17">
        <f t="shared" si="63"/>
        <v>1913.9658946533759</v>
      </c>
      <c r="L149" s="17">
        <f t="shared" si="63"/>
        <v>1913.9658946533759</v>
      </c>
      <c r="M149" s="17">
        <f t="shared" si="63"/>
        <v>1913.9658946533759</v>
      </c>
      <c r="N149" s="17">
        <f t="shared" si="63"/>
        <v>1913.9658946533759</v>
      </c>
      <c r="O149" s="17">
        <f t="shared" si="63"/>
        <v>1913.9658946533759</v>
      </c>
      <c r="P149" s="17">
        <f t="shared" si="63"/>
        <v>1913.9658946533759</v>
      </c>
      <c r="Q149" s="17">
        <f t="shared" si="63"/>
        <v>1913.9658946533759</v>
      </c>
    </row>
    <row r="150" spans="1:17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x14ac:dyDescent="0.25">
      <c r="A151" s="2" t="s">
        <v>17</v>
      </c>
      <c r="C151" s="18">
        <v>0.23</v>
      </c>
      <c r="D151" s="18">
        <f>C151</f>
        <v>0.23</v>
      </c>
      <c r="E151" s="18">
        <f t="shared" ref="E151:Q151" si="64">D151</f>
        <v>0.23</v>
      </c>
      <c r="F151" s="18">
        <f t="shared" si="64"/>
        <v>0.23</v>
      </c>
      <c r="G151" s="18">
        <f t="shared" si="64"/>
        <v>0.23</v>
      </c>
      <c r="H151" s="18">
        <f t="shared" si="64"/>
        <v>0.23</v>
      </c>
      <c r="I151" s="18">
        <f t="shared" si="64"/>
        <v>0.23</v>
      </c>
      <c r="J151" s="18">
        <f t="shared" si="64"/>
        <v>0.23</v>
      </c>
      <c r="K151" s="18">
        <f t="shared" si="64"/>
        <v>0.23</v>
      </c>
      <c r="L151" s="18">
        <f t="shared" si="64"/>
        <v>0.23</v>
      </c>
      <c r="M151" s="18">
        <f t="shared" si="64"/>
        <v>0.23</v>
      </c>
      <c r="N151" s="18">
        <f t="shared" si="64"/>
        <v>0.23</v>
      </c>
      <c r="O151" s="18">
        <f t="shared" si="64"/>
        <v>0.23</v>
      </c>
      <c r="P151" s="18">
        <f t="shared" si="64"/>
        <v>0.23</v>
      </c>
      <c r="Q151" s="18">
        <f t="shared" si="64"/>
        <v>0.23</v>
      </c>
    </row>
    <row r="152" spans="1:17" x14ac:dyDescent="0.25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x14ac:dyDescent="0.25">
      <c r="A153" s="2" t="s">
        <v>18</v>
      </c>
      <c r="C153" s="9">
        <f>C136*C139*C151*0.5</f>
        <v>0</v>
      </c>
      <c r="D153" s="9">
        <f t="shared" ref="D153:Q153" si="65">D136*D139*D151*0.5</f>
        <v>1266.8400000000001</v>
      </c>
      <c r="E153" s="9">
        <f t="shared" si="65"/>
        <v>0</v>
      </c>
      <c r="F153" s="9">
        <f t="shared" si="65"/>
        <v>0</v>
      </c>
      <c r="G153" s="9">
        <f t="shared" si="65"/>
        <v>0</v>
      </c>
      <c r="H153" s="9">
        <f t="shared" si="65"/>
        <v>0</v>
      </c>
      <c r="I153" s="9">
        <f t="shared" si="65"/>
        <v>0</v>
      </c>
      <c r="J153" s="9">
        <f t="shared" si="65"/>
        <v>0</v>
      </c>
      <c r="K153" s="9">
        <f t="shared" si="65"/>
        <v>0</v>
      </c>
      <c r="L153" s="9">
        <f t="shared" si="65"/>
        <v>0</v>
      </c>
      <c r="M153" s="9">
        <f t="shared" si="65"/>
        <v>0</v>
      </c>
      <c r="N153" s="9">
        <f t="shared" si="65"/>
        <v>0</v>
      </c>
      <c r="O153" s="9">
        <f t="shared" si="65"/>
        <v>0</v>
      </c>
      <c r="P153" s="9">
        <f t="shared" si="65"/>
        <v>0</v>
      </c>
      <c r="Q153" s="9">
        <f t="shared" si="65"/>
        <v>0</v>
      </c>
    </row>
    <row r="154" spans="1:17" ht="13" x14ac:dyDescent="0.4">
      <c r="A154" s="2" t="s">
        <v>19</v>
      </c>
      <c r="C154" s="16">
        <f>(C137-C136)*C139*C151</f>
        <v>0</v>
      </c>
      <c r="D154" s="16">
        <f t="shared" ref="D154:Q154" si="66">(D137-D136)*D139*D151</f>
        <v>0</v>
      </c>
      <c r="E154" s="16">
        <f t="shared" si="66"/>
        <v>2533.6800000000003</v>
      </c>
      <c r="F154" s="16">
        <f t="shared" si="66"/>
        <v>2533.6800000000003</v>
      </c>
      <c r="G154" s="16">
        <f t="shared" si="66"/>
        <v>2533.6800000000003</v>
      </c>
      <c r="H154" s="16">
        <f t="shared" si="66"/>
        <v>2533.6800000000003</v>
      </c>
      <c r="I154" s="16">
        <f t="shared" si="66"/>
        <v>2533.6800000000003</v>
      </c>
      <c r="J154" s="16">
        <f t="shared" si="66"/>
        <v>2533.6800000000003</v>
      </c>
      <c r="K154" s="16">
        <f t="shared" si="66"/>
        <v>2533.6800000000003</v>
      </c>
      <c r="L154" s="16">
        <f t="shared" si="66"/>
        <v>2533.6800000000003</v>
      </c>
      <c r="M154" s="16">
        <f t="shared" si="66"/>
        <v>2533.6800000000003</v>
      </c>
      <c r="N154" s="16">
        <f t="shared" si="66"/>
        <v>2533.6800000000003</v>
      </c>
      <c r="O154" s="16">
        <f t="shared" si="66"/>
        <v>2533.6800000000003</v>
      </c>
      <c r="P154" s="16">
        <f t="shared" si="66"/>
        <v>2533.6800000000003</v>
      </c>
      <c r="Q154" s="16">
        <f t="shared" si="66"/>
        <v>2533.6800000000003</v>
      </c>
    </row>
    <row r="155" spans="1:17" ht="13" x14ac:dyDescent="0.4">
      <c r="A155" s="2" t="s">
        <v>43</v>
      </c>
      <c r="C155" s="17">
        <f>SUM(C153:C154)</f>
        <v>0</v>
      </c>
      <c r="D155" s="17">
        <f t="shared" ref="D155:Q155" si="67">SUM(D153:D154)</f>
        <v>1266.8400000000001</v>
      </c>
      <c r="E155" s="17">
        <f t="shared" si="67"/>
        <v>2533.6800000000003</v>
      </c>
      <c r="F155" s="17">
        <f t="shared" si="67"/>
        <v>2533.6800000000003</v>
      </c>
      <c r="G155" s="17">
        <f t="shared" si="67"/>
        <v>2533.6800000000003</v>
      </c>
      <c r="H155" s="17">
        <f t="shared" si="67"/>
        <v>2533.6800000000003</v>
      </c>
      <c r="I155" s="17">
        <f t="shared" si="67"/>
        <v>2533.6800000000003</v>
      </c>
      <c r="J155" s="17">
        <f t="shared" si="67"/>
        <v>2533.6800000000003</v>
      </c>
      <c r="K155" s="17">
        <f t="shared" si="67"/>
        <v>2533.6800000000003</v>
      </c>
      <c r="L155" s="17">
        <f t="shared" si="67"/>
        <v>2533.6800000000003</v>
      </c>
      <c r="M155" s="17">
        <f t="shared" si="67"/>
        <v>2533.6800000000003</v>
      </c>
      <c r="N155" s="17">
        <f t="shared" si="67"/>
        <v>2533.6800000000003</v>
      </c>
      <c r="O155" s="17">
        <f t="shared" si="67"/>
        <v>2533.6800000000003</v>
      </c>
      <c r="P155" s="17">
        <f t="shared" si="67"/>
        <v>2533.6800000000003</v>
      </c>
      <c r="Q155" s="17">
        <f t="shared" si="67"/>
        <v>2533.6800000000003</v>
      </c>
    </row>
    <row r="157" spans="1:17" ht="13" x14ac:dyDescent="0.4">
      <c r="A157" s="2" t="s">
        <v>44</v>
      </c>
      <c r="C157" s="17">
        <f>C149+C155</f>
        <v>0</v>
      </c>
      <c r="D157" s="17">
        <f t="shared" ref="D157:Q157" si="68">D149+D155</f>
        <v>2223.8229473266883</v>
      </c>
      <c r="E157" s="17">
        <f t="shared" si="68"/>
        <v>4447.6458946533767</v>
      </c>
      <c r="F157" s="17">
        <f t="shared" si="68"/>
        <v>4447.6458946533767</v>
      </c>
      <c r="G157" s="17">
        <f t="shared" si="68"/>
        <v>4447.6458946533767</v>
      </c>
      <c r="H157" s="17">
        <f t="shared" si="68"/>
        <v>4447.6458946533767</v>
      </c>
      <c r="I157" s="17">
        <f t="shared" si="68"/>
        <v>4447.6458946533767</v>
      </c>
      <c r="J157" s="17">
        <f t="shared" si="68"/>
        <v>4447.6458946533767</v>
      </c>
      <c r="K157" s="17">
        <f t="shared" si="68"/>
        <v>4447.6458946533767</v>
      </c>
      <c r="L157" s="17">
        <f t="shared" si="68"/>
        <v>4447.6458946533767</v>
      </c>
      <c r="M157" s="17">
        <f t="shared" si="68"/>
        <v>4447.6458946533767</v>
      </c>
      <c r="N157" s="17">
        <f t="shared" si="68"/>
        <v>4447.6458946533767</v>
      </c>
      <c r="O157" s="17">
        <f t="shared" si="68"/>
        <v>4447.6458946533767</v>
      </c>
      <c r="P157" s="17">
        <f t="shared" si="68"/>
        <v>4447.6458946533767</v>
      </c>
      <c r="Q157" s="17">
        <f t="shared" si="68"/>
        <v>4447.6458946533767</v>
      </c>
    </row>
    <row r="161" spans="1:17" x14ac:dyDescent="0.25">
      <c r="A161" s="7" t="s">
        <v>45</v>
      </c>
    </row>
    <row r="162" spans="1:17" x14ac:dyDescent="0.25">
      <c r="A162" s="2" t="s">
        <v>6</v>
      </c>
      <c r="C162" s="8">
        <v>0</v>
      </c>
      <c r="D162" s="8">
        <v>1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</row>
    <row r="163" spans="1:17" x14ac:dyDescent="0.25">
      <c r="A163" s="2" t="s">
        <v>7</v>
      </c>
      <c r="C163" s="9">
        <f>B163+C162</f>
        <v>0</v>
      </c>
      <c r="D163" s="9">
        <f t="shared" ref="D163:Q163" si="69">C163+D162</f>
        <v>1</v>
      </c>
      <c r="E163" s="9">
        <f t="shared" si="69"/>
        <v>1</v>
      </c>
      <c r="F163" s="9">
        <f t="shared" si="69"/>
        <v>1</v>
      </c>
      <c r="G163" s="9">
        <f t="shared" si="69"/>
        <v>1</v>
      </c>
      <c r="H163" s="9">
        <f t="shared" si="69"/>
        <v>1</v>
      </c>
      <c r="I163" s="9">
        <f t="shared" si="69"/>
        <v>1</v>
      </c>
      <c r="J163" s="9">
        <f t="shared" si="69"/>
        <v>1</v>
      </c>
      <c r="K163" s="9">
        <f t="shared" si="69"/>
        <v>1</v>
      </c>
      <c r="L163" s="9">
        <f t="shared" si="69"/>
        <v>1</v>
      </c>
      <c r="M163" s="9">
        <f t="shared" si="69"/>
        <v>1</v>
      </c>
      <c r="N163" s="9">
        <f t="shared" si="69"/>
        <v>1</v>
      </c>
      <c r="O163" s="9">
        <f t="shared" si="69"/>
        <v>1</v>
      </c>
      <c r="P163" s="9">
        <f t="shared" si="69"/>
        <v>1</v>
      </c>
      <c r="Q163" s="9">
        <f t="shared" si="69"/>
        <v>1</v>
      </c>
    </row>
    <row r="165" spans="1:17" x14ac:dyDescent="0.25">
      <c r="A165" s="2" t="s">
        <v>24</v>
      </c>
      <c r="C165" s="8">
        <v>31828</v>
      </c>
      <c r="D165" s="9">
        <f>C165</f>
        <v>31828</v>
      </c>
      <c r="E165" s="9">
        <f t="shared" ref="E165:Q165" si="70">D165</f>
        <v>31828</v>
      </c>
      <c r="F165" s="9">
        <f t="shared" si="70"/>
        <v>31828</v>
      </c>
      <c r="G165" s="9">
        <f t="shared" si="70"/>
        <v>31828</v>
      </c>
      <c r="H165" s="9">
        <f t="shared" si="70"/>
        <v>31828</v>
      </c>
      <c r="I165" s="9">
        <f t="shared" si="70"/>
        <v>31828</v>
      </c>
      <c r="J165" s="9">
        <f t="shared" si="70"/>
        <v>31828</v>
      </c>
      <c r="K165" s="9">
        <f t="shared" si="70"/>
        <v>31828</v>
      </c>
      <c r="L165" s="9">
        <f t="shared" si="70"/>
        <v>31828</v>
      </c>
      <c r="M165" s="9">
        <f t="shared" si="70"/>
        <v>31828</v>
      </c>
      <c r="N165" s="9">
        <f t="shared" si="70"/>
        <v>31828</v>
      </c>
      <c r="O165" s="9">
        <f t="shared" si="70"/>
        <v>31828</v>
      </c>
      <c r="P165" s="9">
        <f t="shared" si="70"/>
        <v>31828</v>
      </c>
      <c r="Q165" s="9">
        <f t="shared" si="70"/>
        <v>31828</v>
      </c>
    </row>
    <row r="166" spans="1:17" x14ac:dyDescent="0.25">
      <c r="A166" s="2" t="s">
        <v>9</v>
      </c>
      <c r="C166" s="8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x14ac:dyDescent="0.25"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x14ac:dyDescent="0.25">
      <c r="A168" s="2" t="s">
        <v>10</v>
      </c>
    </row>
    <row r="169" spans="1:17" x14ac:dyDescent="0.25">
      <c r="A169" s="2" t="s">
        <v>11</v>
      </c>
      <c r="C169" s="18">
        <v>943.68</v>
      </c>
      <c r="D169" s="18">
        <v>943.68</v>
      </c>
      <c r="E169" s="18">
        <v>943.68</v>
      </c>
      <c r="F169" s="18">
        <v>943.68</v>
      </c>
      <c r="G169" s="18">
        <v>943.68</v>
      </c>
      <c r="H169" s="18">
        <v>943.68</v>
      </c>
      <c r="I169" s="18">
        <v>943.68</v>
      </c>
      <c r="J169" s="18">
        <v>943.68</v>
      </c>
      <c r="K169" s="18">
        <v>943.68</v>
      </c>
      <c r="L169" s="18">
        <v>943.68</v>
      </c>
      <c r="M169" s="18">
        <v>943.68</v>
      </c>
      <c r="N169" s="18">
        <v>943.68</v>
      </c>
      <c r="O169" s="18">
        <v>943.68</v>
      </c>
      <c r="P169" s="18">
        <v>943.68</v>
      </c>
      <c r="Q169" s="18">
        <v>943.68</v>
      </c>
    </row>
    <row r="170" spans="1:17" ht="13" x14ac:dyDescent="0.4">
      <c r="A170" s="2" t="s">
        <v>25</v>
      </c>
      <c r="C170" s="15">
        <v>2348.9563878655999</v>
      </c>
      <c r="D170" s="15">
        <v>2348.9563878655999</v>
      </c>
      <c r="E170" s="15">
        <v>2348.9563878655999</v>
      </c>
      <c r="F170" s="15">
        <v>2348.9563878655999</v>
      </c>
      <c r="G170" s="15">
        <v>2348.9563878655999</v>
      </c>
      <c r="H170" s="15">
        <v>2348.9563878655999</v>
      </c>
      <c r="I170" s="15">
        <v>2348.9563878655999</v>
      </c>
      <c r="J170" s="15">
        <v>2348.9563878655999</v>
      </c>
      <c r="K170" s="15">
        <v>2348.9563878655999</v>
      </c>
      <c r="L170" s="15">
        <v>2348.9563878655999</v>
      </c>
      <c r="M170" s="15">
        <v>2348.9563878655999</v>
      </c>
      <c r="N170" s="15">
        <v>2348.9563878655999</v>
      </c>
      <c r="O170" s="15">
        <v>2348.9563878655999</v>
      </c>
      <c r="P170" s="15">
        <v>2348.9563878655999</v>
      </c>
      <c r="Q170" s="15">
        <v>2348.9563878655999</v>
      </c>
    </row>
    <row r="171" spans="1:17" x14ac:dyDescent="0.25">
      <c r="A171" s="2" t="s">
        <v>13</v>
      </c>
      <c r="C171" s="21">
        <f>SUM(C169:C170)</f>
        <v>3292.6363878655998</v>
      </c>
      <c r="D171" s="21">
        <f t="shared" ref="D171:Q171" si="71">SUM(D169:D170)</f>
        <v>3292.6363878655998</v>
      </c>
      <c r="E171" s="21">
        <f t="shared" si="71"/>
        <v>3292.6363878655998</v>
      </c>
      <c r="F171" s="21">
        <f t="shared" si="71"/>
        <v>3292.6363878655998</v>
      </c>
      <c r="G171" s="21">
        <f t="shared" si="71"/>
        <v>3292.6363878655998</v>
      </c>
      <c r="H171" s="21">
        <f t="shared" si="71"/>
        <v>3292.6363878655998</v>
      </c>
      <c r="I171" s="21">
        <f t="shared" si="71"/>
        <v>3292.6363878655998</v>
      </c>
      <c r="J171" s="21">
        <f t="shared" si="71"/>
        <v>3292.6363878655998</v>
      </c>
      <c r="K171" s="21">
        <f t="shared" si="71"/>
        <v>3292.6363878655998</v>
      </c>
      <c r="L171" s="21">
        <f t="shared" si="71"/>
        <v>3292.6363878655998</v>
      </c>
      <c r="M171" s="21">
        <f t="shared" si="71"/>
        <v>3292.6363878655998</v>
      </c>
      <c r="N171" s="21">
        <f t="shared" si="71"/>
        <v>3292.6363878655998</v>
      </c>
      <c r="O171" s="21">
        <f t="shared" si="71"/>
        <v>3292.6363878655998</v>
      </c>
      <c r="P171" s="21">
        <f t="shared" si="71"/>
        <v>3292.6363878655998</v>
      </c>
      <c r="Q171" s="21">
        <f t="shared" si="71"/>
        <v>3292.6363878655998</v>
      </c>
    </row>
    <row r="173" spans="1:17" x14ac:dyDescent="0.25">
      <c r="A173" s="2" t="s">
        <v>14</v>
      </c>
      <c r="C173" s="9">
        <f>C162 * C171 * 0.5</f>
        <v>0</v>
      </c>
      <c r="D173" s="9">
        <f t="shared" ref="D173:Q173" si="72">D162 * D171 * 0.5</f>
        <v>1646.3181939327999</v>
      </c>
      <c r="E173" s="9">
        <f t="shared" si="72"/>
        <v>0</v>
      </c>
      <c r="F173" s="9">
        <f t="shared" si="72"/>
        <v>0</v>
      </c>
      <c r="G173" s="9">
        <f t="shared" si="72"/>
        <v>0</v>
      </c>
      <c r="H173" s="9">
        <f t="shared" si="72"/>
        <v>0</v>
      </c>
      <c r="I173" s="9">
        <f t="shared" si="72"/>
        <v>0</v>
      </c>
      <c r="J173" s="9">
        <f t="shared" si="72"/>
        <v>0</v>
      </c>
      <c r="K173" s="9">
        <f t="shared" si="72"/>
        <v>0</v>
      </c>
      <c r="L173" s="9">
        <f t="shared" si="72"/>
        <v>0</v>
      </c>
      <c r="M173" s="9">
        <f t="shared" si="72"/>
        <v>0</v>
      </c>
      <c r="N173" s="9">
        <f t="shared" si="72"/>
        <v>0</v>
      </c>
      <c r="O173" s="9">
        <f t="shared" si="72"/>
        <v>0</v>
      </c>
      <c r="P173" s="9">
        <f t="shared" si="72"/>
        <v>0</v>
      </c>
      <c r="Q173" s="9">
        <f t="shared" si="72"/>
        <v>0</v>
      </c>
    </row>
    <row r="174" spans="1:17" ht="13" x14ac:dyDescent="0.4">
      <c r="A174" s="2" t="s">
        <v>15</v>
      </c>
      <c r="C174" s="16">
        <f>(C163-C162) * C171</f>
        <v>0</v>
      </c>
      <c r="D174" s="16">
        <f t="shared" ref="D174:Q174" si="73">(D163-D162) * D171</f>
        <v>0</v>
      </c>
      <c r="E174" s="16">
        <f t="shared" si="73"/>
        <v>3292.6363878655998</v>
      </c>
      <c r="F174" s="16">
        <f t="shared" si="73"/>
        <v>3292.6363878655998</v>
      </c>
      <c r="G174" s="16">
        <f t="shared" si="73"/>
        <v>3292.6363878655998</v>
      </c>
      <c r="H174" s="16">
        <f t="shared" si="73"/>
        <v>3292.6363878655998</v>
      </c>
      <c r="I174" s="16">
        <f t="shared" si="73"/>
        <v>3292.6363878655998</v>
      </c>
      <c r="J174" s="16">
        <f t="shared" si="73"/>
        <v>3292.6363878655998</v>
      </c>
      <c r="K174" s="16">
        <f t="shared" si="73"/>
        <v>3292.6363878655998</v>
      </c>
      <c r="L174" s="16">
        <f t="shared" si="73"/>
        <v>3292.6363878655998</v>
      </c>
      <c r="M174" s="16">
        <f t="shared" si="73"/>
        <v>3292.6363878655998</v>
      </c>
      <c r="N174" s="16">
        <f t="shared" si="73"/>
        <v>3292.6363878655998</v>
      </c>
      <c r="O174" s="16">
        <f t="shared" si="73"/>
        <v>3292.6363878655998</v>
      </c>
      <c r="P174" s="16">
        <f t="shared" si="73"/>
        <v>3292.6363878655998</v>
      </c>
      <c r="Q174" s="16">
        <f t="shared" si="73"/>
        <v>3292.6363878655998</v>
      </c>
    </row>
    <row r="175" spans="1:17" ht="13" x14ac:dyDescent="0.4">
      <c r="A175" s="2" t="s">
        <v>46</v>
      </c>
      <c r="C175" s="17">
        <f>SUM(C173:C174)</f>
        <v>0</v>
      </c>
      <c r="D175" s="17">
        <f t="shared" ref="D175:Q175" si="74">SUM(D173:D174)</f>
        <v>1646.3181939327999</v>
      </c>
      <c r="E175" s="17">
        <f t="shared" si="74"/>
        <v>3292.6363878655998</v>
      </c>
      <c r="F175" s="17">
        <f t="shared" si="74"/>
        <v>3292.6363878655998</v>
      </c>
      <c r="G175" s="17">
        <f t="shared" si="74"/>
        <v>3292.6363878655998</v>
      </c>
      <c r="H175" s="17">
        <f t="shared" si="74"/>
        <v>3292.6363878655998</v>
      </c>
      <c r="I175" s="17">
        <f t="shared" si="74"/>
        <v>3292.6363878655998</v>
      </c>
      <c r="J175" s="17">
        <f t="shared" si="74"/>
        <v>3292.6363878655998</v>
      </c>
      <c r="K175" s="17">
        <f t="shared" si="74"/>
        <v>3292.6363878655998</v>
      </c>
      <c r="L175" s="17">
        <f t="shared" si="74"/>
        <v>3292.6363878655998</v>
      </c>
      <c r="M175" s="17">
        <f t="shared" si="74"/>
        <v>3292.6363878655998</v>
      </c>
      <c r="N175" s="17">
        <f t="shared" si="74"/>
        <v>3292.6363878655998</v>
      </c>
      <c r="O175" s="17">
        <f t="shared" si="74"/>
        <v>3292.6363878655998</v>
      </c>
      <c r="P175" s="17">
        <f t="shared" si="74"/>
        <v>3292.6363878655998</v>
      </c>
      <c r="Q175" s="17">
        <f t="shared" si="74"/>
        <v>3292.6363878655998</v>
      </c>
    </row>
    <row r="176" spans="1:17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x14ac:dyDescent="0.25">
      <c r="A177" s="2" t="s">
        <v>17</v>
      </c>
      <c r="C177" s="18">
        <v>0.23</v>
      </c>
      <c r="D177" s="18">
        <f>C177</f>
        <v>0.23</v>
      </c>
      <c r="E177" s="18">
        <f t="shared" ref="E177:Q177" si="75">D177</f>
        <v>0.23</v>
      </c>
      <c r="F177" s="18">
        <f t="shared" si="75"/>
        <v>0.23</v>
      </c>
      <c r="G177" s="18">
        <f t="shared" si="75"/>
        <v>0.23</v>
      </c>
      <c r="H177" s="18">
        <f t="shared" si="75"/>
        <v>0.23</v>
      </c>
      <c r="I177" s="18">
        <f t="shared" si="75"/>
        <v>0.23</v>
      </c>
      <c r="J177" s="18">
        <f t="shared" si="75"/>
        <v>0.23</v>
      </c>
      <c r="K177" s="18">
        <f t="shared" si="75"/>
        <v>0.23</v>
      </c>
      <c r="L177" s="18">
        <f t="shared" si="75"/>
        <v>0.23</v>
      </c>
      <c r="M177" s="18">
        <f t="shared" si="75"/>
        <v>0.23</v>
      </c>
      <c r="N177" s="18">
        <f t="shared" si="75"/>
        <v>0.23</v>
      </c>
      <c r="O177" s="18">
        <f t="shared" si="75"/>
        <v>0.23</v>
      </c>
      <c r="P177" s="18">
        <f t="shared" si="75"/>
        <v>0.23</v>
      </c>
      <c r="Q177" s="18">
        <f t="shared" si="75"/>
        <v>0.23</v>
      </c>
    </row>
    <row r="178" spans="1:17" x14ac:dyDescent="0.25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1:17" x14ac:dyDescent="0.25">
      <c r="A179" s="2" t="s">
        <v>18</v>
      </c>
      <c r="C179" s="9">
        <f>C162*C165*C177*0.5</f>
        <v>0</v>
      </c>
      <c r="D179" s="9">
        <f t="shared" ref="D179:Q179" si="76">D162*D165*D177*0.5</f>
        <v>3660.2200000000003</v>
      </c>
      <c r="E179" s="9">
        <f t="shared" si="76"/>
        <v>0</v>
      </c>
      <c r="F179" s="9">
        <f t="shared" si="76"/>
        <v>0</v>
      </c>
      <c r="G179" s="9">
        <f t="shared" si="76"/>
        <v>0</v>
      </c>
      <c r="H179" s="9">
        <f t="shared" si="76"/>
        <v>0</v>
      </c>
      <c r="I179" s="9">
        <f t="shared" si="76"/>
        <v>0</v>
      </c>
      <c r="J179" s="9">
        <f t="shared" si="76"/>
        <v>0</v>
      </c>
      <c r="K179" s="9">
        <f t="shared" si="76"/>
        <v>0</v>
      </c>
      <c r="L179" s="9">
        <f t="shared" si="76"/>
        <v>0</v>
      </c>
      <c r="M179" s="9">
        <f t="shared" si="76"/>
        <v>0</v>
      </c>
      <c r="N179" s="9">
        <f t="shared" si="76"/>
        <v>0</v>
      </c>
      <c r="O179" s="9">
        <f t="shared" si="76"/>
        <v>0</v>
      </c>
      <c r="P179" s="9">
        <f t="shared" si="76"/>
        <v>0</v>
      </c>
      <c r="Q179" s="9">
        <f t="shared" si="76"/>
        <v>0</v>
      </c>
    </row>
    <row r="180" spans="1:17" ht="13" x14ac:dyDescent="0.4">
      <c r="A180" s="2" t="s">
        <v>19</v>
      </c>
      <c r="C180" s="16">
        <f>(C163-C162)*C165*C177</f>
        <v>0</v>
      </c>
      <c r="D180" s="16">
        <f t="shared" ref="D180:Q180" si="77">(D163-D162)*D165*D177</f>
        <v>0</v>
      </c>
      <c r="E180" s="16">
        <f t="shared" si="77"/>
        <v>7320.4400000000005</v>
      </c>
      <c r="F180" s="16">
        <f t="shared" si="77"/>
        <v>7320.4400000000005</v>
      </c>
      <c r="G180" s="16">
        <f t="shared" si="77"/>
        <v>7320.4400000000005</v>
      </c>
      <c r="H180" s="16">
        <f t="shared" si="77"/>
        <v>7320.4400000000005</v>
      </c>
      <c r="I180" s="16">
        <f t="shared" si="77"/>
        <v>7320.4400000000005</v>
      </c>
      <c r="J180" s="16">
        <f t="shared" si="77"/>
        <v>7320.4400000000005</v>
      </c>
      <c r="K180" s="16">
        <f t="shared" si="77"/>
        <v>7320.4400000000005</v>
      </c>
      <c r="L180" s="16">
        <f t="shared" si="77"/>
        <v>7320.4400000000005</v>
      </c>
      <c r="M180" s="16">
        <f t="shared" si="77"/>
        <v>7320.4400000000005</v>
      </c>
      <c r="N180" s="16">
        <f t="shared" si="77"/>
        <v>7320.4400000000005</v>
      </c>
      <c r="O180" s="16">
        <f t="shared" si="77"/>
        <v>7320.4400000000005</v>
      </c>
      <c r="P180" s="16">
        <f t="shared" si="77"/>
        <v>7320.4400000000005</v>
      </c>
      <c r="Q180" s="16">
        <f t="shared" si="77"/>
        <v>7320.4400000000005</v>
      </c>
    </row>
    <row r="181" spans="1:17" ht="13" x14ac:dyDescent="0.4">
      <c r="A181" s="2" t="s">
        <v>47</v>
      </c>
      <c r="C181" s="17">
        <f>SUM(C179:C180)</f>
        <v>0</v>
      </c>
      <c r="D181" s="17">
        <f t="shared" ref="D181:Q181" si="78">SUM(D179:D180)</f>
        <v>3660.2200000000003</v>
      </c>
      <c r="E181" s="17">
        <f t="shared" si="78"/>
        <v>7320.4400000000005</v>
      </c>
      <c r="F181" s="17">
        <f t="shared" si="78"/>
        <v>7320.4400000000005</v>
      </c>
      <c r="G181" s="17">
        <f t="shared" si="78"/>
        <v>7320.4400000000005</v>
      </c>
      <c r="H181" s="17">
        <f t="shared" si="78"/>
        <v>7320.4400000000005</v>
      </c>
      <c r="I181" s="17">
        <f t="shared" si="78"/>
        <v>7320.4400000000005</v>
      </c>
      <c r="J181" s="17">
        <f t="shared" si="78"/>
        <v>7320.4400000000005</v>
      </c>
      <c r="K181" s="17">
        <f t="shared" si="78"/>
        <v>7320.4400000000005</v>
      </c>
      <c r="L181" s="17">
        <f t="shared" si="78"/>
        <v>7320.4400000000005</v>
      </c>
      <c r="M181" s="17">
        <f t="shared" si="78"/>
        <v>7320.4400000000005</v>
      </c>
      <c r="N181" s="17">
        <f t="shared" si="78"/>
        <v>7320.4400000000005</v>
      </c>
      <c r="O181" s="17">
        <f t="shared" si="78"/>
        <v>7320.4400000000005</v>
      </c>
      <c r="P181" s="17">
        <f t="shared" si="78"/>
        <v>7320.4400000000005</v>
      </c>
      <c r="Q181" s="17">
        <f t="shared" si="78"/>
        <v>7320.4400000000005</v>
      </c>
    </row>
    <row r="183" spans="1:17" ht="13" x14ac:dyDescent="0.4">
      <c r="A183" s="2" t="s">
        <v>48</v>
      </c>
      <c r="C183" s="17">
        <f>C175+C181</f>
        <v>0</v>
      </c>
      <c r="D183" s="17">
        <f t="shared" ref="D183:Q183" si="79">D175+D181</f>
        <v>5306.5381939327999</v>
      </c>
      <c r="E183" s="17">
        <f t="shared" si="79"/>
        <v>10613.0763878656</v>
      </c>
      <c r="F183" s="17">
        <f t="shared" si="79"/>
        <v>10613.0763878656</v>
      </c>
      <c r="G183" s="17">
        <f t="shared" si="79"/>
        <v>10613.0763878656</v>
      </c>
      <c r="H183" s="17">
        <f t="shared" si="79"/>
        <v>10613.0763878656</v>
      </c>
      <c r="I183" s="17">
        <f t="shared" si="79"/>
        <v>10613.0763878656</v>
      </c>
      <c r="J183" s="17">
        <f t="shared" si="79"/>
        <v>10613.0763878656</v>
      </c>
      <c r="K183" s="17">
        <f t="shared" si="79"/>
        <v>10613.0763878656</v>
      </c>
      <c r="L183" s="17">
        <f t="shared" si="79"/>
        <v>10613.0763878656</v>
      </c>
      <c r="M183" s="17">
        <f t="shared" si="79"/>
        <v>10613.0763878656</v>
      </c>
      <c r="N183" s="17">
        <f t="shared" si="79"/>
        <v>10613.0763878656</v>
      </c>
      <c r="O183" s="17">
        <f t="shared" si="79"/>
        <v>10613.0763878656</v>
      </c>
      <c r="P183" s="17">
        <f t="shared" si="79"/>
        <v>10613.0763878656</v>
      </c>
      <c r="Q183" s="17">
        <f t="shared" si="79"/>
        <v>10613.0763878656</v>
      </c>
    </row>
    <row r="186" spans="1:17" x14ac:dyDescent="0.25">
      <c r="A186" s="7" t="s">
        <v>49</v>
      </c>
    </row>
    <row r="187" spans="1:17" x14ac:dyDescent="0.25">
      <c r="A187" s="2" t="s">
        <v>6</v>
      </c>
      <c r="C187" s="8">
        <v>0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</row>
    <row r="188" spans="1:17" x14ac:dyDescent="0.25">
      <c r="A188" s="2" t="s">
        <v>7</v>
      </c>
      <c r="C188" s="9">
        <f>B188+C187</f>
        <v>0</v>
      </c>
      <c r="D188" s="9">
        <f t="shared" ref="D188:O188" si="80">C188+D187</f>
        <v>1</v>
      </c>
      <c r="E188" s="9">
        <f t="shared" si="80"/>
        <v>1</v>
      </c>
      <c r="F188" s="9">
        <f t="shared" si="80"/>
        <v>1</v>
      </c>
      <c r="G188" s="9">
        <f t="shared" si="80"/>
        <v>1</v>
      </c>
      <c r="H188" s="9">
        <f t="shared" si="80"/>
        <v>1</v>
      </c>
      <c r="I188" s="9">
        <f t="shared" si="80"/>
        <v>1</v>
      </c>
      <c r="J188" s="9">
        <f t="shared" si="80"/>
        <v>1</v>
      </c>
      <c r="K188" s="9">
        <f t="shared" si="80"/>
        <v>1</v>
      </c>
      <c r="L188" s="9">
        <f t="shared" si="80"/>
        <v>1</v>
      </c>
      <c r="M188" s="9">
        <f t="shared" si="80"/>
        <v>1</v>
      </c>
      <c r="N188" s="9">
        <f t="shared" si="80"/>
        <v>1</v>
      </c>
      <c r="O188" s="9">
        <f t="shared" si="80"/>
        <v>1</v>
      </c>
      <c r="P188" s="9">
        <f>O188+P187-D187</f>
        <v>0</v>
      </c>
      <c r="Q188" s="9">
        <v>0</v>
      </c>
    </row>
    <row r="190" spans="1:17" x14ac:dyDescent="0.25">
      <c r="A190" s="2" t="s">
        <v>24</v>
      </c>
      <c r="C190" s="8">
        <v>7272</v>
      </c>
      <c r="D190" s="9">
        <f>C190</f>
        <v>7272</v>
      </c>
      <c r="E190" s="9">
        <f t="shared" ref="E190:O190" si="81">D190</f>
        <v>7272</v>
      </c>
      <c r="F190" s="9">
        <f t="shared" si="81"/>
        <v>7272</v>
      </c>
      <c r="G190" s="9">
        <f t="shared" si="81"/>
        <v>7272</v>
      </c>
      <c r="H190" s="9">
        <f t="shared" si="81"/>
        <v>7272</v>
      </c>
      <c r="I190" s="9">
        <f t="shared" si="81"/>
        <v>7272</v>
      </c>
      <c r="J190" s="9">
        <f t="shared" si="81"/>
        <v>7272</v>
      </c>
      <c r="K190" s="9">
        <f t="shared" si="81"/>
        <v>7272</v>
      </c>
      <c r="L190" s="9">
        <f t="shared" si="81"/>
        <v>7272</v>
      </c>
      <c r="M190" s="9">
        <f t="shared" si="81"/>
        <v>7272</v>
      </c>
      <c r="N190" s="9">
        <f t="shared" si="81"/>
        <v>7272</v>
      </c>
      <c r="O190" s="9">
        <f t="shared" si="81"/>
        <v>7272</v>
      </c>
      <c r="P190" s="9">
        <v>0</v>
      </c>
      <c r="Q190" s="9">
        <v>0</v>
      </c>
    </row>
    <row r="191" spans="1:17" x14ac:dyDescent="0.25">
      <c r="A191" s="2" t="s">
        <v>9</v>
      </c>
      <c r="C191" s="8">
        <v>20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x14ac:dyDescent="0.25"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x14ac:dyDescent="0.25">
      <c r="A193" s="2" t="s">
        <v>10</v>
      </c>
    </row>
    <row r="194" spans="1:17" x14ac:dyDescent="0.25">
      <c r="A194" s="2" t="s">
        <v>11</v>
      </c>
      <c r="C194" s="18">
        <v>0</v>
      </c>
      <c r="D194" s="12">
        <v>943.68</v>
      </c>
      <c r="E194" s="12">
        <v>943.68</v>
      </c>
      <c r="F194" s="12">
        <v>943.68</v>
      </c>
      <c r="G194" s="12">
        <v>943.68</v>
      </c>
      <c r="H194" s="12">
        <v>943.68</v>
      </c>
      <c r="I194" s="12">
        <v>943.68</v>
      </c>
      <c r="J194" s="12">
        <v>943.68</v>
      </c>
      <c r="K194" s="12">
        <v>943.68</v>
      </c>
      <c r="L194" s="12">
        <v>943.68</v>
      </c>
      <c r="M194" s="12">
        <v>943.68</v>
      </c>
      <c r="N194" s="12">
        <v>943.68</v>
      </c>
      <c r="O194" s="12">
        <v>943.68</v>
      </c>
      <c r="P194" s="18">
        <v>0</v>
      </c>
      <c r="Q194" s="18">
        <v>0</v>
      </c>
    </row>
    <row r="195" spans="1:17" ht="13" x14ac:dyDescent="0.4">
      <c r="A195" s="2" t="s">
        <v>25</v>
      </c>
      <c r="C195" s="15">
        <v>0</v>
      </c>
      <c r="D195" s="15">
        <v>667.57546670764805</v>
      </c>
      <c r="E195" s="15">
        <v>667.57546670764805</v>
      </c>
      <c r="F195" s="15">
        <v>667.57546670764805</v>
      </c>
      <c r="G195" s="15">
        <v>667.57546670764805</v>
      </c>
      <c r="H195" s="15">
        <v>667.57546670764805</v>
      </c>
      <c r="I195" s="15">
        <v>667.57546670764805</v>
      </c>
      <c r="J195" s="15">
        <v>667.57546670764805</v>
      </c>
      <c r="K195" s="15">
        <v>667.57546670764805</v>
      </c>
      <c r="L195" s="15">
        <v>667.57546670764805</v>
      </c>
      <c r="M195" s="15">
        <v>667.57546670764805</v>
      </c>
      <c r="N195" s="15">
        <v>667.57546670764805</v>
      </c>
      <c r="O195" s="15">
        <v>667.57546670764805</v>
      </c>
      <c r="P195" s="15">
        <v>0</v>
      </c>
      <c r="Q195" s="15">
        <v>0</v>
      </c>
    </row>
    <row r="196" spans="1:17" x14ac:dyDescent="0.25">
      <c r="A196" s="2" t="s">
        <v>13</v>
      </c>
      <c r="C196" s="21">
        <f>SUM(C194:C195)</f>
        <v>0</v>
      </c>
      <c r="D196" s="21">
        <f>SUM(D194:D195)</f>
        <v>1611.2554667076479</v>
      </c>
      <c r="E196" s="21">
        <f t="shared" ref="E196:Q196" si="82">SUM(E194:E195)</f>
        <v>1611.2554667076479</v>
      </c>
      <c r="F196" s="21">
        <f t="shared" si="82"/>
        <v>1611.2554667076479</v>
      </c>
      <c r="G196" s="21">
        <f t="shared" si="82"/>
        <v>1611.2554667076479</v>
      </c>
      <c r="H196" s="21">
        <f t="shared" si="82"/>
        <v>1611.2554667076479</v>
      </c>
      <c r="I196" s="21">
        <f t="shared" si="82"/>
        <v>1611.2554667076479</v>
      </c>
      <c r="J196" s="21">
        <f t="shared" si="82"/>
        <v>1611.2554667076479</v>
      </c>
      <c r="K196" s="21">
        <f t="shared" si="82"/>
        <v>1611.2554667076479</v>
      </c>
      <c r="L196" s="21">
        <f t="shared" si="82"/>
        <v>1611.2554667076479</v>
      </c>
      <c r="M196" s="21">
        <f t="shared" si="82"/>
        <v>1611.2554667076479</v>
      </c>
      <c r="N196" s="21">
        <f t="shared" si="82"/>
        <v>1611.2554667076479</v>
      </c>
      <c r="O196" s="21">
        <f t="shared" si="82"/>
        <v>1611.2554667076479</v>
      </c>
      <c r="P196" s="21">
        <f t="shared" si="82"/>
        <v>0</v>
      </c>
      <c r="Q196" s="21">
        <f t="shared" si="82"/>
        <v>0</v>
      </c>
    </row>
    <row r="198" spans="1:17" x14ac:dyDescent="0.25">
      <c r="A198" s="2" t="s">
        <v>14</v>
      </c>
      <c r="C198" s="9">
        <f>C187 * C196 * 0.5</f>
        <v>0</v>
      </c>
      <c r="D198" s="9">
        <f t="shared" ref="D198:Q198" si="83">D187 * D196 * 0.5</f>
        <v>805.62773335382394</v>
      </c>
      <c r="E198" s="9">
        <f t="shared" si="83"/>
        <v>0</v>
      </c>
      <c r="F198" s="9">
        <f t="shared" si="83"/>
        <v>0</v>
      </c>
      <c r="G198" s="9">
        <f t="shared" si="83"/>
        <v>0</v>
      </c>
      <c r="H198" s="9">
        <f t="shared" si="83"/>
        <v>0</v>
      </c>
      <c r="I198" s="9">
        <f t="shared" si="83"/>
        <v>0</v>
      </c>
      <c r="J198" s="9">
        <f t="shared" si="83"/>
        <v>0</v>
      </c>
      <c r="K198" s="9">
        <f t="shared" si="83"/>
        <v>0</v>
      </c>
      <c r="L198" s="9">
        <f t="shared" si="83"/>
        <v>0</v>
      </c>
      <c r="M198" s="9">
        <f t="shared" si="83"/>
        <v>0</v>
      </c>
      <c r="N198" s="9">
        <f t="shared" si="83"/>
        <v>0</v>
      </c>
      <c r="O198" s="9">
        <f>D198</f>
        <v>805.62773335382394</v>
      </c>
      <c r="P198" s="9">
        <f>E198</f>
        <v>0</v>
      </c>
      <c r="Q198" s="9">
        <f t="shared" si="83"/>
        <v>0</v>
      </c>
    </row>
    <row r="199" spans="1:17" ht="13" x14ac:dyDescent="0.4">
      <c r="A199" s="2" t="s">
        <v>15</v>
      </c>
      <c r="C199" s="16">
        <f>(C188-C187) * C196</f>
        <v>0</v>
      </c>
      <c r="D199" s="16">
        <f t="shared" ref="D199:Q199" si="84">(D188-D187) * D196</f>
        <v>0</v>
      </c>
      <c r="E199" s="16">
        <f t="shared" si="84"/>
        <v>1611.2554667076479</v>
      </c>
      <c r="F199" s="16">
        <f t="shared" si="84"/>
        <v>1611.2554667076479</v>
      </c>
      <c r="G199" s="16">
        <f t="shared" si="84"/>
        <v>1611.2554667076479</v>
      </c>
      <c r="H199" s="16">
        <f t="shared" si="84"/>
        <v>1611.2554667076479</v>
      </c>
      <c r="I199" s="16">
        <f t="shared" si="84"/>
        <v>1611.2554667076479</v>
      </c>
      <c r="J199" s="16">
        <f t="shared" si="84"/>
        <v>1611.2554667076479</v>
      </c>
      <c r="K199" s="16">
        <f t="shared" si="84"/>
        <v>1611.2554667076479</v>
      </c>
      <c r="L199" s="16">
        <f t="shared" si="84"/>
        <v>1611.2554667076479</v>
      </c>
      <c r="M199" s="16">
        <f t="shared" si="84"/>
        <v>1611.2554667076479</v>
      </c>
      <c r="N199" s="16">
        <f t="shared" si="84"/>
        <v>1611.2554667076479</v>
      </c>
      <c r="O199" s="16">
        <f>(O188-O187-D187) * O196</f>
        <v>0</v>
      </c>
      <c r="P199" s="16">
        <v>0</v>
      </c>
      <c r="Q199" s="16">
        <f t="shared" si="84"/>
        <v>0</v>
      </c>
    </row>
    <row r="200" spans="1:17" ht="13" x14ac:dyDescent="0.4">
      <c r="A200" s="2" t="s">
        <v>50</v>
      </c>
      <c r="C200" s="17">
        <f>SUM(C198:C199)</f>
        <v>0</v>
      </c>
      <c r="D200" s="17">
        <f t="shared" ref="D200:Q200" si="85">SUM(D198:D199)</f>
        <v>805.62773335382394</v>
      </c>
      <c r="E200" s="17">
        <f t="shared" si="85"/>
        <v>1611.2554667076479</v>
      </c>
      <c r="F200" s="17">
        <f t="shared" si="85"/>
        <v>1611.2554667076479</v>
      </c>
      <c r="G200" s="17">
        <f t="shared" si="85"/>
        <v>1611.2554667076479</v>
      </c>
      <c r="H200" s="17">
        <f t="shared" si="85"/>
        <v>1611.2554667076479</v>
      </c>
      <c r="I200" s="17">
        <f t="shared" si="85"/>
        <v>1611.2554667076479</v>
      </c>
      <c r="J200" s="17">
        <f t="shared" si="85"/>
        <v>1611.2554667076479</v>
      </c>
      <c r="K200" s="17">
        <f t="shared" si="85"/>
        <v>1611.2554667076479</v>
      </c>
      <c r="L200" s="17">
        <f t="shared" si="85"/>
        <v>1611.2554667076479</v>
      </c>
      <c r="M200" s="17">
        <f t="shared" si="85"/>
        <v>1611.2554667076479</v>
      </c>
      <c r="N200" s="17">
        <f t="shared" si="85"/>
        <v>1611.2554667076479</v>
      </c>
      <c r="O200" s="17">
        <f t="shared" si="85"/>
        <v>805.62773335382394</v>
      </c>
      <c r="P200" s="17">
        <f t="shared" si="85"/>
        <v>0</v>
      </c>
      <c r="Q200" s="17">
        <f t="shared" si="85"/>
        <v>0</v>
      </c>
    </row>
    <row r="201" spans="1:17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x14ac:dyDescent="0.25">
      <c r="A202" s="2" t="s">
        <v>17</v>
      </c>
      <c r="C202" s="18">
        <v>0.23</v>
      </c>
      <c r="D202" s="18">
        <f>C202</f>
        <v>0.23</v>
      </c>
      <c r="E202" s="18">
        <f t="shared" ref="E202:Q202" si="86">D202</f>
        <v>0.23</v>
      </c>
      <c r="F202" s="18">
        <f t="shared" si="86"/>
        <v>0.23</v>
      </c>
      <c r="G202" s="18">
        <f t="shared" si="86"/>
        <v>0.23</v>
      </c>
      <c r="H202" s="18">
        <f t="shared" si="86"/>
        <v>0.23</v>
      </c>
      <c r="I202" s="18">
        <f t="shared" si="86"/>
        <v>0.23</v>
      </c>
      <c r="J202" s="18">
        <f t="shared" si="86"/>
        <v>0.23</v>
      </c>
      <c r="K202" s="18">
        <f t="shared" si="86"/>
        <v>0.23</v>
      </c>
      <c r="L202" s="18">
        <f t="shared" si="86"/>
        <v>0.23</v>
      </c>
      <c r="M202" s="18">
        <f t="shared" si="86"/>
        <v>0.23</v>
      </c>
      <c r="N202" s="18">
        <f t="shared" si="86"/>
        <v>0.23</v>
      </c>
      <c r="O202" s="18">
        <f t="shared" si="86"/>
        <v>0.23</v>
      </c>
      <c r="P202" s="18">
        <f t="shared" si="86"/>
        <v>0.23</v>
      </c>
      <c r="Q202" s="18">
        <f t="shared" si="86"/>
        <v>0.23</v>
      </c>
    </row>
    <row r="203" spans="1:17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1:17" x14ac:dyDescent="0.25">
      <c r="A204" s="2" t="s">
        <v>18</v>
      </c>
      <c r="C204" s="9">
        <f>C187*C190*C202*0.5</f>
        <v>0</v>
      </c>
      <c r="D204" s="9">
        <f t="shared" ref="D204:Q204" si="87">D187*D190*D202*0.5</f>
        <v>836.28000000000009</v>
      </c>
      <c r="E204" s="9">
        <f t="shared" si="87"/>
        <v>0</v>
      </c>
      <c r="F204" s="9">
        <f t="shared" si="87"/>
        <v>0</v>
      </c>
      <c r="G204" s="9">
        <f t="shared" si="87"/>
        <v>0</v>
      </c>
      <c r="H204" s="9">
        <f t="shared" si="87"/>
        <v>0</v>
      </c>
      <c r="I204" s="9">
        <f t="shared" si="87"/>
        <v>0</v>
      </c>
      <c r="J204" s="9">
        <f t="shared" si="87"/>
        <v>0</v>
      </c>
      <c r="K204" s="9">
        <f t="shared" si="87"/>
        <v>0</v>
      </c>
      <c r="L204" s="9">
        <f t="shared" si="87"/>
        <v>0</v>
      </c>
      <c r="M204" s="9">
        <f t="shared" si="87"/>
        <v>0</v>
      </c>
      <c r="N204" s="9">
        <f t="shared" si="87"/>
        <v>0</v>
      </c>
      <c r="O204" s="9">
        <f>D204</f>
        <v>836.28000000000009</v>
      </c>
      <c r="P204" s="9">
        <f>E204</f>
        <v>0</v>
      </c>
      <c r="Q204" s="9">
        <f t="shared" si="87"/>
        <v>0</v>
      </c>
    </row>
    <row r="205" spans="1:17" ht="13" x14ac:dyDescent="0.4">
      <c r="A205" s="2" t="s">
        <v>19</v>
      </c>
      <c r="C205" s="16">
        <f>(C188-C187)*C190*C202</f>
        <v>0</v>
      </c>
      <c r="D205" s="16">
        <f t="shared" ref="D205:Q205" si="88">(D188-D187)*D190*D202</f>
        <v>0</v>
      </c>
      <c r="E205" s="16">
        <f t="shared" si="88"/>
        <v>1672.5600000000002</v>
      </c>
      <c r="F205" s="16">
        <f t="shared" si="88"/>
        <v>1672.5600000000002</v>
      </c>
      <c r="G205" s="16">
        <f t="shared" si="88"/>
        <v>1672.5600000000002</v>
      </c>
      <c r="H205" s="16">
        <f t="shared" si="88"/>
        <v>1672.5600000000002</v>
      </c>
      <c r="I205" s="16">
        <f t="shared" si="88"/>
        <v>1672.5600000000002</v>
      </c>
      <c r="J205" s="16">
        <f t="shared" si="88"/>
        <v>1672.5600000000002</v>
      </c>
      <c r="K205" s="16">
        <f t="shared" si="88"/>
        <v>1672.5600000000002</v>
      </c>
      <c r="L205" s="16">
        <f t="shared" si="88"/>
        <v>1672.5600000000002</v>
      </c>
      <c r="M205" s="16">
        <f t="shared" si="88"/>
        <v>1672.5600000000002</v>
      </c>
      <c r="N205" s="16">
        <f t="shared" si="88"/>
        <v>1672.5600000000002</v>
      </c>
      <c r="O205" s="16">
        <f>(O188-O187-D187)*O190*O202</f>
        <v>0</v>
      </c>
      <c r="P205" s="16">
        <v>0</v>
      </c>
      <c r="Q205" s="16">
        <f t="shared" si="88"/>
        <v>0</v>
      </c>
    </row>
    <row r="206" spans="1:17" ht="13" x14ac:dyDescent="0.4">
      <c r="A206" s="2" t="s">
        <v>51</v>
      </c>
      <c r="C206" s="17">
        <f>SUM(C204:C205)</f>
        <v>0</v>
      </c>
      <c r="D206" s="17">
        <f t="shared" ref="D206:Q206" si="89">SUM(D204:D205)</f>
        <v>836.28000000000009</v>
      </c>
      <c r="E206" s="17">
        <f t="shared" si="89"/>
        <v>1672.5600000000002</v>
      </c>
      <c r="F206" s="17">
        <f t="shared" si="89"/>
        <v>1672.5600000000002</v>
      </c>
      <c r="G206" s="17">
        <f t="shared" si="89"/>
        <v>1672.5600000000002</v>
      </c>
      <c r="H206" s="17">
        <f t="shared" si="89"/>
        <v>1672.5600000000002</v>
      </c>
      <c r="I206" s="17">
        <f t="shared" si="89"/>
        <v>1672.5600000000002</v>
      </c>
      <c r="J206" s="17">
        <f t="shared" si="89"/>
        <v>1672.5600000000002</v>
      </c>
      <c r="K206" s="17">
        <f t="shared" si="89"/>
        <v>1672.5600000000002</v>
      </c>
      <c r="L206" s="17">
        <f t="shared" si="89"/>
        <v>1672.5600000000002</v>
      </c>
      <c r="M206" s="17">
        <f t="shared" si="89"/>
        <v>1672.5600000000002</v>
      </c>
      <c r="N206" s="17">
        <f t="shared" si="89"/>
        <v>1672.5600000000002</v>
      </c>
      <c r="O206" s="17">
        <f t="shared" si="89"/>
        <v>836.28000000000009</v>
      </c>
      <c r="P206" s="17">
        <f t="shared" si="89"/>
        <v>0</v>
      </c>
      <c r="Q206" s="17">
        <f t="shared" si="89"/>
        <v>0</v>
      </c>
    </row>
    <row r="208" spans="1:17" ht="13" x14ac:dyDescent="0.4">
      <c r="A208" s="2" t="s">
        <v>52</v>
      </c>
      <c r="C208" s="17">
        <f>C200+C206</f>
        <v>0</v>
      </c>
      <c r="D208" s="17">
        <f t="shared" ref="D208:Q208" si="90">D200+D206</f>
        <v>1641.9077333538239</v>
      </c>
      <c r="E208" s="17">
        <f t="shared" si="90"/>
        <v>3283.8154667076478</v>
      </c>
      <c r="F208" s="17">
        <f t="shared" si="90"/>
        <v>3283.8154667076478</v>
      </c>
      <c r="G208" s="17">
        <f t="shared" si="90"/>
        <v>3283.8154667076478</v>
      </c>
      <c r="H208" s="17">
        <f t="shared" si="90"/>
        <v>3283.8154667076478</v>
      </c>
      <c r="I208" s="17">
        <f t="shared" si="90"/>
        <v>3283.8154667076478</v>
      </c>
      <c r="J208" s="17">
        <f t="shared" si="90"/>
        <v>3283.8154667076478</v>
      </c>
      <c r="K208" s="17">
        <f t="shared" si="90"/>
        <v>3283.8154667076478</v>
      </c>
      <c r="L208" s="17">
        <f t="shared" si="90"/>
        <v>3283.8154667076478</v>
      </c>
      <c r="M208" s="17">
        <f t="shared" si="90"/>
        <v>3283.8154667076478</v>
      </c>
      <c r="N208" s="17">
        <f t="shared" si="90"/>
        <v>3283.8154667076478</v>
      </c>
      <c r="O208" s="17">
        <f t="shared" si="90"/>
        <v>1641.9077333538239</v>
      </c>
      <c r="P208" s="17">
        <f t="shared" si="90"/>
        <v>0</v>
      </c>
      <c r="Q208" s="17">
        <f t="shared" si="90"/>
        <v>0</v>
      </c>
    </row>
    <row r="211" spans="1:17" x14ac:dyDescent="0.25">
      <c r="A211" s="7" t="s">
        <v>53</v>
      </c>
    </row>
    <row r="212" spans="1:17" x14ac:dyDescent="0.25">
      <c r="A212" s="2" t="s">
        <v>6</v>
      </c>
      <c r="C212" s="8">
        <v>0</v>
      </c>
      <c r="D212" s="8">
        <v>1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</row>
    <row r="213" spans="1:17" x14ac:dyDescent="0.25">
      <c r="A213" s="2" t="s">
        <v>7</v>
      </c>
      <c r="C213" s="9">
        <f>B213+C212</f>
        <v>0</v>
      </c>
      <c r="D213" s="9">
        <f t="shared" ref="D213:O213" si="91">C213+D212</f>
        <v>1</v>
      </c>
      <c r="E213" s="9">
        <f t="shared" si="91"/>
        <v>1</v>
      </c>
      <c r="F213" s="9">
        <f t="shared" si="91"/>
        <v>1</v>
      </c>
      <c r="G213" s="9">
        <f t="shared" si="91"/>
        <v>1</v>
      </c>
      <c r="H213" s="9">
        <f t="shared" si="91"/>
        <v>1</v>
      </c>
      <c r="I213" s="9">
        <f t="shared" si="91"/>
        <v>1</v>
      </c>
      <c r="J213" s="9">
        <f t="shared" si="91"/>
        <v>1</v>
      </c>
      <c r="K213" s="9">
        <f t="shared" si="91"/>
        <v>1</v>
      </c>
      <c r="L213" s="9">
        <f t="shared" si="91"/>
        <v>1</v>
      </c>
      <c r="M213" s="9">
        <f t="shared" si="91"/>
        <v>1</v>
      </c>
      <c r="N213" s="9">
        <f t="shared" si="91"/>
        <v>1</v>
      </c>
      <c r="O213" s="9">
        <f t="shared" si="91"/>
        <v>1</v>
      </c>
      <c r="P213" s="9">
        <f>O213+P212-D212</f>
        <v>0</v>
      </c>
      <c r="Q213" s="9">
        <v>0</v>
      </c>
    </row>
    <row r="215" spans="1:17" x14ac:dyDescent="0.25">
      <c r="A215" s="2" t="s">
        <v>24</v>
      </c>
      <c r="C215" s="8">
        <v>13636</v>
      </c>
      <c r="D215" s="9">
        <f>C215</f>
        <v>13636</v>
      </c>
      <c r="E215" s="9">
        <f t="shared" ref="E215:O215" si="92">D215</f>
        <v>13636</v>
      </c>
      <c r="F215" s="9">
        <f t="shared" si="92"/>
        <v>13636</v>
      </c>
      <c r="G215" s="9">
        <f t="shared" si="92"/>
        <v>13636</v>
      </c>
      <c r="H215" s="9">
        <f t="shared" si="92"/>
        <v>13636</v>
      </c>
      <c r="I215" s="9">
        <f t="shared" si="92"/>
        <v>13636</v>
      </c>
      <c r="J215" s="9">
        <f t="shared" si="92"/>
        <v>13636</v>
      </c>
      <c r="K215" s="9">
        <f t="shared" si="92"/>
        <v>13636</v>
      </c>
      <c r="L215" s="9">
        <f t="shared" si="92"/>
        <v>13636</v>
      </c>
      <c r="M215" s="9">
        <f t="shared" si="92"/>
        <v>13636</v>
      </c>
      <c r="N215" s="9">
        <f t="shared" si="92"/>
        <v>13636</v>
      </c>
      <c r="O215" s="9">
        <f t="shared" si="92"/>
        <v>13636</v>
      </c>
      <c r="P215" s="9">
        <v>0</v>
      </c>
      <c r="Q215" s="9">
        <v>0</v>
      </c>
    </row>
    <row r="216" spans="1:17" x14ac:dyDescent="0.25">
      <c r="A216" s="2" t="s">
        <v>9</v>
      </c>
      <c r="C216" s="8">
        <v>20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x14ac:dyDescent="0.25">
      <c r="C217" s="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x14ac:dyDescent="0.25">
      <c r="A218" s="2" t="s">
        <v>10</v>
      </c>
    </row>
    <row r="219" spans="1:17" x14ac:dyDescent="0.25">
      <c r="A219" s="2" t="s">
        <v>11</v>
      </c>
      <c r="C219" s="18">
        <v>0</v>
      </c>
      <c r="D219" s="12">
        <v>943.68</v>
      </c>
      <c r="E219" s="12">
        <v>943.68</v>
      </c>
      <c r="F219" s="12">
        <v>943.68</v>
      </c>
      <c r="G219" s="12">
        <v>943.68</v>
      </c>
      <c r="H219" s="12">
        <v>943.68</v>
      </c>
      <c r="I219" s="12">
        <v>943.68</v>
      </c>
      <c r="J219" s="12">
        <v>943.68</v>
      </c>
      <c r="K219" s="12">
        <v>943.68</v>
      </c>
      <c r="L219" s="12">
        <v>943.68</v>
      </c>
      <c r="M219" s="12">
        <v>943.68</v>
      </c>
      <c r="N219" s="12">
        <v>943.68</v>
      </c>
      <c r="O219" s="12">
        <v>943.68</v>
      </c>
      <c r="P219" s="18">
        <v>0</v>
      </c>
      <c r="Q219" s="18">
        <v>0</v>
      </c>
    </row>
    <row r="220" spans="1:17" ht="13" x14ac:dyDescent="0.4">
      <c r="A220" s="2" t="s">
        <v>25</v>
      </c>
      <c r="C220" s="15">
        <v>0</v>
      </c>
      <c r="D220" s="15">
        <v>1119.9250025600002</v>
      </c>
      <c r="E220" s="15">
        <v>1119.9250025600002</v>
      </c>
      <c r="F220" s="15">
        <v>1119.9250025600002</v>
      </c>
      <c r="G220" s="15">
        <v>1119.9250025600002</v>
      </c>
      <c r="H220" s="15">
        <v>1119.9250025600002</v>
      </c>
      <c r="I220" s="15">
        <v>1119.9250025600002</v>
      </c>
      <c r="J220" s="15">
        <v>1119.9250025600002</v>
      </c>
      <c r="K220" s="15">
        <v>1119.9250025600002</v>
      </c>
      <c r="L220" s="15">
        <v>1119.9250025600002</v>
      </c>
      <c r="M220" s="15">
        <v>1119.9250025600002</v>
      </c>
      <c r="N220" s="15">
        <v>1119.9250025600002</v>
      </c>
      <c r="O220" s="15">
        <v>1119.9250025600002</v>
      </c>
      <c r="P220" s="15">
        <v>0</v>
      </c>
      <c r="Q220" s="15">
        <v>0</v>
      </c>
    </row>
    <row r="221" spans="1:17" x14ac:dyDescent="0.25">
      <c r="A221" s="2" t="s">
        <v>13</v>
      </c>
      <c r="C221" s="21">
        <f>SUM(C219:C220)</f>
        <v>0</v>
      </c>
      <c r="D221" s="21">
        <f>SUM(D219:D220)</f>
        <v>2063.6050025600002</v>
      </c>
      <c r="E221" s="21">
        <f t="shared" ref="E221:Q221" si="93">SUM(E219:E220)</f>
        <v>2063.6050025600002</v>
      </c>
      <c r="F221" s="21">
        <f t="shared" si="93"/>
        <v>2063.6050025600002</v>
      </c>
      <c r="G221" s="21">
        <f t="shared" si="93"/>
        <v>2063.6050025600002</v>
      </c>
      <c r="H221" s="21">
        <f t="shared" si="93"/>
        <v>2063.6050025600002</v>
      </c>
      <c r="I221" s="21">
        <f t="shared" si="93"/>
        <v>2063.6050025600002</v>
      </c>
      <c r="J221" s="21">
        <f t="shared" si="93"/>
        <v>2063.6050025600002</v>
      </c>
      <c r="K221" s="21">
        <f t="shared" si="93"/>
        <v>2063.6050025600002</v>
      </c>
      <c r="L221" s="21">
        <f t="shared" si="93"/>
        <v>2063.6050025600002</v>
      </c>
      <c r="M221" s="21">
        <f t="shared" si="93"/>
        <v>2063.6050025600002</v>
      </c>
      <c r="N221" s="21">
        <f t="shared" si="93"/>
        <v>2063.6050025600002</v>
      </c>
      <c r="O221" s="21">
        <f t="shared" si="93"/>
        <v>2063.6050025600002</v>
      </c>
      <c r="P221" s="21">
        <f t="shared" si="93"/>
        <v>0</v>
      </c>
      <c r="Q221" s="21">
        <f t="shared" si="93"/>
        <v>0</v>
      </c>
    </row>
    <row r="223" spans="1:17" x14ac:dyDescent="0.25">
      <c r="A223" s="2" t="s">
        <v>14</v>
      </c>
      <c r="C223" s="9">
        <f>C212 * C221 * 0.5</f>
        <v>0</v>
      </c>
      <c r="D223" s="9">
        <f t="shared" ref="D223:N223" si="94">D212 * D221 * 0.5</f>
        <v>1031.8025012800001</v>
      </c>
      <c r="E223" s="9">
        <f t="shared" si="94"/>
        <v>0</v>
      </c>
      <c r="F223" s="9">
        <f t="shared" si="94"/>
        <v>0</v>
      </c>
      <c r="G223" s="9">
        <f t="shared" si="94"/>
        <v>0</v>
      </c>
      <c r="H223" s="9">
        <f t="shared" si="94"/>
        <v>0</v>
      </c>
      <c r="I223" s="9">
        <f t="shared" si="94"/>
        <v>0</v>
      </c>
      <c r="J223" s="9">
        <f t="shared" si="94"/>
        <v>0</v>
      </c>
      <c r="K223" s="9">
        <f t="shared" si="94"/>
        <v>0</v>
      </c>
      <c r="L223" s="9">
        <f t="shared" si="94"/>
        <v>0</v>
      </c>
      <c r="M223" s="9">
        <f t="shared" si="94"/>
        <v>0</v>
      </c>
      <c r="N223" s="9">
        <f t="shared" si="94"/>
        <v>0</v>
      </c>
      <c r="O223" s="9">
        <f>D223</f>
        <v>1031.8025012800001</v>
      </c>
      <c r="P223" s="9">
        <f>E223</f>
        <v>0</v>
      </c>
      <c r="Q223" s="9">
        <f t="shared" ref="Q223" si="95">Q212 * Q221 * 0.5</f>
        <v>0</v>
      </c>
    </row>
    <row r="224" spans="1:17" ht="13" x14ac:dyDescent="0.4">
      <c r="A224" s="2" t="s">
        <v>15</v>
      </c>
      <c r="C224" s="16">
        <f>(C213-C212) * C221</f>
        <v>0</v>
      </c>
      <c r="D224" s="16">
        <f t="shared" ref="D224:N224" si="96">(D213-D212) * D221</f>
        <v>0</v>
      </c>
      <c r="E224" s="16">
        <f t="shared" si="96"/>
        <v>2063.6050025600002</v>
      </c>
      <c r="F224" s="16">
        <f t="shared" si="96"/>
        <v>2063.6050025600002</v>
      </c>
      <c r="G224" s="16">
        <f t="shared" si="96"/>
        <v>2063.6050025600002</v>
      </c>
      <c r="H224" s="16">
        <f t="shared" si="96"/>
        <v>2063.6050025600002</v>
      </c>
      <c r="I224" s="16">
        <f t="shared" si="96"/>
        <v>2063.6050025600002</v>
      </c>
      <c r="J224" s="16">
        <f t="shared" si="96"/>
        <v>2063.6050025600002</v>
      </c>
      <c r="K224" s="16">
        <f t="shared" si="96"/>
        <v>2063.6050025600002</v>
      </c>
      <c r="L224" s="16">
        <f t="shared" si="96"/>
        <v>2063.6050025600002</v>
      </c>
      <c r="M224" s="16">
        <f t="shared" si="96"/>
        <v>2063.6050025600002</v>
      </c>
      <c r="N224" s="16">
        <f t="shared" si="96"/>
        <v>2063.6050025600002</v>
      </c>
      <c r="O224" s="16">
        <f>(O213-O212-D212) * O221</f>
        <v>0</v>
      </c>
      <c r="P224" s="16">
        <v>0</v>
      </c>
      <c r="Q224" s="16">
        <f t="shared" ref="Q224" si="97">(Q213-Q212) * Q221</f>
        <v>0</v>
      </c>
    </row>
    <row r="225" spans="1:18" ht="13" x14ac:dyDescent="0.4">
      <c r="A225" s="2" t="s">
        <v>54</v>
      </c>
      <c r="C225" s="17">
        <f>SUM(C223:C224)</f>
        <v>0</v>
      </c>
      <c r="D225" s="17">
        <f t="shared" ref="D225:Q225" si="98">SUM(D223:D224)</f>
        <v>1031.8025012800001</v>
      </c>
      <c r="E225" s="17">
        <f t="shared" si="98"/>
        <v>2063.6050025600002</v>
      </c>
      <c r="F225" s="17">
        <f t="shared" si="98"/>
        <v>2063.6050025600002</v>
      </c>
      <c r="G225" s="17">
        <f t="shared" si="98"/>
        <v>2063.6050025600002</v>
      </c>
      <c r="H225" s="17">
        <f t="shared" si="98"/>
        <v>2063.6050025600002</v>
      </c>
      <c r="I225" s="17">
        <f t="shared" si="98"/>
        <v>2063.6050025600002</v>
      </c>
      <c r="J225" s="17">
        <f t="shared" si="98"/>
        <v>2063.6050025600002</v>
      </c>
      <c r="K225" s="17">
        <f t="shared" si="98"/>
        <v>2063.6050025600002</v>
      </c>
      <c r="L225" s="17">
        <f t="shared" si="98"/>
        <v>2063.6050025600002</v>
      </c>
      <c r="M225" s="17">
        <f t="shared" si="98"/>
        <v>2063.6050025600002</v>
      </c>
      <c r="N225" s="17">
        <f t="shared" si="98"/>
        <v>2063.6050025600002</v>
      </c>
      <c r="O225" s="17">
        <f t="shared" si="98"/>
        <v>1031.8025012800001</v>
      </c>
      <c r="P225" s="17">
        <f t="shared" si="98"/>
        <v>0</v>
      </c>
      <c r="Q225" s="17">
        <f t="shared" si="98"/>
        <v>0</v>
      </c>
    </row>
    <row r="226" spans="1:18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2" t="s">
        <v>17</v>
      </c>
      <c r="C227" s="18">
        <v>0.23</v>
      </c>
      <c r="D227" s="18">
        <f>C227</f>
        <v>0.23</v>
      </c>
      <c r="E227" s="18">
        <f t="shared" ref="E227:Q227" si="99">D227</f>
        <v>0.23</v>
      </c>
      <c r="F227" s="18">
        <f t="shared" si="99"/>
        <v>0.23</v>
      </c>
      <c r="G227" s="18">
        <f t="shared" si="99"/>
        <v>0.23</v>
      </c>
      <c r="H227" s="18">
        <f t="shared" si="99"/>
        <v>0.23</v>
      </c>
      <c r="I227" s="18">
        <f t="shared" si="99"/>
        <v>0.23</v>
      </c>
      <c r="J227" s="18">
        <f t="shared" si="99"/>
        <v>0.23</v>
      </c>
      <c r="K227" s="18">
        <f t="shared" si="99"/>
        <v>0.23</v>
      </c>
      <c r="L227" s="18">
        <f t="shared" si="99"/>
        <v>0.23</v>
      </c>
      <c r="M227" s="18">
        <f t="shared" si="99"/>
        <v>0.23</v>
      </c>
      <c r="N227" s="18">
        <f t="shared" si="99"/>
        <v>0.23</v>
      </c>
      <c r="O227" s="18">
        <f t="shared" si="99"/>
        <v>0.23</v>
      </c>
      <c r="P227" s="18">
        <f t="shared" si="99"/>
        <v>0.23</v>
      </c>
      <c r="Q227" s="18">
        <f t="shared" si="99"/>
        <v>0.23</v>
      </c>
    </row>
    <row r="228" spans="1:18" x14ac:dyDescent="0.25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1:18" x14ac:dyDescent="0.25">
      <c r="A229" s="2" t="s">
        <v>18</v>
      </c>
      <c r="C229" s="9">
        <f>C212*C215*C227*0.5</f>
        <v>0</v>
      </c>
      <c r="D229" s="9">
        <f t="shared" ref="D229:N229" si="100">D212*D215*D227*0.5</f>
        <v>1568.14</v>
      </c>
      <c r="E229" s="9">
        <f t="shared" si="100"/>
        <v>0</v>
      </c>
      <c r="F229" s="9">
        <f t="shared" si="100"/>
        <v>0</v>
      </c>
      <c r="G229" s="9">
        <f t="shared" si="100"/>
        <v>0</v>
      </c>
      <c r="H229" s="9">
        <f t="shared" si="100"/>
        <v>0</v>
      </c>
      <c r="I229" s="9">
        <f t="shared" si="100"/>
        <v>0</v>
      </c>
      <c r="J229" s="9">
        <f t="shared" si="100"/>
        <v>0</v>
      </c>
      <c r="K229" s="9">
        <f t="shared" si="100"/>
        <v>0</v>
      </c>
      <c r="L229" s="9">
        <f t="shared" si="100"/>
        <v>0</v>
      </c>
      <c r="M229" s="9">
        <f t="shared" si="100"/>
        <v>0</v>
      </c>
      <c r="N229" s="9">
        <f t="shared" si="100"/>
        <v>0</v>
      </c>
      <c r="O229" s="9">
        <f>D229</f>
        <v>1568.14</v>
      </c>
      <c r="P229" s="9">
        <f>E229</f>
        <v>0</v>
      </c>
      <c r="Q229" s="9">
        <f t="shared" ref="Q229" si="101">Q212*Q215*Q227*0.5</f>
        <v>0</v>
      </c>
    </row>
    <row r="230" spans="1:18" ht="13" x14ac:dyDescent="0.4">
      <c r="A230" s="2" t="s">
        <v>19</v>
      </c>
      <c r="C230" s="16">
        <f>(C213-C212)*C215*C227</f>
        <v>0</v>
      </c>
      <c r="D230" s="16">
        <f t="shared" ref="D230:N230" si="102">(D213-D212)*D215*D227</f>
        <v>0</v>
      </c>
      <c r="E230" s="16">
        <f t="shared" si="102"/>
        <v>3136.28</v>
      </c>
      <c r="F230" s="16">
        <f t="shared" si="102"/>
        <v>3136.28</v>
      </c>
      <c r="G230" s="16">
        <f t="shared" si="102"/>
        <v>3136.28</v>
      </c>
      <c r="H230" s="16">
        <f t="shared" si="102"/>
        <v>3136.28</v>
      </c>
      <c r="I230" s="16">
        <f t="shared" si="102"/>
        <v>3136.28</v>
      </c>
      <c r="J230" s="16">
        <f t="shared" si="102"/>
        <v>3136.28</v>
      </c>
      <c r="K230" s="16">
        <f t="shared" si="102"/>
        <v>3136.28</v>
      </c>
      <c r="L230" s="16">
        <f t="shared" si="102"/>
        <v>3136.28</v>
      </c>
      <c r="M230" s="16">
        <f t="shared" si="102"/>
        <v>3136.28</v>
      </c>
      <c r="N230" s="16">
        <f t="shared" si="102"/>
        <v>3136.28</v>
      </c>
      <c r="O230" s="16">
        <f>(O213-O212-D212)*O215*O227</f>
        <v>0</v>
      </c>
      <c r="P230" s="16">
        <v>0</v>
      </c>
      <c r="Q230" s="16">
        <f t="shared" ref="Q230" si="103">(Q213-Q212)*Q215*Q227</f>
        <v>0</v>
      </c>
    </row>
    <row r="231" spans="1:18" ht="13" x14ac:dyDescent="0.4">
      <c r="A231" s="2" t="s">
        <v>55</v>
      </c>
      <c r="C231" s="17">
        <f>SUM(C229:C230)</f>
        <v>0</v>
      </c>
      <c r="D231" s="17">
        <f t="shared" ref="D231:Q231" si="104">SUM(D229:D230)</f>
        <v>1568.14</v>
      </c>
      <c r="E231" s="17">
        <f t="shared" si="104"/>
        <v>3136.28</v>
      </c>
      <c r="F231" s="17">
        <f t="shared" si="104"/>
        <v>3136.28</v>
      </c>
      <c r="G231" s="17">
        <f t="shared" si="104"/>
        <v>3136.28</v>
      </c>
      <c r="H231" s="17">
        <f t="shared" si="104"/>
        <v>3136.28</v>
      </c>
      <c r="I231" s="17">
        <f t="shared" si="104"/>
        <v>3136.28</v>
      </c>
      <c r="J231" s="17">
        <f t="shared" si="104"/>
        <v>3136.28</v>
      </c>
      <c r="K231" s="17">
        <f t="shared" si="104"/>
        <v>3136.28</v>
      </c>
      <c r="L231" s="17">
        <f t="shared" si="104"/>
        <v>3136.28</v>
      </c>
      <c r="M231" s="17">
        <f t="shared" si="104"/>
        <v>3136.28</v>
      </c>
      <c r="N231" s="17">
        <f t="shared" si="104"/>
        <v>3136.28</v>
      </c>
      <c r="O231" s="17">
        <f t="shared" si="104"/>
        <v>1568.14</v>
      </c>
      <c r="P231" s="17">
        <f t="shared" si="104"/>
        <v>0</v>
      </c>
      <c r="Q231" s="17">
        <f t="shared" si="104"/>
        <v>0</v>
      </c>
    </row>
    <row r="233" spans="1:18" ht="13" x14ac:dyDescent="0.4">
      <c r="A233" s="2" t="s">
        <v>56</v>
      </c>
      <c r="C233" s="17">
        <f>C225+C231</f>
        <v>0</v>
      </c>
      <c r="D233" s="17">
        <f t="shared" ref="D233:Q233" si="105">D225+D231</f>
        <v>2599.9425012800002</v>
      </c>
      <c r="E233" s="17">
        <f t="shared" si="105"/>
        <v>5199.8850025600004</v>
      </c>
      <c r="F233" s="17">
        <f t="shared" si="105"/>
        <v>5199.8850025600004</v>
      </c>
      <c r="G233" s="17">
        <f t="shared" si="105"/>
        <v>5199.8850025600004</v>
      </c>
      <c r="H233" s="17">
        <f t="shared" si="105"/>
        <v>5199.8850025600004</v>
      </c>
      <c r="I233" s="17">
        <f t="shared" si="105"/>
        <v>5199.8850025600004</v>
      </c>
      <c r="J233" s="17">
        <f t="shared" si="105"/>
        <v>5199.8850025600004</v>
      </c>
      <c r="K233" s="17">
        <f t="shared" si="105"/>
        <v>5199.8850025600004</v>
      </c>
      <c r="L233" s="17">
        <f t="shared" si="105"/>
        <v>5199.8850025600004</v>
      </c>
      <c r="M233" s="17">
        <f t="shared" si="105"/>
        <v>5199.8850025600004</v>
      </c>
      <c r="N233" s="17">
        <f t="shared" si="105"/>
        <v>5199.8850025600004</v>
      </c>
      <c r="O233" s="17">
        <f t="shared" si="105"/>
        <v>2599.9425012800002</v>
      </c>
      <c r="P233" s="17">
        <f t="shared" si="105"/>
        <v>0</v>
      </c>
      <c r="Q233" s="17">
        <f t="shared" si="105"/>
        <v>0</v>
      </c>
    </row>
    <row r="236" spans="1:18" x14ac:dyDescent="0.25">
      <c r="A236" s="7" t="s">
        <v>57</v>
      </c>
    </row>
    <row r="237" spans="1:18" x14ac:dyDescent="0.25">
      <c r="A237" s="2" t="s">
        <v>6</v>
      </c>
      <c r="C237" s="8">
        <v>0</v>
      </c>
      <c r="D237" s="8">
        <v>1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</row>
    <row r="238" spans="1:18" x14ac:dyDescent="0.25">
      <c r="A238" s="2" t="s">
        <v>7</v>
      </c>
      <c r="C238" s="9">
        <f>B238+C237</f>
        <v>0</v>
      </c>
      <c r="D238" s="9">
        <f t="shared" ref="D238:O238" si="106">C238+D237</f>
        <v>1</v>
      </c>
      <c r="E238" s="9">
        <f t="shared" si="106"/>
        <v>1</v>
      </c>
      <c r="F238" s="9">
        <f t="shared" si="106"/>
        <v>1</v>
      </c>
      <c r="G238" s="9">
        <f t="shared" si="106"/>
        <v>1</v>
      </c>
      <c r="H238" s="9">
        <f t="shared" si="106"/>
        <v>1</v>
      </c>
      <c r="I238" s="9">
        <f t="shared" si="106"/>
        <v>1</v>
      </c>
      <c r="J238" s="9">
        <f t="shared" si="106"/>
        <v>1</v>
      </c>
      <c r="K238" s="9">
        <f t="shared" si="106"/>
        <v>1</v>
      </c>
      <c r="L238" s="9">
        <f t="shared" si="106"/>
        <v>1</v>
      </c>
      <c r="M238" s="9">
        <f t="shared" si="106"/>
        <v>1</v>
      </c>
      <c r="N238" s="9">
        <f t="shared" si="106"/>
        <v>1</v>
      </c>
      <c r="O238" s="9">
        <f t="shared" si="106"/>
        <v>1</v>
      </c>
      <c r="P238" s="9">
        <f>O238+P237-D237</f>
        <v>0</v>
      </c>
      <c r="Q238" s="9">
        <v>0</v>
      </c>
    </row>
    <row r="240" spans="1:18" x14ac:dyDescent="0.25">
      <c r="A240" s="2" t="s">
        <v>24</v>
      </c>
      <c r="C240" s="8">
        <v>68000</v>
      </c>
      <c r="D240" s="9">
        <f>C240</f>
        <v>68000</v>
      </c>
      <c r="E240" s="9">
        <f t="shared" ref="E240:O240" si="107">D240</f>
        <v>68000</v>
      </c>
      <c r="F240" s="9">
        <f t="shared" si="107"/>
        <v>68000</v>
      </c>
      <c r="G240" s="9">
        <f t="shared" si="107"/>
        <v>68000</v>
      </c>
      <c r="H240" s="9">
        <f t="shared" si="107"/>
        <v>68000</v>
      </c>
      <c r="I240" s="9">
        <f t="shared" si="107"/>
        <v>68000</v>
      </c>
      <c r="J240" s="9">
        <f t="shared" si="107"/>
        <v>68000</v>
      </c>
      <c r="K240" s="9">
        <f t="shared" si="107"/>
        <v>68000</v>
      </c>
      <c r="L240" s="9">
        <f t="shared" si="107"/>
        <v>68000</v>
      </c>
      <c r="M240" s="9">
        <f t="shared" si="107"/>
        <v>68000</v>
      </c>
      <c r="N240" s="9">
        <f t="shared" si="107"/>
        <v>68000</v>
      </c>
      <c r="O240" s="9">
        <f t="shared" si="107"/>
        <v>68000</v>
      </c>
      <c r="P240" s="9">
        <v>0</v>
      </c>
      <c r="Q240" s="9">
        <f t="shared" ref="Q240" si="108">P240</f>
        <v>0</v>
      </c>
    </row>
    <row r="241" spans="1:17" x14ac:dyDescent="0.25">
      <c r="A241" s="2" t="s">
        <v>9</v>
      </c>
      <c r="C241" s="8">
        <v>20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x14ac:dyDescent="0.25">
      <c r="C242" s="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x14ac:dyDescent="0.25">
      <c r="A243" s="2" t="s">
        <v>10</v>
      </c>
    </row>
    <row r="244" spans="1:17" x14ac:dyDescent="0.25">
      <c r="A244" s="2" t="s">
        <v>11</v>
      </c>
      <c r="C244" s="18">
        <v>0</v>
      </c>
      <c r="D244" s="12">
        <v>943.68</v>
      </c>
      <c r="E244" s="18">
        <v>943.68</v>
      </c>
      <c r="F244" s="18">
        <v>943.68</v>
      </c>
      <c r="G244" s="18">
        <v>943.68</v>
      </c>
      <c r="H244" s="18">
        <v>943.68</v>
      </c>
      <c r="I244" s="18">
        <v>943.68</v>
      </c>
      <c r="J244" s="18">
        <v>943.68</v>
      </c>
      <c r="K244" s="18">
        <v>943.68</v>
      </c>
      <c r="L244" s="18">
        <v>943.68</v>
      </c>
      <c r="M244" s="18">
        <v>943.68</v>
      </c>
      <c r="N244" s="18">
        <v>943.68</v>
      </c>
      <c r="O244" s="18">
        <v>943.68</v>
      </c>
      <c r="P244" s="18">
        <v>0</v>
      </c>
      <c r="Q244" s="18">
        <v>0</v>
      </c>
    </row>
    <row r="245" spans="1:17" ht="13" x14ac:dyDescent="0.4">
      <c r="A245" s="2" t="s">
        <v>25</v>
      </c>
      <c r="C245" s="15">
        <v>0</v>
      </c>
      <c r="D245" s="15">
        <v>4302.3609148697224</v>
      </c>
      <c r="E245" s="15">
        <v>4302.3609148697224</v>
      </c>
      <c r="F245" s="15">
        <v>4302.3609148697224</v>
      </c>
      <c r="G245" s="15">
        <v>4302.3609148697224</v>
      </c>
      <c r="H245" s="15">
        <v>4302.3609148697224</v>
      </c>
      <c r="I245" s="15">
        <v>4302.3609148697224</v>
      </c>
      <c r="J245" s="15">
        <v>4302.3609148697224</v>
      </c>
      <c r="K245" s="15">
        <v>4302.3609148697224</v>
      </c>
      <c r="L245" s="15">
        <v>4302.3609148697224</v>
      </c>
      <c r="M245" s="15">
        <v>4302.3609148697224</v>
      </c>
      <c r="N245" s="15">
        <v>4302.3609148697224</v>
      </c>
      <c r="O245" s="15">
        <v>4302.3609148697224</v>
      </c>
      <c r="P245" s="15">
        <v>0</v>
      </c>
      <c r="Q245" s="15">
        <v>0</v>
      </c>
    </row>
    <row r="246" spans="1:17" x14ac:dyDescent="0.25">
      <c r="A246" s="2" t="s">
        <v>13</v>
      </c>
      <c r="C246" s="21">
        <f>SUM(C244:C245)</f>
        <v>0</v>
      </c>
      <c r="D246" s="21">
        <f>SUM(D244:D245)</f>
        <v>5246.0409148697227</v>
      </c>
      <c r="E246" s="21">
        <f t="shared" ref="E246:Q246" si="109">SUM(E244:E245)</f>
        <v>5246.0409148697227</v>
      </c>
      <c r="F246" s="21">
        <f t="shared" si="109"/>
        <v>5246.0409148697227</v>
      </c>
      <c r="G246" s="21">
        <f t="shared" si="109"/>
        <v>5246.0409148697227</v>
      </c>
      <c r="H246" s="21">
        <f t="shared" si="109"/>
        <v>5246.0409148697227</v>
      </c>
      <c r="I246" s="21">
        <f t="shared" si="109"/>
        <v>5246.0409148697227</v>
      </c>
      <c r="J246" s="21">
        <f t="shared" si="109"/>
        <v>5246.0409148697227</v>
      </c>
      <c r="K246" s="21">
        <f t="shared" si="109"/>
        <v>5246.0409148697227</v>
      </c>
      <c r="L246" s="21">
        <f t="shared" si="109"/>
        <v>5246.0409148697227</v>
      </c>
      <c r="M246" s="21">
        <f t="shared" si="109"/>
        <v>5246.0409148697227</v>
      </c>
      <c r="N246" s="21">
        <f t="shared" si="109"/>
        <v>5246.0409148697227</v>
      </c>
      <c r="O246" s="21">
        <f t="shared" si="109"/>
        <v>5246.0409148697227</v>
      </c>
      <c r="P246" s="21">
        <f t="shared" si="109"/>
        <v>0</v>
      </c>
      <c r="Q246" s="21">
        <f t="shared" si="109"/>
        <v>0</v>
      </c>
    </row>
    <row r="248" spans="1:17" x14ac:dyDescent="0.25">
      <c r="A248" s="2" t="s">
        <v>14</v>
      </c>
      <c r="C248" s="9">
        <f>C237 * C246 * 0.5</f>
        <v>0</v>
      </c>
      <c r="D248" s="9">
        <f t="shared" ref="D248:N248" si="110">D237 * D246 * 0.5</f>
        <v>2623.0204574348613</v>
      </c>
      <c r="E248" s="9">
        <f t="shared" si="110"/>
        <v>0</v>
      </c>
      <c r="F248" s="9">
        <f t="shared" si="110"/>
        <v>0</v>
      </c>
      <c r="G248" s="9">
        <f t="shared" si="110"/>
        <v>0</v>
      </c>
      <c r="H248" s="9">
        <f t="shared" si="110"/>
        <v>0</v>
      </c>
      <c r="I248" s="9">
        <f t="shared" si="110"/>
        <v>0</v>
      </c>
      <c r="J248" s="9">
        <f t="shared" si="110"/>
        <v>0</v>
      </c>
      <c r="K248" s="9">
        <f t="shared" si="110"/>
        <v>0</v>
      </c>
      <c r="L248" s="9">
        <f t="shared" si="110"/>
        <v>0</v>
      </c>
      <c r="M248" s="9">
        <f t="shared" si="110"/>
        <v>0</v>
      </c>
      <c r="N248" s="9">
        <f t="shared" si="110"/>
        <v>0</v>
      </c>
      <c r="O248" s="9">
        <f>D248</f>
        <v>2623.0204574348613</v>
      </c>
      <c r="P248" s="9">
        <f>E248</f>
        <v>0</v>
      </c>
      <c r="Q248" s="9">
        <f t="shared" ref="Q248" si="111">Q237 * Q246 * 0.5</f>
        <v>0</v>
      </c>
    </row>
    <row r="249" spans="1:17" ht="13" x14ac:dyDescent="0.4">
      <c r="A249" s="2" t="s">
        <v>15</v>
      </c>
      <c r="C249" s="16">
        <f>(C238-C237) * C246</f>
        <v>0</v>
      </c>
      <c r="D249" s="16">
        <f t="shared" ref="D249:N249" si="112">(D238-D237) * D246</f>
        <v>0</v>
      </c>
      <c r="E249" s="16">
        <f t="shared" si="112"/>
        <v>5246.0409148697227</v>
      </c>
      <c r="F249" s="16">
        <f t="shared" si="112"/>
        <v>5246.0409148697227</v>
      </c>
      <c r="G249" s="16">
        <f t="shared" si="112"/>
        <v>5246.0409148697227</v>
      </c>
      <c r="H249" s="16">
        <f t="shared" si="112"/>
        <v>5246.0409148697227</v>
      </c>
      <c r="I249" s="16">
        <f t="shared" si="112"/>
        <v>5246.0409148697227</v>
      </c>
      <c r="J249" s="16">
        <f t="shared" si="112"/>
        <v>5246.0409148697227</v>
      </c>
      <c r="K249" s="16">
        <f t="shared" si="112"/>
        <v>5246.0409148697227</v>
      </c>
      <c r="L249" s="16">
        <f t="shared" si="112"/>
        <v>5246.0409148697227</v>
      </c>
      <c r="M249" s="16">
        <f t="shared" si="112"/>
        <v>5246.0409148697227</v>
      </c>
      <c r="N249" s="16">
        <f t="shared" si="112"/>
        <v>5246.0409148697227</v>
      </c>
      <c r="O249" s="16">
        <f>(O238-O237-D237) * O246</f>
        <v>0</v>
      </c>
      <c r="P249" s="16">
        <v>0</v>
      </c>
      <c r="Q249" s="16">
        <f t="shared" ref="Q249" si="113">(Q238-Q237) * Q246</f>
        <v>0</v>
      </c>
    </row>
    <row r="250" spans="1:17" ht="13" x14ac:dyDescent="0.4">
      <c r="A250" s="2" t="s">
        <v>58</v>
      </c>
      <c r="C250" s="17">
        <f>SUM(C248:C249)</f>
        <v>0</v>
      </c>
      <c r="D250" s="17">
        <f t="shared" ref="D250:Q250" si="114">SUM(D248:D249)</f>
        <v>2623.0204574348613</v>
      </c>
      <c r="E250" s="17">
        <f t="shared" si="114"/>
        <v>5246.0409148697227</v>
      </c>
      <c r="F250" s="17">
        <f t="shared" si="114"/>
        <v>5246.0409148697227</v>
      </c>
      <c r="G250" s="17">
        <f t="shared" si="114"/>
        <v>5246.0409148697227</v>
      </c>
      <c r="H250" s="17">
        <f t="shared" si="114"/>
        <v>5246.0409148697227</v>
      </c>
      <c r="I250" s="17">
        <f t="shared" si="114"/>
        <v>5246.0409148697227</v>
      </c>
      <c r="J250" s="17">
        <f t="shared" si="114"/>
        <v>5246.0409148697227</v>
      </c>
      <c r="K250" s="17">
        <f t="shared" si="114"/>
        <v>5246.0409148697227</v>
      </c>
      <c r="L250" s="17">
        <f t="shared" si="114"/>
        <v>5246.0409148697227</v>
      </c>
      <c r="M250" s="17">
        <f t="shared" si="114"/>
        <v>5246.0409148697227</v>
      </c>
      <c r="N250" s="17">
        <f t="shared" si="114"/>
        <v>5246.0409148697227</v>
      </c>
      <c r="O250" s="17">
        <f t="shared" si="114"/>
        <v>2623.0204574348613</v>
      </c>
      <c r="P250" s="17">
        <f t="shared" si="114"/>
        <v>0</v>
      </c>
      <c r="Q250" s="17">
        <f t="shared" si="114"/>
        <v>0</v>
      </c>
    </row>
    <row r="251" spans="1:17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1:17" x14ac:dyDescent="0.25">
      <c r="A252" s="2" t="s">
        <v>17</v>
      </c>
      <c r="C252" s="18">
        <v>0.23</v>
      </c>
      <c r="D252" s="18">
        <f>C252</f>
        <v>0.23</v>
      </c>
      <c r="E252" s="18">
        <f t="shared" ref="E252:Q252" si="115">D252</f>
        <v>0.23</v>
      </c>
      <c r="F252" s="18">
        <f t="shared" si="115"/>
        <v>0.23</v>
      </c>
      <c r="G252" s="18">
        <f t="shared" si="115"/>
        <v>0.23</v>
      </c>
      <c r="H252" s="18">
        <f t="shared" si="115"/>
        <v>0.23</v>
      </c>
      <c r="I252" s="18">
        <f t="shared" si="115"/>
        <v>0.23</v>
      </c>
      <c r="J252" s="18">
        <f t="shared" si="115"/>
        <v>0.23</v>
      </c>
      <c r="K252" s="18">
        <f t="shared" si="115"/>
        <v>0.23</v>
      </c>
      <c r="L252" s="18">
        <f t="shared" si="115"/>
        <v>0.23</v>
      </c>
      <c r="M252" s="18">
        <f t="shared" si="115"/>
        <v>0.23</v>
      </c>
      <c r="N252" s="18">
        <f t="shared" si="115"/>
        <v>0.23</v>
      </c>
      <c r="O252" s="18">
        <f t="shared" si="115"/>
        <v>0.23</v>
      </c>
      <c r="P252" s="18">
        <f t="shared" si="115"/>
        <v>0.23</v>
      </c>
      <c r="Q252" s="18">
        <f t="shared" si="115"/>
        <v>0.23</v>
      </c>
    </row>
    <row r="253" spans="1:17" x14ac:dyDescent="0.25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1:17" x14ac:dyDescent="0.25">
      <c r="A254" s="2" t="s">
        <v>18</v>
      </c>
      <c r="C254" s="9">
        <f>C237*C240*C252*0.5</f>
        <v>0</v>
      </c>
      <c r="D254" s="9">
        <f t="shared" ref="D254:N254" si="116">D237*D240*D252*0.5</f>
        <v>7820</v>
      </c>
      <c r="E254" s="9">
        <f t="shared" si="116"/>
        <v>0</v>
      </c>
      <c r="F254" s="9">
        <f t="shared" si="116"/>
        <v>0</v>
      </c>
      <c r="G254" s="9">
        <f t="shared" si="116"/>
        <v>0</v>
      </c>
      <c r="H254" s="9">
        <f t="shared" si="116"/>
        <v>0</v>
      </c>
      <c r="I254" s="9">
        <f t="shared" si="116"/>
        <v>0</v>
      </c>
      <c r="J254" s="9">
        <f t="shared" si="116"/>
        <v>0</v>
      </c>
      <c r="K254" s="9">
        <f t="shared" si="116"/>
        <v>0</v>
      </c>
      <c r="L254" s="9">
        <f t="shared" si="116"/>
        <v>0</v>
      </c>
      <c r="M254" s="9">
        <f t="shared" si="116"/>
        <v>0</v>
      </c>
      <c r="N254" s="9">
        <f t="shared" si="116"/>
        <v>0</v>
      </c>
      <c r="O254" s="9">
        <f>D254</f>
        <v>7820</v>
      </c>
      <c r="P254" s="9">
        <f>E254</f>
        <v>0</v>
      </c>
      <c r="Q254" s="9">
        <f t="shared" ref="Q254" si="117">Q237*Q240*Q252*0.5</f>
        <v>0</v>
      </c>
    </row>
    <row r="255" spans="1:17" ht="13" x14ac:dyDescent="0.4">
      <c r="A255" s="2" t="s">
        <v>19</v>
      </c>
      <c r="C255" s="16">
        <f>(C238-C237)*C240*C252</f>
        <v>0</v>
      </c>
      <c r="D255" s="16">
        <f t="shared" ref="D255:N255" si="118">(D238-D237)*D240*D252</f>
        <v>0</v>
      </c>
      <c r="E255" s="16">
        <f t="shared" si="118"/>
        <v>15640</v>
      </c>
      <c r="F255" s="16">
        <f t="shared" si="118"/>
        <v>15640</v>
      </c>
      <c r="G255" s="16">
        <f t="shared" si="118"/>
        <v>15640</v>
      </c>
      <c r="H255" s="16">
        <f t="shared" si="118"/>
        <v>15640</v>
      </c>
      <c r="I255" s="16">
        <f t="shared" si="118"/>
        <v>15640</v>
      </c>
      <c r="J255" s="16">
        <f t="shared" si="118"/>
        <v>15640</v>
      </c>
      <c r="K255" s="16">
        <f t="shared" si="118"/>
        <v>15640</v>
      </c>
      <c r="L255" s="16">
        <f t="shared" si="118"/>
        <v>15640</v>
      </c>
      <c r="M255" s="16">
        <f t="shared" si="118"/>
        <v>15640</v>
      </c>
      <c r="N255" s="16">
        <f t="shared" si="118"/>
        <v>15640</v>
      </c>
      <c r="O255" s="16">
        <f>(O238-O237-D237)*O240*O252</f>
        <v>0</v>
      </c>
      <c r="P255" s="16">
        <v>0</v>
      </c>
      <c r="Q255" s="16">
        <f t="shared" ref="Q255" si="119">(Q238-Q237)*Q240*Q252</f>
        <v>0</v>
      </c>
    </row>
    <row r="256" spans="1:17" ht="13" x14ac:dyDescent="0.4">
      <c r="A256" s="2" t="s">
        <v>59</v>
      </c>
      <c r="C256" s="17">
        <f>SUM(C254:C255)</f>
        <v>0</v>
      </c>
      <c r="D256" s="17">
        <f t="shared" ref="D256:Q256" si="120">SUM(D254:D255)</f>
        <v>7820</v>
      </c>
      <c r="E256" s="17">
        <f t="shared" si="120"/>
        <v>15640</v>
      </c>
      <c r="F256" s="17">
        <f t="shared" si="120"/>
        <v>15640</v>
      </c>
      <c r="G256" s="17">
        <f t="shared" si="120"/>
        <v>15640</v>
      </c>
      <c r="H256" s="17">
        <f t="shared" si="120"/>
        <v>15640</v>
      </c>
      <c r="I256" s="17">
        <f t="shared" si="120"/>
        <v>15640</v>
      </c>
      <c r="J256" s="17">
        <f t="shared" si="120"/>
        <v>15640</v>
      </c>
      <c r="K256" s="17">
        <f t="shared" si="120"/>
        <v>15640</v>
      </c>
      <c r="L256" s="17">
        <f t="shared" si="120"/>
        <v>15640</v>
      </c>
      <c r="M256" s="17">
        <f t="shared" si="120"/>
        <v>15640</v>
      </c>
      <c r="N256" s="17">
        <f t="shared" si="120"/>
        <v>15640</v>
      </c>
      <c r="O256" s="17">
        <f t="shared" si="120"/>
        <v>7820</v>
      </c>
      <c r="P256" s="17">
        <f t="shared" si="120"/>
        <v>0</v>
      </c>
      <c r="Q256" s="17">
        <f t="shared" si="120"/>
        <v>0</v>
      </c>
    </row>
    <row r="258" spans="1:17" ht="13" x14ac:dyDescent="0.4">
      <c r="A258" s="2" t="s">
        <v>60</v>
      </c>
      <c r="C258" s="17">
        <f>C250+C256</f>
        <v>0</v>
      </c>
      <c r="D258" s="17">
        <f t="shared" ref="D258:Q258" si="121">D250+D256</f>
        <v>10443.020457434861</v>
      </c>
      <c r="E258" s="17">
        <f t="shared" si="121"/>
        <v>20886.040914869722</v>
      </c>
      <c r="F258" s="17">
        <f t="shared" si="121"/>
        <v>20886.040914869722</v>
      </c>
      <c r="G258" s="17">
        <f t="shared" si="121"/>
        <v>20886.040914869722</v>
      </c>
      <c r="H258" s="17">
        <f t="shared" si="121"/>
        <v>20886.040914869722</v>
      </c>
      <c r="I258" s="17">
        <f t="shared" si="121"/>
        <v>20886.040914869722</v>
      </c>
      <c r="J258" s="17">
        <f t="shared" si="121"/>
        <v>20886.040914869722</v>
      </c>
      <c r="K258" s="17">
        <f t="shared" si="121"/>
        <v>20886.040914869722</v>
      </c>
      <c r="L258" s="17">
        <f t="shared" si="121"/>
        <v>20886.040914869722</v>
      </c>
      <c r="M258" s="17">
        <f t="shared" si="121"/>
        <v>20886.040914869722</v>
      </c>
      <c r="N258" s="17">
        <f t="shared" si="121"/>
        <v>20886.040914869722</v>
      </c>
      <c r="O258" s="17">
        <f t="shared" si="121"/>
        <v>10443.020457434861</v>
      </c>
      <c r="P258" s="17">
        <f t="shared" si="121"/>
        <v>0</v>
      </c>
      <c r="Q258" s="17">
        <f t="shared" si="121"/>
        <v>0</v>
      </c>
    </row>
    <row r="261" spans="1:17" x14ac:dyDescent="0.25">
      <c r="A261" s="7" t="s">
        <v>61</v>
      </c>
    </row>
    <row r="262" spans="1:17" x14ac:dyDescent="0.25">
      <c r="A262" s="2" t="s">
        <v>6</v>
      </c>
      <c r="C262" s="8">
        <v>0</v>
      </c>
      <c r="D262" s="8">
        <v>1</v>
      </c>
      <c r="E262" s="8">
        <v>1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</row>
    <row r="263" spans="1:17" x14ac:dyDescent="0.25">
      <c r="A263" s="2" t="s">
        <v>7</v>
      </c>
      <c r="C263" s="9">
        <f>B263+C262</f>
        <v>0</v>
      </c>
      <c r="D263" s="9">
        <f t="shared" ref="D263:O263" si="122">C263+D262</f>
        <v>1</v>
      </c>
      <c r="E263" s="9">
        <f t="shared" si="122"/>
        <v>2</v>
      </c>
      <c r="F263" s="9">
        <f t="shared" si="122"/>
        <v>2</v>
      </c>
      <c r="G263" s="9">
        <f t="shared" si="122"/>
        <v>2</v>
      </c>
      <c r="H263" s="9">
        <f t="shared" si="122"/>
        <v>2</v>
      </c>
      <c r="I263" s="9">
        <f t="shared" si="122"/>
        <v>2</v>
      </c>
      <c r="J263" s="9">
        <f t="shared" si="122"/>
        <v>2</v>
      </c>
      <c r="K263" s="9">
        <f t="shared" si="122"/>
        <v>2</v>
      </c>
      <c r="L263" s="9">
        <f t="shared" si="122"/>
        <v>2</v>
      </c>
      <c r="M263" s="9">
        <f t="shared" si="122"/>
        <v>2</v>
      </c>
      <c r="N263" s="9">
        <f t="shared" si="122"/>
        <v>2</v>
      </c>
      <c r="O263" s="9">
        <f t="shared" si="122"/>
        <v>2</v>
      </c>
      <c r="P263" s="9">
        <f>O263+P262-D262</f>
        <v>1</v>
      </c>
      <c r="Q263" s="9">
        <v>0</v>
      </c>
    </row>
    <row r="265" spans="1:17" x14ac:dyDescent="0.25">
      <c r="A265" s="2" t="s">
        <v>24</v>
      </c>
      <c r="C265" s="8">
        <v>10000</v>
      </c>
      <c r="D265" s="9">
        <f>C265</f>
        <v>10000</v>
      </c>
      <c r="E265" s="9">
        <f t="shared" ref="E265:L265" si="123">D265</f>
        <v>10000</v>
      </c>
      <c r="F265" s="9">
        <f t="shared" si="123"/>
        <v>10000</v>
      </c>
      <c r="G265" s="9">
        <f t="shared" si="123"/>
        <v>10000</v>
      </c>
      <c r="H265" s="9">
        <f t="shared" si="123"/>
        <v>10000</v>
      </c>
      <c r="I265" s="9">
        <f t="shared" si="123"/>
        <v>10000</v>
      </c>
      <c r="J265" s="9">
        <f t="shared" si="123"/>
        <v>10000</v>
      </c>
      <c r="K265" s="9">
        <f t="shared" si="123"/>
        <v>10000</v>
      </c>
      <c r="L265" s="9">
        <f t="shared" si="123"/>
        <v>10000</v>
      </c>
      <c r="M265" s="9">
        <f>L265</f>
        <v>10000</v>
      </c>
      <c r="N265" s="9">
        <f t="shared" ref="N265:Q265" si="124">M265</f>
        <v>10000</v>
      </c>
      <c r="O265" s="9">
        <f t="shared" si="124"/>
        <v>10000</v>
      </c>
      <c r="P265" s="9">
        <f t="shared" si="124"/>
        <v>10000</v>
      </c>
      <c r="Q265" s="9">
        <f t="shared" si="124"/>
        <v>10000</v>
      </c>
    </row>
    <row r="266" spans="1:17" x14ac:dyDescent="0.25">
      <c r="A266" s="2" t="s">
        <v>9</v>
      </c>
      <c r="C266" s="8">
        <v>20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7" x14ac:dyDescent="0.25">
      <c r="C267" s="8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7" x14ac:dyDescent="0.25">
      <c r="A268" s="2" t="s">
        <v>10</v>
      </c>
    </row>
    <row r="269" spans="1:17" x14ac:dyDescent="0.25">
      <c r="A269" s="2" t="s">
        <v>11</v>
      </c>
      <c r="C269" s="18">
        <v>943.68</v>
      </c>
      <c r="D269" s="18">
        <v>943.68</v>
      </c>
      <c r="E269" s="18">
        <v>943.68</v>
      </c>
      <c r="F269" s="18">
        <v>943.68</v>
      </c>
      <c r="G269" s="18">
        <v>943.68</v>
      </c>
      <c r="H269" s="18">
        <v>943.68</v>
      </c>
      <c r="I269" s="18">
        <v>943.68</v>
      </c>
      <c r="J269" s="18">
        <v>943.68</v>
      </c>
      <c r="K269" s="18">
        <v>943.68</v>
      </c>
      <c r="L269" s="18">
        <v>943.68</v>
      </c>
      <c r="M269" s="18">
        <v>943.68</v>
      </c>
      <c r="N269" s="18">
        <v>943.68</v>
      </c>
      <c r="O269" s="18">
        <v>943.68</v>
      </c>
      <c r="P269" s="18">
        <v>943.68</v>
      </c>
      <c r="Q269" s="18">
        <v>0</v>
      </c>
    </row>
    <row r="270" spans="1:17" ht="13" x14ac:dyDescent="0.4">
      <c r="A270" s="2" t="s">
        <v>25</v>
      </c>
      <c r="C270" s="15">
        <v>903.51839999999982</v>
      </c>
      <c r="D270" s="15">
        <v>903.51839999999982</v>
      </c>
      <c r="E270" s="15">
        <v>903.51839999999982</v>
      </c>
      <c r="F270" s="15">
        <v>903.51839999999982</v>
      </c>
      <c r="G270" s="15">
        <v>903.51839999999982</v>
      </c>
      <c r="H270" s="15">
        <v>903.51839999999982</v>
      </c>
      <c r="I270" s="15">
        <v>903.51839999999982</v>
      </c>
      <c r="J270" s="15">
        <v>903.51839999999982</v>
      </c>
      <c r="K270" s="15">
        <v>903.51839999999982</v>
      </c>
      <c r="L270" s="15">
        <v>903.51839999999982</v>
      </c>
      <c r="M270" s="15">
        <v>903.51839999999982</v>
      </c>
      <c r="N270" s="15">
        <v>903.51839999999982</v>
      </c>
      <c r="O270" s="15">
        <v>903.51839999999982</v>
      </c>
      <c r="P270" s="15">
        <v>903.51839999999982</v>
      </c>
      <c r="Q270" s="15">
        <v>0</v>
      </c>
    </row>
    <row r="271" spans="1:17" x14ac:dyDescent="0.25">
      <c r="A271" s="2" t="s">
        <v>13</v>
      </c>
      <c r="C271" s="21">
        <f>SUM(C269:C270)</f>
        <v>1847.1983999999998</v>
      </c>
      <c r="D271" s="21">
        <f t="shared" ref="D271:P271" si="125">SUM(D269:D270)</f>
        <v>1847.1983999999998</v>
      </c>
      <c r="E271" s="21">
        <f t="shared" si="125"/>
        <v>1847.1983999999998</v>
      </c>
      <c r="F271" s="21">
        <f t="shared" si="125"/>
        <v>1847.1983999999998</v>
      </c>
      <c r="G271" s="21">
        <f t="shared" si="125"/>
        <v>1847.1983999999998</v>
      </c>
      <c r="H271" s="21">
        <f t="shared" si="125"/>
        <v>1847.1983999999998</v>
      </c>
      <c r="I271" s="21">
        <f t="shared" si="125"/>
        <v>1847.1983999999998</v>
      </c>
      <c r="J271" s="21">
        <f t="shared" si="125"/>
        <v>1847.1983999999998</v>
      </c>
      <c r="K271" s="21">
        <f t="shared" si="125"/>
        <v>1847.1983999999998</v>
      </c>
      <c r="L271" s="21">
        <f t="shared" si="125"/>
        <v>1847.1983999999998</v>
      </c>
      <c r="M271" s="21">
        <f t="shared" si="125"/>
        <v>1847.1983999999998</v>
      </c>
      <c r="N271" s="21">
        <f t="shared" si="125"/>
        <v>1847.1983999999998</v>
      </c>
      <c r="O271" s="21">
        <f t="shared" si="125"/>
        <v>1847.1983999999998</v>
      </c>
      <c r="P271" s="21">
        <f t="shared" si="125"/>
        <v>1847.1983999999998</v>
      </c>
      <c r="Q271" s="21">
        <v>0</v>
      </c>
    </row>
    <row r="273" spans="1:18" x14ac:dyDescent="0.25">
      <c r="A273" s="2" t="s">
        <v>14</v>
      </c>
      <c r="C273" s="9">
        <f>C262 * C271 * 0.5</f>
        <v>0</v>
      </c>
      <c r="D273" s="9">
        <f t="shared" ref="D273:N273" si="126">D262 * D271 * 0.5</f>
        <v>923.59919999999988</v>
      </c>
      <c r="E273" s="9">
        <f t="shared" si="126"/>
        <v>923.59919999999988</v>
      </c>
      <c r="F273" s="9">
        <f t="shared" si="126"/>
        <v>0</v>
      </c>
      <c r="G273" s="9">
        <f t="shared" si="126"/>
        <v>0</v>
      </c>
      <c r="H273" s="9">
        <f t="shared" si="126"/>
        <v>0</v>
      </c>
      <c r="I273" s="9">
        <f t="shared" si="126"/>
        <v>0</v>
      </c>
      <c r="J273" s="9">
        <f t="shared" si="126"/>
        <v>0</v>
      </c>
      <c r="K273" s="9">
        <f t="shared" si="126"/>
        <v>0</v>
      </c>
      <c r="L273" s="9">
        <f t="shared" si="126"/>
        <v>0</v>
      </c>
      <c r="M273" s="9">
        <f t="shared" si="126"/>
        <v>0</v>
      </c>
      <c r="N273" s="9">
        <f t="shared" si="126"/>
        <v>0</v>
      </c>
      <c r="O273" s="9">
        <f>D273</f>
        <v>923.59919999999988</v>
      </c>
      <c r="P273" s="9">
        <f>E273</f>
        <v>923.59919999999988</v>
      </c>
      <c r="Q273" s="9">
        <v>0</v>
      </c>
    </row>
    <row r="274" spans="1:18" ht="13" x14ac:dyDescent="0.4">
      <c r="A274" s="2" t="s">
        <v>15</v>
      </c>
      <c r="C274" s="16">
        <f>(C263-C262) * C271</f>
        <v>0</v>
      </c>
      <c r="D274" s="16">
        <f t="shared" ref="D274:N274" si="127">(D263-D262) * D271</f>
        <v>0</v>
      </c>
      <c r="E274" s="16">
        <f t="shared" si="127"/>
        <v>1847.1983999999998</v>
      </c>
      <c r="F274" s="16">
        <f t="shared" si="127"/>
        <v>3694.3967999999995</v>
      </c>
      <c r="G274" s="16">
        <f t="shared" si="127"/>
        <v>3694.3967999999995</v>
      </c>
      <c r="H274" s="16">
        <f t="shared" si="127"/>
        <v>3694.3967999999995</v>
      </c>
      <c r="I274" s="16">
        <f t="shared" si="127"/>
        <v>3694.3967999999995</v>
      </c>
      <c r="J274" s="16">
        <f t="shared" si="127"/>
        <v>3694.3967999999995</v>
      </c>
      <c r="K274" s="16">
        <f t="shared" si="127"/>
        <v>3694.3967999999995</v>
      </c>
      <c r="L274" s="16">
        <f t="shared" si="127"/>
        <v>3694.3967999999995</v>
      </c>
      <c r="M274" s="16">
        <f t="shared" si="127"/>
        <v>3694.3967999999995</v>
      </c>
      <c r="N274" s="16">
        <f t="shared" si="127"/>
        <v>3694.3967999999995</v>
      </c>
      <c r="O274" s="16">
        <f>(O263-O262-D262) * O271</f>
        <v>1847.1983999999998</v>
      </c>
      <c r="P274" s="16">
        <v>0</v>
      </c>
      <c r="Q274" s="16">
        <v>0</v>
      </c>
      <c r="R274" s="16"/>
    </row>
    <row r="275" spans="1:18" ht="13" x14ac:dyDescent="0.4">
      <c r="A275" s="2" t="s">
        <v>62</v>
      </c>
      <c r="C275" s="17">
        <f>SUM(C273:C274)</f>
        <v>0</v>
      </c>
      <c r="D275" s="17">
        <f t="shared" ref="D275:Q275" si="128">SUM(D273:D274)</f>
        <v>923.59919999999988</v>
      </c>
      <c r="E275" s="17">
        <f t="shared" si="128"/>
        <v>2770.7975999999999</v>
      </c>
      <c r="F275" s="17">
        <f t="shared" si="128"/>
        <v>3694.3967999999995</v>
      </c>
      <c r="G275" s="17">
        <f t="shared" si="128"/>
        <v>3694.3967999999995</v>
      </c>
      <c r="H275" s="17">
        <f t="shared" si="128"/>
        <v>3694.3967999999995</v>
      </c>
      <c r="I275" s="17">
        <f t="shared" si="128"/>
        <v>3694.3967999999995</v>
      </c>
      <c r="J275" s="17">
        <f t="shared" si="128"/>
        <v>3694.3967999999995</v>
      </c>
      <c r="K275" s="17">
        <f t="shared" si="128"/>
        <v>3694.3967999999995</v>
      </c>
      <c r="L275" s="17">
        <f t="shared" si="128"/>
        <v>3694.3967999999995</v>
      </c>
      <c r="M275" s="17">
        <f t="shared" si="128"/>
        <v>3694.3967999999995</v>
      </c>
      <c r="N275" s="17">
        <f t="shared" si="128"/>
        <v>3694.3967999999995</v>
      </c>
      <c r="O275" s="17">
        <f t="shared" si="128"/>
        <v>2770.7975999999999</v>
      </c>
      <c r="P275" s="17">
        <f t="shared" si="128"/>
        <v>923.59919999999988</v>
      </c>
      <c r="Q275" s="17">
        <f t="shared" si="128"/>
        <v>0</v>
      </c>
    </row>
    <row r="276" spans="1:18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1:18" x14ac:dyDescent="0.25">
      <c r="A277" s="2" t="s">
        <v>17</v>
      </c>
      <c r="C277" s="18">
        <v>0.23</v>
      </c>
      <c r="D277" s="18">
        <f>C277</f>
        <v>0.23</v>
      </c>
      <c r="E277" s="18">
        <f t="shared" ref="E277:Q277" si="129">D277</f>
        <v>0.23</v>
      </c>
      <c r="F277" s="18">
        <f t="shared" si="129"/>
        <v>0.23</v>
      </c>
      <c r="G277" s="18">
        <f t="shared" si="129"/>
        <v>0.23</v>
      </c>
      <c r="H277" s="18">
        <f t="shared" si="129"/>
        <v>0.23</v>
      </c>
      <c r="I277" s="18">
        <f t="shared" si="129"/>
        <v>0.23</v>
      </c>
      <c r="J277" s="18">
        <f t="shared" si="129"/>
        <v>0.23</v>
      </c>
      <c r="K277" s="18">
        <f t="shared" si="129"/>
        <v>0.23</v>
      </c>
      <c r="L277" s="18">
        <f t="shared" si="129"/>
        <v>0.23</v>
      </c>
      <c r="M277" s="18">
        <f t="shared" si="129"/>
        <v>0.23</v>
      </c>
      <c r="N277" s="18">
        <f t="shared" si="129"/>
        <v>0.23</v>
      </c>
      <c r="O277" s="19">
        <f t="shared" si="129"/>
        <v>0.23</v>
      </c>
      <c r="P277" s="19">
        <f t="shared" si="129"/>
        <v>0.23</v>
      </c>
      <c r="Q277" s="19">
        <f t="shared" si="129"/>
        <v>0.23</v>
      </c>
    </row>
    <row r="278" spans="1:18" x14ac:dyDescent="0.25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9"/>
      <c r="P278" s="19"/>
      <c r="Q278" s="19"/>
    </row>
    <row r="279" spans="1:18" x14ac:dyDescent="0.25">
      <c r="A279" s="2" t="s">
        <v>18</v>
      </c>
      <c r="C279" s="9">
        <f>C262*C265*C277*0.5</f>
        <v>0</v>
      </c>
      <c r="D279" s="9">
        <f t="shared" ref="D279:N279" si="130">D262*D265*D277*0.5</f>
        <v>1150</v>
      </c>
      <c r="E279" s="9">
        <f t="shared" si="130"/>
        <v>1150</v>
      </c>
      <c r="F279" s="9">
        <f t="shared" si="130"/>
        <v>0</v>
      </c>
      <c r="G279" s="9">
        <f t="shared" si="130"/>
        <v>0</v>
      </c>
      <c r="H279" s="9">
        <f t="shared" si="130"/>
        <v>0</v>
      </c>
      <c r="I279" s="9">
        <f t="shared" si="130"/>
        <v>0</v>
      </c>
      <c r="J279" s="9">
        <f t="shared" si="130"/>
        <v>0</v>
      </c>
      <c r="K279" s="9">
        <f t="shared" si="130"/>
        <v>0</v>
      </c>
      <c r="L279" s="9">
        <f t="shared" si="130"/>
        <v>0</v>
      </c>
      <c r="M279" s="9">
        <f t="shared" si="130"/>
        <v>0</v>
      </c>
      <c r="N279" s="9">
        <f t="shared" si="130"/>
        <v>0</v>
      </c>
      <c r="O279" s="9">
        <f>D279</f>
        <v>1150</v>
      </c>
      <c r="P279" s="9">
        <f>E279</f>
        <v>1150</v>
      </c>
      <c r="Q279" s="9">
        <v>0</v>
      </c>
    </row>
    <row r="280" spans="1:18" ht="13" x14ac:dyDescent="0.4">
      <c r="A280" s="2" t="s">
        <v>19</v>
      </c>
      <c r="C280" s="16">
        <f>(C263-C262)*C265*C277</f>
        <v>0</v>
      </c>
      <c r="D280" s="16">
        <f t="shared" ref="D280:N280" si="131">(D263-D262)*D265*D277</f>
        <v>0</v>
      </c>
      <c r="E280" s="16">
        <f t="shared" si="131"/>
        <v>2300</v>
      </c>
      <c r="F280" s="16">
        <f t="shared" si="131"/>
        <v>4600</v>
      </c>
      <c r="G280" s="16">
        <f t="shared" si="131"/>
        <v>4600</v>
      </c>
      <c r="H280" s="16">
        <f t="shared" si="131"/>
        <v>4600</v>
      </c>
      <c r="I280" s="16">
        <f t="shared" si="131"/>
        <v>4600</v>
      </c>
      <c r="J280" s="16">
        <f t="shared" si="131"/>
        <v>4600</v>
      </c>
      <c r="K280" s="16">
        <f t="shared" si="131"/>
        <v>4600</v>
      </c>
      <c r="L280" s="16">
        <f t="shared" si="131"/>
        <v>4600</v>
      </c>
      <c r="M280" s="16">
        <f t="shared" si="131"/>
        <v>4600</v>
      </c>
      <c r="N280" s="16">
        <f t="shared" si="131"/>
        <v>4600</v>
      </c>
      <c r="O280" s="16">
        <f>(O263-O262-D262)*O265*O277</f>
        <v>2300</v>
      </c>
      <c r="P280" s="16">
        <v>0</v>
      </c>
      <c r="Q280" s="16">
        <v>0</v>
      </c>
    </row>
    <row r="281" spans="1:18" ht="13" x14ac:dyDescent="0.4">
      <c r="A281" s="2" t="s">
        <v>63</v>
      </c>
      <c r="C281" s="17">
        <f>SUM(C279:C280)</f>
        <v>0</v>
      </c>
      <c r="D281" s="17">
        <f t="shared" ref="D281:Q281" si="132">SUM(D279:D280)</f>
        <v>1150</v>
      </c>
      <c r="E281" s="17">
        <f t="shared" si="132"/>
        <v>3450</v>
      </c>
      <c r="F281" s="17">
        <f t="shared" si="132"/>
        <v>4600</v>
      </c>
      <c r="G281" s="17">
        <f t="shared" si="132"/>
        <v>4600</v>
      </c>
      <c r="H281" s="17">
        <f t="shared" si="132"/>
        <v>4600</v>
      </c>
      <c r="I281" s="17">
        <f t="shared" si="132"/>
        <v>4600</v>
      </c>
      <c r="J281" s="17">
        <f t="shared" si="132"/>
        <v>4600</v>
      </c>
      <c r="K281" s="17">
        <f t="shared" si="132"/>
        <v>4600</v>
      </c>
      <c r="L281" s="17">
        <f t="shared" si="132"/>
        <v>4600</v>
      </c>
      <c r="M281" s="17">
        <f t="shared" si="132"/>
        <v>4600</v>
      </c>
      <c r="N281" s="17">
        <f t="shared" si="132"/>
        <v>4600</v>
      </c>
      <c r="O281" s="17">
        <f t="shared" si="132"/>
        <v>3450</v>
      </c>
      <c r="P281" s="17">
        <f t="shared" si="132"/>
        <v>1150</v>
      </c>
      <c r="Q281" s="17">
        <f t="shared" si="132"/>
        <v>0</v>
      </c>
    </row>
    <row r="283" spans="1:18" ht="13" x14ac:dyDescent="0.4">
      <c r="A283" s="2" t="s">
        <v>64</v>
      </c>
      <c r="C283" s="17">
        <f>C275+C281</f>
        <v>0</v>
      </c>
      <c r="D283" s="17">
        <f t="shared" ref="D283:Q283" si="133">D275+D281</f>
        <v>2073.5991999999997</v>
      </c>
      <c r="E283" s="17">
        <f t="shared" si="133"/>
        <v>6220.7975999999999</v>
      </c>
      <c r="F283" s="17">
        <f t="shared" si="133"/>
        <v>8294.3967999999986</v>
      </c>
      <c r="G283" s="17">
        <f t="shared" si="133"/>
        <v>8294.3967999999986</v>
      </c>
      <c r="H283" s="17">
        <f t="shared" si="133"/>
        <v>8294.3967999999986</v>
      </c>
      <c r="I283" s="17">
        <f t="shared" si="133"/>
        <v>8294.3967999999986</v>
      </c>
      <c r="J283" s="17">
        <f t="shared" si="133"/>
        <v>8294.3967999999986</v>
      </c>
      <c r="K283" s="17">
        <f t="shared" si="133"/>
        <v>8294.3967999999986</v>
      </c>
      <c r="L283" s="17">
        <f t="shared" si="133"/>
        <v>8294.3967999999986</v>
      </c>
      <c r="M283" s="17">
        <f t="shared" si="133"/>
        <v>8294.3967999999986</v>
      </c>
      <c r="N283" s="17">
        <f t="shared" si="133"/>
        <v>8294.3967999999986</v>
      </c>
      <c r="O283" s="17">
        <f t="shared" si="133"/>
        <v>6220.7975999999999</v>
      </c>
      <c r="P283" s="17">
        <f t="shared" si="133"/>
        <v>2073.5991999999997</v>
      </c>
      <c r="Q283" s="17">
        <f t="shared" si="133"/>
        <v>0</v>
      </c>
    </row>
    <row r="286" spans="1:18" x14ac:dyDescent="0.25">
      <c r="A286" s="7" t="s">
        <v>65</v>
      </c>
    </row>
    <row r="287" spans="1:18" x14ac:dyDescent="0.25">
      <c r="A287" s="2" t="s">
        <v>6</v>
      </c>
      <c r="C287" s="8">
        <v>0</v>
      </c>
      <c r="D287" s="8">
        <v>1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</row>
    <row r="288" spans="1:18" x14ac:dyDescent="0.25">
      <c r="A288" s="2" t="s">
        <v>7</v>
      </c>
      <c r="C288" s="9">
        <f>B288+C287</f>
        <v>0</v>
      </c>
      <c r="D288" s="9">
        <f t="shared" ref="D288:O288" si="134">C288+D287</f>
        <v>1</v>
      </c>
      <c r="E288" s="9">
        <f t="shared" si="134"/>
        <v>1</v>
      </c>
      <c r="F288" s="9">
        <f t="shared" si="134"/>
        <v>1</v>
      </c>
      <c r="G288" s="9">
        <f t="shared" si="134"/>
        <v>1</v>
      </c>
      <c r="H288" s="9">
        <f t="shared" si="134"/>
        <v>1</v>
      </c>
      <c r="I288" s="9">
        <f t="shared" si="134"/>
        <v>1</v>
      </c>
      <c r="J288" s="9">
        <f t="shared" si="134"/>
        <v>1</v>
      </c>
      <c r="K288" s="9">
        <f t="shared" si="134"/>
        <v>1</v>
      </c>
      <c r="L288" s="9">
        <f t="shared" si="134"/>
        <v>1</v>
      </c>
      <c r="M288" s="9">
        <f t="shared" si="134"/>
        <v>1</v>
      </c>
      <c r="N288" s="9">
        <f t="shared" si="134"/>
        <v>1</v>
      </c>
      <c r="O288" s="9">
        <f t="shared" si="134"/>
        <v>1</v>
      </c>
      <c r="P288" s="9"/>
      <c r="Q288" s="9"/>
    </row>
    <row r="290" spans="1:17" x14ac:dyDescent="0.25">
      <c r="A290" s="2" t="s">
        <v>24</v>
      </c>
      <c r="C290" s="8">
        <v>79100</v>
      </c>
      <c r="D290" s="9">
        <f>C290</f>
        <v>79100</v>
      </c>
      <c r="E290" s="9">
        <f t="shared" ref="E290:O290" si="135">D290</f>
        <v>79100</v>
      </c>
      <c r="F290" s="9">
        <f t="shared" si="135"/>
        <v>79100</v>
      </c>
      <c r="G290" s="9">
        <f t="shared" si="135"/>
        <v>79100</v>
      </c>
      <c r="H290" s="9">
        <f t="shared" si="135"/>
        <v>79100</v>
      </c>
      <c r="I290" s="9">
        <f t="shared" si="135"/>
        <v>79100</v>
      </c>
      <c r="J290" s="9">
        <f t="shared" si="135"/>
        <v>79100</v>
      </c>
      <c r="K290" s="9">
        <f t="shared" si="135"/>
        <v>79100</v>
      </c>
      <c r="L290" s="9">
        <f t="shared" si="135"/>
        <v>79100</v>
      </c>
      <c r="M290" s="9">
        <f t="shared" si="135"/>
        <v>79100</v>
      </c>
      <c r="N290" s="9">
        <f t="shared" si="135"/>
        <v>79100</v>
      </c>
      <c r="O290" s="9">
        <f t="shared" si="135"/>
        <v>79100</v>
      </c>
      <c r="P290" s="9">
        <v>0</v>
      </c>
      <c r="Q290" s="9">
        <v>0</v>
      </c>
    </row>
    <row r="291" spans="1:17" x14ac:dyDescent="0.25">
      <c r="A291" s="2" t="s">
        <v>9</v>
      </c>
      <c r="C291" s="11">
        <v>20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1:17" x14ac:dyDescent="0.25"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1:17" x14ac:dyDescent="0.25">
      <c r="A293" s="2" t="s">
        <v>10</v>
      </c>
    </row>
    <row r="294" spans="1:17" x14ac:dyDescent="0.25">
      <c r="A294" s="2" t="s">
        <v>11</v>
      </c>
      <c r="C294" s="18">
        <v>943.68</v>
      </c>
      <c r="D294" s="18">
        <v>943.68</v>
      </c>
      <c r="E294" s="18">
        <v>943.68</v>
      </c>
      <c r="F294" s="18">
        <v>943.68</v>
      </c>
      <c r="G294" s="18">
        <v>943.68</v>
      </c>
      <c r="H294" s="18">
        <v>943.68</v>
      </c>
      <c r="I294" s="18">
        <v>943.68</v>
      </c>
      <c r="J294" s="18">
        <v>943.68</v>
      </c>
      <c r="K294" s="18">
        <v>943.68</v>
      </c>
      <c r="L294" s="18">
        <v>943.68</v>
      </c>
      <c r="M294" s="18">
        <v>943.68</v>
      </c>
      <c r="N294" s="18">
        <v>943.68</v>
      </c>
      <c r="O294" s="18">
        <v>943.68</v>
      </c>
      <c r="P294" s="18">
        <v>0</v>
      </c>
      <c r="Q294" s="18">
        <v>0</v>
      </c>
    </row>
    <row r="295" spans="1:17" ht="13" x14ac:dyDescent="0.4">
      <c r="A295" s="2" t="s">
        <v>25</v>
      </c>
      <c r="C295" s="15">
        <v>4991.3255463567011</v>
      </c>
      <c r="D295" s="15">
        <v>4991.3255463567011</v>
      </c>
      <c r="E295" s="15">
        <v>4991.3255463567011</v>
      </c>
      <c r="F295" s="15">
        <v>4991.3255463567011</v>
      </c>
      <c r="G295" s="15">
        <v>4991.3255463567011</v>
      </c>
      <c r="H295" s="15">
        <v>4991.3255463567011</v>
      </c>
      <c r="I295" s="15">
        <v>4991.3255463567011</v>
      </c>
      <c r="J295" s="15">
        <v>4991.3255463567011</v>
      </c>
      <c r="K295" s="15">
        <v>4991.3255463567011</v>
      </c>
      <c r="L295" s="15">
        <v>4991.3255463567011</v>
      </c>
      <c r="M295" s="15">
        <v>4991.3255463567011</v>
      </c>
      <c r="N295" s="15">
        <v>4991.3255463567011</v>
      </c>
      <c r="O295" s="15">
        <v>4991.3255463567011</v>
      </c>
      <c r="P295" s="15">
        <v>0</v>
      </c>
      <c r="Q295" s="15">
        <v>0</v>
      </c>
    </row>
    <row r="296" spans="1:17" x14ac:dyDescent="0.25">
      <c r="A296" s="2" t="s">
        <v>13</v>
      </c>
      <c r="C296" s="21">
        <f>SUM(C294:C295)</f>
        <v>5935.0055463567014</v>
      </c>
      <c r="D296" s="21">
        <f t="shared" ref="D296:Q296" si="136">SUM(D294:D295)</f>
        <v>5935.0055463567014</v>
      </c>
      <c r="E296" s="21">
        <f t="shared" si="136"/>
        <v>5935.0055463567014</v>
      </c>
      <c r="F296" s="21">
        <f t="shared" si="136"/>
        <v>5935.0055463567014</v>
      </c>
      <c r="G296" s="21">
        <f t="shared" si="136"/>
        <v>5935.0055463567014</v>
      </c>
      <c r="H296" s="21">
        <f t="shared" si="136"/>
        <v>5935.0055463567014</v>
      </c>
      <c r="I296" s="21">
        <f t="shared" si="136"/>
        <v>5935.0055463567014</v>
      </c>
      <c r="J296" s="21">
        <f t="shared" si="136"/>
        <v>5935.0055463567014</v>
      </c>
      <c r="K296" s="21">
        <f t="shared" si="136"/>
        <v>5935.0055463567014</v>
      </c>
      <c r="L296" s="21">
        <f t="shared" si="136"/>
        <v>5935.0055463567014</v>
      </c>
      <c r="M296" s="21">
        <f t="shared" si="136"/>
        <v>5935.0055463567014</v>
      </c>
      <c r="N296" s="21">
        <f t="shared" si="136"/>
        <v>5935.0055463567014</v>
      </c>
      <c r="O296" s="21">
        <f t="shared" si="136"/>
        <v>5935.0055463567014</v>
      </c>
      <c r="P296" s="21">
        <f t="shared" si="136"/>
        <v>0</v>
      </c>
      <c r="Q296" s="21">
        <f t="shared" si="136"/>
        <v>0</v>
      </c>
    </row>
    <row r="298" spans="1:17" x14ac:dyDescent="0.25">
      <c r="A298" s="2" t="s">
        <v>14</v>
      </c>
      <c r="C298" s="9">
        <f>C287 * C296 * 0.5</f>
        <v>0</v>
      </c>
      <c r="D298" s="9">
        <f t="shared" ref="D298:Q298" si="137">D287 * D296 * 0.5</f>
        <v>2967.5027731783507</v>
      </c>
      <c r="E298" s="9">
        <f t="shared" si="137"/>
        <v>0</v>
      </c>
      <c r="F298" s="9">
        <f t="shared" si="137"/>
        <v>0</v>
      </c>
      <c r="G298" s="9">
        <f t="shared" si="137"/>
        <v>0</v>
      </c>
      <c r="H298" s="9">
        <f t="shared" si="137"/>
        <v>0</v>
      </c>
      <c r="I298" s="9">
        <f t="shared" si="137"/>
        <v>0</v>
      </c>
      <c r="J298" s="9">
        <f t="shared" si="137"/>
        <v>0</v>
      </c>
      <c r="K298" s="9">
        <f t="shared" si="137"/>
        <v>0</v>
      </c>
      <c r="L298" s="9">
        <f t="shared" si="137"/>
        <v>0</v>
      </c>
      <c r="M298" s="9">
        <f t="shared" si="137"/>
        <v>0</v>
      </c>
      <c r="N298" s="9">
        <f t="shared" si="137"/>
        <v>0</v>
      </c>
      <c r="O298" s="9">
        <f>D298</f>
        <v>2967.5027731783507</v>
      </c>
      <c r="P298" s="9">
        <f t="shared" si="137"/>
        <v>0</v>
      </c>
      <c r="Q298" s="9">
        <f t="shared" si="137"/>
        <v>0</v>
      </c>
    </row>
    <row r="299" spans="1:17" ht="13" x14ac:dyDescent="0.4">
      <c r="A299" s="2" t="s">
        <v>15</v>
      </c>
      <c r="C299" s="16">
        <f>(C288-C287) * C296</f>
        <v>0</v>
      </c>
      <c r="D299" s="16">
        <f t="shared" ref="D299:Q299" si="138">(D288-D287) * D296</f>
        <v>0</v>
      </c>
      <c r="E299" s="16">
        <f t="shared" si="138"/>
        <v>5935.0055463567014</v>
      </c>
      <c r="F299" s="16">
        <f t="shared" si="138"/>
        <v>5935.0055463567014</v>
      </c>
      <c r="G299" s="16">
        <f t="shared" si="138"/>
        <v>5935.0055463567014</v>
      </c>
      <c r="H299" s="16">
        <f t="shared" si="138"/>
        <v>5935.0055463567014</v>
      </c>
      <c r="I299" s="16">
        <f t="shared" si="138"/>
        <v>5935.0055463567014</v>
      </c>
      <c r="J299" s="16">
        <f t="shared" si="138"/>
        <v>5935.0055463567014</v>
      </c>
      <c r="K299" s="16">
        <f t="shared" si="138"/>
        <v>5935.0055463567014</v>
      </c>
      <c r="L299" s="16">
        <f t="shared" si="138"/>
        <v>5935.0055463567014</v>
      </c>
      <c r="M299" s="16">
        <f t="shared" si="138"/>
        <v>5935.0055463567014</v>
      </c>
      <c r="N299" s="16">
        <f t="shared" si="138"/>
        <v>5935.0055463567014</v>
      </c>
      <c r="O299" s="16">
        <f>(O182-O181-D181)*O184*O296</f>
        <v>0</v>
      </c>
      <c r="P299" s="16">
        <f t="shared" si="138"/>
        <v>0</v>
      </c>
      <c r="Q299" s="16">
        <f t="shared" si="138"/>
        <v>0</v>
      </c>
    </row>
    <row r="300" spans="1:17" ht="13" x14ac:dyDescent="0.4">
      <c r="A300" s="2" t="s">
        <v>66</v>
      </c>
      <c r="C300" s="17">
        <f>SUM(C298:C299)</f>
        <v>0</v>
      </c>
      <c r="D300" s="17">
        <f t="shared" ref="D300:Q300" si="139">SUM(D298:D299)</f>
        <v>2967.5027731783507</v>
      </c>
      <c r="E300" s="17">
        <f t="shared" si="139"/>
        <v>5935.0055463567014</v>
      </c>
      <c r="F300" s="17">
        <f t="shared" si="139"/>
        <v>5935.0055463567014</v>
      </c>
      <c r="G300" s="17">
        <f t="shared" si="139"/>
        <v>5935.0055463567014</v>
      </c>
      <c r="H300" s="17">
        <f t="shared" si="139"/>
        <v>5935.0055463567014</v>
      </c>
      <c r="I300" s="17">
        <f t="shared" si="139"/>
        <v>5935.0055463567014</v>
      </c>
      <c r="J300" s="17">
        <f t="shared" si="139"/>
        <v>5935.0055463567014</v>
      </c>
      <c r="K300" s="17">
        <f t="shared" si="139"/>
        <v>5935.0055463567014</v>
      </c>
      <c r="L300" s="17">
        <f t="shared" si="139"/>
        <v>5935.0055463567014</v>
      </c>
      <c r="M300" s="17">
        <f t="shared" si="139"/>
        <v>5935.0055463567014</v>
      </c>
      <c r="N300" s="17">
        <f t="shared" si="139"/>
        <v>5935.0055463567014</v>
      </c>
      <c r="O300" s="17">
        <f t="shared" si="139"/>
        <v>2967.5027731783507</v>
      </c>
      <c r="P300" s="17">
        <f t="shared" si="139"/>
        <v>0</v>
      </c>
      <c r="Q300" s="17">
        <f t="shared" si="139"/>
        <v>0</v>
      </c>
    </row>
    <row r="301" spans="1:17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1:17" x14ac:dyDescent="0.25">
      <c r="A302" s="2" t="s">
        <v>17</v>
      </c>
      <c r="C302" s="18">
        <v>0.23</v>
      </c>
      <c r="D302" s="18">
        <f>C302</f>
        <v>0.23</v>
      </c>
      <c r="E302" s="18">
        <f t="shared" ref="E302:Q302" si="140">D302</f>
        <v>0.23</v>
      </c>
      <c r="F302" s="18">
        <f t="shared" si="140"/>
        <v>0.23</v>
      </c>
      <c r="G302" s="18">
        <f t="shared" si="140"/>
        <v>0.23</v>
      </c>
      <c r="H302" s="18">
        <f t="shared" si="140"/>
        <v>0.23</v>
      </c>
      <c r="I302" s="18">
        <f t="shared" si="140"/>
        <v>0.23</v>
      </c>
      <c r="J302" s="18">
        <f t="shared" si="140"/>
        <v>0.23</v>
      </c>
      <c r="K302" s="18">
        <f t="shared" si="140"/>
        <v>0.23</v>
      </c>
      <c r="L302" s="18">
        <f t="shared" si="140"/>
        <v>0.23</v>
      </c>
      <c r="M302" s="18">
        <f t="shared" si="140"/>
        <v>0.23</v>
      </c>
      <c r="N302" s="18">
        <f t="shared" si="140"/>
        <v>0.23</v>
      </c>
      <c r="O302" s="18">
        <f t="shared" si="140"/>
        <v>0.23</v>
      </c>
      <c r="P302" s="18">
        <f t="shared" si="140"/>
        <v>0.23</v>
      </c>
      <c r="Q302" s="18">
        <f t="shared" si="140"/>
        <v>0.23</v>
      </c>
    </row>
    <row r="303" spans="1:17" x14ac:dyDescent="0.25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1:17" x14ac:dyDescent="0.25">
      <c r="A304" s="2" t="s">
        <v>18</v>
      </c>
      <c r="C304" s="9">
        <f>C287*C290*C302*0.5</f>
        <v>0</v>
      </c>
      <c r="D304" s="9">
        <f t="shared" ref="D304:Q304" si="141">D287*D290*D302*0.5</f>
        <v>9096.5</v>
      </c>
      <c r="E304" s="9">
        <f t="shared" si="141"/>
        <v>0</v>
      </c>
      <c r="F304" s="9">
        <f t="shared" si="141"/>
        <v>0</v>
      </c>
      <c r="G304" s="9">
        <f t="shared" si="141"/>
        <v>0</v>
      </c>
      <c r="H304" s="9">
        <f t="shared" si="141"/>
        <v>0</v>
      </c>
      <c r="I304" s="9">
        <f t="shared" si="141"/>
        <v>0</v>
      </c>
      <c r="J304" s="9">
        <f t="shared" si="141"/>
        <v>0</v>
      </c>
      <c r="K304" s="9">
        <f t="shared" si="141"/>
        <v>0</v>
      </c>
      <c r="L304" s="9">
        <f t="shared" si="141"/>
        <v>0</v>
      </c>
      <c r="M304" s="9">
        <f t="shared" si="141"/>
        <v>0</v>
      </c>
      <c r="N304" s="9">
        <f t="shared" si="141"/>
        <v>0</v>
      </c>
      <c r="O304" s="9">
        <f>D304</f>
        <v>9096.5</v>
      </c>
      <c r="P304" s="9">
        <f t="shared" si="141"/>
        <v>0</v>
      </c>
      <c r="Q304" s="9">
        <f t="shared" si="141"/>
        <v>0</v>
      </c>
    </row>
    <row r="305" spans="1:17" ht="13" x14ac:dyDescent="0.4">
      <c r="A305" s="2" t="s">
        <v>19</v>
      </c>
      <c r="C305" s="16">
        <f>(C288-C287)*C290*C302</f>
        <v>0</v>
      </c>
      <c r="D305" s="16">
        <f t="shared" ref="D305:Q305" si="142">(D288-D287)*D290*D302</f>
        <v>0</v>
      </c>
      <c r="E305" s="16">
        <f t="shared" si="142"/>
        <v>18193</v>
      </c>
      <c r="F305" s="16">
        <f t="shared" si="142"/>
        <v>18193</v>
      </c>
      <c r="G305" s="16">
        <f t="shared" si="142"/>
        <v>18193</v>
      </c>
      <c r="H305" s="16">
        <f t="shared" si="142"/>
        <v>18193</v>
      </c>
      <c r="I305" s="16">
        <f t="shared" si="142"/>
        <v>18193</v>
      </c>
      <c r="J305" s="16">
        <f t="shared" si="142"/>
        <v>18193</v>
      </c>
      <c r="K305" s="16">
        <f t="shared" si="142"/>
        <v>18193</v>
      </c>
      <c r="L305" s="16">
        <f t="shared" si="142"/>
        <v>18193</v>
      </c>
      <c r="M305" s="16">
        <f t="shared" si="142"/>
        <v>18193</v>
      </c>
      <c r="N305" s="16">
        <f t="shared" si="142"/>
        <v>18193</v>
      </c>
      <c r="O305" s="16">
        <f>(O288-O287-D287)*O290*O302</f>
        <v>0</v>
      </c>
      <c r="P305" s="16">
        <f t="shared" si="142"/>
        <v>0</v>
      </c>
      <c r="Q305" s="16">
        <f t="shared" si="142"/>
        <v>0</v>
      </c>
    </row>
    <row r="306" spans="1:17" ht="13" x14ac:dyDescent="0.4">
      <c r="A306" s="2" t="s">
        <v>67</v>
      </c>
      <c r="C306" s="17">
        <f>SUM(C304:C305)</f>
        <v>0</v>
      </c>
      <c r="D306" s="17">
        <f t="shared" ref="D306:Q306" si="143">SUM(D304:D305)</f>
        <v>9096.5</v>
      </c>
      <c r="E306" s="17">
        <f t="shared" si="143"/>
        <v>18193</v>
      </c>
      <c r="F306" s="17">
        <f t="shared" si="143"/>
        <v>18193</v>
      </c>
      <c r="G306" s="17">
        <f t="shared" si="143"/>
        <v>18193</v>
      </c>
      <c r="H306" s="17">
        <f t="shared" si="143"/>
        <v>18193</v>
      </c>
      <c r="I306" s="17">
        <f t="shared" si="143"/>
        <v>18193</v>
      </c>
      <c r="J306" s="17">
        <f t="shared" si="143"/>
        <v>18193</v>
      </c>
      <c r="K306" s="17">
        <f t="shared" si="143"/>
        <v>18193</v>
      </c>
      <c r="L306" s="17">
        <f t="shared" si="143"/>
        <v>18193</v>
      </c>
      <c r="M306" s="17">
        <f t="shared" si="143"/>
        <v>18193</v>
      </c>
      <c r="N306" s="17">
        <f t="shared" si="143"/>
        <v>18193</v>
      </c>
      <c r="O306" s="17">
        <f t="shared" si="143"/>
        <v>9096.5</v>
      </c>
      <c r="P306" s="17">
        <f t="shared" si="143"/>
        <v>0</v>
      </c>
      <c r="Q306" s="17">
        <f t="shared" si="143"/>
        <v>0</v>
      </c>
    </row>
    <row r="308" spans="1:17" ht="13" x14ac:dyDescent="0.4">
      <c r="A308" s="2" t="s">
        <v>68</v>
      </c>
      <c r="C308" s="17">
        <f>C300+C306</f>
        <v>0</v>
      </c>
      <c r="D308" s="17">
        <f t="shared" ref="D308:Q308" si="144">D300+D306</f>
        <v>12064.00277317835</v>
      </c>
      <c r="E308" s="17">
        <f t="shared" si="144"/>
        <v>24128.005546356701</v>
      </c>
      <c r="F308" s="17">
        <f t="shared" si="144"/>
        <v>24128.005546356701</v>
      </c>
      <c r="G308" s="17">
        <f t="shared" si="144"/>
        <v>24128.005546356701</v>
      </c>
      <c r="H308" s="17">
        <f t="shared" si="144"/>
        <v>24128.005546356701</v>
      </c>
      <c r="I308" s="17">
        <f t="shared" si="144"/>
        <v>24128.005546356701</v>
      </c>
      <c r="J308" s="17">
        <f t="shared" si="144"/>
        <v>24128.005546356701</v>
      </c>
      <c r="K308" s="17">
        <f t="shared" si="144"/>
        <v>24128.005546356701</v>
      </c>
      <c r="L308" s="17">
        <f t="shared" si="144"/>
        <v>24128.005546356701</v>
      </c>
      <c r="M308" s="17">
        <f t="shared" si="144"/>
        <v>24128.005546356701</v>
      </c>
      <c r="N308" s="17">
        <f t="shared" si="144"/>
        <v>24128.005546356701</v>
      </c>
      <c r="O308" s="17">
        <f t="shared" si="144"/>
        <v>12064.00277317835</v>
      </c>
      <c r="P308" s="17">
        <f t="shared" si="144"/>
        <v>0</v>
      </c>
      <c r="Q308" s="17">
        <f t="shared" si="144"/>
        <v>0</v>
      </c>
    </row>
    <row r="311" spans="1:17" x14ac:dyDescent="0.25">
      <c r="A311" s="7" t="s">
        <v>69</v>
      </c>
    </row>
    <row r="312" spans="1:17" x14ac:dyDescent="0.25">
      <c r="A312" s="2" t="s">
        <v>6</v>
      </c>
      <c r="C312" s="8">
        <v>0</v>
      </c>
      <c r="D312" s="8">
        <v>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</row>
    <row r="313" spans="1:17" x14ac:dyDescent="0.25">
      <c r="A313" s="2" t="s">
        <v>7</v>
      </c>
      <c r="C313" s="9">
        <f>B313+C312</f>
        <v>0</v>
      </c>
      <c r="D313" s="9">
        <f t="shared" ref="D313:O313" si="145">C313+D312</f>
        <v>1</v>
      </c>
      <c r="E313" s="9">
        <f t="shared" si="145"/>
        <v>1</v>
      </c>
      <c r="F313" s="9">
        <f t="shared" si="145"/>
        <v>1</v>
      </c>
      <c r="G313" s="9">
        <f t="shared" si="145"/>
        <v>1</v>
      </c>
      <c r="H313" s="9">
        <f t="shared" si="145"/>
        <v>1</v>
      </c>
      <c r="I313" s="9">
        <f t="shared" si="145"/>
        <v>1</v>
      </c>
      <c r="J313" s="9">
        <f t="shared" si="145"/>
        <v>1</v>
      </c>
      <c r="K313" s="9">
        <f t="shared" si="145"/>
        <v>1</v>
      </c>
      <c r="L313" s="9">
        <f t="shared" si="145"/>
        <v>1</v>
      </c>
      <c r="M313" s="9">
        <f t="shared" si="145"/>
        <v>1</v>
      </c>
      <c r="N313" s="9">
        <f t="shared" si="145"/>
        <v>1</v>
      </c>
      <c r="O313" s="9">
        <f t="shared" si="145"/>
        <v>1</v>
      </c>
      <c r="P313" s="9"/>
      <c r="Q313" s="9"/>
    </row>
    <row r="315" spans="1:17" x14ac:dyDescent="0.25">
      <c r="A315" s="2" t="s">
        <v>24</v>
      </c>
      <c r="C315" s="8">
        <v>43000</v>
      </c>
      <c r="D315" s="9">
        <f>C315</f>
        <v>43000</v>
      </c>
      <c r="E315" s="9">
        <f t="shared" ref="E315:O315" si="146">D315</f>
        <v>43000</v>
      </c>
      <c r="F315" s="9">
        <f t="shared" si="146"/>
        <v>43000</v>
      </c>
      <c r="G315" s="9">
        <f t="shared" si="146"/>
        <v>43000</v>
      </c>
      <c r="H315" s="9">
        <f t="shared" si="146"/>
        <v>43000</v>
      </c>
      <c r="I315" s="9">
        <f t="shared" si="146"/>
        <v>43000</v>
      </c>
      <c r="J315" s="9">
        <f t="shared" si="146"/>
        <v>43000</v>
      </c>
      <c r="K315" s="9">
        <f t="shared" si="146"/>
        <v>43000</v>
      </c>
      <c r="L315" s="9">
        <f t="shared" si="146"/>
        <v>43000</v>
      </c>
      <c r="M315" s="9">
        <f t="shared" si="146"/>
        <v>43000</v>
      </c>
      <c r="N315" s="9">
        <f t="shared" si="146"/>
        <v>43000</v>
      </c>
      <c r="O315" s="9">
        <f t="shared" si="146"/>
        <v>43000</v>
      </c>
      <c r="P315" s="9">
        <v>0</v>
      </c>
      <c r="Q315" s="9">
        <v>0</v>
      </c>
    </row>
    <row r="316" spans="1:17" x14ac:dyDescent="0.25">
      <c r="A316" s="2" t="s">
        <v>9</v>
      </c>
      <c r="C316" s="11">
        <v>20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1:17" x14ac:dyDescent="0.25"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1:17" x14ac:dyDescent="0.25">
      <c r="A318" s="2" t="s">
        <v>10</v>
      </c>
    </row>
    <row r="319" spans="1:17" x14ac:dyDescent="0.25">
      <c r="A319" s="2" t="s">
        <v>11</v>
      </c>
      <c r="C319" s="18">
        <v>943.68</v>
      </c>
      <c r="D319" s="18">
        <v>943.68</v>
      </c>
      <c r="E319" s="18">
        <v>943.68</v>
      </c>
      <c r="F319" s="18">
        <v>943.68</v>
      </c>
      <c r="G319" s="18">
        <v>943.68</v>
      </c>
      <c r="H319" s="18">
        <v>943.68</v>
      </c>
      <c r="I319" s="18">
        <v>943.68</v>
      </c>
      <c r="J319" s="18">
        <v>943.68</v>
      </c>
      <c r="K319" s="18">
        <v>943.68</v>
      </c>
      <c r="L319" s="18">
        <v>943.68</v>
      </c>
      <c r="M319" s="18">
        <v>943.68</v>
      </c>
      <c r="N319" s="18">
        <v>943.68</v>
      </c>
      <c r="O319" s="18">
        <v>943.68</v>
      </c>
      <c r="P319" s="18">
        <v>0</v>
      </c>
      <c r="Q319" s="18">
        <v>0</v>
      </c>
    </row>
    <row r="320" spans="1:17" ht="13" x14ac:dyDescent="0.4">
      <c r="A320" s="2" t="s">
        <v>25</v>
      </c>
      <c r="C320" s="15">
        <v>3025.8434318749996</v>
      </c>
      <c r="D320" s="15">
        <v>3025.8434318749996</v>
      </c>
      <c r="E320" s="15">
        <v>3025.8434318749996</v>
      </c>
      <c r="F320" s="15">
        <v>3025.8434318749996</v>
      </c>
      <c r="G320" s="15">
        <v>3025.8434318749996</v>
      </c>
      <c r="H320" s="15">
        <v>3025.8434318749996</v>
      </c>
      <c r="I320" s="15">
        <v>3025.8434318749996</v>
      </c>
      <c r="J320" s="15">
        <v>3025.8434318749996</v>
      </c>
      <c r="K320" s="15">
        <v>3025.8434318749996</v>
      </c>
      <c r="L320" s="15">
        <v>3025.8434318749996</v>
      </c>
      <c r="M320" s="15">
        <v>3025.8434318749996</v>
      </c>
      <c r="N320" s="15">
        <v>3025.8434318749996</v>
      </c>
      <c r="O320" s="15">
        <v>3025.8434318749996</v>
      </c>
      <c r="P320" s="15">
        <v>0</v>
      </c>
      <c r="Q320" s="15">
        <v>0</v>
      </c>
    </row>
    <row r="321" spans="1:17" x14ac:dyDescent="0.25">
      <c r="A321" s="2" t="s">
        <v>13</v>
      </c>
      <c r="C321" s="21">
        <f>SUM(C319:C320)</f>
        <v>3969.5234318749995</v>
      </c>
      <c r="D321" s="21">
        <f t="shared" ref="D321:Q321" si="147">SUM(D319:D320)</f>
        <v>3969.5234318749995</v>
      </c>
      <c r="E321" s="21">
        <f t="shared" si="147"/>
        <v>3969.5234318749995</v>
      </c>
      <c r="F321" s="21">
        <f t="shared" si="147"/>
        <v>3969.5234318749995</v>
      </c>
      <c r="G321" s="21">
        <f t="shared" si="147"/>
        <v>3969.5234318749995</v>
      </c>
      <c r="H321" s="21">
        <f t="shared" si="147"/>
        <v>3969.5234318749995</v>
      </c>
      <c r="I321" s="21">
        <f t="shared" si="147"/>
        <v>3969.5234318749995</v>
      </c>
      <c r="J321" s="21">
        <f t="shared" si="147"/>
        <v>3969.5234318749995</v>
      </c>
      <c r="K321" s="21">
        <f t="shared" si="147"/>
        <v>3969.5234318749995</v>
      </c>
      <c r="L321" s="21">
        <f t="shared" si="147"/>
        <v>3969.5234318749995</v>
      </c>
      <c r="M321" s="21">
        <f t="shared" si="147"/>
        <v>3969.5234318749995</v>
      </c>
      <c r="N321" s="21">
        <f t="shared" si="147"/>
        <v>3969.5234318749995</v>
      </c>
      <c r="O321" s="21">
        <f t="shared" si="147"/>
        <v>3969.5234318749995</v>
      </c>
      <c r="P321" s="21">
        <f t="shared" si="147"/>
        <v>0</v>
      </c>
      <c r="Q321" s="21">
        <f t="shared" si="147"/>
        <v>0</v>
      </c>
    </row>
    <row r="323" spans="1:17" x14ac:dyDescent="0.25">
      <c r="A323" s="2" t="s">
        <v>14</v>
      </c>
      <c r="C323" s="9">
        <f>C312 * C321 * 0.5</f>
        <v>0</v>
      </c>
      <c r="D323" s="9">
        <f t="shared" ref="D323:Q323" si="148">D312 * D321 * 0.5</f>
        <v>1984.7617159374997</v>
      </c>
      <c r="E323" s="9">
        <f t="shared" si="148"/>
        <v>0</v>
      </c>
      <c r="F323" s="9">
        <f t="shared" si="148"/>
        <v>0</v>
      </c>
      <c r="G323" s="9">
        <f t="shared" si="148"/>
        <v>0</v>
      </c>
      <c r="H323" s="9">
        <f t="shared" si="148"/>
        <v>0</v>
      </c>
      <c r="I323" s="9">
        <f t="shared" si="148"/>
        <v>0</v>
      </c>
      <c r="J323" s="9">
        <f t="shared" si="148"/>
        <v>0</v>
      </c>
      <c r="K323" s="9">
        <f t="shared" si="148"/>
        <v>0</v>
      </c>
      <c r="L323" s="9">
        <f t="shared" si="148"/>
        <v>0</v>
      </c>
      <c r="M323" s="9">
        <f t="shared" si="148"/>
        <v>0</v>
      </c>
      <c r="N323" s="9">
        <f t="shared" si="148"/>
        <v>0</v>
      </c>
      <c r="O323" s="9">
        <f>D323</f>
        <v>1984.7617159374997</v>
      </c>
      <c r="P323" s="9">
        <f t="shared" si="148"/>
        <v>0</v>
      </c>
      <c r="Q323" s="9">
        <f t="shared" si="148"/>
        <v>0</v>
      </c>
    </row>
    <row r="324" spans="1:17" ht="13" x14ac:dyDescent="0.4">
      <c r="A324" s="2" t="s">
        <v>15</v>
      </c>
      <c r="C324" s="16">
        <f>(C313-C312) * C321</f>
        <v>0</v>
      </c>
      <c r="D324" s="16">
        <f t="shared" ref="D324:Q324" si="149">(D313-D312) * D321</f>
        <v>0</v>
      </c>
      <c r="E324" s="16">
        <f t="shared" si="149"/>
        <v>3969.5234318749995</v>
      </c>
      <c r="F324" s="16">
        <f t="shared" si="149"/>
        <v>3969.5234318749995</v>
      </c>
      <c r="G324" s="16">
        <f t="shared" si="149"/>
        <v>3969.5234318749995</v>
      </c>
      <c r="H324" s="16">
        <f t="shared" si="149"/>
        <v>3969.5234318749995</v>
      </c>
      <c r="I324" s="16">
        <f t="shared" si="149"/>
        <v>3969.5234318749995</v>
      </c>
      <c r="J324" s="16">
        <f t="shared" si="149"/>
        <v>3969.5234318749995</v>
      </c>
      <c r="K324" s="16">
        <f t="shared" si="149"/>
        <v>3969.5234318749995</v>
      </c>
      <c r="L324" s="16">
        <f t="shared" si="149"/>
        <v>3969.5234318749995</v>
      </c>
      <c r="M324" s="16">
        <f t="shared" si="149"/>
        <v>3969.5234318749995</v>
      </c>
      <c r="N324" s="16">
        <f t="shared" si="149"/>
        <v>3969.5234318749995</v>
      </c>
      <c r="O324" s="16">
        <f>(O307-O306-D306)*O309*O321</f>
        <v>0</v>
      </c>
      <c r="P324" s="16">
        <f t="shared" si="149"/>
        <v>0</v>
      </c>
      <c r="Q324" s="16">
        <f t="shared" si="149"/>
        <v>0</v>
      </c>
    </row>
    <row r="325" spans="1:17" ht="13" x14ac:dyDescent="0.4">
      <c r="A325" s="2" t="s">
        <v>70</v>
      </c>
      <c r="C325" s="17">
        <f>SUM(C323:C324)</f>
        <v>0</v>
      </c>
      <c r="D325" s="17">
        <f t="shared" ref="D325:Q325" si="150">SUM(D323:D324)</f>
        <v>1984.7617159374997</v>
      </c>
      <c r="E325" s="17">
        <f t="shared" si="150"/>
        <v>3969.5234318749995</v>
      </c>
      <c r="F325" s="17">
        <f t="shared" si="150"/>
        <v>3969.5234318749995</v>
      </c>
      <c r="G325" s="17">
        <f t="shared" si="150"/>
        <v>3969.5234318749995</v>
      </c>
      <c r="H325" s="17">
        <f t="shared" si="150"/>
        <v>3969.5234318749995</v>
      </c>
      <c r="I325" s="17">
        <f t="shared" si="150"/>
        <v>3969.5234318749995</v>
      </c>
      <c r="J325" s="17">
        <f t="shared" si="150"/>
        <v>3969.5234318749995</v>
      </c>
      <c r="K325" s="17">
        <f t="shared" si="150"/>
        <v>3969.5234318749995</v>
      </c>
      <c r="L325" s="17">
        <f t="shared" si="150"/>
        <v>3969.5234318749995</v>
      </c>
      <c r="M325" s="17">
        <f t="shared" si="150"/>
        <v>3969.5234318749995</v>
      </c>
      <c r="N325" s="17">
        <f t="shared" si="150"/>
        <v>3969.5234318749995</v>
      </c>
      <c r="O325" s="17">
        <f t="shared" si="150"/>
        <v>1984.7617159374997</v>
      </c>
      <c r="P325" s="17">
        <f t="shared" si="150"/>
        <v>0</v>
      </c>
      <c r="Q325" s="17">
        <f t="shared" si="150"/>
        <v>0</v>
      </c>
    </row>
    <row r="326" spans="1:17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1:17" x14ac:dyDescent="0.25">
      <c r="A327" s="2" t="s">
        <v>17</v>
      </c>
      <c r="C327" s="18">
        <v>0.23</v>
      </c>
      <c r="D327" s="18">
        <f>C327</f>
        <v>0.23</v>
      </c>
      <c r="E327" s="18">
        <f t="shared" ref="E327:Q327" si="151">D327</f>
        <v>0.23</v>
      </c>
      <c r="F327" s="18">
        <f t="shared" si="151"/>
        <v>0.23</v>
      </c>
      <c r="G327" s="18">
        <f t="shared" si="151"/>
        <v>0.23</v>
      </c>
      <c r="H327" s="18">
        <f t="shared" si="151"/>
        <v>0.23</v>
      </c>
      <c r="I327" s="18">
        <f t="shared" si="151"/>
        <v>0.23</v>
      </c>
      <c r="J327" s="18">
        <f t="shared" si="151"/>
        <v>0.23</v>
      </c>
      <c r="K327" s="18">
        <f t="shared" si="151"/>
        <v>0.23</v>
      </c>
      <c r="L327" s="18">
        <f t="shared" si="151"/>
        <v>0.23</v>
      </c>
      <c r="M327" s="18">
        <f t="shared" si="151"/>
        <v>0.23</v>
      </c>
      <c r="N327" s="18">
        <f t="shared" si="151"/>
        <v>0.23</v>
      </c>
      <c r="O327" s="18">
        <f t="shared" si="151"/>
        <v>0.23</v>
      </c>
      <c r="P327" s="18">
        <f t="shared" si="151"/>
        <v>0.23</v>
      </c>
      <c r="Q327" s="18">
        <f t="shared" si="151"/>
        <v>0.23</v>
      </c>
    </row>
    <row r="328" spans="1:17" x14ac:dyDescent="0.25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1:17" x14ac:dyDescent="0.25">
      <c r="A329" s="2" t="s">
        <v>18</v>
      </c>
      <c r="C329" s="9">
        <f>C312*C315*C327*0.5</f>
        <v>0</v>
      </c>
      <c r="D329" s="9">
        <f t="shared" ref="D329:Q329" si="152">D312*D315*D327*0.5</f>
        <v>4945</v>
      </c>
      <c r="E329" s="9">
        <f t="shared" si="152"/>
        <v>0</v>
      </c>
      <c r="F329" s="9">
        <f t="shared" si="152"/>
        <v>0</v>
      </c>
      <c r="G329" s="9">
        <f t="shared" si="152"/>
        <v>0</v>
      </c>
      <c r="H329" s="9">
        <f t="shared" si="152"/>
        <v>0</v>
      </c>
      <c r="I329" s="9">
        <f t="shared" si="152"/>
        <v>0</v>
      </c>
      <c r="J329" s="9">
        <f t="shared" si="152"/>
        <v>0</v>
      </c>
      <c r="K329" s="9">
        <f t="shared" si="152"/>
        <v>0</v>
      </c>
      <c r="L329" s="9">
        <f t="shared" si="152"/>
        <v>0</v>
      </c>
      <c r="M329" s="9">
        <f t="shared" si="152"/>
        <v>0</v>
      </c>
      <c r="N329" s="9">
        <f t="shared" si="152"/>
        <v>0</v>
      </c>
      <c r="O329" s="9">
        <f>D329</f>
        <v>4945</v>
      </c>
      <c r="P329" s="9">
        <f t="shared" si="152"/>
        <v>0</v>
      </c>
      <c r="Q329" s="9">
        <f t="shared" si="152"/>
        <v>0</v>
      </c>
    </row>
    <row r="330" spans="1:17" ht="13" x14ac:dyDescent="0.4">
      <c r="A330" s="2" t="s">
        <v>19</v>
      </c>
      <c r="C330" s="16">
        <f>(C313-C312)*C315*C327</f>
        <v>0</v>
      </c>
      <c r="D330" s="16">
        <f t="shared" ref="D330:Q330" si="153">(D313-D312)*D315*D327</f>
        <v>0</v>
      </c>
      <c r="E330" s="16">
        <f t="shared" si="153"/>
        <v>9890</v>
      </c>
      <c r="F330" s="16">
        <f t="shared" si="153"/>
        <v>9890</v>
      </c>
      <c r="G330" s="16">
        <f t="shared" si="153"/>
        <v>9890</v>
      </c>
      <c r="H330" s="16">
        <f t="shared" si="153"/>
        <v>9890</v>
      </c>
      <c r="I330" s="16">
        <f t="shared" si="153"/>
        <v>9890</v>
      </c>
      <c r="J330" s="16">
        <f t="shared" si="153"/>
        <v>9890</v>
      </c>
      <c r="K330" s="16">
        <f t="shared" si="153"/>
        <v>9890</v>
      </c>
      <c r="L330" s="16">
        <f t="shared" si="153"/>
        <v>9890</v>
      </c>
      <c r="M330" s="16">
        <f t="shared" si="153"/>
        <v>9890</v>
      </c>
      <c r="N330" s="16">
        <f t="shared" si="153"/>
        <v>9890</v>
      </c>
      <c r="O330" s="16">
        <f>(O313-O312-D312)*O315*O327</f>
        <v>0</v>
      </c>
      <c r="P330" s="16">
        <f t="shared" si="153"/>
        <v>0</v>
      </c>
      <c r="Q330" s="16">
        <f t="shared" si="153"/>
        <v>0</v>
      </c>
    </row>
    <row r="331" spans="1:17" ht="13" x14ac:dyDescent="0.4">
      <c r="A331" s="2" t="s">
        <v>71</v>
      </c>
      <c r="C331" s="17">
        <f>SUM(C329:C330)</f>
        <v>0</v>
      </c>
      <c r="D331" s="17">
        <f t="shared" ref="D331:Q331" si="154">SUM(D329:D330)</f>
        <v>4945</v>
      </c>
      <c r="E331" s="17">
        <f t="shared" si="154"/>
        <v>9890</v>
      </c>
      <c r="F331" s="17">
        <f t="shared" si="154"/>
        <v>9890</v>
      </c>
      <c r="G331" s="17">
        <f t="shared" si="154"/>
        <v>9890</v>
      </c>
      <c r="H331" s="17">
        <f t="shared" si="154"/>
        <v>9890</v>
      </c>
      <c r="I331" s="17">
        <f t="shared" si="154"/>
        <v>9890</v>
      </c>
      <c r="J331" s="17">
        <f t="shared" si="154"/>
        <v>9890</v>
      </c>
      <c r="K331" s="17">
        <f t="shared" si="154"/>
        <v>9890</v>
      </c>
      <c r="L331" s="17">
        <f t="shared" si="154"/>
        <v>9890</v>
      </c>
      <c r="M331" s="17">
        <f t="shared" si="154"/>
        <v>9890</v>
      </c>
      <c r="N331" s="17">
        <f t="shared" si="154"/>
        <v>9890</v>
      </c>
      <c r="O331" s="17">
        <f t="shared" si="154"/>
        <v>4945</v>
      </c>
      <c r="P331" s="17">
        <f t="shared" si="154"/>
        <v>0</v>
      </c>
      <c r="Q331" s="17">
        <f t="shared" si="154"/>
        <v>0</v>
      </c>
    </row>
    <row r="333" spans="1:17" ht="13" x14ac:dyDescent="0.4">
      <c r="A333" s="2" t="s">
        <v>72</v>
      </c>
      <c r="C333" s="17">
        <f>C325+C331</f>
        <v>0</v>
      </c>
      <c r="D333" s="17">
        <f t="shared" ref="D333:Q333" si="155">D325+D331</f>
        <v>6929.7617159374995</v>
      </c>
      <c r="E333" s="17">
        <f t="shared" si="155"/>
        <v>13859.523431874999</v>
      </c>
      <c r="F333" s="17">
        <f t="shared" si="155"/>
        <v>13859.523431874999</v>
      </c>
      <c r="G333" s="17">
        <f t="shared" si="155"/>
        <v>13859.523431874999</v>
      </c>
      <c r="H333" s="17">
        <f t="shared" si="155"/>
        <v>13859.523431874999</v>
      </c>
      <c r="I333" s="17">
        <f t="shared" si="155"/>
        <v>13859.523431874999</v>
      </c>
      <c r="J333" s="17">
        <f t="shared" si="155"/>
        <v>13859.523431874999</v>
      </c>
      <c r="K333" s="17">
        <f t="shared" si="155"/>
        <v>13859.523431874999</v>
      </c>
      <c r="L333" s="17">
        <f t="shared" si="155"/>
        <v>13859.523431874999</v>
      </c>
      <c r="M333" s="17">
        <f t="shared" si="155"/>
        <v>13859.523431874999</v>
      </c>
      <c r="N333" s="17">
        <f t="shared" si="155"/>
        <v>13859.523431874999</v>
      </c>
      <c r="O333" s="17">
        <f t="shared" si="155"/>
        <v>6929.7617159374995</v>
      </c>
      <c r="P333" s="17">
        <f t="shared" si="155"/>
        <v>0</v>
      </c>
      <c r="Q333" s="17">
        <f t="shared" si="155"/>
        <v>0</v>
      </c>
    </row>
    <row r="336" spans="1:17" x14ac:dyDescent="0.25">
      <c r="A336" s="7" t="s">
        <v>73</v>
      </c>
    </row>
    <row r="337" spans="1:17" x14ac:dyDescent="0.25">
      <c r="A337" s="2" t="s">
        <v>6</v>
      </c>
      <c r="C337" s="8">
        <v>1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</row>
    <row r="338" spans="1:17" x14ac:dyDescent="0.25">
      <c r="A338" s="2" t="s">
        <v>7</v>
      </c>
      <c r="C338" s="9">
        <f>B338+C337</f>
        <v>1</v>
      </c>
      <c r="D338" s="9">
        <f t="shared" ref="D338:M338" si="156">C338+D337</f>
        <v>1</v>
      </c>
      <c r="E338" s="9">
        <f t="shared" si="156"/>
        <v>1</v>
      </c>
      <c r="F338" s="9">
        <f t="shared" si="156"/>
        <v>1</v>
      </c>
      <c r="G338" s="9">
        <f t="shared" si="156"/>
        <v>1</v>
      </c>
      <c r="H338" s="9">
        <f t="shared" si="156"/>
        <v>1</v>
      </c>
      <c r="I338" s="9">
        <f t="shared" si="156"/>
        <v>1</v>
      </c>
      <c r="J338" s="9">
        <f t="shared" si="156"/>
        <v>1</v>
      </c>
      <c r="K338" s="9">
        <f t="shared" si="156"/>
        <v>1</v>
      </c>
      <c r="L338" s="9">
        <f t="shared" si="156"/>
        <v>1</v>
      </c>
      <c r="M338" s="9">
        <f t="shared" si="156"/>
        <v>1</v>
      </c>
      <c r="N338" s="9">
        <v>1</v>
      </c>
      <c r="O338" s="9">
        <v>0</v>
      </c>
      <c r="P338" s="9">
        <v>0</v>
      </c>
      <c r="Q338" s="9">
        <v>0</v>
      </c>
    </row>
    <row r="340" spans="1:17" x14ac:dyDescent="0.25">
      <c r="A340" s="2" t="s">
        <v>24</v>
      </c>
      <c r="C340" s="8">
        <v>100000</v>
      </c>
      <c r="D340" s="9">
        <f>C340</f>
        <v>100000</v>
      </c>
      <c r="E340" s="9">
        <f t="shared" ref="E340:N340" si="157">D340</f>
        <v>100000</v>
      </c>
      <c r="F340" s="9">
        <f t="shared" si="157"/>
        <v>100000</v>
      </c>
      <c r="G340" s="9">
        <f t="shared" si="157"/>
        <v>100000</v>
      </c>
      <c r="H340" s="9">
        <f t="shared" si="157"/>
        <v>100000</v>
      </c>
      <c r="I340" s="9">
        <f t="shared" si="157"/>
        <v>100000</v>
      </c>
      <c r="J340" s="9">
        <f t="shared" si="157"/>
        <v>100000</v>
      </c>
      <c r="K340" s="9">
        <f t="shared" si="157"/>
        <v>100000</v>
      </c>
      <c r="L340" s="9">
        <f t="shared" si="157"/>
        <v>100000</v>
      </c>
      <c r="M340" s="9">
        <f t="shared" si="157"/>
        <v>100000</v>
      </c>
      <c r="N340" s="9">
        <f t="shared" si="157"/>
        <v>100000</v>
      </c>
      <c r="O340" s="9">
        <v>0</v>
      </c>
      <c r="P340" s="9">
        <v>0</v>
      </c>
      <c r="Q340" s="9">
        <v>0</v>
      </c>
    </row>
    <row r="341" spans="1:17" x14ac:dyDescent="0.25">
      <c r="A341" s="2" t="s">
        <v>9</v>
      </c>
      <c r="C341" s="8">
        <v>20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1:17" x14ac:dyDescent="0.25">
      <c r="C342" s="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1:17" x14ac:dyDescent="0.25">
      <c r="A343" s="2" t="s">
        <v>10</v>
      </c>
    </row>
    <row r="344" spans="1:17" x14ac:dyDescent="0.25">
      <c r="A344" s="2" t="s">
        <v>11</v>
      </c>
      <c r="C344" s="12">
        <v>943.68</v>
      </c>
      <c r="D344" s="12">
        <v>943.68</v>
      </c>
      <c r="E344" s="12">
        <v>943.68</v>
      </c>
      <c r="F344" s="12">
        <v>943.68</v>
      </c>
      <c r="G344" s="12">
        <v>943.68</v>
      </c>
      <c r="H344" s="12">
        <v>943.68</v>
      </c>
      <c r="I344" s="12">
        <v>943.68</v>
      </c>
      <c r="J344" s="12">
        <v>943.68</v>
      </c>
      <c r="K344" s="12">
        <v>943.68</v>
      </c>
      <c r="L344" s="12">
        <v>943.68</v>
      </c>
      <c r="M344" s="12">
        <v>943.68</v>
      </c>
      <c r="N344" s="12">
        <v>943.68</v>
      </c>
      <c r="O344" s="22">
        <v>0</v>
      </c>
      <c r="P344" s="22">
        <v>0</v>
      </c>
      <c r="Q344" s="22">
        <v>0</v>
      </c>
    </row>
    <row r="345" spans="1:17" ht="13" x14ac:dyDescent="0.4">
      <c r="A345" s="2" t="s">
        <v>25</v>
      </c>
      <c r="C345" s="15">
        <v>6096.5536636000006</v>
      </c>
      <c r="D345" s="15">
        <v>6096.5536636000006</v>
      </c>
      <c r="E345" s="15">
        <v>6096.5536636000006</v>
      </c>
      <c r="F345" s="15">
        <v>6096.5536636000006</v>
      </c>
      <c r="G345" s="15">
        <v>6096.5536636000006</v>
      </c>
      <c r="H345" s="15">
        <v>6096.5536636000006</v>
      </c>
      <c r="I345" s="15">
        <v>6096.5536636000006</v>
      </c>
      <c r="J345" s="15">
        <v>6096.5536636000006</v>
      </c>
      <c r="K345" s="15">
        <v>6096.5536636000006</v>
      </c>
      <c r="L345" s="15">
        <v>6096.5536636000006</v>
      </c>
      <c r="M345" s="15">
        <v>6096.5536636000006</v>
      </c>
      <c r="N345" s="15">
        <v>6096.5536636000006</v>
      </c>
      <c r="O345" s="15">
        <v>0</v>
      </c>
      <c r="P345" s="15">
        <v>0</v>
      </c>
      <c r="Q345" s="15">
        <v>0</v>
      </c>
    </row>
    <row r="346" spans="1:17" x14ac:dyDescent="0.25">
      <c r="A346" s="2" t="s">
        <v>13</v>
      </c>
      <c r="C346" s="21">
        <f>SUM(C344:C345)</f>
        <v>7040.2336636000009</v>
      </c>
      <c r="D346" s="21">
        <f t="shared" ref="D346:Q346" si="158">SUM(D344:D345)</f>
        <v>7040.2336636000009</v>
      </c>
      <c r="E346" s="21">
        <f t="shared" si="158"/>
        <v>7040.2336636000009</v>
      </c>
      <c r="F346" s="21">
        <f t="shared" si="158"/>
        <v>7040.2336636000009</v>
      </c>
      <c r="G346" s="21">
        <f t="shared" si="158"/>
        <v>7040.2336636000009</v>
      </c>
      <c r="H346" s="21">
        <f t="shared" si="158"/>
        <v>7040.2336636000009</v>
      </c>
      <c r="I346" s="21">
        <f t="shared" si="158"/>
        <v>7040.2336636000009</v>
      </c>
      <c r="J346" s="21">
        <f t="shared" si="158"/>
        <v>7040.2336636000009</v>
      </c>
      <c r="K346" s="21">
        <f t="shared" si="158"/>
        <v>7040.2336636000009</v>
      </c>
      <c r="L346" s="21">
        <f t="shared" si="158"/>
        <v>7040.2336636000009</v>
      </c>
      <c r="M346" s="21">
        <f t="shared" si="158"/>
        <v>7040.2336636000009</v>
      </c>
      <c r="N346" s="21">
        <f t="shared" si="158"/>
        <v>7040.2336636000009</v>
      </c>
      <c r="O346" s="21">
        <f t="shared" si="158"/>
        <v>0</v>
      </c>
      <c r="P346" s="21">
        <f t="shared" si="158"/>
        <v>0</v>
      </c>
      <c r="Q346" s="21">
        <f t="shared" si="158"/>
        <v>0</v>
      </c>
    </row>
    <row r="348" spans="1:17" x14ac:dyDescent="0.25">
      <c r="A348" s="2" t="s">
        <v>14</v>
      </c>
      <c r="C348" s="9">
        <f>C337 * C346 * 0.5</f>
        <v>3520.1168318000005</v>
      </c>
      <c r="D348" s="9">
        <f t="shared" ref="D348:Q348" si="159">D337 * D346 * 0.5</f>
        <v>0</v>
      </c>
      <c r="E348" s="9">
        <f t="shared" si="159"/>
        <v>0</v>
      </c>
      <c r="F348" s="9">
        <f t="shared" si="159"/>
        <v>0</v>
      </c>
      <c r="G348" s="9">
        <f t="shared" si="159"/>
        <v>0</v>
      </c>
      <c r="H348" s="9">
        <f t="shared" si="159"/>
        <v>0</v>
      </c>
      <c r="I348" s="9">
        <f t="shared" si="159"/>
        <v>0</v>
      </c>
      <c r="J348" s="9">
        <f t="shared" si="159"/>
        <v>0</v>
      </c>
      <c r="K348" s="9">
        <f t="shared" si="159"/>
        <v>0</v>
      </c>
      <c r="L348" s="9">
        <f t="shared" si="159"/>
        <v>0</v>
      </c>
      <c r="M348" s="9">
        <f t="shared" si="159"/>
        <v>0</v>
      </c>
      <c r="N348" s="9">
        <f>C348</f>
        <v>3520.1168318000005</v>
      </c>
      <c r="O348" s="9">
        <f t="shared" si="159"/>
        <v>0</v>
      </c>
      <c r="P348" s="9">
        <f t="shared" si="159"/>
        <v>0</v>
      </c>
      <c r="Q348" s="9">
        <f t="shared" si="159"/>
        <v>0</v>
      </c>
    </row>
    <row r="349" spans="1:17" ht="13" x14ac:dyDescent="0.4">
      <c r="A349" s="2" t="s">
        <v>15</v>
      </c>
      <c r="C349" s="16">
        <f>(C338-C337) * C346</f>
        <v>0</v>
      </c>
      <c r="D349" s="16">
        <f t="shared" ref="D349:Q349" si="160">(D338-D337) * D346</f>
        <v>7040.2336636000009</v>
      </c>
      <c r="E349" s="16">
        <f t="shared" si="160"/>
        <v>7040.2336636000009</v>
      </c>
      <c r="F349" s="16">
        <f t="shared" si="160"/>
        <v>7040.2336636000009</v>
      </c>
      <c r="G349" s="16">
        <f t="shared" si="160"/>
        <v>7040.2336636000009</v>
      </c>
      <c r="H349" s="16">
        <f t="shared" si="160"/>
        <v>7040.2336636000009</v>
      </c>
      <c r="I349" s="16">
        <f t="shared" si="160"/>
        <v>7040.2336636000009</v>
      </c>
      <c r="J349" s="16">
        <f t="shared" si="160"/>
        <v>7040.2336636000009</v>
      </c>
      <c r="K349" s="16">
        <f t="shared" si="160"/>
        <v>7040.2336636000009</v>
      </c>
      <c r="L349" s="16">
        <f t="shared" si="160"/>
        <v>7040.2336636000009</v>
      </c>
      <c r="M349" s="16">
        <f t="shared" si="160"/>
        <v>7040.2336636000009</v>
      </c>
      <c r="N349" s="16">
        <v>0</v>
      </c>
      <c r="O349" s="16">
        <f t="shared" si="160"/>
        <v>0</v>
      </c>
      <c r="P349" s="16">
        <f t="shared" si="160"/>
        <v>0</v>
      </c>
      <c r="Q349" s="16">
        <f t="shared" si="160"/>
        <v>0</v>
      </c>
    </row>
    <row r="350" spans="1:17" ht="13" x14ac:dyDescent="0.4">
      <c r="A350" s="2" t="s">
        <v>74</v>
      </c>
      <c r="C350" s="17">
        <f>SUM(C348:C349)</f>
        <v>3520.1168318000005</v>
      </c>
      <c r="D350" s="17">
        <f t="shared" ref="D350:Q350" si="161">SUM(D348:D349)</f>
        <v>7040.2336636000009</v>
      </c>
      <c r="E350" s="17">
        <f t="shared" si="161"/>
        <v>7040.2336636000009</v>
      </c>
      <c r="F350" s="17">
        <f t="shared" si="161"/>
        <v>7040.2336636000009</v>
      </c>
      <c r="G350" s="17">
        <f t="shared" si="161"/>
        <v>7040.2336636000009</v>
      </c>
      <c r="H350" s="17">
        <f t="shared" si="161"/>
        <v>7040.2336636000009</v>
      </c>
      <c r="I350" s="17">
        <f t="shared" si="161"/>
        <v>7040.2336636000009</v>
      </c>
      <c r="J350" s="17">
        <f t="shared" si="161"/>
        <v>7040.2336636000009</v>
      </c>
      <c r="K350" s="17">
        <f t="shared" si="161"/>
        <v>7040.2336636000009</v>
      </c>
      <c r="L350" s="17">
        <f t="shared" si="161"/>
        <v>7040.2336636000009</v>
      </c>
      <c r="M350" s="17">
        <f t="shared" si="161"/>
        <v>7040.2336636000009</v>
      </c>
      <c r="N350" s="17">
        <f t="shared" si="161"/>
        <v>3520.1168318000005</v>
      </c>
      <c r="O350" s="17">
        <f t="shared" si="161"/>
        <v>0</v>
      </c>
      <c r="P350" s="17">
        <f t="shared" si="161"/>
        <v>0</v>
      </c>
      <c r="Q350" s="17">
        <f t="shared" si="161"/>
        <v>0</v>
      </c>
    </row>
    <row r="351" spans="1:17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1:17" x14ac:dyDescent="0.25">
      <c r="A352" s="2" t="s">
        <v>17</v>
      </c>
      <c r="C352" s="18">
        <v>0.23</v>
      </c>
      <c r="D352" s="18">
        <f>C352</f>
        <v>0.23</v>
      </c>
      <c r="E352" s="18">
        <f t="shared" ref="E352:Q352" si="162">D352</f>
        <v>0.23</v>
      </c>
      <c r="F352" s="18">
        <f t="shared" si="162"/>
        <v>0.23</v>
      </c>
      <c r="G352" s="18">
        <f t="shared" si="162"/>
        <v>0.23</v>
      </c>
      <c r="H352" s="18">
        <f t="shared" si="162"/>
        <v>0.23</v>
      </c>
      <c r="I352" s="18">
        <f t="shared" si="162"/>
        <v>0.23</v>
      </c>
      <c r="J352" s="18">
        <f t="shared" si="162"/>
        <v>0.23</v>
      </c>
      <c r="K352" s="18">
        <f t="shared" si="162"/>
        <v>0.23</v>
      </c>
      <c r="L352" s="18">
        <f t="shared" si="162"/>
        <v>0.23</v>
      </c>
      <c r="M352" s="18">
        <f t="shared" si="162"/>
        <v>0.23</v>
      </c>
      <c r="N352" s="18">
        <f t="shared" si="162"/>
        <v>0.23</v>
      </c>
      <c r="O352" s="18">
        <f t="shared" si="162"/>
        <v>0.23</v>
      </c>
      <c r="P352" s="18">
        <f t="shared" si="162"/>
        <v>0.23</v>
      </c>
      <c r="Q352" s="18">
        <f t="shared" si="162"/>
        <v>0.23</v>
      </c>
    </row>
    <row r="353" spans="1:17" x14ac:dyDescent="0.25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1:17" x14ac:dyDescent="0.25">
      <c r="A354" s="2" t="s">
        <v>18</v>
      </c>
      <c r="C354" s="9">
        <f>C337*C340*C352*0.5</f>
        <v>11500</v>
      </c>
      <c r="D354" s="9">
        <f t="shared" ref="D354:Q354" si="163">D337*D340*D352*0.5</f>
        <v>0</v>
      </c>
      <c r="E354" s="9">
        <f t="shared" si="163"/>
        <v>0</v>
      </c>
      <c r="F354" s="9">
        <f t="shared" si="163"/>
        <v>0</v>
      </c>
      <c r="G354" s="9">
        <f t="shared" si="163"/>
        <v>0</v>
      </c>
      <c r="H354" s="9">
        <f t="shared" si="163"/>
        <v>0</v>
      </c>
      <c r="I354" s="9">
        <f t="shared" si="163"/>
        <v>0</v>
      </c>
      <c r="J354" s="9">
        <f t="shared" si="163"/>
        <v>0</v>
      </c>
      <c r="K354" s="9">
        <f t="shared" si="163"/>
        <v>0</v>
      </c>
      <c r="L354" s="9">
        <f t="shared" si="163"/>
        <v>0</v>
      </c>
      <c r="M354" s="9">
        <f t="shared" si="163"/>
        <v>0</v>
      </c>
      <c r="N354" s="9">
        <f>C354</f>
        <v>11500</v>
      </c>
      <c r="O354" s="9">
        <f t="shared" si="163"/>
        <v>0</v>
      </c>
      <c r="P354" s="9">
        <f t="shared" si="163"/>
        <v>0</v>
      </c>
      <c r="Q354" s="9">
        <f t="shared" si="163"/>
        <v>0</v>
      </c>
    </row>
    <row r="355" spans="1:17" ht="13" x14ac:dyDescent="0.4">
      <c r="A355" s="2" t="s">
        <v>19</v>
      </c>
      <c r="C355" s="16">
        <f>(C338-C337)*C340*C352</f>
        <v>0</v>
      </c>
      <c r="D355" s="16">
        <f t="shared" ref="D355:Q355" si="164">(D338-D337)*D340*D352</f>
        <v>23000</v>
      </c>
      <c r="E355" s="16">
        <f t="shared" si="164"/>
        <v>23000</v>
      </c>
      <c r="F355" s="16">
        <f t="shared" si="164"/>
        <v>23000</v>
      </c>
      <c r="G355" s="16">
        <f t="shared" si="164"/>
        <v>23000</v>
      </c>
      <c r="H355" s="16">
        <f t="shared" si="164"/>
        <v>23000</v>
      </c>
      <c r="I355" s="16">
        <f t="shared" si="164"/>
        <v>23000</v>
      </c>
      <c r="J355" s="16">
        <f t="shared" si="164"/>
        <v>23000</v>
      </c>
      <c r="K355" s="16">
        <f t="shared" si="164"/>
        <v>23000</v>
      </c>
      <c r="L355" s="16">
        <f t="shared" si="164"/>
        <v>23000</v>
      </c>
      <c r="M355" s="16">
        <f t="shared" si="164"/>
        <v>23000</v>
      </c>
      <c r="N355" s="16">
        <v>0</v>
      </c>
      <c r="O355" s="16">
        <f t="shared" si="164"/>
        <v>0</v>
      </c>
      <c r="P355" s="16">
        <f t="shared" si="164"/>
        <v>0</v>
      </c>
      <c r="Q355" s="16">
        <f t="shared" si="164"/>
        <v>0</v>
      </c>
    </row>
    <row r="356" spans="1:17" ht="13" x14ac:dyDescent="0.4">
      <c r="A356" s="2" t="s">
        <v>75</v>
      </c>
      <c r="C356" s="17">
        <f>SUM(C354:C355)</f>
        <v>11500</v>
      </c>
      <c r="D356" s="17">
        <f t="shared" ref="D356:Q356" si="165">SUM(D354:D355)</f>
        <v>23000</v>
      </c>
      <c r="E356" s="17">
        <f t="shared" si="165"/>
        <v>23000</v>
      </c>
      <c r="F356" s="17">
        <f t="shared" si="165"/>
        <v>23000</v>
      </c>
      <c r="G356" s="17">
        <f t="shared" si="165"/>
        <v>23000</v>
      </c>
      <c r="H356" s="17">
        <f t="shared" si="165"/>
        <v>23000</v>
      </c>
      <c r="I356" s="17">
        <f t="shared" si="165"/>
        <v>23000</v>
      </c>
      <c r="J356" s="17">
        <f t="shared" si="165"/>
        <v>23000</v>
      </c>
      <c r="K356" s="17">
        <f t="shared" si="165"/>
        <v>23000</v>
      </c>
      <c r="L356" s="17">
        <f t="shared" si="165"/>
        <v>23000</v>
      </c>
      <c r="M356" s="17">
        <f t="shared" si="165"/>
        <v>23000</v>
      </c>
      <c r="N356" s="17">
        <f t="shared" si="165"/>
        <v>11500</v>
      </c>
      <c r="O356" s="17">
        <f t="shared" si="165"/>
        <v>0</v>
      </c>
      <c r="P356" s="17">
        <f t="shared" si="165"/>
        <v>0</v>
      </c>
      <c r="Q356" s="17">
        <f t="shared" si="165"/>
        <v>0</v>
      </c>
    </row>
    <row r="358" spans="1:17" ht="13" x14ac:dyDescent="0.4">
      <c r="A358" s="2" t="s">
        <v>76</v>
      </c>
      <c r="C358" s="17">
        <f>C350+C356</f>
        <v>15020.1168318</v>
      </c>
      <c r="D358" s="17">
        <f t="shared" ref="D358:Q358" si="166">D350+D356</f>
        <v>30040.2336636</v>
      </c>
      <c r="E358" s="17">
        <f t="shared" si="166"/>
        <v>30040.2336636</v>
      </c>
      <c r="F358" s="17">
        <f t="shared" si="166"/>
        <v>30040.2336636</v>
      </c>
      <c r="G358" s="17">
        <f t="shared" si="166"/>
        <v>30040.2336636</v>
      </c>
      <c r="H358" s="17">
        <f t="shared" si="166"/>
        <v>30040.2336636</v>
      </c>
      <c r="I358" s="17">
        <f t="shared" si="166"/>
        <v>30040.2336636</v>
      </c>
      <c r="J358" s="17">
        <f t="shared" si="166"/>
        <v>30040.2336636</v>
      </c>
      <c r="K358" s="17">
        <f t="shared" si="166"/>
        <v>30040.2336636</v>
      </c>
      <c r="L358" s="17">
        <f t="shared" si="166"/>
        <v>30040.2336636</v>
      </c>
      <c r="M358" s="17">
        <f t="shared" si="166"/>
        <v>30040.2336636</v>
      </c>
      <c r="N358" s="17">
        <f t="shared" si="166"/>
        <v>15020.1168318</v>
      </c>
      <c r="O358" s="17">
        <f t="shared" si="166"/>
        <v>0</v>
      </c>
      <c r="P358" s="17">
        <f t="shared" si="166"/>
        <v>0</v>
      </c>
      <c r="Q358" s="17">
        <f t="shared" si="166"/>
        <v>0</v>
      </c>
    </row>
    <row r="359" spans="1:17" ht="13" x14ac:dyDescent="0.4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ht="13" x14ac:dyDescent="0.4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7" t="s">
        <v>77</v>
      </c>
    </row>
    <row r="362" spans="1:17" x14ac:dyDescent="0.25">
      <c r="A362" s="2" t="s">
        <v>6</v>
      </c>
      <c r="C362" s="8">
        <v>1</v>
      </c>
      <c r="D362" s="8">
        <v>0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</row>
    <row r="363" spans="1:17" x14ac:dyDescent="0.25">
      <c r="A363" s="2" t="s">
        <v>7</v>
      </c>
      <c r="C363" s="9">
        <f>B363+C362</f>
        <v>1</v>
      </c>
      <c r="D363" s="9">
        <f t="shared" ref="D363:M363" si="167">C363+D362</f>
        <v>1</v>
      </c>
      <c r="E363" s="9">
        <f t="shared" si="167"/>
        <v>1</v>
      </c>
      <c r="F363" s="9">
        <f t="shared" si="167"/>
        <v>1</v>
      </c>
      <c r="G363" s="9">
        <f t="shared" si="167"/>
        <v>1</v>
      </c>
      <c r="H363" s="9">
        <f t="shared" si="167"/>
        <v>1</v>
      </c>
      <c r="I363" s="9">
        <f t="shared" si="167"/>
        <v>1</v>
      </c>
      <c r="J363" s="9">
        <f t="shared" si="167"/>
        <v>1</v>
      </c>
      <c r="K363" s="9">
        <f t="shared" si="167"/>
        <v>1</v>
      </c>
      <c r="L363" s="9">
        <f t="shared" si="167"/>
        <v>1</v>
      </c>
      <c r="M363" s="9">
        <f t="shared" si="167"/>
        <v>1</v>
      </c>
      <c r="N363" s="9">
        <v>1</v>
      </c>
      <c r="O363" s="9">
        <v>0</v>
      </c>
      <c r="P363" s="9">
        <v>0</v>
      </c>
      <c r="Q363" s="9">
        <v>0</v>
      </c>
    </row>
    <row r="365" spans="1:17" x14ac:dyDescent="0.25">
      <c r="A365" s="2" t="s">
        <v>24</v>
      </c>
      <c r="C365" s="8">
        <v>253733</v>
      </c>
      <c r="D365" s="9">
        <f>C365</f>
        <v>253733</v>
      </c>
      <c r="E365" s="9">
        <f t="shared" ref="E365:N365" si="168">D365</f>
        <v>253733</v>
      </c>
      <c r="F365" s="9">
        <f t="shared" si="168"/>
        <v>253733</v>
      </c>
      <c r="G365" s="9">
        <f t="shared" si="168"/>
        <v>253733</v>
      </c>
      <c r="H365" s="9">
        <f t="shared" si="168"/>
        <v>253733</v>
      </c>
      <c r="I365" s="9">
        <f t="shared" si="168"/>
        <v>253733</v>
      </c>
      <c r="J365" s="9">
        <f t="shared" si="168"/>
        <v>253733</v>
      </c>
      <c r="K365" s="9">
        <f t="shared" si="168"/>
        <v>253733</v>
      </c>
      <c r="L365" s="9">
        <f t="shared" si="168"/>
        <v>253733</v>
      </c>
      <c r="M365" s="9">
        <f t="shared" si="168"/>
        <v>253733</v>
      </c>
      <c r="N365" s="9">
        <f t="shared" si="168"/>
        <v>253733</v>
      </c>
      <c r="O365" s="9">
        <v>0</v>
      </c>
      <c r="P365" s="9">
        <v>0</v>
      </c>
      <c r="Q365" s="9">
        <v>0</v>
      </c>
    </row>
    <row r="366" spans="1:17" x14ac:dyDescent="0.25">
      <c r="A366" s="2" t="s">
        <v>9</v>
      </c>
      <c r="C366" s="8">
        <v>20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1:17" x14ac:dyDescent="0.25">
      <c r="C367" s="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1:17" x14ac:dyDescent="0.25">
      <c r="A368" s="2" t="s">
        <v>10</v>
      </c>
    </row>
    <row r="369" spans="1:17" x14ac:dyDescent="0.25">
      <c r="A369" s="2" t="s">
        <v>11</v>
      </c>
      <c r="C369" s="12">
        <v>943.68</v>
      </c>
      <c r="D369" s="12">
        <v>943.68</v>
      </c>
      <c r="E369" s="12">
        <v>943.68</v>
      </c>
      <c r="F369" s="12">
        <v>943.68</v>
      </c>
      <c r="G369" s="12">
        <v>943.68</v>
      </c>
      <c r="H369" s="12">
        <v>943.68</v>
      </c>
      <c r="I369" s="12">
        <v>943.68</v>
      </c>
      <c r="J369" s="12">
        <v>943.68</v>
      </c>
      <c r="K369" s="12">
        <v>943.68</v>
      </c>
      <c r="L369" s="12">
        <v>943.68</v>
      </c>
      <c r="M369" s="12">
        <v>943.68</v>
      </c>
      <c r="N369" s="12">
        <v>943.68</v>
      </c>
      <c r="O369" s="22">
        <v>0</v>
      </c>
      <c r="P369" s="22">
        <v>0</v>
      </c>
      <c r="Q369" s="22">
        <v>0</v>
      </c>
    </row>
    <row r="370" spans="1:17" ht="13" x14ac:dyDescent="0.4">
      <c r="A370" s="2" t="s">
        <v>25</v>
      </c>
      <c r="C370" s="15">
        <v>13390.405115919997</v>
      </c>
      <c r="D370" s="15">
        <v>13390.405115919997</v>
      </c>
      <c r="E370" s="15">
        <v>13390.405115919997</v>
      </c>
      <c r="F370" s="15">
        <v>13390.405115919997</v>
      </c>
      <c r="G370" s="15">
        <v>13390.405115919997</v>
      </c>
      <c r="H370" s="15">
        <v>13390.405115919997</v>
      </c>
      <c r="I370" s="15">
        <v>13390.405115919997</v>
      </c>
      <c r="J370" s="15">
        <v>13390.405115919997</v>
      </c>
      <c r="K370" s="15">
        <v>13390.405115919997</v>
      </c>
      <c r="L370" s="15">
        <v>13390.405115919997</v>
      </c>
      <c r="M370" s="15">
        <v>13390.405115919997</v>
      </c>
      <c r="N370" s="15">
        <v>13390.405115919997</v>
      </c>
      <c r="O370" s="15">
        <v>0</v>
      </c>
      <c r="P370" s="15">
        <v>0</v>
      </c>
      <c r="Q370" s="15">
        <v>0</v>
      </c>
    </row>
    <row r="371" spans="1:17" x14ac:dyDescent="0.25">
      <c r="A371" s="2" t="s">
        <v>13</v>
      </c>
      <c r="C371" s="21">
        <f>SUM(C369:C370)</f>
        <v>14334.085115919997</v>
      </c>
      <c r="D371" s="21">
        <f t="shared" ref="D371:Q371" si="169">SUM(D369:D370)</f>
        <v>14334.085115919997</v>
      </c>
      <c r="E371" s="21">
        <f t="shared" si="169"/>
        <v>14334.085115919997</v>
      </c>
      <c r="F371" s="21">
        <f t="shared" si="169"/>
        <v>14334.085115919997</v>
      </c>
      <c r="G371" s="21">
        <f t="shared" si="169"/>
        <v>14334.085115919997</v>
      </c>
      <c r="H371" s="21">
        <f t="shared" si="169"/>
        <v>14334.085115919997</v>
      </c>
      <c r="I371" s="21">
        <f t="shared" si="169"/>
        <v>14334.085115919997</v>
      </c>
      <c r="J371" s="21">
        <f t="shared" si="169"/>
        <v>14334.085115919997</v>
      </c>
      <c r="K371" s="21">
        <f t="shared" si="169"/>
        <v>14334.085115919997</v>
      </c>
      <c r="L371" s="21">
        <f t="shared" si="169"/>
        <v>14334.085115919997</v>
      </c>
      <c r="M371" s="21">
        <f t="shared" si="169"/>
        <v>14334.085115919997</v>
      </c>
      <c r="N371" s="21">
        <f t="shared" si="169"/>
        <v>14334.085115919997</v>
      </c>
      <c r="O371" s="21">
        <f t="shared" si="169"/>
        <v>0</v>
      </c>
      <c r="P371" s="21">
        <f t="shared" si="169"/>
        <v>0</v>
      </c>
      <c r="Q371" s="21">
        <f t="shared" si="169"/>
        <v>0</v>
      </c>
    </row>
    <row r="373" spans="1:17" x14ac:dyDescent="0.25">
      <c r="A373" s="2" t="s">
        <v>14</v>
      </c>
      <c r="C373" s="9">
        <f>C362 * C371 * 0.5</f>
        <v>7167.0425579599987</v>
      </c>
      <c r="D373" s="9">
        <f t="shared" ref="D373:M373" si="170">D362 * D371 * 0.5</f>
        <v>0</v>
      </c>
      <c r="E373" s="9">
        <f t="shared" si="170"/>
        <v>0</v>
      </c>
      <c r="F373" s="9">
        <f t="shared" si="170"/>
        <v>0</v>
      </c>
      <c r="G373" s="9">
        <f t="shared" si="170"/>
        <v>0</v>
      </c>
      <c r="H373" s="9">
        <f t="shared" si="170"/>
        <v>0</v>
      </c>
      <c r="I373" s="9">
        <f t="shared" si="170"/>
        <v>0</v>
      </c>
      <c r="J373" s="9">
        <f t="shared" si="170"/>
        <v>0</v>
      </c>
      <c r="K373" s="9">
        <f t="shared" si="170"/>
        <v>0</v>
      </c>
      <c r="L373" s="9">
        <f t="shared" si="170"/>
        <v>0</v>
      </c>
      <c r="M373" s="9">
        <f t="shared" si="170"/>
        <v>0</v>
      </c>
      <c r="N373" s="9">
        <f>C373</f>
        <v>7167.0425579599987</v>
      </c>
      <c r="O373" s="9">
        <f t="shared" ref="O373:Q373" si="171">O362 * O371 * 0.5</f>
        <v>0</v>
      </c>
      <c r="P373" s="9">
        <f t="shared" si="171"/>
        <v>0</v>
      </c>
      <c r="Q373" s="9">
        <f t="shared" si="171"/>
        <v>0</v>
      </c>
    </row>
    <row r="374" spans="1:17" ht="13" x14ac:dyDescent="0.4">
      <c r="A374" s="2" t="s">
        <v>15</v>
      </c>
      <c r="C374" s="16">
        <f>(C363-C362) * C371</f>
        <v>0</v>
      </c>
      <c r="D374" s="16">
        <f t="shared" ref="D374:M374" si="172">(D363-D362) * D371</f>
        <v>14334.085115919997</v>
      </c>
      <c r="E374" s="16">
        <f t="shared" si="172"/>
        <v>14334.085115919997</v>
      </c>
      <c r="F374" s="16">
        <f t="shared" si="172"/>
        <v>14334.085115919997</v>
      </c>
      <c r="G374" s="16">
        <f t="shared" si="172"/>
        <v>14334.085115919997</v>
      </c>
      <c r="H374" s="16">
        <f t="shared" si="172"/>
        <v>14334.085115919997</v>
      </c>
      <c r="I374" s="16">
        <f t="shared" si="172"/>
        <v>14334.085115919997</v>
      </c>
      <c r="J374" s="16">
        <f t="shared" si="172"/>
        <v>14334.085115919997</v>
      </c>
      <c r="K374" s="16">
        <f t="shared" si="172"/>
        <v>14334.085115919997</v>
      </c>
      <c r="L374" s="16">
        <f t="shared" si="172"/>
        <v>14334.085115919997</v>
      </c>
      <c r="M374" s="16">
        <f t="shared" si="172"/>
        <v>14334.085115919997</v>
      </c>
      <c r="N374" s="16">
        <v>0</v>
      </c>
      <c r="O374" s="16">
        <f t="shared" ref="O374:Q374" si="173">(O363-O362) * O371</f>
        <v>0</v>
      </c>
      <c r="P374" s="16">
        <f t="shared" si="173"/>
        <v>0</v>
      </c>
      <c r="Q374" s="16">
        <f t="shared" si="173"/>
        <v>0</v>
      </c>
    </row>
    <row r="375" spans="1:17" ht="13" x14ac:dyDescent="0.4">
      <c r="A375" s="2" t="s">
        <v>78</v>
      </c>
      <c r="C375" s="17">
        <f>SUM(C373:C374)</f>
        <v>7167.0425579599987</v>
      </c>
      <c r="D375" s="17">
        <f t="shared" ref="D375:Q375" si="174">SUM(D373:D374)</f>
        <v>14334.085115919997</v>
      </c>
      <c r="E375" s="17">
        <f t="shared" si="174"/>
        <v>14334.085115919997</v>
      </c>
      <c r="F375" s="17">
        <f t="shared" si="174"/>
        <v>14334.085115919997</v>
      </c>
      <c r="G375" s="17">
        <f t="shared" si="174"/>
        <v>14334.085115919997</v>
      </c>
      <c r="H375" s="17">
        <f t="shared" si="174"/>
        <v>14334.085115919997</v>
      </c>
      <c r="I375" s="17">
        <f t="shared" si="174"/>
        <v>14334.085115919997</v>
      </c>
      <c r="J375" s="17">
        <f t="shared" si="174"/>
        <v>14334.085115919997</v>
      </c>
      <c r="K375" s="17">
        <f t="shared" si="174"/>
        <v>14334.085115919997</v>
      </c>
      <c r="L375" s="17">
        <f t="shared" si="174"/>
        <v>14334.085115919997</v>
      </c>
      <c r="M375" s="17">
        <f t="shared" si="174"/>
        <v>14334.085115919997</v>
      </c>
      <c r="N375" s="17">
        <f t="shared" si="174"/>
        <v>7167.0425579599987</v>
      </c>
      <c r="O375" s="17">
        <f t="shared" si="174"/>
        <v>0</v>
      </c>
      <c r="P375" s="17">
        <f t="shared" si="174"/>
        <v>0</v>
      </c>
      <c r="Q375" s="17">
        <f t="shared" si="174"/>
        <v>0</v>
      </c>
    </row>
    <row r="376" spans="1:17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1:17" x14ac:dyDescent="0.25">
      <c r="A377" s="2" t="s">
        <v>17</v>
      </c>
      <c r="C377" s="18">
        <v>0.23</v>
      </c>
      <c r="D377" s="18">
        <f>C377</f>
        <v>0.23</v>
      </c>
      <c r="E377" s="18">
        <f t="shared" ref="E377:Q377" si="175">D377</f>
        <v>0.23</v>
      </c>
      <c r="F377" s="18">
        <f t="shared" si="175"/>
        <v>0.23</v>
      </c>
      <c r="G377" s="18">
        <f t="shared" si="175"/>
        <v>0.23</v>
      </c>
      <c r="H377" s="18">
        <f t="shared" si="175"/>
        <v>0.23</v>
      </c>
      <c r="I377" s="18">
        <f t="shared" si="175"/>
        <v>0.23</v>
      </c>
      <c r="J377" s="18">
        <f t="shared" si="175"/>
        <v>0.23</v>
      </c>
      <c r="K377" s="18">
        <f t="shared" si="175"/>
        <v>0.23</v>
      </c>
      <c r="L377" s="18">
        <f t="shared" si="175"/>
        <v>0.23</v>
      </c>
      <c r="M377" s="18">
        <f t="shared" si="175"/>
        <v>0.23</v>
      </c>
      <c r="N377" s="18">
        <f t="shared" si="175"/>
        <v>0.23</v>
      </c>
      <c r="O377" s="18">
        <f t="shared" si="175"/>
        <v>0.23</v>
      </c>
      <c r="P377" s="18">
        <f t="shared" si="175"/>
        <v>0.23</v>
      </c>
      <c r="Q377" s="18">
        <f t="shared" si="175"/>
        <v>0.23</v>
      </c>
    </row>
    <row r="378" spans="1:17" x14ac:dyDescent="0.25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1:17" x14ac:dyDescent="0.25">
      <c r="A379" s="2" t="s">
        <v>18</v>
      </c>
      <c r="C379" s="9">
        <f>C362*C365*C377*0.5</f>
        <v>29179.295000000002</v>
      </c>
      <c r="D379" s="9">
        <f t="shared" ref="D379:M379" si="176">D362*D365*D377*0.5</f>
        <v>0</v>
      </c>
      <c r="E379" s="9">
        <f t="shared" si="176"/>
        <v>0</v>
      </c>
      <c r="F379" s="9">
        <f t="shared" si="176"/>
        <v>0</v>
      </c>
      <c r="G379" s="9">
        <f t="shared" si="176"/>
        <v>0</v>
      </c>
      <c r="H379" s="9">
        <f t="shared" si="176"/>
        <v>0</v>
      </c>
      <c r="I379" s="9">
        <f t="shared" si="176"/>
        <v>0</v>
      </c>
      <c r="J379" s="9">
        <f t="shared" si="176"/>
        <v>0</v>
      </c>
      <c r="K379" s="9">
        <f t="shared" si="176"/>
        <v>0</v>
      </c>
      <c r="L379" s="9">
        <f t="shared" si="176"/>
        <v>0</v>
      </c>
      <c r="M379" s="9">
        <f t="shared" si="176"/>
        <v>0</v>
      </c>
      <c r="N379" s="9">
        <f>C379</f>
        <v>29179.295000000002</v>
      </c>
      <c r="O379" s="9">
        <f t="shared" ref="O379:Q379" si="177">O362*O365*O377*0.5</f>
        <v>0</v>
      </c>
      <c r="P379" s="9">
        <f t="shared" si="177"/>
        <v>0</v>
      </c>
      <c r="Q379" s="9">
        <f t="shared" si="177"/>
        <v>0</v>
      </c>
    </row>
    <row r="380" spans="1:17" ht="13" x14ac:dyDescent="0.4">
      <c r="A380" s="2" t="s">
        <v>19</v>
      </c>
      <c r="C380" s="16">
        <f>(C363-C362)*C365*C377</f>
        <v>0</v>
      </c>
      <c r="D380" s="16">
        <f t="shared" ref="D380:M380" si="178">(D363-D362)*D365*D377</f>
        <v>58358.590000000004</v>
      </c>
      <c r="E380" s="16">
        <f t="shared" si="178"/>
        <v>58358.590000000004</v>
      </c>
      <c r="F380" s="16">
        <f t="shared" si="178"/>
        <v>58358.590000000004</v>
      </c>
      <c r="G380" s="16">
        <f t="shared" si="178"/>
        <v>58358.590000000004</v>
      </c>
      <c r="H380" s="16">
        <f t="shared" si="178"/>
        <v>58358.590000000004</v>
      </c>
      <c r="I380" s="16">
        <f t="shared" si="178"/>
        <v>58358.590000000004</v>
      </c>
      <c r="J380" s="16">
        <f t="shared" si="178"/>
        <v>58358.590000000004</v>
      </c>
      <c r="K380" s="16">
        <f t="shared" si="178"/>
        <v>58358.590000000004</v>
      </c>
      <c r="L380" s="16">
        <f t="shared" si="178"/>
        <v>58358.590000000004</v>
      </c>
      <c r="M380" s="16">
        <f t="shared" si="178"/>
        <v>58358.590000000004</v>
      </c>
      <c r="N380" s="16">
        <v>0</v>
      </c>
      <c r="O380" s="16">
        <f t="shared" ref="O380:Q380" si="179">(O363-O362)*O365*O377</f>
        <v>0</v>
      </c>
      <c r="P380" s="16">
        <f t="shared" si="179"/>
        <v>0</v>
      </c>
      <c r="Q380" s="16">
        <f t="shared" si="179"/>
        <v>0</v>
      </c>
    </row>
    <row r="381" spans="1:17" ht="13" x14ac:dyDescent="0.4">
      <c r="A381" s="2" t="s">
        <v>79</v>
      </c>
      <c r="C381" s="17">
        <f>SUM(C379:C380)</f>
        <v>29179.295000000002</v>
      </c>
      <c r="D381" s="17">
        <f t="shared" ref="D381:Q381" si="180">SUM(D379:D380)</f>
        <v>58358.590000000004</v>
      </c>
      <c r="E381" s="17">
        <f t="shared" si="180"/>
        <v>58358.590000000004</v>
      </c>
      <c r="F381" s="17">
        <f t="shared" si="180"/>
        <v>58358.590000000004</v>
      </c>
      <c r="G381" s="17">
        <f t="shared" si="180"/>
        <v>58358.590000000004</v>
      </c>
      <c r="H381" s="17">
        <f t="shared" si="180"/>
        <v>58358.590000000004</v>
      </c>
      <c r="I381" s="17">
        <f t="shared" si="180"/>
        <v>58358.590000000004</v>
      </c>
      <c r="J381" s="17">
        <f t="shared" si="180"/>
        <v>58358.590000000004</v>
      </c>
      <c r="K381" s="17">
        <f t="shared" si="180"/>
        <v>58358.590000000004</v>
      </c>
      <c r="L381" s="17">
        <f t="shared" si="180"/>
        <v>58358.590000000004</v>
      </c>
      <c r="M381" s="17">
        <f t="shared" si="180"/>
        <v>58358.590000000004</v>
      </c>
      <c r="N381" s="17">
        <f t="shared" si="180"/>
        <v>29179.295000000002</v>
      </c>
      <c r="O381" s="17">
        <f t="shared" si="180"/>
        <v>0</v>
      </c>
      <c r="P381" s="17">
        <f t="shared" si="180"/>
        <v>0</v>
      </c>
      <c r="Q381" s="17">
        <f t="shared" si="180"/>
        <v>0</v>
      </c>
    </row>
    <row r="383" spans="1:17" ht="13" x14ac:dyDescent="0.4">
      <c r="A383" s="2" t="s">
        <v>80</v>
      </c>
      <c r="C383" s="17">
        <f>C375+C381</f>
        <v>36346.337557960003</v>
      </c>
      <c r="D383" s="17">
        <f t="shared" ref="D383:Q383" si="181">D375+D381</f>
        <v>72692.675115920007</v>
      </c>
      <c r="E383" s="17">
        <f t="shared" si="181"/>
        <v>72692.675115920007</v>
      </c>
      <c r="F383" s="17">
        <f t="shared" si="181"/>
        <v>72692.675115920007</v>
      </c>
      <c r="G383" s="17">
        <f t="shared" si="181"/>
        <v>72692.675115920007</v>
      </c>
      <c r="H383" s="17">
        <f t="shared" si="181"/>
        <v>72692.675115920007</v>
      </c>
      <c r="I383" s="17">
        <f t="shared" si="181"/>
        <v>72692.675115920007</v>
      </c>
      <c r="J383" s="17">
        <f t="shared" si="181"/>
        <v>72692.675115920007</v>
      </c>
      <c r="K383" s="17">
        <f t="shared" si="181"/>
        <v>72692.675115920007</v>
      </c>
      <c r="L383" s="17">
        <f t="shared" si="181"/>
        <v>72692.675115920007</v>
      </c>
      <c r="M383" s="17">
        <f t="shared" si="181"/>
        <v>72692.675115920007</v>
      </c>
      <c r="N383" s="17">
        <f t="shared" si="181"/>
        <v>36346.337557960003</v>
      </c>
      <c r="O383" s="17">
        <f t="shared" si="181"/>
        <v>0</v>
      </c>
      <c r="P383" s="17">
        <f t="shared" si="181"/>
        <v>0</v>
      </c>
      <c r="Q383" s="17">
        <f t="shared" si="181"/>
        <v>0</v>
      </c>
    </row>
    <row r="384" spans="1:17" ht="13" x14ac:dyDescent="0.4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7" spans="1:37" s="23" customFormat="1" ht="13" x14ac:dyDescent="0.4">
      <c r="A387" s="23" t="s">
        <v>81</v>
      </c>
      <c r="C387" s="24">
        <f t="shared" ref="C387:Q387" si="182">C29+C57+C82+C107+C131+C157+C183+C308+C333+C208+C233+C258+C283+C358+C383</f>
        <v>83460.305800247312</v>
      </c>
      <c r="D387" s="24">
        <f t="shared" si="182"/>
        <v>234163.54393945984</v>
      </c>
      <c r="E387" s="24">
        <f t="shared" si="182"/>
        <v>327795.52828005247</v>
      </c>
      <c r="F387" s="24">
        <f t="shared" si="182"/>
        <v>369460.57626629114</v>
      </c>
      <c r="G387" s="24">
        <f t="shared" si="182"/>
        <v>398724.06447865366</v>
      </c>
      <c r="H387" s="24">
        <f t="shared" si="182"/>
        <v>419156.97420945152</v>
      </c>
      <c r="I387" s="24">
        <f t="shared" si="182"/>
        <v>432047.80921554455</v>
      </c>
      <c r="J387" s="24">
        <f t="shared" si="182"/>
        <v>444938.64422163769</v>
      </c>
      <c r="K387" s="24">
        <f t="shared" si="182"/>
        <v>457829.47922773071</v>
      </c>
      <c r="L387" s="24">
        <f t="shared" si="182"/>
        <v>470720.31423382385</v>
      </c>
      <c r="M387" s="24">
        <f t="shared" si="182"/>
        <v>477165.73173687031</v>
      </c>
      <c r="N387" s="24">
        <f t="shared" si="182"/>
        <v>425799.27734711033</v>
      </c>
      <c r="O387" s="24">
        <f t="shared" si="182"/>
        <v>338680.58857616584</v>
      </c>
      <c r="P387" s="24">
        <f t="shared" si="182"/>
        <v>300854.75499498128</v>
      </c>
      <c r="Q387" s="24">
        <f t="shared" si="182"/>
        <v>298781.15579498128</v>
      </c>
    </row>
    <row r="389" spans="1:37" x14ac:dyDescent="0.25"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</row>
    <row r="390" spans="1:37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1:37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W391" s="25"/>
    </row>
    <row r="393" spans="1:37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5" spans="1:37" x14ac:dyDescent="0.25">
      <c r="C395" s="9"/>
    </row>
  </sheetData>
  <mergeCells count="3">
    <mergeCell ref="C1:N1"/>
    <mergeCell ref="C2:N2"/>
    <mergeCell ref="C4:N4"/>
  </mergeCells>
  <printOptions horizontalCentered="1"/>
  <pageMargins left="0.25" right="0.25" top="0.75" bottom="0.75" header="0.3" footer="0.3"/>
  <pageSetup scale="51" fitToHeight="0" orientation="landscape" r:id="rId1"/>
  <rowBreaks count="3" manualBreakCount="3">
    <brk id="58" max="16" man="1"/>
    <brk id="108" max="16" man="1"/>
    <brk id="310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711969D569E439DDCA99B2B9C23D6" ma:contentTypeVersion="13" ma:contentTypeDescription="Create a new document." ma:contentTypeScope="" ma:versionID="4189d79d75092f388d4146c1240653a9">
  <xsd:schema xmlns:xsd="http://www.w3.org/2001/XMLSchema" xmlns:xs="http://www.w3.org/2001/XMLSchema" xmlns:p="http://schemas.microsoft.com/office/2006/metadata/properties" xmlns:ns2="a5538768-3d78-43e9-a45f-a2180521e8cf" xmlns:ns3="e24bd427-eaa5-4778-bd44-0481b8d04380" xmlns:ns4="37aba2b3-55ce-4992-9da0-7ff3f7e2c9da" targetNamespace="http://schemas.microsoft.com/office/2006/metadata/properties" ma:root="true" ma:fieldsID="a16d787556e6b9e0298e001b11b45b9d" ns2:_="" ns3:_="" ns4:_="">
    <xsd:import namespace="a5538768-3d78-43e9-a45f-a2180521e8cf"/>
    <xsd:import namespace="e24bd427-eaa5-4778-bd44-0481b8d04380"/>
    <xsd:import namespace="37aba2b3-55ce-4992-9da0-7ff3f7e2c9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427-eaa5-4778-bd44-0481b8d04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ba2b3-55ce-4992-9da0-7ff3f7e2c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0b81bf8-4c29-4aa0-af8c-1f82e6c126e4}" ma:internalName="TaxCatchAll" ma:showField="CatchAllData" ma:web="37aba2b3-55ce-4992-9da0-7ff3f7e2c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bd427-eaa5-4778-bd44-0481b8d04380">
      <Terms xmlns="http://schemas.microsoft.com/office/infopath/2007/PartnerControls"/>
    </lcf76f155ced4ddcb4097134ff3c332f>
    <TaxCatchAll xmlns="37aba2b3-55ce-4992-9da0-7ff3f7e2c9da" xsi:nil="true"/>
  </documentManagement>
</p:properties>
</file>

<file path=customXml/itemProps1.xml><?xml version="1.0" encoding="utf-8"?>
<ds:datastoreItem xmlns:ds="http://schemas.openxmlformats.org/officeDocument/2006/customXml" ds:itemID="{363868D4-F94C-4A81-A997-6C553F8A00D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942710-A867-4E26-8476-A8E5D928CC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96616-6376-4A26-95DB-2FA6ADD7DE9B}"/>
</file>

<file path=customXml/itemProps4.xml><?xml version="1.0" encoding="utf-8"?>
<ds:datastoreItem xmlns:ds="http://schemas.openxmlformats.org/officeDocument/2006/customXml" ds:itemID="{81C58DC2-0571-4F59-9932-1792F665C485}"/>
</file>

<file path=customXml/itemProps5.xml><?xml version="1.0" encoding="utf-8"?>
<ds:datastoreItem xmlns:ds="http://schemas.openxmlformats.org/officeDocument/2006/customXml" ds:itemID="{C0DE694C-862E-4D8C-A172-309153BDB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ED25a  </vt:lpstr>
      <vt:lpstr>'ED25a  '!Print_Area</vt:lpstr>
      <vt:lpstr>'ED25a 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Gordana Arsic</dc:creator>
  <cp:keywords/>
  <dc:description/>
  <cp:lastModifiedBy>Preet Gill</cp:lastModifiedBy>
  <cp:revision/>
  <dcterms:created xsi:type="dcterms:W3CDTF">2024-03-25T01:25:28Z</dcterms:created>
  <dcterms:modified xsi:type="dcterms:W3CDTF">2024-10-21T14:45:58Z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2024-03-25T01:31:37Z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023b72be-e6f0-48f7-8bf5-30bfdf3ab159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-864814185</vt:i4>
  </property>
  <property fmtid="{D5CDD505-2E9C-101B-9397-08002B2CF9AE}" pid="10" name="_NewReviewCycle">
    <vt:lpwstr/>
  </property>
  <property fmtid="{D5CDD505-2E9C-101B-9397-08002B2CF9AE}" pid="11" name="_EmailSubject">
    <vt:lpwstr>You've been assigned a task ED 25 East Gwillimbury</vt:lpwstr>
  </property>
  <property fmtid="{D5CDD505-2E9C-101B-9397-08002B2CF9AE}" pid="12" name="_AuthorEmail">
    <vt:lpwstr>Gordana.Arsic@enbridge.com</vt:lpwstr>
  </property>
  <property fmtid="{D5CDD505-2E9C-101B-9397-08002B2CF9AE}" pid="13" name="_AuthorEmailDisplayName">
    <vt:lpwstr>Gordana Arsic</vt:lpwstr>
  </property>
  <property fmtid="{D5CDD505-2E9C-101B-9397-08002B2CF9AE}" pid="14" name="_ReviewingToolsShownOnce">
    <vt:lpwstr/>
  </property>
  <property fmtid="{D5CDD505-2E9C-101B-9397-08002B2CF9AE}" pid="15" name="ContentTypeId">
    <vt:lpwstr>0x010100753711969D569E439DDCA99B2B9C23D6</vt:lpwstr>
  </property>
</Properties>
</file>