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weradvisoryllc-my.sharepoint.com/personal/ablair_poweradvisoryllc_com/Documents/Documents/NOWI/IRRs and Commitments/To File/Done/"/>
    </mc:Choice>
  </mc:AlternateContent>
  <xr:revisionPtr revIDLastSave="94" documentId="8_{2048D1C7-2AB5-49C2-AF52-8AF840D0B41C}" xr6:coauthVersionLast="47" xr6:coauthVersionMax="47" xr10:uidLastSave="{A09B310E-A06C-4EB3-A8BE-0740A62E27FD}"/>
  <bookViews>
    <workbookView xWindow="-110" yWindow="-110" windowWidth="19420" windowHeight="11500" tabRatio="785" firstSheet="4" activeTab="7" xr2:uid="{00000000-000D-0000-FFFF-FFFF00000000}"/>
  </bookViews>
  <sheets>
    <sheet name="CDM Reconciliation" sheetId="9" r:id="rId1"/>
    <sheet name="2011 Results Persistence" sheetId="4" r:id="rId2"/>
    <sheet name="2012 Results Persistence" sheetId="5" r:id="rId3"/>
    <sheet name="2013 Results Persistence" sheetId="6" r:id="rId4"/>
    <sheet name="2014 Results Persistence" sheetId="7" r:id="rId5"/>
    <sheet name="2015 Results Persistence" sheetId="8" r:id="rId6"/>
    <sheet name="Apr 2019 P&amp;C (LDC Progress tab)" sheetId="10" r:id="rId7"/>
    <sheet name="Load Forecast (CDM tab)" sheetId="11" r:id="rId8"/>
  </sheets>
  <definedNames>
    <definedName name="_Fill" hidden="1">#REF!</definedName>
    <definedName name="_Order1" hidden="1">255</definedName>
    <definedName name="_Order2" hidden="1">0</definedName>
    <definedName name="_Sort" hidden="1">#REF!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LDC">#REF!</definedName>
    <definedName name="MEWarning" hidden="1">0</definedName>
    <definedName name="project_count">#REF!</definedName>
    <definedName name="Targe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9" l="1"/>
  <c r="K44" i="9"/>
  <c r="J44" i="9"/>
  <c r="I44" i="9"/>
  <c r="H44" i="9"/>
  <c r="G44" i="9"/>
  <c r="F44" i="9"/>
  <c r="E44" i="9"/>
  <c r="F134" i="11"/>
  <c r="E134" i="11"/>
  <c r="F130" i="11"/>
  <c r="E130" i="11"/>
  <c r="D131" i="11"/>
  <c r="D126" i="11"/>
  <c r="F122" i="11"/>
  <c r="E119" i="11"/>
  <c r="D119" i="11"/>
  <c r="I116" i="11"/>
  <c r="I115" i="11"/>
  <c r="I114" i="11"/>
  <c r="I113" i="11"/>
  <c r="I112" i="11"/>
  <c r="I111" i="11"/>
  <c r="I109" i="11"/>
  <c r="I108" i="11"/>
  <c r="I107" i="11"/>
  <c r="I106" i="11"/>
  <c r="I105" i="11"/>
  <c r="I104" i="11"/>
  <c r="I103" i="11"/>
  <c r="I101" i="11"/>
  <c r="I100" i="11"/>
  <c r="I99" i="11"/>
  <c r="I98" i="11"/>
  <c r="I97" i="11"/>
  <c r="I96" i="11"/>
  <c r="I95" i="11"/>
  <c r="I94" i="11"/>
  <c r="L44" i="9" s="1"/>
  <c r="I92" i="11"/>
  <c r="I91" i="11"/>
  <c r="I90" i="11"/>
  <c r="I89" i="11"/>
  <c r="I88" i="11"/>
  <c r="I87" i="11"/>
  <c r="I86" i="11"/>
  <c r="I85" i="11"/>
  <c r="I84" i="11"/>
  <c r="I82" i="11"/>
  <c r="I81" i="11"/>
  <c r="I80" i="11"/>
  <c r="I79" i="11"/>
  <c r="I78" i="11"/>
  <c r="I77" i="11"/>
  <c r="I76" i="11"/>
  <c r="I75" i="11"/>
  <c r="I74" i="11"/>
  <c r="I73" i="11"/>
  <c r="I71" i="11"/>
  <c r="I70" i="11"/>
  <c r="I69" i="11"/>
  <c r="I68" i="11"/>
  <c r="I67" i="11"/>
  <c r="I66" i="11"/>
  <c r="I65" i="11"/>
  <c r="I64" i="11"/>
  <c r="I63" i="11"/>
  <c r="I62" i="11"/>
  <c r="I61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B48" i="11"/>
  <c r="B61" i="11" s="1"/>
  <c r="B73" i="11" s="1"/>
  <c r="B84" i="11" s="1"/>
  <c r="B94" i="11" s="1"/>
  <c r="B103" i="11" s="1"/>
  <c r="B111" i="11" s="1"/>
  <c r="B118" i="11" s="1"/>
  <c r="B124" i="11" s="1"/>
  <c r="B129" i="11" s="1"/>
  <c r="B133" i="11" s="1"/>
  <c r="K47" i="11"/>
  <c r="K46" i="11"/>
  <c r="I46" i="11"/>
  <c r="K45" i="11"/>
  <c r="I45" i="11"/>
  <c r="K44" i="11"/>
  <c r="I44" i="11"/>
  <c r="K43" i="11"/>
  <c r="I43" i="11"/>
  <c r="K42" i="11"/>
  <c r="I42" i="11"/>
  <c r="K41" i="11"/>
  <c r="I41" i="11"/>
  <c r="K40" i="11"/>
  <c r="I40" i="11"/>
  <c r="K39" i="11"/>
  <c r="I39" i="11"/>
  <c r="K38" i="11"/>
  <c r="I38" i="11"/>
  <c r="K37" i="11"/>
  <c r="I37" i="11"/>
  <c r="K36" i="11"/>
  <c r="I36" i="11"/>
  <c r="K35" i="11"/>
  <c r="I35" i="11"/>
  <c r="I34" i="11"/>
  <c r="I32" i="11"/>
  <c r="I31" i="11"/>
  <c r="I30" i="11"/>
  <c r="I29" i="11"/>
  <c r="P28" i="11"/>
  <c r="O28" i="11"/>
  <c r="N28" i="11"/>
  <c r="M28" i="11"/>
  <c r="L28" i="11"/>
  <c r="I28" i="11"/>
  <c r="I27" i="11"/>
  <c r="I26" i="11"/>
  <c r="I25" i="11"/>
  <c r="I24" i="11"/>
  <c r="I23" i="11"/>
  <c r="I22" i="11"/>
  <c r="I21" i="11"/>
  <c r="I20" i="11"/>
  <c r="I19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C5" i="11"/>
  <c r="I4" i="11"/>
  <c r="C4" i="11"/>
  <c r="C19" i="11" s="1"/>
  <c r="I3" i="11"/>
  <c r="E131" i="11" l="1"/>
  <c r="I131" i="11" s="1"/>
  <c r="I133" i="11"/>
  <c r="F119" i="11"/>
  <c r="D130" i="11"/>
  <c r="I130" i="11" s="1"/>
  <c r="F131" i="11"/>
  <c r="D121" i="11"/>
  <c r="F121" i="11"/>
  <c r="D122" i="11"/>
  <c r="D134" i="11"/>
  <c r="I118" i="11"/>
  <c r="D120" i="11"/>
  <c r="E120" i="11"/>
  <c r="F120" i="11"/>
  <c r="E121" i="11"/>
  <c r="I119" i="11"/>
  <c r="I129" i="11"/>
  <c r="C20" i="11"/>
  <c r="C34" i="11" s="1"/>
  <c r="C6" i="11"/>
  <c r="D125" i="11"/>
  <c r="I124" i="11"/>
  <c r="E126" i="11"/>
  <c r="I126" i="11" s="1"/>
  <c r="E125" i="11"/>
  <c r="F126" i="11"/>
  <c r="F125" i="11"/>
  <c r="D127" i="11"/>
  <c r="E127" i="11"/>
  <c r="F127" i="11"/>
  <c r="I134" i="11"/>
  <c r="E122" i="11"/>
  <c r="I122" i="11" s="1"/>
  <c r="Q48" i="9"/>
  <c r="I48" i="9" s="1"/>
  <c r="Q47" i="9"/>
  <c r="Q46" i="9"/>
  <c r="D50" i="9"/>
  <c r="L50" i="9"/>
  <c r="L49" i="9"/>
  <c r="D49" i="9"/>
  <c r="M27" i="9"/>
  <c r="M38" i="9" s="1"/>
  <c r="M41" i="9" s="1"/>
  <c r="M46" i="9" s="1"/>
  <c r="M52" i="9" s="1"/>
  <c r="L26" i="9"/>
  <c r="L37" i="9" s="1"/>
  <c r="L41" i="9" s="1"/>
  <c r="L46" i="9" s="1"/>
  <c r="L52" i="9" s="1"/>
  <c r="K25" i="9"/>
  <c r="K36" i="9" s="1"/>
  <c r="K41" i="9" s="1"/>
  <c r="J24" i="9"/>
  <c r="J35" i="9" s="1"/>
  <c r="J41" i="9" s="1"/>
  <c r="J46" i="9" s="1"/>
  <c r="J52" i="9" s="1"/>
  <c r="I23" i="9"/>
  <c r="I34" i="9" s="1"/>
  <c r="I41" i="9" s="1"/>
  <c r="B31" i="9"/>
  <c r="B32" i="9" s="1"/>
  <c r="B33" i="9" s="1"/>
  <c r="B34" i="9" s="1"/>
  <c r="B35" i="9" s="1"/>
  <c r="B36" i="9" s="1"/>
  <c r="B37" i="9" s="1"/>
  <c r="B38" i="9" s="1"/>
  <c r="B39" i="9" s="1"/>
  <c r="J3" i="9"/>
  <c r="K3" i="9"/>
  <c r="L3" i="9"/>
  <c r="M3" i="9"/>
  <c r="J4" i="9"/>
  <c r="K4" i="9"/>
  <c r="L4" i="9"/>
  <c r="M4" i="9"/>
  <c r="J5" i="9"/>
  <c r="K5" i="9"/>
  <c r="L5" i="9"/>
  <c r="M5" i="9"/>
  <c r="J6" i="9"/>
  <c r="K6" i="9"/>
  <c r="L6" i="9"/>
  <c r="M6" i="9"/>
  <c r="J8" i="9"/>
  <c r="K8" i="9"/>
  <c r="L8" i="9"/>
  <c r="M8" i="9"/>
  <c r="J9" i="9"/>
  <c r="K9" i="9"/>
  <c r="L9" i="9"/>
  <c r="M9" i="9"/>
  <c r="J10" i="9"/>
  <c r="K10" i="9"/>
  <c r="L10" i="9"/>
  <c r="M10" i="9"/>
  <c r="J11" i="9"/>
  <c r="K11" i="9"/>
  <c r="L11" i="9"/>
  <c r="M11" i="9"/>
  <c r="J13" i="9"/>
  <c r="K13" i="9"/>
  <c r="L13" i="9"/>
  <c r="M13" i="9"/>
  <c r="J14" i="9"/>
  <c r="K14" i="9"/>
  <c r="L14" i="9"/>
  <c r="M14" i="9"/>
  <c r="J15" i="9"/>
  <c r="K15" i="9"/>
  <c r="L15" i="9"/>
  <c r="M15" i="9"/>
  <c r="J16" i="9"/>
  <c r="K16" i="9"/>
  <c r="L16" i="9"/>
  <c r="M16" i="9"/>
  <c r="J18" i="9"/>
  <c r="K18" i="9"/>
  <c r="L18" i="9"/>
  <c r="M18" i="9"/>
  <c r="J19" i="9"/>
  <c r="K19" i="9"/>
  <c r="L19" i="9"/>
  <c r="M19" i="9"/>
  <c r="J20" i="9"/>
  <c r="K20" i="9"/>
  <c r="L20" i="9"/>
  <c r="M20" i="9"/>
  <c r="J21" i="9"/>
  <c r="K21" i="9"/>
  <c r="L21" i="9"/>
  <c r="M21" i="9"/>
  <c r="F1" i="9"/>
  <c r="G1" i="9" s="1"/>
  <c r="H1" i="9" s="1"/>
  <c r="I1" i="9" s="1"/>
  <c r="J1" i="9" s="1"/>
  <c r="K1" i="9" s="1"/>
  <c r="L1" i="9" s="1"/>
  <c r="M1" i="9" s="1"/>
  <c r="I19" i="9"/>
  <c r="I20" i="9"/>
  <c r="I21" i="9"/>
  <c r="H19" i="9"/>
  <c r="H20" i="9"/>
  <c r="G19" i="9"/>
  <c r="G14" i="9"/>
  <c r="H14" i="9"/>
  <c r="I14" i="9"/>
  <c r="H15" i="9"/>
  <c r="I15" i="9"/>
  <c r="G9" i="9"/>
  <c r="H9" i="9"/>
  <c r="I9" i="9"/>
  <c r="F8" i="9"/>
  <c r="G8" i="9"/>
  <c r="H8" i="9"/>
  <c r="I8" i="9"/>
  <c r="F3" i="9"/>
  <c r="G3" i="9"/>
  <c r="H3" i="9"/>
  <c r="I3" i="9"/>
  <c r="F9" i="9"/>
  <c r="F10" i="9"/>
  <c r="G10" i="9"/>
  <c r="H10" i="9"/>
  <c r="I10" i="9"/>
  <c r="F11" i="9"/>
  <c r="G11" i="9"/>
  <c r="H11" i="9"/>
  <c r="I11" i="9"/>
  <c r="E9" i="9"/>
  <c r="E10" i="9"/>
  <c r="E11" i="9"/>
  <c r="E8" i="9"/>
  <c r="F18" i="9"/>
  <c r="G18" i="9"/>
  <c r="H18" i="9"/>
  <c r="I18" i="9"/>
  <c r="F19" i="9"/>
  <c r="F20" i="9"/>
  <c r="G20" i="9"/>
  <c r="F21" i="9"/>
  <c r="G21" i="9"/>
  <c r="H21" i="9"/>
  <c r="E19" i="9"/>
  <c r="E20" i="9"/>
  <c r="E21" i="9"/>
  <c r="E18" i="9"/>
  <c r="F13" i="9"/>
  <c r="G13" i="9"/>
  <c r="H13" i="9"/>
  <c r="I13" i="9"/>
  <c r="F14" i="9"/>
  <c r="F15" i="9"/>
  <c r="G15" i="9"/>
  <c r="F16" i="9"/>
  <c r="G16" i="9"/>
  <c r="H16" i="9"/>
  <c r="I16" i="9"/>
  <c r="E14" i="9"/>
  <c r="E15" i="9"/>
  <c r="E16" i="9"/>
  <c r="E13" i="9"/>
  <c r="F4" i="9"/>
  <c r="G4" i="9"/>
  <c r="H4" i="9"/>
  <c r="I4" i="9"/>
  <c r="F5" i="9"/>
  <c r="G5" i="9"/>
  <c r="H5" i="9"/>
  <c r="I5" i="9"/>
  <c r="F6" i="9"/>
  <c r="G6" i="9"/>
  <c r="H6" i="9"/>
  <c r="I6" i="9"/>
  <c r="E4" i="9"/>
  <c r="E5" i="9"/>
  <c r="E6" i="9"/>
  <c r="E3" i="9"/>
  <c r="AX20" i="4"/>
  <c r="AX21" i="4"/>
  <c r="AX22" i="4"/>
  <c r="AX23" i="4"/>
  <c r="AX24" i="4"/>
  <c r="AX25" i="5"/>
  <c r="AX26" i="5"/>
  <c r="AX27" i="5"/>
  <c r="AX28" i="5"/>
  <c r="AX29" i="5"/>
  <c r="AX23" i="6"/>
  <c r="AX24" i="6"/>
  <c r="AX25" i="6"/>
  <c r="AX26" i="6"/>
  <c r="AX27" i="6"/>
  <c r="AY24" i="6"/>
  <c r="AW29" i="7"/>
  <c r="AX29" i="7"/>
  <c r="AW30" i="7"/>
  <c r="AX30" i="7"/>
  <c r="AW31" i="7"/>
  <c r="AX31" i="7"/>
  <c r="AW32" i="7"/>
  <c r="AX32" i="7"/>
  <c r="AW33" i="7"/>
  <c r="AX33" i="7"/>
  <c r="BC29" i="7"/>
  <c r="BD29" i="7"/>
  <c r="BE29" i="7"/>
  <c r="BF29" i="7"/>
  <c r="BG29" i="7"/>
  <c r="BH29" i="7"/>
  <c r="BI29" i="7"/>
  <c r="BJ29" i="7"/>
  <c r="BK29" i="7"/>
  <c r="BL29" i="7"/>
  <c r="BC30" i="7"/>
  <c r="BD30" i="7"/>
  <c r="BE30" i="7"/>
  <c r="BF30" i="7"/>
  <c r="BG30" i="7"/>
  <c r="BH30" i="7"/>
  <c r="BI30" i="7"/>
  <c r="BJ30" i="7"/>
  <c r="BK30" i="7"/>
  <c r="BL30" i="7"/>
  <c r="BC31" i="7"/>
  <c r="BD31" i="7"/>
  <c r="BE31" i="7"/>
  <c r="BF31" i="7"/>
  <c r="BG31" i="7"/>
  <c r="BH31" i="7"/>
  <c r="BI31" i="7"/>
  <c r="BJ31" i="7"/>
  <c r="BK31" i="7"/>
  <c r="BL31" i="7"/>
  <c r="BC32" i="7"/>
  <c r="BD32" i="7"/>
  <c r="BE32" i="7"/>
  <c r="BF32" i="7"/>
  <c r="BG32" i="7"/>
  <c r="BH32" i="7"/>
  <c r="BI32" i="7"/>
  <c r="BJ32" i="7"/>
  <c r="BK32" i="7"/>
  <c r="BL32" i="7"/>
  <c r="BC33" i="7"/>
  <c r="BD33" i="7"/>
  <c r="BE33" i="7"/>
  <c r="BF33" i="7"/>
  <c r="BG33" i="7"/>
  <c r="BH33" i="7"/>
  <c r="BI33" i="7"/>
  <c r="BJ33" i="7"/>
  <c r="BK33" i="7"/>
  <c r="BL33" i="7"/>
  <c r="BC24" i="6"/>
  <c r="BC23" i="6"/>
  <c r="BD23" i="6"/>
  <c r="BE23" i="6"/>
  <c r="BF23" i="6"/>
  <c r="BG23" i="6"/>
  <c r="BH23" i="6"/>
  <c r="BI23" i="6"/>
  <c r="BJ23" i="6"/>
  <c r="BK23" i="6"/>
  <c r="BL23" i="6"/>
  <c r="BD24" i="6"/>
  <c r="BE24" i="6"/>
  <c r="BF24" i="6"/>
  <c r="BG24" i="6"/>
  <c r="BH24" i="6"/>
  <c r="BI24" i="6"/>
  <c r="BJ24" i="6"/>
  <c r="BK24" i="6"/>
  <c r="BL24" i="6"/>
  <c r="BC25" i="6"/>
  <c r="BD25" i="6"/>
  <c r="BE25" i="6"/>
  <c r="BF25" i="6"/>
  <c r="BG25" i="6"/>
  <c r="BH25" i="6"/>
  <c r="BI25" i="6"/>
  <c r="BJ25" i="6"/>
  <c r="BK25" i="6"/>
  <c r="BL25" i="6"/>
  <c r="BC26" i="6"/>
  <c r="BD26" i="6"/>
  <c r="BE26" i="6"/>
  <c r="BF26" i="6"/>
  <c r="BG26" i="6"/>
  <c r="BH26" i="6"/>
  <c r="BI26" i="6"/>
  <c r="BJ26" i="6"/>
  <c r="BK26" i="6"/>
  <c r="BL26" i="6"/>
  <c r="BC27" i="6"/>
  <c r="BD27" i="6"/>
  <c r="BE27" i="6"/>
  <c r="BF27" i="6"/>
  <c r="BG27" i="6"/>
  <c r="BH27" i="6"/>
  <c r="BI27" i="6"/>
  <c r="BJ27" i="6"/>
  <c r="BK27" i="6"/>
  <c r="BL27" i="6"/>
  <c r="BC25" i="5"/>
  <c r="BD25" i="5"/>
  <c r="BE25" i="5"/>
  <c r="BF25" i="5"/>
  <c r="BG25" i="5"/>
  <c r="BH25" i="5"/>
  <c r="BI25" i="5"/>
  <c r="BJ25" i="5"/>
  <c r="BK25" i="5"/>
  <c r="BL25" i="5"/>
  <c r="BC26" i="5"/>
  <c r="BD26" i="5"/>
  <c r="BE26" i="5"/>
  <c r="BF26" i="5"/>
  <c r="BG26" i="5"/>
  <c r="BH26" i="5"/>
  <c r="BI26" i="5"/>
  <c r="BJ26" i="5"/>
  <c r="BK26" i="5"/>
  <c r="BL26" i="5"/>
  <c r="BC27" i="5"/>
  <c r="BD27" i="5"/>
  <c r="BE27" i="5"/>
  <c r="BF27" i="5"/>
  <c r="BG27" i="5"/>
  <c r="BH27" i="5"/>
  <c r="BI27" i="5"/>
  <c r="BJ27" i="5"/>
  <c r="BK27" i="5"/>
  <c r="BL27" i="5"/>
  <c r="BC28" i="5"/>
  <c r="BD28" i="5"/>
  <c r="BE28" i="5"/>
  <c r="BF28" i="5"/>
  <c r="BG28" i="5"/>
  <c r="BH28" i="5"/>
  <c r="BI28" i="5"/>
  <c r="BJ28" i="5"/>
  <c r="BK28" i="5"/>
  <c r="BL28" i="5"/>
  <c r="BC29" i="5"/>
  <c r="BD29" i="5"/>
  <c r="BE29" i="5"/>
  <c r="BF29" i="5"/>
  <c r="BG29" i="5"/>
  <c r="BH29" i="5"/>
  <c r="BI29" i="5"/>
  <c r="BJ29" i="5"/>
  <c r="BK29" i="5"/>
  <c r="BL29" i="5"/>
  <c r="BC20" i="4"/>
  <c r="BD20" i="4"/>
  <c r="BE20" i="4"/>
  <c r="BF20" i="4"/>
  <c r="BG20" i="4"/>
  <c r="BH20" i="4"/>
  <c r="BI20" i="4"/>
  <c r="BJ20" i="4"/>
  <c r="BK20" i="4"/>
  <c r="BL20" i="4"/>
  <c r="BC21" i="4"/>
  <c r="BD21" i="4"/>
  <c r="BE21" i="4"/>
  <c r="BF21" i="4"/>
  <c r="BG21" i="4"/>
  <c r="BH21" i="4"/>
  <c r="BI21" i="4"/>
  <c r="BJ21" i="4"/>
  <c r="BK21" i="4"/>
  <c r="BL21" i="4"/>
  <c r="BC22" i="4"/>
  <c r="BD22" i="4"/>
  <c r="BE22" i="4"/>
  <c r="BF22" i="4"/>
  <c r="BG22" i="4"/>
  <c r="BH22" i="4"/>
  <c r="BI22" i="4"/>
  <c r="BJ22" i="4"/>
  <c r="BK22" i="4"/>
  <c r="BL22" i="4"/>
  <c r="BC23" i="4"/>
  <c r="BD23" i="4"/>
  <c r="BE23" i="4"/>
  <c r="BF23" i="4"/>
  <c r="BG23" i="4"/>
  <c r="BH23" i="4"/>
  <c r="BI23" i="4"/>
  <c r="BJ23" i="4"/>
  <c r="BK23" i="4"/>
  <c r="BL23" i="4"/>
  <c r="BC24" i="4"/>
  <c r="BD24" i="4"/>
  <c r="BE24" i="4"/>
  <c r="BF24" i="4"/>
  <c r="BG24" i="4"/>
  <c r="BH24" i="4"/>
  <c r="BI24" i="4"/>
  <c r="BJ24" i="4"/>
  <c r="BK24" i="4"/>
  <c r="BL24" i="4"/>
  <c r="AZ23" i="6"/>
  <c r="BA23" i="6"/>
  <c r="BB23" i="6"/>
  <c r="AZ24" i="6"/>
  <c r="BA24" i="6"/>
  <c r="BB24" i="6"/>
  <c r="AZ25" i="6"/>
  <c r="BA25" i="6"/>
  <c r="BB25" i="6"/>
  <c r="AZ26" i="6"/>
  <c r="BA26" i="6"/>
  <c r="BB26" i="6"/>
  <c r="AZ27" i="6"/>
  <c r="BA27" i="6"/>
  <c r="BB27" i="6"/>
  <c r="AY25" i="6"/>
  <c r="AY26" i="6"/>
  <c r="AY27" i="6"/>
  <c r="AY23" i="6"/>
  <c r="J25" i="6"/>
  <c r="J26" i="6" s="1"/>
  <c r="J24" i="6"/>
  <c r="AY25" i="5"/>
  <c r="AZ25" i="5"/>
  <c r="BA25" i="5"/>
  <c r="BB25" i="5"/>
  <c r="AZ26" i="5"/>
  <c r="BA26" i="5"/>
  <c r="BB26" i="5"/>
  <c r="AZ27" i="5"/>
  <c r="BA27" i="5"/>
  <c r="BB27" i="5"/>
  <c r="AZ28" i="5"/>
  <c r="BA28" i="5"/>
  <c r="BB28" i="5"/>
  <c r="AZ29" i="5"/>
  <c r="BA29" i="5"/>
  <c r="BB29" i="5"/>
  <c r="AY26" i="5"/>
  <c r="AY27" i="5"/>
  <c r="AY28" i="5"/>
  <c r="AY29" i="5"/>
  <c r="J28" i="5"/>
  <c r="J29" i="5" s="1"/>
  <c r="J27" i="5"/>
  <c r="J26" i="5"/>
  <c r="AZ20" i="4"/>
  <c r="BA20" i="4"/>
  <c r="BB20" i="4"/>
  <c r="AZ21" i="4"/>
  <c r="BA21" i="4"/>
  <c r="BB21" i="4"/>
  <c r="AZ22" i="4"/>
  <c r="BA22" i="4"/>
  <c r="BB22" i="4"/>
  <c r="AZ23" i="4"/>
  <c r="BA23" i="4"/>
  <c r="BB23" i="4"/>
  <c r="AZ24" i="4"/>
  <c r="BA24" i="4"/>
  <c r="BB24" i="4"/>
  <c r="AY21" i="4"/>
  <c r="AY22" i="4"/>
  <c r="AY23" i="4"/>
  <c r="AY24" i="4"/>
  <c r="AY20" i="4"/>
  <c r="J22" i="4"/>
  <c r="J21" i="4"/>
  <c r="AZ29" i="7"/>
  <c r="BA29" i="7"/>
  <c r="BB29" i="7"/>
  <c r="AZ30" i="7"/>
  <c r="BA30" i="7"/>
  <c r="BB30" i="7"/>
  <c r="AZ31" i="7"/>
  <c r="BA31" i="7"/>
  <c r="BB31" i="7"/>
  <c r="AZ32" i="7"/>
  <c r="BA32" i="7"/>
  <c r="BB32" i="7"/>
  <c r="AZ33" i="7"/>
  <c r="BA33" i="7"/>
  <c r="BB33" i="7"/>
  <c r="AY30" i="7"/>
  <c r="AY31" i="7"/>
  <c r="AY32" i="7"/>
  <c r="AY33" i="7"/>
  <c r="AY29" i="7"/>
  <c r="J31" i="7"/>
  <c r="J32" i="7" s="1"/>
  <c r="J33" i="7" s="1"/>
  <c r="J30" i="7"/>
  <c r="I120" i="11" l="1"/>
  <c r="I121" i="11"/>
  <c r="I125" i="11"/>
  <c r="I127" i="11"/>
  <c r="C21" i="11"/>
  <c r="C35" i="11" s="1"/>
  <c r="C48" i="11" s="1"/>
  <c r="C7" i="11"/>
  <c r="I46" i="9"/>
  <c r="I52" i="9" s="1"/>
  <c r="K46" i="9"/>
  <c r="K52" i="9" s="1"/>
  <c r="H33" i="9"/>
  <c r="H41" i="9" s="1"/>
  <c r="H46" i="9" s="1"/>
  <c r="H52" i="9" s="1"/>
  <c r="F31" i="9"/>
  <c r="F41" i="9" s="1"/>
  <c r="F46" i="9" s="1"/>
  <c r="F52" i="9" s="1"/>
  <c r="E30" i="9"/>
  <c r="E41" i="9" s="1"/>
  <c r="E46" i="9" s="1"/>
  <c r="E52" i="9" s="1"/>
  <c r="G32" i="9"/>
  <c r="G41" i="9" s="1"/>
  <c r="G46" i="9" s="1"/>
  <c r="G52" i="9" s="1"/>
  <c r="J27" i="6"/>
  <c r="J23" i="4"/>
  <c r="C22" i="11" l="1"/>
  <c r="C36" i="11" s="1"/>
  <c r="C49" i="11" s="1"/>
  <c r="C61" i="11" s="1"/>
  <c r="C8" i="11"/>
  <c r="J24" i="4"/>
  <c r="C23" i="11" l="1"/>
  <c r="C37" i="11" s="1"/>
  <c r="C50" i="11" s="1"/>
  <c r="C62" i="11" s="1"/>
  <c r="C73" i="11" s="1"/>
  <c r="C9" i="11"/>
  <c r="C24" i="11" l="1"/>
  <c r="C38" i="11" s="1"/>
  <c r="C51" i="11" s="1"/>
  <c r="C63" i="11" s="1"/>
  <c r="C74" i="11" s="1"/>
  <c r="C84" i="11" s="1"/>
  <c r="C10" i="11"/>
  <c r="C25" i="11" l="1"/>
  <c r="C39" i="11" s="1"/>
  <c r="C52" i="11" s="1"/>
  <c r="C64" i="11" s="1"/>
  <c r="C75" i="11" s="1"/>
  <c r="C85" i="11" s="1"/>
  <c r="C94" i="11" s="1"/>
  <c r="C11" i="11"/>
  <c r="C26" i="11" l="1"/>
  <c r="C40" i="11" s="1"/>
  <c r="C53" i="11" s="1"/>
  <c r="C65" i="11" s="1"/>
  <c r="C76" i="11" s="1"/>
  <c r="C86" i="11" s="1"/>
  <c r="C95" i="11" s="1"/>
  <c r="C103" i="11" s="1"/>
  <c r="C12" i="11"/>
  <c r="C27" i="11" l="1"/>
  <c r="C41" i="11" s="1"/>
  <c r="C54" i="11" s="1"/>
  <c r="C66" i="11" s="1"/>
  <c r="C77" i="11" s="1"/>
  <c r="C87" i="11" s="1"/>
  <c r="C96" i="11" s="1"/>
  <c r="C104" i="11" s="1"/>
  <c r="C111" i="11" s="1"/>
  <c r="C13" i="11"/>
  <c r="C14" i="11" l="1"/>
  <c r="C28" i="11"/>
  <c r="C42" i="11" s="1"/>
  <c r="C55" i="11" s="1"/>
  <c r="C67" i="11" s="1"/>
  <c r="C78" i="11" s="1"/>
  <c r="C88" i="11" s="1"/>
  <c r="C97" i="11" s="1"/>
  <c r="C105" i="11" s="1"/>
  <c r="C112" i="11" s="1"/>
  <c r="C118" i="11" s="1"/>
  <c r="C29" i="11" l="1"/>
  <c r="C43" i="11" s="1"/>
  <c r="C56" i="11" s="1"/>
  <c r="C68" i="11" s="1"/>
  <c r="C79" i="11" s="1"/>
  <c r="C89" i="11" s="1"/>
  <c r="C98" i="11" s="1"/>
  <c r="C106" i="11" s="1"/>
  <c r="C113" i="11" s="1"/>
  <c r="C119" i="11" s="1"/>
  <c r="C124" i="11" s="1"/>
  <c r="C15" i="11"/>
  <c r="C16" i="11" l="1"/>
  <c r="C30" i="11"/>
  <c r="C44" i="11" s="1"/>
  <c r="C57" i="11" s="1"/>
  <c r="C69" i="11" s="1"/>
  <c r="C80" i="11" s="1"/>
  <c r="C90" i="11" s="1"/>
  <c r="C99" i="11" s="1"/>
  <c r="C107" i="11" s="1"/>
  <c r="C114" i="11" s="1"/>
  <c r="C120" i="11" s="1"/>
  <c r="C125" i="11" s="1"/>
  <c r="C129" i="11" s="1"/>
  <c r="C31" i="11" l="1"/>
  <c r="C45" i="11" s="1"/>
  <c r="C58" i="11" s="1"/>
  <c r="C70" i="11" s="1"/>
  <c r="C81" i="11" s="1"/>
  <c r="C91" i="11" s="1"/>
  <c r="C100" i="11" s="1"/>
  <c r="C108" i="11" s="1"/>
  <c r="C115" i="11" s="1"/>
  <c r="C121" i="11" s="1"/>
  <c r="C126" i="11" s="1"/>
  <c r="C130" i="11" s="1"/>
  <c r="C133" i="11" s="1"/>
  <c r="C17" i="11"/>
  <c r="C32" i="11" s="1"/>
  <c r="C46" i="11" s="1"/>
  <c r="C59" i="11" s="1"/>
  <c r="C71" i="11" s="1"/>
  <c r="C82" i="11" s="1"/>
  <c r="C92" i="11" s="1"/>
  <c r="C101" i="11" s="1"/>
  <c r="C109" i="11" s="1"/>
  <c r="C116" i="11" s="1"/>
  <c r="C122" i="11" s="1"/>
  <c r="C127" i="11" s="1"/>
  <c r="C131" i="11" s="1"/>
  <c r="C134" i="11" l="1"/>
  <c r="M30" i="11"/>
  <c r="N31" i="11"/>
  <c r="N30" i="11"/>
  <c r="P31" i="11"/>
  <c r="P30" i="11"/>
  <c r="N29" i="11"/>
  <c r="O29" i="11"/>
  <c r="O30" i="11"/>
  <c r="P29" i="11"/>
  <c r="L30" i="11"/>
  <c r="M29" i="11"/>
  <c r="M31" i="11"/>
  <c r="L29" i="11"/>
  <c r="L31" i="11"/>
  <c r="O31" i="11"/>
  <c r="Q29" i="11" l="1"/>
  <c r="Q31" i="11"/>
  <c r="Q30" i="11"/>
  <c r="O13" i="11"/>
  <c r="O5" i="11"/>
  <c r="O12" i="11"/>
  <c r="P14" i="11"/>
  <c r="P11" i="11"/>
  <c r="M10" i="11"/>
  <c r="M11" i="11"/>
  <c r="N18" i="11"/>
  <c r="L19" i="11"/>
  <c r="M12" i="11"/>
  <c r="N15" i="11"/>
  <c r="L14" i="11"/>
  <c r="P10" i="11"/>
  <c r="P19" i="11"/>
  <c r="M7" i="11"/>
  <c r="N19" i="11"/>
  <c r="N16" i="11"/>
  <c r="N13" i="11"/>
  <c r="N5" i="11"/>
  <c r="N35" i="11" s="1"/>
  <c r="P7" i="11"/>
  <c r="L18" i="11"/>
  <c r="N6" i="11"/>
  <c r="M13" i="11"/>
  <c r="O9" i="11"/>
  <c r="P16" i="11"/>
  <c r="P18" i="11"/>
  <c r="M17" i="11"/>
  <c r="O8" i="11"/>
  <c r="N11" i="11"/>
  <c r="N41" i="11" s="1"/>
  <c r="M19" i="11"/>
  <c r="M9" i="11"/>
  <c r="M15" i="11"/>
  <c r="N7" i="11"/>
  <c r="O11" i="11"/>
  <c r="L11" i="11"/>
  <c r="L15" i="11"/>
  <c r="M18" i="11"/>
  <c r="L5" i="11"/>
  <c r="M8" i="11"/>
  <c r="O16" i="11"/>
  <c r="L17" i="11"/>
  <c r="M16" i="11"/>
  <c r="O14" i="11"/>
  <c r="M6" i="11"/>
  <c r="P15" i="11"/>
  <c r="P17" i="11"/>
  <c r="O6" i="11"/>
  <c r="M14" i="11"/>
  <c r="P13" i="11"/>
  <c r="L6" i="11"/>
  <c r="L12" i="11"/>
  <c r="O18" i="11"/>
  <c r="P9" i="11"/>
  <c r="N17" i="11"/>
  <c r="N10" i="11"/>
  <c r="L7" i="11"/>
  <c r="O15" i="11"/>
  <c r="O10" i="11"/>
  <c r="O7" i="11"/>
  <c r="N14" i="11"/>
  <c r="L13" i="11"/>
  <c r="P5" i="11"/>
  <c r="N9" i="11"/>
  <c r="P12" i="11"/>
  <c r="N12" i="11"/>
  <c r="L9" i="11"/>
  <c r="L10" i="11"/>
  <c r="P8" i="11"/>
  <c r="L8" i="11"/>
  <c r="L16" i="11"/>
  <c r="M5" i="11"/>
  <c r="M35" i="11" s="1"/>
  <c r="N8" i="11"/>
  <c r="O19" i="11"/>
  <c r="P6" i="11"/>
  <c r="O17" i="11"/>
  <c r="M47" i="11" l="1"/>
  <c r="M42" i="11"/>
  <c r="M44" i="11"/>
  <c r="M36" i="11"/>
  <c r="M41" i="11"/>
  <c r="N42" i="11"/>
  <c r="N37" i="11"/>
  <c r="M45" i="11"/>
  <c r="N39" i="11"/>
  <c r="M39" i="11"/>
  <c r="L41" i="11"/>
  <c r="Q11" i="11"/>
  <c r="L43" i="11"/>
  <c r="Q13" i="11"/>
  <c r="N38" i="11"/>
  <c r="M43" i="11"/>
  <c r="N47" i="11"/>
  <c r="L35" i="11"/>
  <c r="Q5" i="11"/>
  <c r="N36" i="11"/>
  <c r="M40" i="11"/>
  <c r="L40" i="11"/>
  <c r="Q10" i="11"/>
  <c r="L36" i="11"/>
  <c r="Q6" i="11"/>
  <c r="N45" i="11"/>
  <c r="M46" i="11"/>
  <c r="L47" i="11"/>
  <c r="Q17" i="11"/>
  <c r="Q7" i="11"/>
  <c r="L37" i="11"/>
  <c r="M38" i="11"/>
  <c r="L46" i="11"/>
  <c r="Q16" i="11"/>
  <c r="L38" i="11"/>
  <c r="Q8" i="11"/>
  <c r="Q18" i="11"/>
  <c r="Q12" i="11"/>
  <c r="L42" i="11"/>
  <c r="N44" i="11"/>
  <c r="L44" i="11"/>
  <c r="Q14" i="11"/>
  <c r="Q19" i="11"/>
  <c r="N40" i="11"/>
  <c r="L45" i="11"/>
  <c r="Q15" i="11"/>
  <c r="Q9" i="11"/>
  <c r="L39" i="11"/>
  <c r="N43" i="11"/>
  <c r="N46" i="11"/>
  <c r="M37" i="11"/>
  <c r="P26" i="7" l="1"/>
  <c r="Q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Q26" i="7"/>
  <c r="BR26" i="7"/>
  <c r="BS26" i="7"/>
  <c r="BT26" i="7"/>
  <c r="BU26" i="7"/>
  <c r="BV26" i="7"/>
  <c r="BW26" i="7"/>
  <c r="BX26" i="7"/>
  <c r="BY26" i="7"/>
  <c r="BZ26" i="7"/>
  <c r="CA26" i="7"/>
  <c r="C7" i="7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P20" i="6"/>
  <c r="Q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7" i="6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P22" i="5"/>
  <c r="Q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7" i="5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P17" i="4"/>
  <c r="Q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7" i="4"/>
  <c r="C8" i="4" s="1"/>
  <c r="C9" i="4" s="1"/>
  <c r="C10" i="4" s="1"/>
  <c r="C11" i="4" s="1"/>
  <c r="C12" i="4" s="1"/>
  <c r="C13" i="4" s="1"/>
  <c r="C14" i="4" s="1"/>
  <c r="C15" i="4" s="1"/>
  <c r="BN36" i="8" l="1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AL5" i="8"/>
  <c r="AM5" i="8" s="1"/>
  <c r="AN5" i="8" s="1"/>
  <c r="AO5" i="8" s="1"/>
  <c r="AP5" i="8" s="1"/>
  <c r="AQ5" i="8" s="1"/>
  <c r="AR5" i="8" s="1"/>
  <c r="AS5" i="8" s="1"/>
  <c r="AT5" i="8" s="1"/>
  <c r="AU5" i="8" s="1"/>
  <c r="AV5" i="8" s="1"/>
  <c r="AW5" i="8" s="1"/>
  <c r="AX5" i="8" s="1"/>
  <c r="AY5" i="8" s="1"/>
  <c r="AZ5" i="8" s="1"/>
  <c r="BA5" i="8" s="1"/>
  <c r="BB5" i="8" s="1"/>
  <c r="BC5" i="8" s="1"/>
  <c r="BD5" i="8" s="1"/>
  <c r="BE5" i="8" s="1"/>
  <c r="BF5" i="8" s="1"/>
  <c r="BG5" i="8" s="1"/>
  <c r="BH5" i="8" s="1"/>
  <c r="BI5" i="8" s="1"/>
  <c r="BJ5" i="8" s="1"/>
  <c r="BK5" i="8" s="1"/>
  <c r="BL5" i="8" s="1"/>
  <c r="BM5" i="8" s="1"/>
  <c r="BN5" i="8" s="1"/>
  <c r="G5" i="8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X5" i="8" s="1"/>
  <c r="Y5" i="8" s="1"/>
  <c r="Z5" i="8" s="1"/>
  <c r="AA5" i="8" s="1"/>
  <c r="AB5" i="8" s="1"/>
  <c r="AC5" i="8" s="1"/>
  <c r="AD5" i="8" s="1"/>
  <c r="AE5" i="8" s="1"/>
  <c r="AF5" i="8" s="1"/>
  <c r="AG5" i="8" s="1"/>
  <c r="AH5" i="8" s="1"/>
  <c r="AI5" i="8" s="1"/>
  <c r="C9" i="8" l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5" i="8" l="1"/>
  <c r="C26" i="8" s="1"/>
  <c r="C27" i="8" s="1"/>
  <c r="C28" i="8" s="1"/>
  <c r="C22" i="8"/>
  <c r="C23" i="8" s="1"/>
  <c r="C30" i="8" l="1"/>
  <c r="C31" i="8" s="1"/>
  <c r="C32" i="8" s="1"/>
  <c r="C33" i="8" s="1"/>
  <c r="C34" i="8" s="1"/>
</calcChain>
</file>

<file path=xl/sharedStrings.xml><?xml version="1.0" encoding="utf-8"?>
<sst xmlns="http://schemas.openxmlformats.org/spreadsheetml/2006/main" count="1194" uniqueCount="252">
  <si>
    <t>#</t>
  </si>
  <si>
    <t>Net Verified Annual Energy Savings at the End-User Level (kWh)</t>
  </si>
  <si>
    <t>Net Verified Annual Peak Demand Savings at the End-User Level (kW)</t>
  </si>
  <si>
    <t>Aboriginal Conservation Program</t>
  </si>
  <si>
    <t>Program Enabled Savings</t>
  </si>
  <si>
    <t>Save on Energy Coupon Program</t>
  </si>
  <si>
    <t>Save on Energy Home Assistance Program</t>
  </si>
  <si>
    <t>Save on Energy Retrofit Program</t>
  </si>
  <si>
    <t>EnerNOC Pilot Program</t>
  </si>
  <si>
    <t>SEG Pilot Program</t>
  </si>
  <si>
    <t>Social Benchmarking Pilot Program</t>
  </si>
  <si>
    <t>Total</t>
  </si>
  <si>
    <t>Program</t>
  </si>
  <si>
    <t>Legacy Framework</t>
  </si>
  <si>
    <t>Conservation First Framework</t>
  </si>
  <si>
    <t>Save on Energy Heating and Cooling Program</t>
  </si>
  <si>
    <t>Save on Energy Audit Funding Program</t>
  </si>
  <si>
    <t>Coupon Initiative</t>
  </si>
  <si>
    <t>Bi-Annual Retailer Event Initiative</t>
  </si>
  <si>
    <t>Appliance Retirement Initiative</t>
  </si>
  <si>
    <t>HVAC Incentives Initiative</t>
  </si>
  <si>
    <t>Residential New Construction and Major Renovation Initiative</t>
  </si>
  <si>
    <t>Energy Audit Initiative</t>
  </si>
  <si>
    <t>Efficiency:  Equipment Replacement Incentive Initiative</t>
  </si>
  <si>
    <t>Direct Install Lighting and Water Heating Initiative</t>
  </si>
  <si>
    <t>New Construction and Major Renovation Initiative</t>
  </si>
  <si>
    <t>Existing Building Commissioning Incentive Initiative</t>
  </si>
  <si>
    <t>Process and Systems Upgrades Initiatives - Project Incentive Initiative</t>
  </si>
  <si>
    <t>Process and Systems Upgrades Initiatives - Energy Manager Initiative</t>
  </si>
  <si>
    <t>Process and Systems Upgrades Initiatives - Monitoring and Targeting Initiative</t>
  </si>
  <si>
    <t>Low Income Initiative</t>
  </si>
  <si>
    <t>For:</t>
  </si>
  <si>
    <t>Loblaw P4P Pilot Program</t>
  </si>
  <si>
    <t>Conservation Fund</t>
  </si>
  <si>
    <t>Portfolio</t>
  </si>
  <si>
    <t>Initiative</t>
  </si>
  <si>
    <t>LDC</t>
  </si>
  <si>
    <t>Sector</t>
  </si>
  <si>
    <t xml:space="preserve">Conservation Resource Type </t>
  </si>
  <si>
    <t>(Implementation) Year</t>
  </si>
  <si>
    <t>Tx (Transmission) or Dx (Distribution) Connected</t>
  </si>
  <si>
    <t>Status</t>
  </si>
  <si>
    <t>Notes</t>
  </si>
  <si>
    <t>Activity Unit Name</t>
  </si>
  <si>
    <t>Activity / Participation
(i.e. # of appliances)</t>
  </si>
  <si>
    <t>Gross Summer Peak Demand Savings (kW)</t>
  </si>
  <si>
    <t>Gross Energy Savings (kWh)</t>
  </si>
  <si>
    <t>Tier 1</t>
  </si>
  <si>
    <t>Consumer</t>
  </si>
  <si>
    <t>Appliance Exchange</t>
  </si>
  <si>
    <t>Northern Ontario Wires Inc.</t>
  </si>
  <si>
    <t>Residential</t>
  </si>
  <si>
    <t>EE</t>
  </si>
  <si>
    <t>Final; Released August 31, 2012</t>
  </si>
  <si>
    <t/>
  </si>
  <si>
    <t>Appliances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</si>
  <si>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</si>
  <si>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</si>
  <si>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</si>
  <si>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</si>
  <si>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</si>
  <si>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</si>
  <si>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Retailer Co-op</t>
  </si>
  <si>
    <t>Custom retailer initiative; Not evaluated</t>
  </si>
  <si>
    <t>Business</t>
  </si>
  <si>
    <t>Direct Install Lighting</t>
  </si>
  <si>
    <t>Commercial &amp; Institutional</t>
  </si>
  <si>
    <t>Projects</t>
  </si>
  <si>
    <t>Retrofit</t>
  </si>
  <si>
    <t>Pre-2011 Programs Completed in 2011</t>
  </si>
  <si>
    <t>High Performance New Construction</t>
  </si>
  <si>
    <t>Not evaluated; 2010 Evaluation findings used</t>
  </si>
  <si>
    <t>C&amp;I</t>
  </si>
  <si>
    <t>Final; Released August 31, 2013</t>
  </si>
  <si>
    <t xml:space="preserve"> </t>
  </si>
  <si>
    <t>Energy Audit</t>
  </si>
  <si>
    <t>Audits</t>
  </si>
  <si>
    <t>Tier 1 - 2011 Adjustment</t>
  </si>
  <si>
    <t>Buildings</t>
  </si>
  <si>
    <t>Energy Audit Funding</t>
  </si>
  <si>
    <t>Dx</t>
  </si>
  <si>
    <t>N/A</t>
  </si>
  <si>
    <t>Audit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</si>
  <si>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</si>
  <si>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</si>
  <si>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</si>
  <si>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</si>
  <si>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</si>
  <si>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</si>
  <si>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Home Assistance Program</t>
  </si>
  <si>
    <t>Projects Completed</t>
  </si>
  <si>
    <t>HVAC</t>
  </si>
  <si>
    <t>Blended Load Shape used for furnaces</t>
  </si>
  <si>
    <t>Equipment</t>
  </si>
  <si>
    <t>Commercial</t>
  </si>
  <si>
    <t>n/a</t>
  </si>
  <si>
    <t>Custom loadshapes for clotheslines, outdoor timers and power bars based on survey results.</t>
  </si>
  <si>
    <t>Home Assistance</t>
  </si>
  <si>
    <t>Homes</t>
  </si>
  <si>
    <t>Other</t>
  </si>
  <si>
    <t>Time-of-Use Savings</t>
  </si>
  <si>
    <t>DR</t>
  </si>
  <si>
    <t>First-Year</t>
  </si>
  <si>
    <t>Year</t>
  </si>
  <si>
    <t>Report</t>
  </si>
  <si>
    <t>Savings</t>
  </si>
  <si>
    <t>First</t>
  </si>
  <si>
    <t>Adj</t>
  </si>
  <si>
    <t>^
By Month</t>
  </si>
  <si>
    <t>Count 
(Incremental)</t>
  </si>
  <si>
    <t>Energy Savings 
(Incremental)</t>
  </si>
  <si>
    <t>Energy Savings 
(Persisiting to 2020)</t>
  </si>
  <si>
    <t>Spending 
(Year to Date)</t>
  </si>
  <si>
    <t>^
By Year</t>
  </si>
  <si>
    <t>Spending 
(Program to Date)</t>
  </si>
  <si>
    <t>Cost Effectiveness 
(Year to Date)</t>
  </si>
  <si>
    <t>Cost Effectiveness 
(Prorgram to Date)</t>
  </si>
  <si>
    <t>2019 CDM Plan Forecast</t>
  </si>
  <si>
    <t>6-year CDM Plan Forecast</t>
  </si>
  <si>
    <t>Year to Date Cost Effectiveness
 (2017 Verified)</t>
  </si>
  <si>
    <t>Program to Date Cost Effectiveness
 (2015-2017 Verified)</t>
  </si>
  <si>
    <t>As of:</t>
  </si>
  <si>
    <t>% kWh
Target</t>
  </si>
  <si>
    <t>% Budget
Spent</t>
  </si>
  <si>
    <t xml:space="preserve">Unit </t>
  </si>
  <si>
    <t>2015 Verified</t>
  </si>
  <si>
    <t>Verified adjustments to 2015 in 2016</t>
  </si>
  <si>
    <t>Verified adjustments to 2015 in 2017</t>
  </si>
  <si>
    <t>Unverified adjustments to 2015</t>
  </si>
  <si>
    <t>2015 Year to Date</t>
  </si>
  <si>
    <t>2016 Verified</t>
  </si>
  <si>
    <t>Verified adjustments to 2016 in 2017</t>
  </si>
  <si>
    <t>2016 Unverified</t>
  </si>
  <si>
    <t>2016 Year to Date</t>
  </si>
  <si>
    <t>2017 Verified</t>
  </si>
  <si>
    <t>2017 Unverified Year to Date</t>
  </si>
  <si>
    <t>2017 Year to Date</t>
  </si>
  <si>
    <t>2018 Unverified Year to Date</t>
  </si>
  <si>
    <t>2019 Unverified Year to Date</t>
  </si>
  <si>
    <t>Program to Date</t>
  </si>
  <si>
    <t>YTD</t>
  </si>
  <si>
    <t>PTD</t>
  </si>
  <si>
    <t>Verified Adjustments to 2015 in 2016</t>
  </si>
  <si>
    <t>Verified Adjustments to 2015 in 2017</t>
  </si>
  <si>
    <t>Unverified Adjustments to 2015</t>
  </si>
  <si>
    <t>Verified Adjustments to 2016 in 2017</t>
  </si>
  <si>
    <t>2019 Year to Date</t>
  </si>
  <si>
    <t>Framework</t>
  </si>
  <si>
    <t>TRC</t>
  </si>
  <si>
    <t>PAC</t>
  </si>
  <si>
    <t>LUEC ($/kWh)</t>
  </si>
  <si>
    <t>Count</t>
  </si>
  <si>
    <t>% Total</t>
  </si>
  <si>
    <t>kWh</t>
  </si>
  <si>
    <t>Incentive Budget</t>
  </si>
  <si>
    <t>$</t>
  </si>
  <si>
    <t>Incentive Actual</t>
  </si>
  <si>
    <t>Admin Budget</t>
  </si>
  <si>
    <t>Admin Actual</t>
  </si>
  <si>
    <t>Total Budget</t>
  </si>
  <si>
    <t>Total Actual</t>
  </si>
  <si>
    <t>Residential (Province-Wide)</t>
  </si>
  <si>
    <t>Measures</t>
  </si>
  <si>
    <t>Save on Energy Instant Discount Program</t>
  </si>
  <si>
    <t>Save on Energy New Construction Program</t>
  </si>
  <si>
    <t>Save on Energy Smart Thermostat Program</t>
  </si>
  <si>
    <t>Save on Energy Whole Home Program</t>
  </si>
  <si>
    <t>Residential Programs Total</t>
  </si>
  <si>
    <t>Non-Residential (Province-Wide)</t>
  </si>
  <si>
    <t>Save on Energy Retrofit Program - P4P</t>
  </si>
  <si>
    <t>Save on Energy Retrofit Program Enabled Savings</t>
  </si>
  <si>
    <t>Save on Energy Small Business Lighting Program</t>
  </si>
  <si>
    <t>Save on Energy Business Refrigeration Program</t>
  </si>
  <si>
    <t>Save on Energy Energy Performance Program</t>
  </si>
  <si>
    <t>Save on Energy Existing Building Commissioning Program</t>
  </si>
  <si>
    <t>Save on Energy High Performance New Construction Program</t>
  </si>
  <si>
    <t>Save on Energy High Performance New Construction Program Enabled Savings</t>
  </si>
  <si>
    <t>Save on Energy Process &amp; Systems Upgrades Program</t>
  </si>
  <si>
    <t>Save on Energy Process &amp; Systems Upgrades Program - P4P</t>
  </si>
  <si>
    <t>Save on Energy Process &amp; Systems Upgrades Program Enabled Savings</t>
  </si>
  <si>
    <t>Save on Energy Energy Manager Program</t>
  </si>
  <si>
    <t>Save on Energy Monitoring &amp; Targeting Program</t>
  </si>
  <si>
    <t>Non-Residential Programs Total</t>
  </si>
  <si>
    <t>Local LDC Programs</t>
  </si>
  <si>
    <t>Adaptive Thermostat Program</t>
  </si>
  <si>
    <t>Conservation on the Coast Home Assistance Program</t>
  </si>
  <si>
    <t>Conservation on the Coast Small Business Program</t>
  </si>
  <si>
    <t>First Nation Conservation Local Program</t>
  </si>
  <si>
    <t>High Efficiency Agricultural Pumping</t>
  </si>
  <si>
    <t>Instant Savings Program</t>
  </si>
  <si>
    <t>MURB DIL Local Program</t>
  </si>
  <si>
    <t>Opsaver Program</t>
  </si>
  <si>
    <t>PUMPSaver</t>
  </si>
  <si>
    <t>RTUsaver</t>
  </si>
  <si>
    <t>Smart RT for Small and Mid-Size Business Local Program</t>
  </si>
  <si>
    <t>Social Benchmarking Local Program</t>
  </si>
  <si>
    <t>Swimming Pool Efficiency Program</t>
  </si>
  <si>
    <t>&lt;</t>
  </si>
  <si>
    <t>Local LDC Programs Total</t>
  </si>
  <si>
    <t>LDC Innovation Pilots</t>
  </si>
  <si>
    <t>Air Source Heat Pump – For Residential Space Heating LDC Innovation Fund Pilot Program</t>
  </si>
  <si>
    <t>Air Source Heat Pump – For Residential Water Heating LDC Innovation Fund Pilot Program</t>
  </si>
  <si>
    <t>Block Heater Timer LDC Innovation Fund Pilot Program</t>
  </si>
  <si>
    <t>Building Optimization Pilot Program</t>
  </si>
  <si>
    <t>Conservation Cultivator LDC Innovation Fund Pilot Program</t>
  </si>
  <si>
    <t>Conservation Voltage Reduction Conservation Fund Program</t>
  </si>
  <si>
    <t>Data Centre Pilot</t>
  </si>
  <si>
    <t>Direct Install - Hydronic Pilot Program</t>
  </si>
  <si>
    <t>Direct Install - RTU Controls Pilot Program</t>
  </si>
  <si>
    <t>Electronics Takeback Pilot</t>
  </si>
  <si>
    <t>EnWin Intelligent Air Pilot</t>
  </si>
  <si>
    <t>Home Depot Home Appliance Market Uplift Conservation Fund Pilot Program</t>
  </si>
  <si>
    <t>Home Energy Assessment &amp; Retrofit LDC Innovation Fund Pilot Program</t>
  </si>
  <si>
    <t>Hotel/Motel LDC Innovation Fund Pilot Program</t>
  </si>
  <si>
    <t>Low Income Air Source Heat Pump Pilot</t>
  </si>
  <si>
    <t>Ontario Clean Water Agency P4P Conservation Fund Pilot Program</t>
  </si>
  <si>
    <t>P4P for Class B Office Pilot Program</t>
  </si>
  <si>
    <t>Performance Based Conservation Pilot Program</t>
  </si>
  <si>
    <t>Residential Direct Install Pilot Program</t>
  </si>
  <si>
    <t>Residential Ductless Heat Pump LDC Innovation Fund Pilot Program</t>
  </si>
  <si>
    <t>Small &amp; Medium Business Energy Management System LDC Innovation Fund Pilot Program</t>
  </si>
  <si>
    <t>Toronto Hydro – Enbridge Joint Low-Income Program LDC Innovation Fund Pilot Program</t>
  </si>
  <si>
    <t>Solar Powered Attic Ventilation Pilot</t>
  </si>
  <si>
    <t>Truckload Event</t>
  </si>
  <si>
    <t>LDC Innovation Pilots Total</t>
  </si>
  <si>
    <t>Target Gap</t>
  </si>
  <si>
    <t>Non-Approved Program</t>
  </si>
  <si>
    <t>Unassigned Program</t>
  </si>
  <si>
    <t>Energy Savings from 2011-2014 Framework</t>
  </si>
  <si>
    <t>2011-2014 Residential (Province Wide)</t>
  </si>
  <si>
    <t>2011-2014 Non-Residential (Province Wide)</t>
  </si>
  <si>
    <t>2011-2014 Other</t>
  </si>
  <si>
    <t>Loblaws Pilot</t>
  </si>
  <si>
    <t>Social Benchmarking Pliot</t>
  </si>
  <si>
    <t>Conservation Fund Pilot - SEG</t>
  </si>
  <si>
    <t>Conservation Fund Pilot - EnerNOC</t>
  </si>
  <si>
    <t>Other Programs Total</t>
  </si>
  <si>
    <t>TOTAL Conservation First (CDM Plan Forecast)</t>
  </si>
  <si>
    <t>TOTAL Conservation First (Target and Budget Allocation)</t>
  </si>
  <si>
    <t>Difference</t>
  </si>
  <si>
    <t>Total 2015 savings from '2015 Results Persistence'</t>
  </si>
  <si>
    <t>Total 2015 savings from 2011-2014 framwork reported in P&amp;C</t>
  </si>
  <si>
    <t>Report discrepancy</t>
  </si>
  <si>
    <t>Implementation Year</t>
  </si>
  <si>
    <t>Savings Year</t>
  </si>
  <si>
    <t>GS&lt;50</t>
  </si>
  <si>
    <t>GS&gt;50</t>
  </si>
  <si>
    <t>USL</t>
  </si>
  <si>
    <t>Streetlight</t>
  </si>
  <si>
    <t>Incremental CDM (accounting for lost persistence)</t>
  </si>
  <si>
    <t>Load Forecast (Original filed)</t>
  </si>
  <si>
    <t>Difference After Discrepancies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</si>
</sst>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;\-&quot;$&quot;#,##0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mmm"/>
    <numFmt numFmtId="167" formatCode="[$-1009]d\-mmm\-yy;@"/>
    <numFmt numFmtId="168" formatCode="#,###"/>
    <numFmt numFmtId="169" formatCode="_(&quot;$&quot;* #,##0.00_);_(&quot;$&quot;* \(#,##0.00\);_(&quot;$&quot;* &quot;-&quot;??_);_(@_)"/>
    <numFmt numFmtId="170" formatCode="_(&quot;$&quot;* #,###_);_(&quot;$&quot;* \(#,###\);_(\ &quot;-&quot;??_);_(@_)"/>
    <numFmt numFmtId="171" formatCode="_(&quot;$&quot;* #,##0_);_(&quot;$&quot;* \(#,##0\);_(&quot;$&quot;* &quot;-&quot;??_);_(@_)"/>
    <numFmt numFmtId="172" formatCode="&quot;$&quot;#,##0.00_);\(&quot;$&quot;#,##0.00\)"/>
    <numFmt numFmtId="173" formatCode="_(* #,##0.00_);_(* \(#,##0.00\);_(* &quot;-&quot;??_);_(@_)"/>
    <numFmt numFmtId="174" formatCode="_(* #,##0_);_(* \(#,##0\);_(* &quot;-&quot;??_);_(@_)"/>
    <numFmt numFmtId="175" formatCode="#,##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5"/>
      <color theme="1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color theme="0"/>
      <name val="Tahoma"/>
      <family val="2"/>
    </font>
    <font>
      <sz val="10"/>
      <name val="Geneva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D4AA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D5E7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BBAB0"/>
        <bgColor indexed="64"/>
      </patternFill>
    </fill>
    <fill>
      <patternFill patternType="solid">
        <fgColor rgb="FF72A7AD"/>
        <bgColor indexed="64"/>
      </patternFill>
    </fill>
    <fill>
      <patternFill patternType="solid">
        <fgColor rgb="FF01423C"/>
        <bgColor indexed="64"/>
      </patternFill>
    </fill>
    <fill>
      <patternFill patternType="solid">
        <fgColor rgb="FF90C484"/>
        <bgColor indexed="64"/>
      </patternFill>
    </fill>
    <fill>
      <patternFill patternType="solid">
        <fgColor rgb="FFBDE0F6"/>
        <bgColor indexed="64"/>
      </patternFill>
    </fill>
    <fill>
      <patternFill patternType="solid">
        <fgColor rgb="FF9CD3F2"/>
        <bgColor indexed="64"/>
      </patternFill>
    </fill>
    <fill>
      <patternFill patternType="solid">
        <fgColor rgb="FF003366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5" fontId="12" fillId="0" borderId="0" applyFont="0" applyFill="0" applyBorder="0" applyAlignment="0" applyProtection="0"/>
    <xf numFmtId="173" fontId="3" fillId="0" borderId="0" applyFont="0" applyFill="0" applyBorder="0" applyAlignment="0" applyProtection="0"/>
  </cellStyleXfs>
  <cellXfs count="298">
    <xf numFmtId="0" fontId="0" fillId="0" borderId="0" xfId="0"/>
    <xf numFmtId="0" fontId="1" fillId="2" borderId="0" xfId="0" applyFont="1" applyFill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1" fillId="3" borderId="7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3" fontId="1" fillId="3" borderId="6" xfId="0" applyNumberFormat="1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3" fontId="0" fillId="2" borderId="11" xfId="0" applyNumberFormat="1" applyFill="1" applyBorder="1" applyAlignment="1">
      <alignment vertical="top"/>
    </xf>
    <xf numFmtId="3" fontId="0" fillId="4" borderId="12" xfId="0" applyNumberFormat="1" applyFill="1" applyBorder="1" applyAlignment="1">
      <alignment vertical="top"/>
    </xf>
    <xf numFmtId="3" fontId="0" fillId="2" borderId="12" xfId="0" applyNumberFormat="1" applyFill="1" applyBorder="1" applyAlignment="1">
      <alignment vertical="top"/>
    </xf>
    <xf numFmtId="0" fontId="0" fillId="2" borderId="14" xfId="0" applyFill="1" applyBorder="1" applyAlignment="1">
      <alignment vertical="top"/>
    </xf>
    <xf numFmtId="3" fontId="0" fillId="2" borderId="14" xfId="0" applyNumberFormat="1" applyFill="1" applyBorder="1" applyAlignment="1">
      <alignment vertical="top"/>
    </xf>
    <xf numFmtId="3" fontId="0" fillId="4" borderId="15" xfId="0" applyNumberFormat="1" applyFill="1" applyBorder="1" applyAlignment="1">
      <alignment vertical="top"/>
    </xf>
    <xf numFmtId="3" fontId="0" fillId="2" borderId="15" xfId="0" applyNumberFormat="1" applyFill="1" applyBorder="1" applyAlignment="1">
      <alignment vertical="top"/>
    </xf>
    <xf numFmtId="3" fontId="0" fillId="4" borderId="16" xfId="0" applyNumberFormat="1" applyFill="1" applyBorder="1" applyAlignment="1">
      <alignment vertical="top"/>
    </xf>
    <xf numFmtId="0" fontId="0" fillId="2" borderId="17" xfId="0" applyFill="1" applyBorder="1" applyAlignment="1">
      <alignment vertical="top"/>
    </xf>
    <xf numFmtId="3" fontId="0" fillId="2" borderId="17" xfId="0" applyNumberFormat="1" applyFill="1" applyBorder="1" applyAlignment="1">
      <alignment vertical="top"/>
    </xf>
    <xf numFmtId="3" fontId="0" fillId="4" borderId="18" xfId="0" applyNumberFormat="1" applyFill="1" applyBorder="1" applyAlignment="1">
      <alignment vertical="top"/>
    </xf>
    <xf numFmtId="3" fontId="0" fillId="2" borderId="18" xfId="0" applyNumberFormat="1" applyFill="1" applyBorder="1" applyAlignment="1">
      <alignment vertical="top"/>
    </xf>
    <xf numFmtId="3" fontId="0" fillId="4" borderId="19" xfId="0" applyNumberFormat="1" applyFill="1" applyBorder="1" applyAlignment="1">
      <alignment vertical="top"/>
    </xf>
    <xf numFmtId="0" fontId="0" fillId="2" borderId="10" xfId="0" applyFill="1" applyBorder="1"/>
    <xf numFmtId="0" fontId="0" fillId="2" borderId="5" xfId="0" applyFill="1" applyBorder="1"/>
    <xf numFmtId="0" fontId="0" fillId="2" borderId="20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5" borderId="14" xfId="0" applyFill="1" applyBorder="1" applyAlignment="1">
      <alignment vertical="top"/>
    </xf>
    <xf numFmtId="0" fontId="1" fillId="3" borderId="6" xfId="0" applyFont="1" applyFill="1" applyBorder="1" applyAlignment="1">
      <alignment horizontal="center" vertical="center" textRotation="180"/>
    </xf>
    <xf numFmtId="0" fontId="1" fillId="2" borderId="0" xfId="0" applyFont="1" applyFill="1"/>
    <xf numFmtId="0" fontId="0" fillId="4" borderId="13" xfId="0" applyFill="1" applyBorder="1" applyAlignment="1">
      <alignment vertical="top"/>
    </xf>
    <xf numFmtId="0" fontId="0" fillId="6" borderId="16" xfId="0" applyFill="1" applyBorder="1" applyAlignment="1">
      <alignment vertical="top"/>
    </xf>
    <xf numFmtId="0" fontId="0" fillId="4" borderId="16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6" borderId="19" xfId="0" applyFill="1" applyBorder="1" applyAlignment="1">
      <alignment vertical="top"/>
    </xf>
    <xf numFmtId="3" fontId="0" fillId="4" borderId="13" xfId="0" applyNumberFormat="1" applyFill="1" applyBorder="1" applyAlignment="1">
      <alignment vertical="top"/>
    </xf>
    <xf numFmtId="3" fontId="0" fillId="5" borderId="14" xfId="0" applyNumberFormat="1" applyFill="1" applyBorder="1" applyAlignment="1">
      <alignment vertical="top"/>
    </xf>
    <xf numFmtId="3" fontId="0" fillId="6" borderId="15" xfId="0" applyNumberFormat="1" applyFill="1" applyBorder="1" applyAlignment="1">
      <alignment vertical="top"/>
    </xf>
    <xf numFmtId="3" fontId="0" fillId="5" borderId="15" xfId="0" applyNumberFormat="1" applyFill="1" applyBorder="1" applyAlignment="1">
      <alignment vertical="top"/>
    </xf>
    <xf numFmtId="3" fontId="0" fillId="6" borderId="16" xfId="0" applyNumberFormat="1" applyFill="1" applyBorder="1" applyAlignment="1">
      <alignment vertical="top"/>
    </xf>
    <xf numFmtId="3" fontId="0" fillId="5" borderId="17" xfId="0" applyNumberFormat="1" applyFill="1" applyBorder="1" applyAlignment="1">
      <alignment vertical="top"/>
    </xf>
    <xf numFmtId="3" fontId="0" fillId="6" borderId="18" xfId="0" applyNumberFormat="1" applyFill="1" applyBorder="1" applyAlignment="1">
      <alignment vertical="top"/>
    </xf>
    <xf numFmtId="3" fontId="0" fillId="5" borderId="18" xfId="0" applyNumberFormat="1" applyFill="1" applyBorder="1" applyAlignment="1">
      <alignment vertical="top"/>
    </xf>
    <xf numFmtId="3" fontId="0" fillId="6" borderId="19" xfId="0" applyNumberFormat="1" applyFill="1" applyBorder="1" applyAlignment="1">
      <alignment vertical="top"/>
    </xf>
    <xf numFmtId="3" fontId="2" fillId="2" borderId="0" xfId="0" applyNumberFormat="1" applyFont="1" applyFill="1" applyAlignment="1">
      <alignment vertical="top"/>
    </xf>
    <xf numFmtId="0" fontId="0" fillId="4" borderId="19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3" fontId="0" fillId="2" borderId="13" xfId="0" applyNumberFormat="1" applyFill="1" applyBorder="1" applyAlignment="1">
      <alignment vertical="top"/>
    </xf>
    <xf numFmtId="3" fontId="0" fillId="2" borderId="16" xfId="0" applyNumberFormat="1" applyFill="1" applyBorder="1" applyAlignment="1">
      <alignment vertical="top"/>
    </xf>
    <xf numFmtId="3" fontId="0" fillId="2" borderId="19" xfId="0" applyNumberFormat="1" applyFill="1" applyBorder="1" applyAlignment="1">
      <alignment vertical="top"/>
    </xf>
    <xf numFmtId="0" fontId="0" fillId="4" borderId="12" xfId="0" applyFill="1" applyBorder="1" applyAlignment="1">
      <alignment vertical="top"/>
    </xf>
    <xf numFmtId="3" fontId="0" fillId="4" borderId="11" xfId="0" applyNumberFormat="1" applyFill="1" applyBorder="1" applyAlignment="1">
      <alignment vertical="top"/>
    </xf>
    <xf numFmtId="0" fontId="0" fillId="6" borderId="15" xfId="0" applyFill="1" applyBorder="1" applyAlignment="1">
      <alignment vertical="top"/>
    </xf>
    <xf numFmtId="0" fontId="0" fillId="5" borderId="15" xfId="0" applyFill="1" applyBorder="1" applyAlignment="1">
      <alignment vertical="top"/>
    </xf>
    <xf numFmtId="3" fontId="0" fillId="5" borderId="16" xfId="0" applyNumberFormat="1" applyFill="1" applyBorder="1" applyAlignment="1">
      <alignment vertical="top"/>
    </xf>
    <xf numFmtId="3" fontId="0" fillId="6" borderId="14" xfId="0" applyNumberFormat="1" applyFill="1" applyBorder="1" applyAlignment="1">
      <alignment vertical="top"/>
    </xf>
    <xf numFmtId="0" fontId="0" fillId="4" borderId="15" xfId="0" applyFill="1" applyBorder="1" applyAlignment="1">
      <alignment vertical="top"/>
    </xf>
    <xf numFmtId="3" fontId="0" fillId="4" borderId="14" xfId="0" applyNumberFormat="1" applyFill="1" applyBorder="1" applyAlignment="1">
      <alignment vertical="top"/>
    </xf>
    <xf numFmtId="0" fontId="0" fillId="4" borderId="18" xfId="0" applyFill="1" applyBorder="1" applyAlignment="1">
      <alignment vertical="top"/>
    </xf>
    <xf numFmtId="3" fontId="0" fillId="4" borderId="17" xfId="0" applyNumberForma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0" fillId="6" borderId="18" xfId="0" applyFill="1" applyBorder="1" applyAlignment="1">
      <alignment vertical="top"/>
    </xf>
    <xf numFmtId="0" fontId="0" fillId="5" borderId="18" xfId="0" applyFill="1" applyBorder="1" applyAlignment="1">
      <alignment vertical="top"/>
    </xf>
    <xf numFmtId="3" fontId="0" fillId="5" borderId="19" xfId="0" applyNumberFormat="1" applyFill="1" applyBorder="1" applyAlignment="1">
      <alignment vertical="top"/>
    </xf>
    <xf numFmtId="3" fontId="0" fillId="6" borderId="17" xfId="0" applyNumberFormat="1" applyFill="1" applyBorder="1" applyAlignment="1">
      <alignment vertical="top"/>
    </xf>
    <xf numFmtId="164" fontId="0" fillId="2" borderId="0" xfId="1" applyNumberFormat="1" applyFont="1" applyFill="1" applyAlignment="1">
      <alignment vertical="top"/>
    </xf>
    <xf numFmtId="164" fontId="0" fillId="0" borderId="0" xfId="1" applyNumberFormat="1" applyFont="1"/>
    <xf numFmtId="164" fontId="0" fillId="0" borderId="0" xfId="0" applyNumberFormat="1"/>
    <xf numFmtId="3" fontId="0" fillId="0" borderId="0" xfId="0" applyNumberFormat="1"/>
    <xf numFmtId="164" fontId="1" fillId="7" borderId="0" xfId="1" applyNumberFormat="1" applyFont="1" applyFill="1"/>
    <xf numFmtId="0" fontId="1" fillId="0" borderId="0" xfId="0" applyFont="1"/>
    <xf numFmtId="0" fontId="0" fillId="0" borderId="2" xfId="0" applyBorder="1"/>
    <xf numFmtId="164" fontId="0" fillId="0" borderId="2" xfId="1" applyNumberFormat="1" applyFont="1" applyBorder="1"/>
    <xf numFmtId="0" fontId="0" fillId="0" borderId="4" xfId="0" applyBorder="1"/>
    <xf numFmtId="164" fontId="0" fillId="0" borderId="0" xfId="1" applyNumberFormat="1" applyFont="1" applyBorder="1"/>
    <xf numFmtId="0" fontId="0" fillId="0" borderId="5" xfId="0" applyBorder="1"/>
    <xf numFmtId="0" fontId="0" fillId="0" borderId="20" xfId="0" applyBorder="1"/>
    <xf numFmtId="0" fontId="0" fillId="7" borderId="1" xfId="0" applyFill="1" applyBorder="1"/>
    <xf numFmtId="0" fontId="0" fillId="0" borderId="3" xfId="0" applyBorder="1"/>
    <xf numFmtId="0" fontId="0" fillId="0" borderId="21" xfId="0" applyBorder="1"/>
    <xf numFmtId="164" fontId="0" fillId="0" borderId="21" xfId="0" applyNumberFormat="1" applyBorder="1"/>
    <xf numFmtId="164" fontId="0" fillId="0" borderId="22" xfId="0" applyNumberFormat="1" applyBorder="1"/>
    <xf numFmtId="164" fontId="1" fillId="7" borderId="2" xfId="1" applyNumberFormat="1" applyFont="1" applyFill="1" applyBorder="1"/>
    <xf numFmtId="164" fontId="1" fillId="7" borderId="0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7" borderId="4" xfId="0" applyFill="1" applyBorder="1"/>
    <xf numFmtId="0" fontId="4" fillId="0" borderId="0" xfId="0" applyFont="1"/>
    <xf numFmtId="9" fontId="4" fillId="2" borderId="0" xfId="2" applyFont="1" applyFill="1" applyBorder="1"/>
    <xf numFmtId="0" fontId="4" fillId="2" borderId="0" xfId="0" applyFont="1" applyFill="1"/>
    <xf numFmtId="9" fontId="5" fillId="0" borderId="0" xfId="2" applyFont="1" applyAlignment="1">
      <alignment horizontal="center" vertical="top"/>
    </xf>
    <xf numFmtId="9" fontId="4" fillId="0" borderId="0" xfId="2" applyFont="1"/>
    <xf numFmtId="0" fontId="4" fillId="0" borderId="0" xfId="0" applyFont="1" applyAlignment="1">
      <alignment horizontal="left"/>
    </xf>
    <xf numFmtId="9" fontId="5" fillId="0" borderId="0" xfId="2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2" applyNumberFormat="1" applyFont="1" applyAlignment="1">
      <alignment horizontal="center" vertical="top"/>
    </xf>
    <xf numFmtId="1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5" fillId="0" borderId="0" xfId="2" applyNumberFormat="1" applyFont="1" applyFill="1" applyAlignment="1">
      <alignment horizontal="center" vertical="top"/>
    </xf>
    <xf numFmtId="168" fontId="4" fillId="0" borderId="0" xfId="0" applyNumberFormat="1" applyFont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15" fontId="4" fillId="2" borderId="24" xfId="0" applyNumberFormat="1" applyFont="1" applyFill="1" applyBorder="1" applyAlignment="1">
      <alignment horizontal="center" vertical="center"/>
    </xf>
    <xf numFmtId="9" fontId="5" fillId="0" borderId="28" xfId="2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9" fontId="5" fillId="0" borderId="30" xfId="2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/>
    <xf numFmtId="9" fontId="5" fillId="0" borderId="0" xfId="2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9" fontId="5" fillId="0" borderId="0" xfId="2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10" fillId="0" borderId="32" xfId="0" applyNumberFormat="1" applyFont="1" applyBorder="1" applyAlignment="1">
      <alignment horizontal="left" vertical="center"/>
    </xf>
    <xf numFmtId="9" fontId="10" fillId="0" borderId="32" xfId="2" applyFont="1" applyFill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3" fontId="10" fillId="0" borderId="32" xfId="0" applyNumberFormat="1" applyFont="1" applyBorder="1" applyAlignment="1">
      <alignment horizontal="left"/>
    </xf>
    <xf numFmtId="168" fontId="10" fillId="0" borderId="32" xfId="0" applyNumberFormat="1" applyFont="1" applyBorder="1" applyAlignment="1">
      <alignment horizontal="center"/>
    </xf>
    <xf numFmtId="0" fontId="6" fillId="8" borderId="0" xfId="0" applyFont="1" applyFill="1" applyAlignment="1">
      <alignment vertical="top" textRotation="90" readingOrder="1"/>
    </xf>
    <xf numFmtId="168" fontId="10" fillId="0" borderId="32" xfId="2" applyNumberFormat="1" applyFont="1" applyFill="1" applyBorder="1" applyAlignment="1">
      <alignment horizontal="center"/>
    </xf>
    <xf numFmtId="0" fontId="7" fillId="9" borderId="0" xfId="0" applyFont="1" applyFill="1" applyAlignment="1">
      <alignment vertical="top" textRotation="90" readingOrder="1"/>
    </xf>
    <xf numFmtId="168" fontId="10" fillId="0" borderId="32" xfId="0" quotePrefix="1" applyNumberFormat="1" applyFont="1" applyBorder="1" applyAlignment="1">
      <alignment horizontal="center"/>
    </xf>
    <xf numFmtId="0" fontId="7" fillId="10" borderId="0" xfId="0" applyFont="1" applyFill="1" applyAlignment="1">
      <alignment vertical="top" textRotation="90" readingOrder="1"/>
    </xf>
    <xf numFmtId="170" fontId="10" fillId="0" borderId="32" xfId="3" applyNumberFormat="1" applyFont="1" applyFill="1" applyBorder="1" applyAlignment="1">
      <alignment horizontal="right"/>
    </xf>
    <xf numFmtId="0" fontId="6" fillId="3" borderId="0" xfId="0" applyFont="1" applyFill="1" applyAlignment="1">
      <alignment vertical="top" textRotation="90"/>
    </xf>
    <xf numFmtId="0" fontId="6" fillId="11" borderId="0" xfId="0" applyFont="1" applyFill="1" applyAlignment="1">
      <alignment vertical="top" textRotation="90"/>
    </xf>
    <xf numFmtId="4" fontId="11" fillId="0" borderId="33" xfId="0" applyNumberFormat="1" applyFont="1" applyBorder="1" applyAlignment="1">
      <alignment horizontal="center"/>
    </xf>
    <xf numFmtId="4" fontId="11" fillId="0" borderId="34" xfId="0" applyNumberFormat="1" applyFont="1" applyBorder="1" applyAlignment="1">
      <alignment horizontal="center"/>
    </xf>
    <xf numFmtId="4" fontId="11" fillId="0" borderId="35" xfId="0" applyNumberFormat="1" applyFont="1" applyBorder="1" applyAlignment="1">
      <alignment horizontal="center"/>
    </xf>
    <xf numFmtId="0" fontId="6" fillId="12" borderId="0" xfId="0" applyFont="1" applyFill="1" applyAlignment="1">
      <alignment vertical="top" textRotation="90" readingOrder="1"/>
    </xf>
    <xf numFmtId="0" fontId="6" fillId="13" borderId="0" xfId="0" applyFont="1" applyFill="1" applyAlignment="1">
      <alignment vertical="top" textRotation="90" readingOrder="1"/>
    </xf>
    <xf numFmtId="170" fontId="4" fillId="0" borderId="0" xfId="0" applyNumberFormat="1" applyFont="1"/>
    <xf numFmtId="3" fontId="10" fillId="0" borderId="37" xfId="0" applyNumberFormat="1" applyFont="1" applyBorder="1" applyAlignment="1">
      <alignment horizontal="left" vertical="center"/>
    </xf>
    <xf numFmtId="9" fontId="10" fillId="0" borderId="37" xfId="2" applyFont="1" applyFill="1" applyBorder="1" applyAlignment="1">
      <alignment horizontal="center"/>
    </xf>
    <xf numFmtId="3" fontId="10" fillId="0" borderId="37" xfId="0" applyNumberFormat="1" applyFont="1" applyBorder="1" applyAlignment="1">
      <alignment horizontal="left"/>
    </xf>
    <xf numFmtId="168" fontId="10" fillId="0" borderId="38" xfId="0" applyNumberFormat="1" applyFont="1" applyBorder="1" applyAlignment="1">
      <alignment horizontal="center"/>
    </xf>
    <xf numFmtId="168" fontId="10" fillId="0" borderId="37" xfId="0" applyNumberFormat="1" applyFont="1" applyBorder="1" applyAlignment="1">
      <alignment horizontal="center"/>
    </xf>
    <xf numFmtId="168" fontId="10" fillId="0" borderId="38" xfId="2" applyNumberFormat="1" applyFont="1" applyFill="1" applyBorder="1" applyAlignment="1">
      <alignment horizontal="center"/>
    </xf>
    <xf numFmtId="168" fontId="10" fillId="2" borderId="38" xfId="0" applyNumberFormat="1" applyFont="1" applyFill="1" applyBorder="1" applyAlignment="1">
      <alignment horizontal="center"/>
    </xf>
    <xf numFmtId="170" fontId="10" fillId="0" borderId="37" xfId="3" applyNumberFormat="1" applyFont="1" applyFill="1" applyBorder="1" applyAlignment="1">
      <alignment horizontal="right"/>
    </xf>
    <xf numFmtId="4" fontId="11" fillId="0" borderId="39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4" fontId="11" fillId="0" borderId="40" xfId="0" applyNumberFormat="1" applyFont="1" applyBorder="1" applyAlignment="1">
      <alignment horizontal="center"/>
    </xf>
    <xf numFmtId="168" fontId="10" fillId="0" borderId="4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14" borderId="43" xfId="0" applyFont="1" applyFill="1" applyBorder="1" applyAlignment="1">
      <alignment horizontal="left" vertical="center"/>
    </xf>
    <xf numFmtId="9" fontId="7" fillId="14" borderId="43" xfId="2" applyFont="1" applyFill="1" applyBorder="1" applyAlignment="1">
      <alignment horizontal="center"/>
    </xf>
    <xf numFmtId="168" fontId="6" fillId="8" borderId="43" xfId="0" applyNumberFormat="1" applyFont="1" applyFill="1" applyBorder="1" applyAlignment="1">
      <alignment horizontal="center"/>
    </xf>
    <xf numFmtId="168" fontId="6" fillId="8" borderId="23" xfId="0" applyNumberFormat="1" applyFont="1" applyFill="1" applyBorder="1" applyAlignment="1">
      <alignment horizontal="center"/>
    </xf>
    <xf numFmtId="9" fontId="7" fillId="9" borderId="43" xfId="2" applyFont="1" applyFill="1" applyBorder="1" applyAlignment="1">
      <alignment horizontal="center"/>
    </xf>
    <xf numFmtId="168" fontId="7" fillId="9" borderId="43" xfId="0" applyNumberFormat="1" applyFont="1" applyFill="1" applyBorder="1" applyAlignment="1">
      <alignment horizontal="center"/>
    </xf>
    <xf numFmtId="168" fontId="7" fillId="9" borderId="23" xfId="0" applyNumberFormat="1" applyFont="1" applyFill="1" applyBorder="1" applyAlignment="1">
      <alignment horizontal="center"/>
    </xf>
    <xf numFmtId="9" fontId="7" fillId="10" borderId="43" xfId="2" applyFont="1" applyFill="1" applyBorder="1" applyAlignment="1">
      <alignment horizontal="center"/>
    </xf>
    <xf numFmtId="168" fontId="7" fillId="10" borderId="43" xfId="0" applyNumberFormat="1" applyFont="1" applyFill="1" applyBorder="1" applyAlignment="1">
      <alignment horizontal="center"/>
    </xf>
    <xf numFmtId="168" fontId="7" fillId="10" borderId="23" xfId="0" applyNumberFormat="1" applyFont="1" applyFill="1" applyBorder="1" applyAlignment="1">
      <alignment horizontal="center"/>
    </xf>
    <xf numFmtId="170" fontId="6" fillId="3" borderId="43" xfId="3" applyNumberFormat="1" applyFont="1" applyFill="1" applyBorder="1" applyAlignment="1">
      <alignment horizontal="right"/>
    </xf>
    <xf numFmtId="171" fontId="6" fillId="11" borderId="44" xfId="3" applyNumberFormat="1" applyFont="1" applyFill="1" applyBorder="1" applyAlignment="1">
      <alignment horizontal="right"/>
    </xf>
    <xf numFmtId="170" fontId="6" fillId="11" borderId="43" xfId="3" applyNumberFormat="1" applyFont="1" applyFill="1" applyBorder="1" applyAlignment="1">
      <alignment horizontal="right"/>
    </xf>
    <xf numFmtId="9" fontId="4" fillId="0" borderId="0" xfId="2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168" fontId="4" fillId="0" borderId="0" xfId="0" applyNumberFormat="1" applyFont="1"/>
    <xf numFmtId="9" fontId="4" fillId="0" borderId="0" xfId="2" applyFont="1" applyAlignment="1">
      <alignment horizontal="center"/>
    </xf>
    <xf numFmtId="171" fontId="4" fillId="0" borderId="0" xfId="3" applyNumberFormat="1" applyFont="1"/>
    <xf numFmtId="171" fontId="4" fillId="0" borderId="0" xfId="3" applyNumberFormat="1" applyFont="1" applyFill="1"/>
    <xf numFmtId="4" fontId="4" fillId="0" borderId="0" xfId="0" applyNumberFormat="1" applyFont="1" applyAlignment="1">
      <alignment horizontal="center"/>
    </xf>
    <xf numFmtId="3" fontId="10" fillId="0" borderId="45" xfId="2" applyNumberFormat="1" applyFont="1" applyFill="1" applyBorder="1" applyAlignment="1">
      <alignment horizontal="left"/>
    </xf>
    <xf numFmtId="168" fontId="10" fillId="0" borderId="45" xfId="2" applyNumberFormat="1" applyFont="1" applyFill="1" applyBorder="1" applyAlignment="1">
      <alignment horizontal="center"/>
    </xf>
    <xf numFmtId="168" fontId="10" fillId="0" borderId="45" xfId="0" applyNumberFormat="1" applyFont="1" applyBorder="1" applyAlignment="1">
      <alignment horizontal="center"/>
    </xf>
    <xf numFmtId="4" fontId="11" fillId="0" borderId="33" xfId="2" applyNumberFormat="1" applyFont="1" applyFill="1" applyBorder="1" applyAlignment="1">
      <alignment horizontal="center"/>
    </xf>
    <xf numFmtId="4" fontId="11" fillId="0" borderId="34" xfId="2" applyNumberFormat="1" applyFont="1" applyFill="1" applyBorder="1" applyAlignment="1">
      <alignment horizontal="center"/>
    </xf>
    <xf numFmtId="4" fontId="11" fillId="0" borderId="35" xfId="2" applyNumberFormat="1" applyFont="1" applyFill="1" applyBorder="1" applyAlignment="1">
      <alignment horizontal="center"/>
    </xf>
    <xf numFmtId="3" fontId="10" fillId="0" borderId="38" xfId="0" applyNumberFormat="1" applyFont="1" applyBorder="1" applyAlignment="1">
      <alignment horizontal="left" vertical="center"/>
    </xf>
    <xf numFmtId="3" fontId="10" fillId="0" borderId="46" xfId="2" applyNumberFormat="1" applyFont="1" applyFill="1" applyBorder="1" applyAlignment="1">
      <alignment horizontal="left"/>
    </xf>
    <xf numFmtId="168" fontId="10" fillId="0" borderId="46" xfId="2" applyNumberFormat="1" applyFont="1" applyFill="1" applyBorder="1" applyAlignment="1">
      <alignment horizontal="center"/>
    </xf>
    <xf numFmtId="168" fontId="10" fillId="0" borderId="46" xfId="0" applyNumberFormat="1" applyFont="1" applyBorder="1" applyAlignment="1">
      <alignment horizontal="center"/>
    </xf>
    <xf numFmtId="4" fontId="11" fillId="0" borderId="39" xfId="2" applyNumberFormat="1" applyFont="1" applyFill="1" applyBorder="1" applyAlignment="1">
      <alignment horizontal="center"/>
    </xf>
    <xf numFmtId="4" fontId="11" fillId="0" borderId="6" xfId="2" applyNumberFormat="1" applyFont="1" applyFill="1" applyBorder="1" applyAlignment="1">
      <alignment horizontal="center"/>
    </xf>
    <xf numFmtId="4" fontId="11" fillId="0" borderId="40" xfId="2" applyNumberFormat="1" applyFont="1" applyFill="1" applyBorder="1" applyAlignment="1">
      <alignment horizontal="center"/>
    </xf>
    <xf numFmtId="3" fontId="10" fillId="0" borderId="42" xfId="2" applyNumberFormat="1" applyFont="1" applyFill="1" applyBorder="1" applyAlignment="1">
      <alignment horizontal="left"/>
    </xf>
    <xf numFmtId="168" fontId="10" fillId="0" borderId="47" xfId="2" applyNumberFormat="1" applyFont="1" applyFill="1" applyBorder="1" applyAlignment="1">
      <alignment horizontal="center"/>
    </xf>
    <xf numFmtId="168" fontId="10" fillId="0" borderId="47" xfId="0" applyNumberFormat="1" applyFont="1" applyBorder="1" applyAlignment="1">
      <alignment horizontal="center"/>
    </xf>
    <xf numFmtId="168" fontId="10" fillId="0" borderId="48" xfId="0" applyNumberFormat="1" applyFont="1" applyBorder="1" applyAlignment="1">
      <alignment horizontal="center"/>
    </xf>
    <xf numFmtId="168" fontId="10" fillId="0" borderId="49" xfId="0" applyNumberFormat="1" applyFont="1" applyBorder="1" applyAlignment="1">
      <alignment horizontal="center"/>
    </xf>
    <xf numFmtId="168" fontId="6" fillId="8" borderId="43" xfId="2" applyNumberFormat="1" applyFont="1" applyFill="1" applyBorder="1" applyAlignment="1">
      <alignment horizontal="center"/>
    </xf>
    <xf numFmtId="168" fontId="6" fillId="8" borderId="23" xfId="2" applyNumberFormat="1" applyFont="1" applyFill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10" fillId="0" borderId="31" xfId="0" applyNumberFormat="1" applyFont="1" applyBorder="1" applyAlignment="1">
      <alignment horizontal="left" vertical="center"/>
    </xf>
    <xf numFmtId="3" fontId="10" fillId="0" borderId="32" xfId="2" applyNumberFormat="1" applyFont="1" applyFill="1" applyBorder="1" applyAlignment="1">
      <alignment horizontal="left"/>
    </xf>
    <xf numFmtId="168" fontId="10" fillId="0" borderId="33" xfId="0" applyNumberFormat="1" applyFont="1" applyBorder="1" applyAlignment="1">
      <alignment horizontal="center"/>
    </xf>
    <xf numFmtId="168" fontId="10" fillId="0" borderId="34" xfId="0" applyNumberFormat="1" applyFont="1" applyBorder="1" applyAlignment="1">
      <alignment horizontal="center"/>
    </xf>
    <xf numFmtId="168" fontId="10" fillId="0" borderId="50" xfId="0" applyNumberFormat="1" applyFont="1" applyBorder="1" applyAlignment="1">
      <alignment horizontal="center"/>
    </xf>
    <xf numFmtId="3" fontId="10" fillId="0" borderId="49" xfId="0" applyNumberFormat="1" applyFont="1" applyBorder="1" applyAlignment="1">
      <alignment horizontal="left" vertical="center"/>
    </xf>
    <xf numFmtId="9" fontId="10" fillId="0" borderId="38" xfId="2" applyFont="1" applyFill="1" applyBorder="1" applyAlignment="1">
      <alignment horizontal="center"/>
    </xf>
    <xf numFmtId="3" fontId="10" fillId="0" borderId="38" xfId="2" applyNumberFormat="1" applyFont="1" applyFill="1" applyBorder="1" applyAlignment="1">
      <alignment horizontal="left"/>
    </xf>
    <xf numFmtId="168" fontId="10" fillId="0" borderId="39" xfId="0" applyNumberFormat="1" applyFont="1" applyBorder="1" applyAlignment="1">
      <alignment horizontal="center"/>
    </xf>
    <xf numFmtId="168" fontId="10" fillId="0" borderId="6" xfId="0" applyNumberFormat="1" applyFont="1" applyBorder="1" applyAlignment="1">
      <alignment horizontal="center"/>
    </xf>
    <xf numFmtId="168" fontId="10" fillId="0" borderId="7" xfId="0" applyNumberFormat="1" applyFont="1" applyBorder="1" applyAlignment="1">
      <alignment horizontal="center"/>
    </xf>
    <xf numFmtId="170" fontId="10" fillId="0" borderId="38" xfId="3" applyNumberFormat="1" applyFont="1" applyFill="1" applyBorder="1" applyAlignment="1">
      <alignment horizontal="right"/>
    </xf>
    <xf numFmtId="9" fontId="10" fillId="0" borderId="51" xfId="2" applyFont="1" applyFill="1" applyBorder="1" applyAlignment="1">
      <alignment horizontal="center"/>
    </xf>
    <xf numFmtId="168" fontId="10" fillId="0" borderId="52" xfId="0" applyNumberFormat="1" applyFont="1" applyBorder="1" applyAlignment="1">
      <alignment horizontal="center"/>
    </xf>
    <xf numFmtId="168" fontId="10" fillId="0" borderId="51" xfId="0" applyNumberFormat="1" applyFont="1" applyBorder="1" applyAlignment="1">
      <alignment horizontal="center"/>
    </xf>
    <xf numFmtId="168" fontId="10" fillId="0" borderId="53" xfId="0" applyNumberFormat="1" applyFont="1" applyBorder="1" applyAlignment="1">
      <alignment horizontal="center"/>
    </xf>
    <xf numFmtId="168" fontId="10" fillId="0" borderId="54" xfId="0" applyNumberFormat="1" applyFont="1" applyBorder="1" applyAlignment="1">
      <alignment horizontal="center"/>
    </xf>
    <xf numFmtId="168" fontId="10" fillId="0" borderId="55" xfId="0" applyNumberFormat="1" applyFont="1" applyBorder="1" applyAlignment="1">
      <alignment horizontal="center"/>
    </xf>
    <xf numFmtId="4" fontId="11" fillId="0" borderId="53" xfId="0" applyNumberFormat="1" applyFont="1" applyBorder="1" applyAlignment="1">
      <alignment horizontal="center"/>
    </xf>
    <xf numFmtId="4" fontId="11" fillId="0" borderId="54" xfId="0" applyNumberFormat="1" applyFont="1" applyBorder="1" applyAlignment="1">
      <alignment horizontal="center"/>
    </xf>
    <xf numFmtId="4" fontId="11" fillId="0" borderId="56" xfId="0" applyNumberFormat="1" applyFont="1" applyBorder="1" applyAlignment="1">
      <alignment horizontal="center"/>
    </xf>
    <xf numFmtId="168" fontId="7" fillId="10" borderId="57" xfId="0" applyNumberFormat="1" applyFont="1" applyFill="1" applyBorder="1" applyAlignment="1">
      <alignment horizontal="center"/>
    </xf>
    <xf numFmtId="168" fontId="10" fillId="0" borderId="25" xfId="0" applyNumberFormat="1" applyFont="1" applyBorder="1" applyAlignment="1">
      <alignment horizontal="center"/>
    </xf>
    <xf numFmtId="168" fontId="10" fillId="0" borderId="31" xfId="0" applyNumberFormat="1" applyFont="1" applyBorder="1" applyAlignment="1">
      <alignment horizontal="center"/>
    </xf>
    <xf numFmtId="4" fontId="11" fillId="0" borderId="58" xfId="0" applyNumberFormat="1" applyFont="1" applyBorder="1" applyAlignment="1">
      <alignment horizontal="center"/>
    </xf>
    <xf numFmtId="4" fontId="11" fillId="0" borderId="59" xfId="0" applyNumberFormat="1" applyFont="1" applyBorder="1" applyAlignment="1">
      <alignment horizontal="center"/>
    </xf>
    <xf numFmtId="4" fontId="11" fillId="0" borderId="60" xfId="0" applyNumberFormat="1" applyFont="1" applyBorder="1" applyAlignment="1">
      <alignment horizontal="center"/>
    </xf>
    <xf numFmtId="0" fontId="7" fillId="14" borderId="43" xfId="0" applyFont="1" applyFill="1" applyBorder="1" applyAlignment="1">
      <alignment vertical="center"/>
    </xf>
    <xf numFmtId="168" fontId="4" fillId="0" borderId="0" xfId="0" applyNumberFormat="1" applyFont="1" applyAlignment="1">
      <alignment horizontal="left"/>
    </xf>
    <xf numFmtId="171" fontId="6" fillId="3" borderId="43" xfId="3" applyNumberFormat="1" applyFont="1" applyFill="1" applyBorder="1" applyAlignment="1">
      <alignment horizontal="right"/>
    </xf>
    <xf numFmtId="171" fontId="6" fillId="11" borderId="43" xfId="3" applyNumberFormat="1" applyFont="1" applyFill="1" applyBorder="1" applyAlignment="1">
      <alignment horizontal="right"/>
    </xf>
    <xf numFmtId="168" fontId="4" fillId="0" borderId="0" xfId="2" applyNumberFormat="1" applyFont="1" applyAlignment="1">
      <alignment horizontal="center"/>
    </xf>
    <xf numFmtId="5" fontId="10" fillId="0" borderId="37" xfId="4" applyFont="1" applyFill="1" applyBorder="1" applyAlignment="1">
      <alignment horizontal="left" vertical="center"/>
    </xf>
    <xf numFmtId="3" fontId="10" fillId="0" borderId="51" xfId="0" applyNumberFormat="1" applyFont="1" applyBorder="1" applyAlignment="1">
      <alignment horizontal="left"/>
    </xf>
    <xf numFmtId="9" fontId="7" fillId="14" borderId="43" xfId="2" applyFont="1" applyFill="1" applyBorder="1" applyAlignment="1">
      <alignment vertical="center"/>
    </xf>
    <xf numFmtId="168" fontId="10" fillId="2" borderId="32" xfId="0" applyNumberFormat="1" applyFont="1" applyFill="1" applyBorder="1" applyAlignment="1">
      <alignment horizontal="center"/>
    </xf>
    <xf numFmtId="0" fontId="10" fillId="0" borderId="37" xfId="0" applyFont="1" applyBorder="1" applyAlignment="1">
      <alignment horizontal="left" vertical="center"/>
    </xf>
    <xf numFmtId="3" fontId="10" fillId="0" borderId="37" xfId="2" applyNumberFormat="1" applyFont="1" applyFill="1" applyBorder="1" applyAlignment="1">
      <alignment horizontal="left"/>
    </xf>
    <xf numFmtId="3" fontId="10" fillId="0" borderId="32" xfId="2" applyNumberFormat="1" applyFont="1" applyFill="1" applyBorder="1" applyAlignment="1"/>
    <xf numFmtId="9" fontId="10" fillId="0" borderId="38" xfId="2" applyFont="1" applyFill="1" applyBorder="1" applyAlignment="1"/>
    <xf numFmtId="9" fontId="10" fillId="0" borderId="42" xfId="2" applyFont="1" applyFill="1" applyBorder="1" applyAlignment="1"/>
    <xf numFmtId="171" fontId="6" fillId="3" borderId="44" xfId="3" applyNumberFormat="1" applyFont="1" applyFill="1" applyBorder="1" applyAlignment="1">
      <alignment horizontal="right"/>
    </xf>
    <xf numFmtId="171" fontId="6" fillId="11" borderId="23" xfId="3" applyNumberFormat="1" applyFont="1" applyFill="1" applyBorder="1" applyAlignment="1">
      <alignment horizontal="right"/>
    </xf>
    <xf numFmtId="172" fontId="6" fillId="11" borderId="43" xfId="3" applyNumberFormat="1" applyFont="1" applyFill="1" applyBorder="1" applyAlignment="1">
      <alignment horizontal="right"/>
    </xf>
    <xf numFmtId="4" fontId="6" fillId="13" borderId="44" xfId="2" applyNumberFormat="1" applyFont="1" applyFill="1" applyBorder="1" applyAlignment="1">
      <alignment horizontal="center"/>
    </xf>
    <xf numFmtId="9" fontId="4" fillId="0" borderId="0" xfId="2" applyFont="1" applyBorder="1"/>
    <xf numFmtId="9" fontId="4" fillId="0" borderId="0" xfId="2" applyFont="1" applyFill="1"/>
    <xf numFmtId="173" fontId="4" fillId="0" borderId="0" xfId="5" applyFont="1"/>
    <xf numFmtId="43" fontId="4" fillId="0" borderId="0" xfId="0" applyNumberFormat="1" applyFont="1" applyAlignment="1">
      <alignment horizontal="center"/>
    </xf>
    <xf numFmtId="174" fontId="4" fillId="0" borderId="0" xfId="5" applyNumberFormat="1" applyFont="1" applyAlignment="1">
      <alignment horizontal="center"/>
    </xf>
    <xf numFmtId="171" fontId="4" fillId="0" borderId="0" xfId="0" applyNumberFormat="1" applyFont="1"/>
    <xf numFmtId="169" fontId="4" fillId="0" borderId="0" xfId="0" applyNumberFormat="1" applyFont="1"/>
    <xf numFmtId="165" fontId="0" fillId="0" borderId="0" xfId="0" applyNumberFormat="1"/>
    <xf numFmtId="43" fontId="0" fillId="0" borderId="0" xfId="0" applyNumberFormat="1"/>
    <xf numFmtId="175" fontId="0" fillId="0" borderId="0" xfId="0" applyNumberFormat="1"/>
    <xf numFmtId="164" fontId="0" fillId="0" borderId="5" xfId="0" applyNumberFormat="1" applyBorder="1"/>
    <xf numFmtId="43" fontId="1" fillId="0" borderId="0" xfId="0" applyNumberFormat="1" applyFont="1"/>
    <xf numFmtId="0" fontId="0" fillId="0" borderId="0" xfId="0" applyAlignment="1">
      <alignment wrapText="1"/>
    </xf>
    <xf numFmtId="0" fontId="13" fillId="0" borderId="0" xfId="0" applyFont="1"/>
    <xf numFmtId="164" fontId="13" fillId="0" borderId="0" xfId="1" applyNumberFormat="1" applyFont="1"/>
    <xf numFmtId="174" fontId="13" fillId="0" borderId="0" xfId="0" applyNumberFormat="1" applyFont="1"/>
    <xf numFmtId="174" fontId="13" fillId="0" borderId="0" xfId="1" applyNumberFormat="1" applyFont="1" applyFill="1"/>
    <xf numFmtId="174" fontId="13" fillId="0" borderId="0" xfId="1" applyNumberFormat="1" applyFont="1"/>
    <xf numFmtId="0" fontId="1" fillId="3" borderId="6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1" fillId="3" borderId="6" xfId="0" applyFont="1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7" fillId="14" borderId="23" xfId="0" applyFont="1" applyFill="1" applyBorder="1" applyAlignment="1">
      <alignment horizontal="left" vertical="center"/>
    </xf>
    <xf numFmtId="0" fontId="7" fillId="14" borderId="24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6" fillId="13" borderId="0" xfId="0" applyFont="1" applyFill="1" applyAlignment="1">
      <alignment horizontal="center" vertical="top" wrapText="1" readingOrder="1"/>
    </xf>
    <xf numFmtId="0" fontId="8" fillId="0" borderId="23" xfId="0" applyFont="1" applyBorder="1" applyAlignment="1">
      <alignment horizontal="left" vertical="center"/>
    </xf>
    <xf numFmtId="0" fontId="9" fillId="0" borderId="24" xfId="0" applyFont="1" applyBorder="1"/>
    <xf numFmtId="9" fontId="5" fillId="0" borderId="25" xfId="2" applyFont="1" applyBorder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/>
    <xf numFmtId="9" fontId="5" fillId="0" borderId="26" xfId="2" applyFont="1" applyBorder="1" applyAlignment="1">
      <alignment horizontal="center" vertical="center" wrapText="1"/>
    </xf>
    <xf numFmtId="9" fontId="5" fillId="0" borderId="27" xfId="2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9" fontId="5" fillId="0" borderId="0" xfId="2" applyFont="1" applyAlignment="1">
      <alignment horizontal="center" vertical="top" wrapText="1"/>
    </xf>
    <xf numFmtId="9" fontId="5" fillId="0" borderId="0" xfId="2" applyFont="1" applyAlignment="1">
      <alignment horizontal="center" vertical="top"/>
    </xf>
    <xf numFmtId="0" fontId="6" fillId="11" borderId="0" xfId="0" applyFont="1" applyFill="1" applyAlignment="1">
      <alignment horizontal="center" vertical="top" wrapText="1"/>
    </xf>
    <xf numFmtId="0" fontId="6" fillId="12" borderId="0" xfId="0" applyFont="1" applyFill="1" applyAlignment="1">
      <alignment horizontal="center" vertical="top" wrapText="1" readingOrder="1"/>
    </xf>
    <xf numFmtId="0" fontId="6" fillId="3" borderId="0" xfId="0" applyFont="1" applyFill="1" applyAlignment="1">
      <alignment horizontal="center" vertical="top" wrapText="1"/>
    </xf>
    <xf numFmtId="0" fontId="6" fillId="8" borderId="0" xfId="0" applyFont="1" applyFill="1" applyAlignment="1">
      <alignment horizontal="center" vertical="top" wrapText="1" readingOrder="1"/>
    </xf>
    <xf numFmtId="0" fontId="7" fillId="9" borderId="0" xfId="0" applyFont="1" applyFill="1" applyAlignment="1">
      <alignment horizontal="center" vertical="top" wrapText="1" readingOrder="1"/>
    </xf>
    <xf numFmtId="0" fontId="7" fillId="10" borderId="0" xfId="0" applyFont="1" applyFill="1" applyAlignment="1">
      <alignment horizontal="center" vertical="top" wrapText="1" readingOrder="1"/>
    </xf>
  </cellXfs>
  <cellStyles count="6">
    <cellStyle name="$" xfId="4" xr:uid="{025EB83E-1BEF-4EB3-921B-BF8F20F89A7F}"/>
    <cellStyle name="Comma" xfId="1" builtinId="3"/>
    <cellStyle name="Comma 2" xfId="5" xr:uid="{D624E2F7-8F81-473D-BA27-EF8CDD7589EB}"/>
    <cellStyle name="Currency 2" xfId="3" xr:uid="{EFF33B3F-6E9A-4638-8B9F-735B59B52D70}"/>
    <cellStyle name="Normal" xfId="0" builtinId="0"/>
    <cellStyle name="Percent" xfId="2" builtinId="5"/>
  </cellStyles>
  <dxfs count="6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1F7EE"/>
      <color rgb="FFE3EFDE"/>
      <color rgb="FFD5E7CD"/>
      <color rgb="FFB5D4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0586700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190500"/>
          <a:ext cx="20586700" cy="1502812"/>
        </a:xfrm>
        <a:prstGeom prst="rect">
          <a:avLst/>
        </a:prstGeom>
      </xdr:spPr>
    </xdr:pic>
    <xdr:clientData/>
  </xdr:oneCellAnchor>
  <xdr:twoCellAnchor>
    <xdr:from>
      <xdr:col>1</xdr:col>
      <xdr:colOff>138027</xdr:colOff>
      <xdr:row>1</xdr:row>
      <xdr:rowOff>149273</xdr:rowOff>
    </xdr:from>
    <xdr:to>
      <xdr:col>15</xdr:col>
      <xdr:colOff>38100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15827" y="339773"/>
          <a:ext cx="8231273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2011</a:t>
          </a:r>
          <a:r>
            <a:rPr lang="en-US" sz="21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Verified LDC CDM Program Results Persistence Report</a:t>
          </a:r>
        </a:p>
        <a:p>
          <a:r>
            <a:rPr lang="en-US" sz="15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Net Verified Annual Peak Demand and Energy Savings at the End-User Level</a:t>
          </a:r>
          <a:endParaRPr lang="en-US" sz="15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69</xdr:col>
      <xdr:colOff>177800</xdr:colOff>
      <xdr:row>1</xdr:row>
      <xdr:rowOff>190500</xdr:rowOff>
    </xdr:from>
    <xdr:to>
      <xdr:col>76</xdr:col>
      <xdr:colOff>39581</xdr:colOff>
      <xdr:row>1</xdr:row>
      <xdr:rowOff>1104944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0" y="381000"/>
          <a:ext cx="1982681" cy="914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0586700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90500"/>
          <a:ext cx="20586700" cy="1502812"/>
        </a:xfrm>
        <a:prstGeom prst="rect">
          <a:avLst/>
        </a:prstGeom>
      </xdr:spPr>
    </xdr:pic>
    <xdr:clientData/>
  </xdr:oneCellAnchor>
  <xdr:twoCellAnchor>
    <xdr:from>
      <xdr:col>1</xdr:col>
      <xdr:colOff>138027</xdr:colOff>
      <xdr:row>1</xdr:row>
      <xdr:rowOff>149273</xdr:rowOff>
    </xdr:from>
    <xdr:to>
      <xdr:col>15</xdr:col>
      <xdr:colOff>36427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15827" y="339773"/>
          <a:ext cx="8229600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2012</a:t>
          </a:r>
          <a:r>
            <a:rPr lang="en-US" sz="21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Verified LDC CDM Program Results Persistence Report</a:t>
          </a:r>
        </a:p>
        <a:p>
          <a:r>
            <a:rPr lang="en-US" sz="15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Net Verified Annual Peak Demand and Energy Savings at the End-User Level</a:t>
          </a:r>
          <a:endParaRPr lang="en-US" sz="15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69</xdr:col>
      <xdr:colOff>177800</xdr:colOff>
      <xdr:row>1</xdr:row>
      <xdr:rowOff>190500</xdr:rowOff>
    </xdr:from>
    <xdr:to>
      <xdr:col>78</xdr:col>
      <xdr:colOff>1481</xdr:colOff>
      <xdr:row>1</xdr:row>
      <xdr:rowOff>1104944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0" y="381000"/>
          <a:ext cx="1982681" cy="9144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0586700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800" y="190500"/>
          <a:ext cx="20586700" cy="1502812"/>
        </a:xfrm>
        <a:prstGeom prst="rect">
          <a:avLst/>
        </a:prstGeom>
      </xdr:spPr>
    </xdr:pic>
    <xdr:clientData/>
  </xdr:oneCellAnchor>
  <xdr:twoCellAnchor>
    <xdr:from>
      <xdr:col>1</xdr:col>
      <xdr:colOff>138027</xdr:colOff>
      <xdr:row>1</xdr:row>
      <xdr:rowOff>149273</xdr:rowOff>
    </xdr:from>
    <xdr:to>
      <xdr:col>15</xdr:col>
      <xdr:colOff>36427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5827" y="339773"/>
          <a:ext cx="8229600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2013</a:t>
          </a:r>
          <a:r>
            <a:rPr lang="en-US" sz="21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Verified LDC CDM Program Results Persistence Report</a:t>
          </a:r>
        </a:p>
        <a:p>
          <a:r>
            <a:rPr lang="en-US" sz="15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Net Verified Annual Peak Demand and Energy Savings at the End-User Level</a:t>
          </a:r>
          <a:endParaRPr lang="en-US" sz="15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69</xdr:col>
      <xdr:colOff>177801</xdr:colOff>
      <xdr:row>1</xdr:row>
      <xdr:rowOff>190500</xdr:rowOff>
    </xdr:from>
    <xdr:to>
      <xdr:col>76</xdr:col>
      <xdr:colOff>68157</xdr:colOff>
      <xdr:row>1</xdr:row>
      <xdr:rowOff>1104944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1" y="381000"/>
          <a:ext cx="1982681" cy="9144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0586700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90500"/>
          <a:ext cx="20586700" cy="1502812"/>
        </a:xfrm>
        <a:prstGeom prst="rect">
          <a:avLst/>
        </a:prstGeom>
      </xdr:spPr>
    </xdr:pic>
    <xdr:clientData/>
  </xdr:oneCellAnchor>
  <xdr:twoCellAnchor>
    <xdr:from>
      <xdr:col>1</xdr:col>
      <xdr:colOff>138027</xdr:colOff>
      <xdr:row>1</xdr:row>
      <xdr:rowOff>149273</xdr:rowOff>
    </xdr:from>
    <xdr:to>
      <xdr:col>15</xdr:col>
      <xdr:colOff>36427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15827" y="339773"/>
          <a:ext cx="8229600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2014</a:t>
          </a:r>
          <a:r>
            <a:rPr lang="en-US" sz="21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Verified LDC CDM Program Results Persistence Report</a:t>
          </a:r>
        </a:p>
        <a:p>
          <a:r>
            <a:rPr lang="en-US" sz="15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Net Verified Annual Peak Demand and Energy Savings at the End-User Level</a:t>
          </a:r>
          <a:endParaRPr lang="en-US" sz="15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69</xdr:col>
      <xdr:colOff>177800</xdr:colOff>
      <xdr:row>1</xdr:row>
      <xdr:rowOff>190500</xdr:rowOff>
    </xdr:from>
    <xdr:to>
      <xdr:col>74</xdr:col>
      <xdr:colOff>201506</xdr:colOff>
      <xdr:row>1</xdr:row>
      <xdr:rowOff>1104944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3400" y="381000"/>
          <a:ext cx="1982681" cy="9144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408400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800" y="190500"/>
          <a:ext cx="16408400" cy="1502812"/>
        </a:xfrm>
        <a:prstGeom prst="rect">
          <a:avLst/>
        </a:prstGeom>
      </xdr:spPr>
    </xdr:pic>
    <xdr:clientData/>
  </xdr:oneCellAnchor>
  <xdr:twoCellAnchor>
    <xdr:from>
      <xdr:col>1</xdr:col>
      <xdr:colOff>138026</xdr:colOff>
      <xdr:row>1</xdr:row>
      <xdr:rowOff>149273</xdr:rowOff>
    </xdr:from>
    <xdr:to>
      <xdr:col>18</xdr:col>
      <xdr:colOff>176126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15826" y="339773"/>
          <a:ext cx="8229600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100" b="1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2015</a:t>
          </a:r>
          <a:r>
            <a:rPr lang="en-US" sz="2100" b="1" baseline="0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2100" b="1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Verified LDC CDM Program Results Persistence Report</a:t>
          </a:r>
          <a:endParaRPr lang="en-CA" sz="2100">
            <a:solidFill>
              <a:schemeClr val="bg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500" b="1" baseline="0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Net Verified Annual Peak Demand and Energy Savings at the End-User Level</a:t>
          </a:r>
          <a:endParaRPr lang="en-CA" sz="1500">
            <a:solidFill>
              <a:schemeClr val="bg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56</xdr:col>
      <xdr:colOff>152400</xdr:colOff>
      <xdr:row>1</xdr:row>
      <xdr:rowOff>190500</xdr:rowOff>
    </xdr:from>
    <xdr:to>
      <xdr:col>60</xdr:col>
      <xdr:colOff>103081</xdr:colOff>
      <xdr:row>1</xdr:row>
      <xdr:rowOff>1104944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6200" y="381000"/>
          <a:ext cx="1982681" cy="914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9F19-E943-4673-9935-C0653211185F}">
  <sheetPr>
    <tabColor theme="9" tint="0.79998168889431442"/>
  </sheetPr>
  <dimension ref="A1:R52"/>
  <sheetViews>
    <sheetView topLeftCell="A40" workbookViewId="0">
      <selection activeCell="L50" sqref="L50"/>
    </sheetView>
  </sheetViews>
  <sheetFormatPr defaultRowHeight="14.5"/>
  <cols>
    <col min="1" max="1" width="10.6328125" bestFit="1" customWidth="1"/>
    <col min="5" max="7" width="11.26953125" bestFit="1" customWidth="1"/>
    <col min="8" max="8" width="12.6328125" bestFit="1" customWidth="1"/>
    <col min="9" max="9" width="11.1796875" bestFit="1" customWidth="1"/>
    <col min="10" max="12" width="12.6328125" bestFit="1" customWidth="1"/>
    <col min="13" max="13" width="10.1796875" bestFit="1" customWidth="1"/>
    <col min="15" max="15" width="11.08984375" bestFit="1" customWidth="1"/>
  </cols>
  <sheetData>
    <row r="1" spans="2:13">
      <c r="B1" s="94" t="s">
        <v>104</v>
      </c>
      <c r="C1" s="93" t="s">
        <v>106</v>
      </c>
      <c r="E1">
        <v>2011</v>
      </c>
      <c r="F1">
        <f>E1+1</f>
        <v>2012</v>
      </c>
      <c r="G1">
        <f t="shared" ref="G1:M1" si="0">F1+1</f>
        <v>2013</v>
      </c>
      <c r="H1">
        <f t="shared" si="0"/>
        <v>2014</v>
      </c>
      <c r="I1">
        <f t="shared" si="0"/>
        <v>2015</v>
      </c>
      <c r="J1">
        <f t="shared" si="0"/>
        <v>2016</v>
      </c>
      <c r="K1">
        <f t="shared" si="0"/>
        <v>2017</v>
      </c>
      <c r="L1">
        <f t="shared" si="0"/>
        <v>2018</v>
      </c>
      <c r="M1">
        <f t="shared" si="0"/>
        <v>2019</v>
      </c>
    </row>
    <row r="2" spans="2:13">
      <c r="B2" s="93" t="s">
        <v>103</v>
      </c>
      <c r="C2" s="93" t="s">
        <v>103</v>
      </c>
    </row>
    <row r="3" spans="2:13">
      <c r="B3">
        <v>2011</v>
      </c>
      <c r="C3">
        <v>2011</v>
      </c>
      <c r="E3" s="78">
        <f>'2011 Results Persistence'!AX20</f>
        <v>481705.420694703</v>
      </c>
      <c r="F3" s="75">
        <f>'2011 Results Persistence'!AY20</f>
        <v>481705.420694703</v>
      </c>
      <c r="G3" s="75">
        <f>'2011 Results Persistence'!AZ20</f>
        <v>481705.420694703</v>
      </c>
      <c r="H3" s="75">
        <f>'2011 Results Persistence'!BA20</f>
        <v>431405.60168954334</v>
      </c>
      <c r="I3" s="75">
        <f>'2011 Results Persistence'!BB20</f>
        <v>421821.27878305432</v>
      </c>
      <c r="J3" s="75">
        <f>'2011 Results Persistence'!BC20</f>
        <v>393255.47838623554</v>
      </c>
      <c r="K3" s="75">
        <f>'2011 Results Persistence'!BD20</f>
        <v>327890.87473229808</v>
      </c>
      <c r="L3" s="75">
        <f>'2011 Results Persistence'!BE20</f>
        <v>327737.24858242343</v>
      </c>
      <c r="M3" s="75">
        <f>'2011 Results Persistence'!BF20</f>
        <v>336721.62992207729</v>
      </c>
    </row>
    <row r="4" spans="2:13">
      <c r="B4">
        <v>2011</v>
      </c>
      <c r="C4">
        <v>2012</v>
      </c>
      <c r="E4" s="75">
        <f>'2011 Results Persistence'!AX21</f>
        <v>0</v>
      </c>
      <c r="F4" s="78">
        <f>'2011 Results Persistence'!AY21</f>
        <v>0</v>
      </c>
      <c r="G4" s="75">
        <f>'2011 Results Persistence'!AZ21</f>
        <v>0</v>
      </c>
      <c r="H4" s="75">
        <f>'2011 Results Persistence'!BA21</f>
        <v>0</v>
      </c>
      <c r="I4" s="75">
        <f>'2011 Results Persistence'!BB21</f>
        <v>0</v>
      </c>
      <c r="J4" s="75">
        <f>'2011 Results Persistence'!BC21</f>
        <v>0</v>
      </c>
      <c r="K4" s="75">
        <f>'2011 Results Persistence'!BD21</f>
        <v>0</v>
      </c>
      <c r="L4" s="75">
        <f>'2011 Results Persistence'!BE21</f>
        <v>0</v>
      </c>
      <c r="M4" s="75">
        <f>'2011 Results Persistence'!BF21</f>
        <v>0</v>
      </c>
    </row>
    <row r="5" spans="2:13">
      <c r="B5">
        <v>2011</v>
      </c>
      <c r="C5">
        <v>2013</v>
      </c>
      <c r="E5" s="75">
        <f>'2011 Results Persistence'!AX22</f>
        <v>0</v>
      </c>
      <c r="F5" s="75">
        <f>'2011 Results Persistence'!AY22</f>
        <v>0</v>
      </c>
      <c r="G5" s="78">
        <f>'2011 Results Persistence'!AZ22</f>
        <v>0</v>
      </c>
      <c r="H5" s="75">
        <f>'2011 Results Persistence'!BA22</f>
        <v>0</v>
      </c>
      <c r="I5" s="75">
        <f>'2011 Results Persistence'!BB22</f>
        <v>0</v>
      </c>
      <c r="J5" s="75">
        <f>'2011 Results Persistence'!BC22</f>
        <v>0</v>
      </c>
      <c r="K5" s="75">
        <f>'2011 Results Persistence'!BD22</f>
        <v>0</v>
      </c>
      <c r="L5" s="75">
        <f>'2011 Results Persistence'!BE22</f>
        <v>0</v>
      </c>
      <c r="M5" s="75">
        <f>'2011 Results Persistence'!BF22</f>
        <v>0</v>
      </c>
    </row>
    <row r="6" spans="2:13">
      <c r="B6">
        <v>2011</v>
      </c>
      <c r="C6">
        <v>2014</v>
      </c>
      <c r="E6" s="75">
        <f>'2011 Results Persistence'!AX23</f>
        <v>0</v>
      </c>
      <c r="F6" s="75">
        <f>'2011 Results Persistence'!AY23</f>
        <v>0</v>
      </c>
      <c r="G6" s="75">
        <f>'2011 Results Persistence'!AZ23</f>
        <v>0</v>
      </c>
      <c r="H6" s="78">
        <f>'2011 Results Persistence'!BA23</f>
        <v>0</v>
      </c>
      <c r="I6" s="75">
        <f>'2011 Results Persistence'!BB23</f>
        <v>0</v>
      </c>
      <c r="J6" s="75">
        <f>'2011 Results Persistence'!BC23</f>
        <v>0</v>
      </c>
      <c r="K6" s="75">
        <f>'2011 Results Persistence'!BD23</f>
        <v>0</v>
      </c>
      <c r="L6" s="75">
        <f>'2011 Results Persistence'!BE23</f>
        <v>0</v>
      </c>
      <c r="M6" s="75">
        <f>'2011 Results Persistence'!BF23</f>
        <v>0</v>
      </c>
    </row>
    <row r="7" spans="2:13">
      <c r="E7" s="75"/>
      <c r="F7" s="75"/>
      <c r="G7" s="75"/>
      <c r="H7" s="75"/>
      <c r="I7" s="75"/>
      <c r="J7" s="75"/>
      <c r="K7" s="75"/>
      <c r="L7" s="75"/>
      <c r="M7" s="75"/>
    </row>
    <row r="8" spans="2:13">
      <c r="B8">
        <v>2012</v>
      </c>
      <c r="C8">
        <v>2011</v>
      </c>
      <c r="D8" t="s">
        <v>107</v>
      </c>
      <c r="E8" s="78">
        <f>'2012 Results Persistence'!AX25</f>
        <v>22449.639074907809</v>
      </c>
      <c r="F8" s="75">
        <f>'2012 Results Persistence'!AY25</f>
        <v>22449.639074907809</v>
      </c>
      <c r="G8" s="75">
        <f>'2012 Results Persistence'!AZ25</f>
        <v>22449.639074907809</v>
      </c>
      <c r="H8" s="75">
        <f>'2012 Results Persistence'!BA25</f>
        <v>22449.639074907809</v>
      </c>
      <c r="I8" s="75">
        <f>'2012 Results Persistence'!BB25</f>
        <v>22449.639074907809</v>
      </c>
      <c r="J8" s="75">
        <f>'2012 Results Persistence'!BC25</f>
        <v>22212.829645093632</v>
      </c>
      <c r="K8" s="75">
        <f>'2012 Results Persistence'!BD25</f>
        <v>4298.1158993739409</v>
      </c>
      <c r="L8" s="75">
        <f>'2012 Results Persistence'!BE25</f>
        <v>4297.6609785701403</v>
      </c>
      <c r="M8" s="75">
        <f>'2012 Results Persistence'!BF25</f>
        <v>4297.6609785701403</v>
      </c>
    </row>
    <row r="9" spans="2:13">
      <c r="B9">
        <v>2012</v>
      </c>
      <c r="C9">
        <v>2012</v>
      </c>
      <c r="E9" s="75">
        <f>'2012 Results Persistence'!AX26</f>
        <v>0</v>
      </c>
      <c r="F9" s="78">
        <f>'2012 Results Persistence'!AY26</f>
        <v>446115.39273587539</v>
      </c>
      <c r="G9" s="75">
        <f>'2012 Results Persistence'!AZ26</f>
        <v>446115.39273587539</v>
      </c>
      <c r="H9" s="75">
        <f>'2012 Results Persistence'!BA26</f>
        <v>446115.39273587539</v>
      </c>
      <c r="I9" s="75">
        <f>'2012 Results Persistence'!BB26</f>
        <v>359932.2471525523</v>
      </c>
      <c r="J9" s="75">
        <f>'2012 Results Persistence'!BC26</f>
        <v>273438.01480742998</v>
      </c>
      <c r="K9" s="75">
        <f>'2012 Results Persistence'!BD26</f>
        <v>118741.55457462071</v>
      </c>
      <c r="L9" s="75">
        <f>'2012 Results Persistence'!BE26</f>
        <v>111362.67021456735</v>
      </c>
      <c r="M9" s="75">
        <f>'2012 Results Persistence'!BF26</f>
        <v>111329.40979588301</v>
      </c>
    </row>
    <row r="10" spans="2:13">
      <c r="B10">
        <v>2012</v>
      </c>
      <c r="C10">
        <v>2013</v>
      </c>
      <c r="E10" s="75">
        <f>'2012 Results Persistence'!AX27</f>
        <v>0</v>
      </c>
      <c r="F10" s="75">
        <f>'2012 Results Persistence'!AY27</f>
        <v>0</v>
      </c>
      <c r="G10" s="78">
        <f>'2012 Results Persistence'!AZ27</f>
        <v>0</v>
      </c>
      <c r="H10" s="75">
        <f>'2012 Results Persistence'!BA27</f>
        <v>0</v>
      </c>
      <c r="I10" s="75">
        <f>'2012 Results Persistence'!BB27</f>
        <v>0</v>
      </c>
      <c r="J10" s="75">
        <f>'2012 Results Persistence'!BC27</f>
        <v>0</v>
      </c>
      <c r="K10" s="75">
        <f>'2012 Results Persistence'!BD27</f>
        <v>0</v>
      </c>
      <c r="L10" s="75">
        <f>'2012 Results Persistence'!BE27</f>
        <v>0</v>
      </c>
      <c r="M10" s="75">
        <f>'2012 Results Persistence'!BF27</f>
        <v>0</v>
      </c>
    </row>
    <row r="11" spans="2:13">
      <c r="B11">
        <v>2012</v>
      </c>
      <c r="C11">
        <v>2014</v>
      </c>
      <c r="E11" s="75">
        <f>'2012 Results Persistence'!AX28</f>
        <v>0</v>
      </c>
      <c r="F11" s="75">
        <f>'2012 Results Persistence'!AY28</f>
        <v>0</v>
      </c>
      <c r="G11" s="75">
        <f>'2012 Results Persistence'!AZ28</f>
        <v>0</v>
      </c>
      <c r="H11" s="78">
        <f>'2012 Results Persistence'!BA28</f>
        <v>0</v>
      </c>
      <c r="I11" s="75">
        <f>'2012 Results Persistence'!BB28</f>
        <v>0</v>
      </c>
      <c r="J11" s="75">
        <f>'2012 Results Persistence'!BC28</f>
        <v>0</v>
      </c>
      <c r="K11" s="75">
        <f>'2012 Results Persistence'!BD28</f>
        <v>0</v>
      </c>
      <c r="L11" s="75">
        <f>'2012 Results Persistence'!BE28</f>
        <v>0</v>
      </c>
      <c r="M11" s="75">
        <f>'2012 Results Persistence'!BF28</f>
        <v>0</v>
      </c>
    </row>
    <row r="12" spans="2:13">
      <c r="E12" s="75"/>
      <c r="F12" s="75"/>
      <c r="G12" s="75"/>
      <c r="H12" s="75"/>
      <c r="I12" s="75"/>
      <c r="J12" s="75"/>
      <c r="K12" s="75"/>
      <c r="L12" s="75"/>
      <c r="M12" s="75"/>
    </row>
    <row r="13" spans="2:13">
      <c r="B13">
        <v>2013</v>
      </c>
      <c r="C13">
        <v>2011</v>
      </c>
      <c r="E13" s="78">
        <f>'2013 Results Persistence'!AX23</f>
        <v>0</v>
      </c>
      <c r="F13" s="75">
        <f>'2013 Results Persistence'!AY23</f>
        <v>0</v>
      </c>
      <c r="G13" s="75">
        <f>'2013 Results Persistence'!AZ23</f>
        <v>0</v>
      </c>
      <c r="H13" s="75">
        <f>'2013 Results Persistence'!BA23</f>
        <v>0</v>
      </c>
      <c r="I13" s="75">
        <f>'2013 Results Persistence'!BB23</f>
        <v>0</v>
      </c>
      <c r="J13" s="75">
        <f>'2013 Results Persistence'!BC23</f>
        <v>0</v>
      </c>
      <c r="K13" s="75">
        <f>'2013 Results Persistence'!BD23</f>
        <v>0</v>
      </c>
      <c r="L13" s="75">
        <f>'2013 Results Persistence'!BE23</f>
        <v>0</v>
      </c>
      <c r="M13" s="75">
        <f>'2013 Results Persistence'!BF23</f>
        <v>0</v>
      </c>
    </row>
    <row r="14" spans="2:13">
      <c r="B14">
        <v>2013</v>
      </c>
      <c r="C14">
        <v>2012</v>
      </c>
      <c r="D14" t="s">
        <v>107</v>
      </c>
      <c r="E14" s="75">
        <f>'2013 Results Persistence'!AX24</f>
        <v>0</v>
      </c>
      <c r="F14" s="78">
        <f>'2013 Results Persistence'!AY24</f>
        <v>25185.064091809905</v>
      </c>
      <c r="G14" s="75">
        <f>'2013 Results Persistence'!AZ24</f>
        <v>25185.064091809905</v>
      </c>
      <c r="H14" s="75">
        <f>'2013 Results Persistence'!BA24</f>
        <v>25185.064091809905</v>
      </c>
      <c r="I14" s="75">
        <f>'2013 Results Persistence'!BB24</f>
        <v>25185.064091809905</v>
      </c>
      <c r="J14" s="75">
        <f>'2013 Results Persistence'!BC24</f>
        <v>8.8096292469061677</v>
      </c>
      <c r="K14" s="75">
        <f>'2013 Results Persistence'!BD24</f>
        <v>8.8096292469061677</v>
      </c>
      <c r="L14" s="75">
        <f>'2013 Results Persistence'!BE24</f>
        <v>8.8096292469061677</v>
      </c>
      <c r="M14" s="75">
        <f>'2013 Results Persistence'!BF24</f>
        <v>8.8096292469061677</v>
      </c>
    </row>
    <row r="15" spans="2:13">
      <c r="B15">
        <v>2013</v>
      </c>
      <c r="C15">
        <v>2013</v>
      </c>
      <c r="E15" s="75">
        <f>'2013 Results Persistence'!AX25</f>
        <v>0</v>
      </c>
      <c r="F15" s="75">
        <f>'2013 Results Persistence'!AY25</f>
        <v>0</v>
      </c>
      <c r="G15" s="78">
        <f>'2013 Results Persistence'!AZ25</f>
        <v>646016.13010184362</v>
      </c>
      <c r="H15" s="75">
        <f>'2013 Results Persistence'!BA25</f>
        <v>635530.1056877817</v>
      </c>
      <c r="I15" s="75">
        <f>'2013 Results Persistence'!BB25</f>
        <v>629262.81371816969</v>
      </c>
      <c r="J15" s="75">
        <f>'2013 Results Persistence'!BC25</f>
        <v>544984.23942803766</v>
      </c>
      <c r="K15" s="75">
        <f>'2013 Results Persistence'!BD25</f>
        <v>297757.4381368013</v>
      </c>
      <c r="L15" s="75">
        <f>'2013 Results Persistence'!BE25</f>
        <v>290539.79700350208</v>
      </c>
      <c r="M15" s="75">
        <f>'2013 Results Persistence'!BF25</f>
        <v>290539.79700350208</v>
      </c>
    </row>
    <row r="16" spans="2:13">
      <c r="B16">
        <v>2013</v>
      </c>
      <c r="C16">
        <v>2014</v>
      </c>
      <c r="E16" s="75">
        <f>'2013 Results Persistence'!AX26</f>
        <v>0</v>
      </c>
      <c r="F16" s="75">
        <f>'2013 Results Persistence'!AY26</f>
        <v>0</v>
      </c>
      <c r="G16" s="75">
        <f>'2013 Results Persistence'!AZ26</f>
        <v>0</v>
      </c>
      <c r="H16" s="78">
        <f>'2013 Results Persistence'!BA26</f>
        <v>0</v>
      </c>
      <c r="I16" s="75">
        <f>'2013 Results Persistence'!BB26</f>
        <v>0</v>
      </c>
      <c r="J16" s="75">
        <f>'2013 Results Persistence'!BC26</f>
        <v>0</v>
      </c>
      <c r="K16" s="75">
        <f>'2013 Results Persistence'!BD26</f>
        <v>0</v>
      </c>
      <c r="L16" s="75">
        <f>'2013 Results Persistence'!BE26</f>
        <v>0</v>
      </c>
      <c r="M16" s="75">
        <f>'2013 Results Persistence'!BF26</f>
        <v>0</v>
      </c>
    </row>
    <row r="17" spans="1:13">
      <c r="E17" s="75"/>
      <c r="F17" s="75"/>
      <c r="G17" s="75"/>
      <c r="H17" s="75"/>
      <c r="I17" s="75"/>
      <c r="J17" s="75"/>
      <c r="K17" s="75"/>
      <c r="L17" s="75"/>
      <c r="M17" s="75"/>
    </row>
    <row r="18" spans="1:13">
      <c r="B18">
        <v>2014</v>
      </c>
      <c r="C18">
        <v>2011</v>
      </c>
      <c r="E18" s="78">
        <f>'2014 Results Persistence'!AX29</f>
        <v>0</v>
      </c>
      <c r="F18" s="75">
        <f>'2014 Results Persistence'!AY29</f>
        <v>0</v>
      </c>
      <c r="G18" s="75">
        <f>'2014 Results Persistence'!AZ29</f>
        <v>0</v>
      </c>
      <c r="H18" s="75">
        <f>'2014 Results Persistence'!BA29</f>
        <v>0</v>
      </c>
      <c r="I18" s="75">
        <f>'2014 Results Persistence'!BB29</f>
        <v>0</v>
      </c>
      <c r="J18" s="75">
        <f>'2014 Results Persistence'!BC29</f>
        <v>0</v>
      </c>
      <c r="K18" s="75">
        <f>'2014 Results Persistence'!BD29</f>
        <v>0</v>
      </c>
      <c r="L18" s="75">
        <f>'2014 Results Persistence'!BE29</f>
        <v>0</v>
      </c>
      <c r="M18" s="75">
        <f>'2014 Results Persistence'!BF29</f>
        <v>0</v>
      </c>
    </row>
    <row r="19" spans="1:13">
      <c r="B19">
        <v>2014</v>
      </c>
      <c r="C19">
        <v>2012</v>
      </c>
      <c r="D19" t="s">
        <v>107</v>
      </c>
      <c r="E19" s="75">
        <f>'2014 Results Persistence'!AX30</f>
        <v>0</v>
      </c>
      <c r="F19" s="78">
        <f>'2014 Results Persistence'!AY30</f>
        <v>3416.2390507</v>
      </c>
      <c r="G19" s="75">
        <f>'2014 Results Persistence'!AZ30</f>
        <v>3416.2390507</v>
      </c>
      <c r="H19" s="75">
        <f>'2014 Results Persistence'!BA30</f>
        <v>3416.2390507</v>
      </c>
      <c r="I19" s="75">
        <f>'2014 Results Persistence'!BB30</f>
        <v>3416.2390507</v>
      </c>
      <c r="J19" s="75">
        <f>'2014 Results Persistence'!BC30</f>
        <v>0</v>
      </c>
      <c r="K19" s="75">
        <f>'2014 Results Persistence'!BD30</f>
        <v>0</v>
      </c>
      <c r="L19" s="75">
        <f>'2014 Results Persistence'!BE30</f>
        <v>0</v>
      </c>
      <c r="M19" s="75">
        <f>'2014 Results Persistence'!BF30</f>
        <v>0</v>
      </c>
    </row>
    <row r="20" spans="1:13">
      <c r="B20">
        <v>2014</v>
      </c>
      <c r="C20">
        <v>2013</v>
      </c>
      <c r="D20" t="s">
        <v>107</v>
      </c>
      <c r="E20" s="75">
        <f>'2014 Results Persistence'!AX31</f>
        <v>0</v>
      </c>
      <c r="F20" s="75">
        <f>'2014 Results Persistence'!AY31</f>
        <v>0</v>
      </c>
      <c r="G20" s="78">
        <f>'2014 Results Persistence'!AZ31</f>
        <v>22992.940449809998</v>
      </c>
      <c r="H20" s="75">
        <f>'2014 Results Persistence'!BA31</f>
        <v>22992.940449809998</v>
      </c>
      <c r="I20" s="75">
        <f>'2014 Results Persistence'!BB31</f>
        <v>22991.940449809998</v>
      </c>
      <c r="J20" s="75">
        <f>'2014 Results Persistence'!BC31</f>
        <v>22988.940449809998</v>
      </c>
      <c r="K20" s="75">
        <f>'2014 Results Persistence'!BD31</f>
        <v>22924.670259999999</v>
      </c>
      <c r="L20" s="75">
        <f>'2014 Results Persistence'!BE31</f>
        <v>22924.670259999999</v>
      </c>
      <c r="M20" s="75">
        <f>'2014 Results Persistence'!BF31</f>
        <v>22924.670259999999</v>
      </c>
    </row>
    <row r="21" spans="1:13">
      <c r="B21">
        <v>2014</v>
      </c>
      <c r="C21">
        <v>2014</v>
      </c>
      <c r="E21" s="75">
        <f>'2014 Results Persistence'!AX32</f>
        <v>0</v>
      </c>
      <c r="F21" s="75">
        <f>'2014 Results Persistence'!AY32</f>
        <v>0</v>
      </c>
      <c r="G21" s="75">
        <f>'2014 Results Persistence'!AZ32</f>
        <v>0</v>
      </c>
      <c r="H21" s="78">
        <f>'2014 Results Persistence'!BA32</f>
        <v>1026093.2886203201</v>
      </c>
      <c r="I21" s="75">
        <f>'2014 Results Persistence'!BB32</f>
        <v>994321.3730033203</v>
      </c>
      <c r="J21" s="75">
        <f>'2014 Results Persistence'!BC32</f>
        <v>885898.18701332016</v>
      </c>
      <c r="K21" s="75">
        <f>'2014 Results Persistence'!BD32</f>
        <v>731702.05656672025</v>
      </c>
      <c r="L21" s="75">
        <f>'2014 Results Persistence'!BE32</f>
        <v>725918.89471583895</v>
      </c>
      <c r="M21" s="75">
        <f>'2014 Results Persistence'!BF32</f>
        <v>716525.84064777999</v>
      </c>
    </row>
    <row r="22" spans="1:13">
      <c r="E22" s="75"/>
      <c r="F22" s="75"/>
      <c r="G22" s="75"/>
      <c r="H22" s="75"/>
      <c r="I22" s="75"/>
    </row>
    <row r="23" spans="1:13">
      <c r="B23">
        <v>2019</v>
      </c>
      <c r="C23">
        <v>2015</v>
      </c>
      <c r="I23" s="75">
        <f>'Apr 2019 P&amp;C (LDC Progress tab)'!AV105</f>
        <v>729979.2545518094</v>
      </c>
      <c r="J23" s="75"/>
      <c r="K23" s="75"/>
      <c r="L23" s="75"/>
      <c r="M23" s="75"/>
    </row>
    <row r="24" spans="1:13">
      <c r="B24">
        <v>2019</v>
      </c>
      <c r="C24">
        <v>2016</v>
      </c>
      <c r="I24" s="75"/>
      <c r="J24" s="75">
        <f>'Apr 2019 P&amp;C (LDC Progress tab)'!AZ105</f>
        <v>2003002.9917435164</v>
      </c>
      <c r="K24" s="75"/>
      <c r="L24" s="75"/>
      <c r="M24" s="75"/>
    </row>
    <row r="25" spans="1:13">
      <c r="B25">
        <v>2019</v>
      </c>
      <c r="C25">
        <v>2017</v>
      </c>
      <c r="I25" s="75"/>
      <c r="J25" s="75"/>
      <c r="K25" s="75">
        <f>'Apr 2019 P&amp;C (LDC Progress tab)'!BC105</f>
        <v>1687549.6286473682</v>
      </c>
      <c r="L25" s="75"/>
      <c r="M25" s="75"/>
    </row>
    <row r="26" spans="1:13">
      <c r="B26">
        <v>2019</v>
      </c>
      <c r="C26">
        <v>2018</v>
      </c>
      <c r="I26" s="75"/>
      <c r="J26" s="75"/>
      <c r="K26" s="75"/>
      <c r="L26" s="75">
        <f>'Apr 2019 P&amp;C (LDC Progress tab)'!BD105</f>
        <v>1474962.7574181452</v>
      </c>
      <c r="M26" s="75"/>
    </row>
    <row r="27" spans="1:13">
      <c r="B27">
        <v>2019</v>
      </c>
      <c r="C27">
        <v>2019</v>
      </c>
      <c r="I27" s="75"/>
      <c r="J27" s="75"/>
      <c r="K27" s="75"/>
      <c r="L27" s="75"/>
      <c r="M27" s="75">
        <f>'Apr 2019 P&amp;C (LDC Progress tab)'!BQ105</f>
        <v>23198.033608083679</v>
      </c>
    </row>
    <row r="30" spans="1:13">
      <c r="A30" s="86" t="s">
        <v>102</v>
      </c>
      <c r="B30" s="80">
        <v>2011</v>
      </c>
      <c r="C30" s="80"/>
      <c r="D30" s="80"/>
      <c r="E30" s="91">
        <f>E3+E8+E13+E18</f>
        <v>504155.05976961082</v>
      </c>
      <c r="F30" s="81"/>
      <c r="G30" s="81"/>
      <c r="H30" s="81"/>
      <c r="I30" s="80"/>
      <c r="J30" s="80"/>
      <c r="K30" s="80"/>
      <c r="L30" s="80"/>
      <c r="M30" s="87"/>
    </row>
    <row r="31" spans="1:13">
      <c r="A31" s="95" t="s">
        <v>105</v>
      </c>
      <c r="B31">
        <f>B30+1</f>
        <v>2012</v>
      </c>
      <c r="E31" s="83"/>
      <c r="F31" s="92">
        <f>F4+F9+F14+F19</f>
        <v>474716.69587838528</v>
      </c>
      <c r="G31" s="83"/>
      <c r="H31" s="83"/>
      <c r="M31" s="84"/>
    </row>
    <row r="32" spans="1:13">
      <c r="A32" s="82"/>
      <c r="B32">
        <f t="shared" ref="B32:B39" si="1">B31+1</f>
        <v>2013</v>
      </c>
      <c r="E32" s="83"/>
      <c r="F32" s="83"/>
      <c r="G32" s="92">
        <f>G5+G10+G15+G20</f>
        <v>669009.07055165363</v>
      </c>
      <c r="H32" s="83"/>
      <c r="M32" s="84"/>
    </row>
    <row r="33" spans="1:18">
      <c r="A33" s="82"/>
      <c r="B33">
        <f t="shared" si="1"/>
        <v>2014</v>
      </c>
      <c r="E33" s="83"/>
      <c r="F33" s="83"/>
      <c r="G33" s="83"/>
      <c r="H33" s="92">
        <f>H6+H11+H16+H21</f>
        <v>1026093.2886203201</v>
      </c>
      <c r="M33" s="84"/>
    </row>
    <row r="34" spans="1:18">
      <c r="A34" s="82"/>
      <c r="B34">
        <f t="shared" si="1"/>
        <v>2015</v>
      </c>
      <c r="I34" s="76">
        <f>I23</f>
        <v>729979.2545518094</v>
      </c>
      <c r="M34" s="84"/>
    </row>
    <row r="35" spans="1:18">
      <c r="A35" s="82"/>
      <c r="B35">
        <f t="shared" si="1"/>
        <v>2016</v>
      </c>
      <c r="J35" s="76">
        <f>J24</f>
        <v>2003002.9917435164</v>
      </c>
      <c r="M35" s="84"/>
    </row>
    <row r="36" spans="1:18">
      <c r="A36" s="82"/>
      <c r="B36">
        <f t="shared" si="1"/>
        <v>2017</v>
      </c>
      <c r="K36" s="76">
        <f>K25</f>
        <v>1687549.6286473682</v>
      </c>
      <c r="M36" s="84"/>
    </row>
    <row r="37" spans="1:18">
      <c r="A37" s="82"/>
      <c r="B37">
        <f t="shared" si="1"/>
        <v>2018</v>
      </c>
      <c r="L37" s="76">
        <f>L26</f>
        <v>1474962.7574181452</v>
      </c>
      <c r="M37" s="84"/>
    </row>
    <row r="38" spans="1:18">
      <c r="A38" s="82"/>
      <c r="B38">
        <f t="shared" si="1"/>
        <v>2019</v>
      </c>
      <c r="M38" s="257">
        <f>M27</f>
        <v>23198.033608083679</v>
      </c>
    </row>
    <row r="39" spans="1:18">
      <c r="A39" s="82"/>
      <c r="B39">
        <f t="shared" si="1"/>
        <v>2020</v>
      </c>
      <c r="M39" s="84"/>
    </row>
    <row r="40" spans="1:18">
      <c r="A40" s="82"/>
      <c r="M40" s="84"/>
    </row>
    <row r="41" spans="1:18">
      <c r="A41" s="85"/>
      <c r="B41" s="88" t="s">
        <v>11</v>
      </c>
      <c r="C41" s="88"/>
      <c r="D41" s="88"/>
      <c r="E41" s="89">
        <f>SUM(E30:E39)</f>
        <v>504155.05976961082</v>
      </c>
      <c r="F41" s="89">
        <f t="shared" ref="F41:M41" si="2">SUM(F30:F39)</f>
        <v>474716.69587838528</v>
      </c>
      <c r="G41" s="89">
        <f t="shared" si="2"/>
        <v>669009.07055165363</v>
      </c>
      <c r="H41" s="89">
        <f t="shared" si="2"/>
        <v>1026093.2886203201</v>
      </c>
      <c r="I41" s="89">
        <f t="shared" si="2"/>
        <v>729979.2545518094</v>
      </c>
      <c r="J41" s="89">
        <f t="shared" si="2"/>
        <v>2003002.9917435164</v>
      </c>
      <c r="K41" s="89">
        <f t="shared" si="2"/>
        <v>1687549.6286473682</v>
      </c>
      <c r="L41" s="89">
        <f t="shared" si="2"/>
        <v>1474962.7574181452</v>
      </c>
      <c r="M41" s="90">
        <f t="shared" si="2"/>
        <v>23198.033608083679</v>
      </c>
    </row>
    <row r="44" spans="1:18">
      <c r="A44" t="s">
        <v>250</v>
      </c>
      <c r="E44" s="77">
        <f>'Load Forecast (CDM tab)'!I3</f>
        <v>504155.05976961076</v>
      </c>
      <c r="F44" s="77">
        <f>'Load Forecast (CDM tab)'!I19</f>
        <v>474716.69587838528</v>
      </c>
      <c r="G44" s="77">
        <f>'Load Forecast (CDM tab)'!I34</f>
        <v>669009.07055165374</v>
      </c>
      <c r="H44" s="77">
        <f>'Load Forecast (CDM tab)'!I48</f>
        <v>1026093.2886203201</v>
      </c>
      <c r="I44" s="77">
        <f>'Load Forecast (CDM tab)'!I61</f>
        <v>729981</v>
      </c>
      <c r="J44" s="77">
        <f>'Load Forecast (CDM tab)'!I73</f>
        <v>2003003.0000000002</v>
      </c>
      <c r="K44" s="77">
        <f>'Load Forecast (CDM tab)'!I84</f>
        <v>1687549.6835134136</v>
      </c>
      <c r="L44" s="77">
        <f>'Load Forecast (CDM tab)'!I94</f>
        <v>1191802.6529909018</v>
      </c>
      <c r="M44" s="77">
        <f>'Load Forecast (CDM tab)'!I103</f>
        <v>23198.033608083679</v>
      </c>
      <c r="Q44" s="79" t="s">
        <v>242</v>
      </c>
    </row>
    <row r="45" spans="1:18">
      <c r="Q45" s="93">
        <v>2015</v>
      </c>
    </row>
    <row r="46" spans="1:18">
      <c r="A46" t="s">
        <v>239</v>
      </c>
      <c r="E46" s="76">
        <f>E44-E41</f>
        <v>0</v>
      </c>
      <c r="F46" s="76">
        <f t="shared" ref="F46:M46" si="3">F44-F41</f>
        <v>0</v>
      </c>
      <c r="G46" s="76">
        <f t="shared" si="3"/>
        <v>0</v>
      </c>
      <c r="H46" s="76">
        <f t="shared" si="3"/>
        <v>0</v>
      </c>
      <c r="I46" s="255">
        <f t="shared" si="3"/>
        <v>1.7454481906024739</v>
      </c>
      <c r="J46" s="76">
        <f t="shared" si="3"/>
        <v>8.2564838230609894E-3</v>
      </c>
      <c r="K46" s="76">
        <f t="shared" si="3"/>
        <v>5.4866045480594039E-2</v>
      </c>
      <c r="L46" s="76">
        <f t="shared" si="3"/>
        <v>-283160.10442724335</v>
      </c>
      <c r="M46" s="76">
        <f t="shared" si="3"/>
        <v>0</v>
      </c>
      <c r="Q46" s="77">
        <f>'2015 Results Persistence'!AO36</f>
        <v>567895</v>
      </c>
      <c r="R46" t="s">
        <v>240</v>
      </c>
    </row>
    <row r="47" spans="1:18">
      <c r="Q47" s="75">
        <f>'Apr 2019 P&amp;C (LDC Progress tab)'!AR105</f>
        <v>567893.76562948409</v>
      </c>
      <c r="R47" t="s">
        <v>241</v>
      </c>
    </row>
    <row r="48" spans="1:18">
      <c r="B48">
        <v>2015</v>
      </c>
      <c r="D48" t="s">
        <v>242</v>
      </c>
      <c r="I48" s="256">
        <f>Q48</f>
        <v>-1.2343705159146339</v>
      </c>
      <c r="Q48" s="258">
        <f>Q47-Q46</f>
        <v>-1.2343705159146339</v>
      </c>
      <c r="R48" t="s">
        <v>239</v>
      </c>
    </row>
    <row r="49" spans="1:13">
      <c r="B49">
        <v>2018</v>
      </c>
      <c r="D49" s="77" t="str">
        <f>'Apr 2019 P&amp;C (LDC Progress tab)'!C18</f>
        <v>Save on Energy Small Business Lighting Program</v>
      </c>
      <c r="L49" s="75">
        <f>'Apr 2019 P&amp;C (LDC Progress tab)'!BD18</f>
        <v>220383.24562724301</v>
      </c>
    </row>
    <row r="50" spans="1:13">
      <c r="B50">
        <v>2018</v>
      </c>
      <c r="D50" s="77" t="str">
        <f>'Apr 2019 P&amp;C (LDC Progress tab)'!C36</f>
        <v>Instant Savings Program</v>
      </c>
      <c r="L50" s="75">
        <f>'Apr 2019 P&amp;C (LDC Progress tab)'!BD36</f>
        <v>62776.858800000344</v>
      </c>
    </row>
    <row r="52" spans="1:13">
      <c r="A52" t="s">
        <v>251</v>
      </c>
      <c r="E52" s="76">
        <f t="shared" ref="E52:K52" si="4">SUM(E46:E50)</f>
        <v>0</v>
      </c>
      <c r="F52" s="76">
        <f t="shared" si="4"/>
        <v>0</v>
      </c>
      <c r="G52" s="76">
        <f t="shared" si="4"/>
        <v>0</v>
      </c>
      <c r="H52" s="76">
        <f t="shared" si="4"/>
        <v>0</v>
      </c>
      <c r="I52" s="254">
        <f t="shared" si="4"/>
        <v>0.51107767468784004</v>
      </c>
      <c r="J52" s="76">
        <f t="shared" si="4"/>
        <v>8.2564838230609894E-3</v>
      </c>
      <c r="K52" s="76">
        <f t="shared" si="4"/>
        <v>5.4866045480594039E-2</v>
      </c>
      <c r="L52" s="76">
        <f>SUM(L46:L50)</f>
        <v>0</v>
      </c>
      <c r="M52" s="76">
        <f>SUM(M46:M50)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B28"/>
  <sheetViews>
    <sheetView zoomScale="75" zoomScaleNormal="75" workbookViewId="0">
      <pane ySplit="6" topLeftCell="A7" activePane="bottomLeft" state="frozen"/>
      <selection pane="bottomLeft" activeCell="AY20" sqref="AX20:AY24"/>
    </sheetView>
  </sheetViews>
  <sheetFormatPr defaultColWidth="9.1796875" defaultRowHeight="14.5"/>
  <cols>
    <col min="1" max="2" width="2.7265625" style="3" customWidth="1"/>
    <col min="3" max="3" width="4.7265625" style="3" customWidth="1"/>
    <col min="4" max="5" width="9.1796875" style="3"/>
    <col min="6" max="6" width="9.26953125" style="3" customWidth="1"/>
    <col min="7" max="7" width="4.7265625" style="3" customWidth="1"/>
    <col min="8" max="8" width="6.7265625" style="3" customWidth="1"/>
    <col min="9" max="9" width="12.7265625" style="3" customWidth="1"/>
    <col min="10" max="10" width="16.7265625" style="3" customWidth="1"/>
    <col min="11" max="11" width="13.7265625" style="3" customWidth="1"/>
    <col min="12" max="13" width="6.7265625" style="3" customWidth="1"/>
    <col min="14" max="14" width="9.1796875" style="3"/>
    <col min="15" max="15" width="12.7265625" style="3" customWidth="1"/>
    <col min="16" max="16" width="9.1796875" style="3"/>
    <col min="17" max="17" width="8.7265625" style="3" customWidth="1"/>
    <col min="18" max="18" width="1.1796875" style="3" customWidth="1"/>
    <col min="19" max="19" width="8.453125" style="3" customWidth="1"/>
    <col min="20" max="21" width="4.7265625" style="3" customWidth="1"/>
    <col min="22" max="29" width="3.54296875" style="3" customWidth="1"/>
    <col min="30" max="48" width="3.26953125" style="3" customWidth="1"/>
    <col min="49" max="49" width="1.1796875" style="3" customWidth="1"/>
    <col min="50" max="50" width="10.36328125" style="3" customWidth="1"/>
    <col min="51" max="60" width="9.36328125" style="3" bestFit="1" customWidth="1"/>
    <col min="61" max="61" width="8.26953125" style="3" bestFit="1" customWidth="1"/>
    <col min="62" max="64" width="7.1796875" style="3" bestFit="1" customWidth="1"/>
    <col min="65" max="68" width="6.453125" style="3" customWidth="1"/>
    <col min="69" max="75" width="4.7265625" style="3" customWidth="1"/>
    <col min="76" max="79" width="3.26953125" style="3" customWidth="1"/>
    <col min="80" max="81" width="2.7265625" style="3" customWidth="1"/>
    <col min="82" max="16384" width="9.1796875" style="3"/>
  </cols>
  <sheetData>
    <row r="2" spans="2:80" ht="120" customHeigh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1"/>
    </row>
    <row r="3" spans="2:80" ht="22.5" customHeight="1">
      <c r="B3" s="2"/>
      <c r="C3" s="1" t="s">
        <v>31</v>
      </c>
      <c r="D3" s="3" t="s">
        <v>50</v>
      </c>
      <c r="CB3" s="12"/>
    </row>
    <row r="4" spans="2:80" ht="45" customHeight="1">
      <c r="B4" s="2"/>
      <c r="C4" s="265" t="s">
        <v>0</v>
      </c>
      <c r="D4" s="265" t="s">
        <v>34</v>
      </c>
      <c r="E4" s="265" t="s">
        <v>12</v>
      </c>
      <c r="F4" s="265" t="s">
        <v>35</v>
      </c>
      <c r="G4" s="265" t="s">
        <v>36</v>
      </c>
      <c r="H4" s="265" t="s">
        <v>37</v>
      </c>
      <c r="I4" s="265" t="s">
        <v>38</v>
      </c>
      <c r="J4" s="265" t="s">
        <v>39</v>
      </c>
      <c r="K4" s="265" t="s">
        <v>40</v>
      </c>
      <c r="L4" s="265" t="s">
        <v>41</v>
      </c>
      <c r="M4" s="265" t="s">
        <v>42</v>
      </c>
      <c r="N4" s="265" t="s">
        <v>43</v>
      </c>
      <c r="O4" s="265" t="s">
        <v>44</v>
      </c>
      <c r="P4" s="265" t="s">
        <v>45</v>
      </c>
      <c r="Q4" s="265" t="s">
        <v>46</v>
      </c>
      <c r="S4" s="4" t="s">
        <v>2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4"/>
      <c r="AX4" s="4" t="s">
        <v>1</v>
      </c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4"/>
      <c r="CB4" s="12"/>
    </row>
    <row r="5" spans="2:80" ht="45" customHeight="1">
      <c r="B5" s="2"/>
      <c r="C5" s="265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S5" s="35">
        <v>2011</v>
      </c>
      <c r="T5" s="35">
        <v>2012</v>
      </c>
      <c r="U5" s="35">
        <v>2013</v>
      </c>
      <c r="V5" s="35">
        <v>2014</v>
      </c>
      <c r="W5" s="35">
        <v>2015</v>
      </c>
      <c r="X5" s="35">
        <v>2016</v>
      </c>
      <c r="Y5" s="35">
        <v>2017</v>
      </c>
      <c r="Z5" s="35">
        <v>2018</v>
      </c>
      <c r="AA5" s="35">
        <v>2019</v>
      </c>
      <c r="AB5" s="35">
        <v>2020</v>
      </c>
      <c r="AC5" s="35">
        <v>2021</v>
      </c>
      <c r="AD5" s="35">
        <v>2022</v>
      </c>
      <c r="AE5" s="35">
        <v>2023</v>
      </c>
      <c r="AF5" s="35">
        <v>2024</v>
      </c>
      <c r="AG5" s="35">
        <v>2025</v>
      </c>
      <c r="AH5" s="35">
        <v>2026</v>
      </c>
      <c r="AI5" s="35">
        <v>2027</v>
      </c>
      <c r="AJ5" s="35">
        <v>2028</v>
      </c>
      <c r="AK5" s="35">
        <v>2029</v>
      </c>
      <c r="AL5" s="35">
        <v>2030</v>
      </c>
      <c r="AM5" s="35">
        <v>2031</v>
      </c>
      <c r="AN5" s="35">
        <v>2032</v>
      </c>
      <c r="AO5" s="35">
        <v>2033</v>
      </c>
      <c r="AP5" s="35">
        <v>2034</v>
      </c>
      <c r="AQ5" s="35">
        <v>2035</v>
      </c>
      <c r="AR5" s="35">
        <v>2036</v>
      </c>
      <c r="AS5" s="35">
        <v>2037</v>
      </c>
      <c r="AT5" s="35">
        <v>2038</v>
      </c>
      <c r="AU5" s="35">
        <v>2039</v>
      </c>
      <c r="AV5" s="35">
        <v>2040</v>
      </c>
      <c r="AX5" s="35">
        <v>2011</v>
      </c>
      <c r="AY5" s="35">
        <v>2012</v>
      </c>
      <c r="AZ5" s="35">
        <v>2013</v>
      </c>
      <c r="BA5" s="35">
        <v>2014</v>
      </c>
      <c r="BB5" s="35">
        <v>2015</v>
      </c>
      <c r="BC5" s="35">
        <v>2016</v>
      </c>
      <c r="BD5" s="35">
        <v>2017</v>
      </c>
      <c r="BE5" s="35">
        <v>2018</v>
      </c>
      <c r="BF5" s="35">
        <v>2019</v>
      </c>
      <c r="BG5" s="35">
        <v>2020</v>
      </c>
      <c r="BH5" s="35">
        <v>2021</v>
      </c>
      <c r="BI5" s="35">
        <v>2022</v>
      </c>
      <c r="BJ5" s="35">
        <v>2023</v>
      </c>
      <c r="BK5" s="35">
        <v>2024</v>
      </c>
      <c r="BL5" s="35">
        <v>2025</v>
      </c>
      <c r="BM5" s="35">
        <v>2026</v>
      </c>
      <c r="BN5" s="35">
        <v>2027</v>
      </c>
      <c r="BO5" s="35">
        <v>2028</v>
      </c>
      <c r="BP5" s="35">
        <v>2029</v>
      </c>
      <c r="BQ5" s="35">
        <v>2030</v>
      </c>
      <c r="BR5" s="35">
        <v>2031</v>
      </c>
      <c r="BS5" s="35">
        <v>2032</v>
      </c>
      <c r="BT5" s="35">
        <v>2033</v>
      </c>
      <c r="BU5" s="35">
        <v>2034</v>
      </c>
      <c r="BV5" s="35">
        <v>2035</v>
      </c>
      <c r="BW5" s="35">
        <v>2036</v>
      </c>
      <c r="BX5" s="35">
        <v>2037</v>
      </c>
      <c r="BY5" s="35">
        <v>2038</v>
      </c>
      <c r="BZ5" s="35">
        <v>2039</v>
      </c>
      <c r="CA5" s="35">
        <v>2040</v>
      </c>
      <c r="CB5" s="12"/>
    </row>
    <row r="6" spans="2:80" s="6" customFormat="1" ht="4.5">
      <c r="B6" s="5"/>
      <c r="CB6" s="7"/>
    </row>
    <row r="7" spans="2:80">
      <c r="B7" s="2"/>
      <c r="C7" s="15">
        <f t="shared" ref="C7:C15" si="0">C6+1</f>
        <v>1</v>
      </c>
      <c r="D7" s="59" t="s">
        <v>47</v>
      </c>
      <c r="E7" s="53" t="s">
        <v>48</v>
      </c>
      <c r="F7" s="59" t="s">
        <v>49</v>
      </c>
      <c r="G7" s="53" t="s">
        <v>50</v>
      </c>
      <c r="H7" s="59" t="s">
        <v>51</v>
      </c>
      <c r="I7" s="53" t="s">
        <v>52</v>
      </c>
      <c r="J7" s="59">
        <v>2011</v>
      </c>
      <c r="K7" s="53"/>
      <c r="L7" s="59" t="s">
        <v>53</v>
      </c>
      <c r="M7" s="53" t="s">
        <v>54</v>
      </c>
      <c r="N7" s="59" t="s">
        <v>55</v>
      </c>
      <c r="O7" s="18">
        <v>5.3087162467940523</v>
      </c>
      <c r="P7" s="17">
        <v>1.1504962950653543</v>
      </c>
      <c r="Q7" s="56">
        <v>1599.6351280342208</v>
      </c>
      <c r="S7" s="60">
        <v>0.59292566835453187</v>
      </c>
      <c r="T7" s="18">
        <v>0.59292566835453187</v>
      </c>
      <c r="U7" s="17">
        <v>0.59292566835453187</v>
      </c>
      <c r="V7" s="18">
        <v>0.33097133860021816</v>
      </c>
      <c r="W7" s="17">
        <v>0</v>
      </c>
      <c r="X7" s="18">
        <v>0</v>
      </c>
      <c r="Y7" s="17">
        <v>0</v>
      </c>
      <c r="Z7" s="18">
        <v>0</v>
      </c>
      <c r="AA7" s="17">
        <v>0</v>
      </c>
      <c r="AB7" s="18">
        <v>0</v>
      </c>
      <c r="AC7" s="17">
        <v>0</v>
      </c>
      <c r="AD7" s="18">
        <v>0</v>
      </c>
      <c r="AE7" s="17">
        <v>0</v>
      </c>
      <c r="AF7" s="18">
        <v>0</v>
      </c>
      <c r="AG7" s="17">
        <v>0</v>
      </c>
      <c r="AH7" s="18">
        <v>0</v>
      </c>
      <c r="AI7" s="17">
        <v>0</v>
      </c>
      <c r="AJ7" s="18">
        <v>0</v>
      </c>
      <c r="AK7" s="17">
        <v>0</v>
      </c>
      <c r="AL7" s="18">
        <v>0</v>
      </c>
      <c r="AM7" s="17">
        <v>0</v>
      </c>
      <c r="AN7" s="18">
        <v>0</v>
      </c>
      <c r="AO7" s="17">
        <v>0</v>
      </c>
      <c r="AP7" s="18">
        <v>0</v>
      </c>
      <c r="AQ7" s="17">
        <v>0</v>
      </c>
      <c r="AR7" s="18">
        <v>0</v>
      </c>
      <c r="AS7" s="17">
        <v>0</v>
      </c>
      <c r="AT7" s="18">
        <v>0</v>
      </c>
      <c r="AU7" s="17">
        <v>0</v>
      </c>
      <c r="AV7" s="56">
        <v>0</v>
      </c>
      <c r="AX7" s="60">
        <v>824.39615971053558</v>
      </c>
      <c r="AY7" s="18">
        <v>824.39615971053558</v>
      </c>
      <c r="AZ7" s="17">
        <v>824.39615971053558</v>
      </c>
      <c r="BA7" s="18">
        <v>590.14234240573285</v>
      </c>
      <c r="BB7" s="17">
        <v>0</v>
      </c>
      <c r="BC7" s="18">
        <v>0</v>
      </c>
      <c r="BD7" s="17">
        <v>0</v>
      </c>
      <c r="BE7" s="18">
        <v>0</v>
      </c>
      <c r="BF7" s="17">
        <v>0</v>
      </c>
      <c r="BG7" s="18">
        <v>0</v>
      </c>
      <c r="BH7" s="17">
        <v>0</v>
      </c>
      <c r="BI7" s="18">
        <v>0</v>
      </c>
      <c r="BJ7" s="17">
        <v>0</v>
      </c>
      <c r="BK7" s="18">
        <v>0</v>
      </c>
      <c r="BL7" s="17">
        <v>0</v>
      </c>
      <c r="BM7" s="18">
        <v>0</v>
      </c>
      <c r="BN7" s="17">
        <v>0</v>
      </c>
      <c r="BO7" s="18">
        <v>0</v>
      </c>
      <c r="BP7" s="17">
        <v>0</v>
      </c>
      <c r="BQ7" s="18">
        <v>0</v>
      </c>
      <c r="BR7" s="17">
        <v>0</v>
      </c>
      <c r="BS7" s="18">
        <v>0</v>
      </c>
      <c r="BT7" s="17">
        <v>0</v>
      </c>
      <c r="BU7" s="18">
        <v>0</v>
      </c>
      <c r="BV7" s="17">
        <v>0</v>
      </c>
      <c r="BW7" s="18">
        <v>0</v>
      </c>
      <c r="BX7" s="17">
        <v>0</v>
      </c>
      <c r="BY7" s="18">
        <v>0</v>
      </c>
      <c r="BZ7" s="17">
        <v>0</v>
      </c>
      <c r="CA7" s="56">
        <v>0</v>
      </c>
      <c r="CB7" s="12"/>
    </row>
    <row r="8" spans="2:80">
      <c r="B8" s="2"/>
      <c r="C8" s="34">
        <f t="shared" si="0"/>
        <v>2</v>
      </c>
      <c r="D8" s="61" t="s">
        <v>47</v>
      </c>
      <c r="E8" s="62" t="s">
        <v>48</v>
      </c>
      <c r="F8" s="61" t="s">
        <v>56</v>
      </c>
      <c r="G8" s="62" t="s">
        <v>50</v>
      </c>
      <c r="H8" s="61" t="s">
        <v>51</v>
      </c>
      <c r="I8" s="62" t="s">
        <v>52</v>
      </c>
      <c r="J8" s="61">
        <v>2011</v>
      </c>
      <c r="K8" s="62"/>
      <c r="L8" s="61" t="s">
        <v>53</v>
      </c>
      <c r="M8" s="62" t="s">
        <v>54</v>
      </c>
      <c r="N8" s="61" t="s">
        <v>55</v>
      </c>
      <c r="O8" s="45">
        <v>65.649171879891739</v>
      </c>
      <c r="P8" s="44">
        <v>7.5073541009502662</v>
      </c>
      <c r="Q8" s="63">
        <v>54787.466594750003</v>
      </c>
      <c r="S8" s="64">
        <v>3.8829496823615015</v>
      </c>
      <c r="T8" s="45">
        <v>3.8829496823615015</v>
      </c>
      <c r="U8" s="44">
        <v>3.8829496823615015</v>
      </c>
      <c r="V8" s="45">
        <v>3.7699016599587551</v>
      </c>
      <c r="W8" s="44">
        <v>3.1314371794435849</v>
      </c>
      <c r="X8" s="45">
        <v>0</v>
      </c>
      <c r="Y8" s="44">
        <v>0</v>
      </c>
      <c r="Z8" s="45">
        <v>0</v>
      </c>
      <c r="AA8" s="44">
        <v>0</v>
      </c>
      <c r="AB8" s="45">
        <v>0</v>
      </c>
      <c r="AC8" s="44">
        <v>0</v>
      </c>
      <c r="AD8" s="45">
        <v>0</v>
      </c>
      <c r="AE8" s="44">
        <v>0</v>
      </c>
      <c r="AF8" s="45">
        <v>0</v>
      </c>
      <c r="AG8" s="44">
        <v>0</v>
      </c>
      <c r="AH8" s="45">
        <v>0</v>
      </c>
      <c r="AI8" s="44">
        <v>0</v>
      </c>
      <c r="AJ8" s="45">
        <v>0</v>
      </c>
      <c r="AK8" s="44">
        <v>0</v>
      </c>
      <c r="AL8" s="45">
        <v>0</v>
      </c>
      <c r="AM8" s="44">
        <v>0</v>
      </c>
      <c r="AN8" s="45">
        <v>0</v>
      </c>
      <c r="AO8" s="44">
        <v>0</v>
      </c>
      <c r="AP8" s="45">
        <v>0</v>
      </c>
      <c r="AQ8" s="44">
        <v>0</v>
      </c>
      <c r="AR8" s="45">
        <v>0</v>
      </c>
      <c r="AS8" s="44">
        <v>0</v>
      </c>
      <c r="AT8" s="45">
        <v>0</v>
      </c>
      <c r="AU8" s="44">
        <v>0</v>
      </c>
      <c r="AV8" s="63">
        <v>0</v>
      </c>
      <c r="AX8" s="64">
        <v>28618.459605914679</v>
      </c>
      <c r="AY8" s="45">
        <v>28618.459605914679</v>
      </c>
      <c r="AZ8" s="44">
        <v>28618.459605914679</v>
      </c>
      <c r="BA8" s="45">
        <v>28517.365912172569</v>
      </c>
      <c r="BB8" s="44">
        <v>23816.882936069542</v>
      </c>
      <c r="BC8" s="45">
        <v>0</v>
      </c>
      <c r="BD8" s="44">
        <v>0</v>
      </c>
      <c r="BE8" s="45">
        <v>0</v>
      </c>
      <c r="BF8" s="44">
        <v>0</v>
      </c>
      <c r="BG8" s="45">
        <v>0</v>
      </c>
      <c r="BH8" s="44">
        <v>0</v>
      </c>
      <c r="BI8" s="45">
        <v>0</v>
      </c>
      <c r="BJ8" s="44">
        <v>0</v>
      </c>
      <c r="BK8" s="45">
        <v>0</v>
      </c>
      <c r="BL8" s="44">
        <v>0</v>
      </c>
      <c r="BM8" s="45">
        <v>0</v>
      </c>
      <c r="BN8" s="44">
        <v>0</v>
      </c>
      <c r="BO8" s="45">
        <v>0</v>
      </c>
      <c r="BP8" s="44">
        <v>0</v>
      </c>
      <c r="BQ8" s="45">
        <v>0</v>
      </c>
      <c r="BR8" s="44">
        <v>0</v>
      </c>
      <c r="BS8" s="45">
        <v>0</v>
      </c>
      <c r="BT8" s="44">
        <v>0</v>
      </c>
      <c r="BU8" s="45">
        <v>0</v>
      </c>
      <c r="BV8" s="44">
        <v>0</v>
      </c>
      <c r="BW8" s="45">
        <v>0</v>
      </c>
      <c r="BX8" s="44">
        <v>0</v>
      </c>
      <c r="BY8" s="45">
        <v>0</v>
      </c>
      <c r="BZ8" s="44">
        <v>0</v>
      </c>
      <c r="CA8" s="63">
        <v>0</v>
      </c>
      <c r="CB8" s="12"/>
    </row>
    <row r="9" spans="2:80">
      <c r="B9" s="2"/>
      <c r="C9" s="19">
        <f t="shared" si="0"/>
        <v>3</v>
      </c>
      <c r="D9" s="65" t="s">
        <v>47</v>
      </c>
      <c r="E9" s="54" t="s">
        <v>48</v>
      </c>
      <c r="F9" s="65" t="s">
        <v>57</v>
      </c>
      <c r="G9" s="54" t="s">
        <v>50</v>
      </c>
      <c r="H9" s="65" t="s">
        <v>51</v>
      </c>
      <c r="I9" s="54" t="s">
        <v>52</v>
      </c>
      <c r="J9" s="65">
        <v>2011</v>
      </c>
      <c r="K9" s="54"/>
      <c r="L9" s="65" t="s">
        <v>53</v>
      </c>
      <c r="M9" s="54" t="s">
        <v>54</v>
      </c>
      <c r="N9" s="65" t="s">
        <v>58</v>
      </c>
      <c r="O9" s="22">
        <v>923.77747648399179</v>
      </c>
      <c r="P9" s="21">
        <v>1.5963796266288268</v>
      </c>
      <c r="Q9" s="57">
        <v>28551.098665604306</v>
      </c>
      <c r="S9" s="66">
        <v>1.7847345533881844</v>
      </c>
      <c r="T9" s="22">
        <v>1.7847345533881844</v>
      </c>
      <c r="U9" s="21">
        <v>1.7847345533881844</v>
      </c>
      <c r="V9" s="22">
        <v>1.7847345533881844</v>
      </c>
      <c r="W9" s="21">
        <v>1.6604195776538704</v>
      </c>
      <c r="X9" s="22">
        <v>1.5246107031772356</v>
      </c>
      <c r="Y9" s="21">
        <v>1.2332312813919721</v>
      </c>
      <c r="Z9" s="22">
        <v>1.2252018802407119</v>
      </c>
      <c r="AA9" s="21">
        <v>1.4853257304516609</v>
      </c>
      <c r="AB9" s="22">
        <v>0.70458844850449776</v>
      </c>
      <c r="AC9" s="21">
        <v>0.10019919540787499</v>
      </c>
      <c r="AD9" s="22">
        <v>0.10015751739002697</v>
      </c>
      <c r="AE9" s="21">
        <v>0.10015751739002697</v>
      </c>
      <c r="AF9" s="22">
        <v>9.2963922249994793E-2</v>
      </c>
      <c r="AG9" s="21">
        <v>9.2963922249994793E-2</v>
      </c>
      <c r="AH9" s="22">
        <v>7.8464996569213394E-2</v>
      </c>
      <c r="AI9" s="21">
        <v>0</v>
      </c>
      <c r="AJ9" s="22">
        <v>0</v>
      </c>
      <c r="AK9" s="21">
        <v>0</v>
      </c>
      <c r="AL9" s="22">
        <v>0</v>
      </c>
      <c r="AM9" s="21">
        <v>0</v>
      </c>
      <c r="AN9" s="22">
        <v>0</v>
      </c>
      <c r="AO9" s="21">
        <v>0</v>
      </c>
      <c r="AP9" s="22">
        <v>0</v>
      </c>
      <c r="AQ9" s="21">
        <v>0</v>
      </c>
      <c r="AR9" s="22">
        <v>0</v>
      </c>
      <c r="AS9" s="21">
        <v>0</v>
      </c>
      <c r="AT9" s="22">
        <v>0</v>
      </c>
      <c r="AU9" s="21">
        <v>0</v>
      </c>
      <c r="AV9" s="57">
        <v>0</v>
      </c>
      <c r="AX9" s="66">
        <v>31192.098507151313</v>
      </c>
      <c r="AY9" s="22">
        <v>31192.098507151313</v>
      </c>
      <c r="AZ9" s="21">
        <v>31192.098507151313</v>
      </c>
      <c r="BA9" s="22">
        <v>31192.098507151313</v>
      </c>
      <c r="BB9" s="21">
        <v>28507.280899249028</v>
      </c>
      <c r="BC9" s="22">
        <v>25574.230755044922</v>
      </c>
      <c r="BD9" s="21">
        <v>19281.339672787923</v>
      </c>
      <c r="BE9" s="22">
        <v>19211.00211870288</v>
      </c>
      <c r="BF9" s="21">
        <v>24828.869870809278</v>
      </c>
      <c r="BG9" s="22">
        <v>7967.3679533140266</v>
      </c>
      <c r="BH9" s="21">
        <v>2868.7914375169544</v>
      </c>
      <c r="BI9" s="22">
        <v>2525.3168922872605</v>
      </c>
      <c r="BJ9" s="21">
        <v>2525.3168922872605</v>
      </c>
      <c r="BK9" s="22">
        <v>1865.052592523512</v>
      </c>
      <c r="BL9" s="21">
        <v>1865.052592523512</v>
      </c>
      <c r="BM9" s="22">
        <v>1694.6003741596485</v>
      </c>
      <c r="BN9" s="21">
        <v>0</v>
      </c>
      <c r="BO9" s="22">
        <v>0</v>
      </c>
      <c r="BP9" s="21">
        <v>0</v>
      </c>
      <c r="BQ9" s="22">
        <v>0</v>
      </c>
      <c r="BR9" s="21">
        <v>0</v>
      </c>
      <c r="BS9" s="22">
        <v>0</v>
      </c>
      <c r="BT9" s="21">
        <v>0</v>
      </c>
      <c r="BU9" s="22">
        <v>0</v>
      </c>
      <c r="BV9" s="21">
        <v>0</v>
      </c>
      <c r="BW9" s="22">
        <v>0</v>
      </c>
      <c r="BX9" s="21">
        <v>0</v>
      </c>
      <c r="BY9" s="22">
        <v>0</v>
      </c>
      <c r="BZ9" s="21">
        <v>0</v>
      </c>
      <c r="CA9" s="57">
        <v>0</v>
      </c>
      <c r="CB9" s="12"/>
    </row>
    <row r="10" spans="2:80">
      <c r="B10" s="2"/>
      <c r="C10" s="34">
        <f t="shared" si="0"/>
        <v>4</v>
      </c>
      <c r="D10" s="61" t="s">
        <v>47</v>
      </c>
      <c r="E10" s="62" t="s">
        <v>48</v>
      </c>
      <c r="F10" s="61" t="s">
        <v>59</v>
      </c>
      <c r="G10" s="62" t="s">
        <v>50</v>
      </c>
      <c r="H10" s="61" t="s">
        <v>51</v>
      </c>
      <c r="I10" s="62" t="s">
        <v>52</v>
      </c>
      <c r="J10" s="61">
        <v>2011</v>
      </c>
      <c r="K10" s="62"/>
      <c r="L10" s="61" t="s">
        <v>53</v>
      </c>
      <c r="M10" s="62" t="s">
        <v>54</v>
      </c>
      <c r="N10" s="61" t="s">
        <v>58</v>
      </c>
      <c r="O10" s="45">
        <v>541.41795449874462</v>
      </c>
      <c r="P10" s="44">
        <v>1.1006681035875454</v>
      </c>
      <c r="Q10" s="63">
        <v>18410.580914405931</v>
      </c>
      <c r="S10" s="64">
        <v>1.2419447543425477</v>
      </c>
      <c r="T10" s="45">
        <v>1.2419447543425477</v>
      </c>
      <c r="U10" s="44">
        <v>1.2419447543425477</v>
      </c>
      <c r="V10" s="45">
        <v>1.2419447543425477</v>
      </c>
      <c r="W10" s="44">
        <v>1.1674488649033052</v>
      </c>
      <c r="X10" s="45">
        <v>1.086065243677317</v>
      </c>
      <c r="Y10" s="44">
        <v>0.91490302069319096</v>
      </c>
      <c r="Z10" s="45">
        <v>0.90539519012360314</v>
      </c>
      <c r="AA10" s="44">
        <v>1.0612747007888341</v>
      </c>
      <c r="AB10" s="45">
        <v>0.59341700389048324</v>
      </c>
      <c r="AC10" s="44">
        <v>8.2260553401717673E-2</v>
      </c>
      <c r="AD10" s="45">
        <v>8.2215942668564163E-2</v>
      </c>
      <c r="AE10" s="44">
        <v>8.2215942668564163E-2</v>
      </c>
      <c r="AF10" s="45">
        <v>8.0874540852095139E-2</v>
      </c>
      <c r="AG10" s="44">
        <v>8.0874540852095139E-2</v>
      </c>
      <c r="AH10" s="45">
        <v>7.7309470782114642E-2</v>
      </c>
      <c r="AI10" s="44">
        <v>0</v>
      </c>
      <c r="AJ10" s="45">
        <v>0</v>
      </c>
      <c r="AK10" s="44">
        <v>0</v>
      </c>
      <c r="AL10" s="45">
        <v>0</v>
      </c>
      <c r="AM10" s="44">
        <v>0</v>
      </c>
      <c r="AN10" s="45">
        <v>0</v>
      </c>
      <c r="AO10" s="44">
        <v>0</v>
      </c>
      <c r="AP10" s="45">
        <v>0</v>
      </c>
      <c r="AQ10" s="44">
        <v>0</v>
      </c>
      <c r="AR10" s="45">
        <v>0</v>
      </c>
      <c r="AS10" s="44">
        <v>0</v>
      </c>
      <c r="AT10" s="45">
        <v>0</v>
      </c>
      <c r="AU10" s="44">
        <v>0</v>
      </c>
      <c r="AV10" s="63">
        <v>0</v>
      </c>
      <c r="AX10" s="64">
        <v>20258.327684693882</v>
      </c>
      <c r="AY10" s="45">
        <v>20258.327684693882</v>
      </c>
      <c r="AZ10" s="44">
        <v>20258.327684693882</v>
      </c>
      <c r="BA10" s="45">
        <v>20258.327684693882</v>
      </c>
      <c r="BB10" s="44">
        <v>18649.447704615883</v>
      </c>
      <c r="BC10" s="45">
        <v>16891.814097146402</v>
      </c>
      <c r="BD10" s="44">
        <v>13195.241360345926</v>
      </c>
      <c r="BE10" s="45">
        <v>13111.952764556338</v>
      </c>
      <c r="BF10" s="44">
        <v>16478.466352103816</v>
      </c>
      <c r="BG10" s="45">
        <v>6374.1923078417294</v>
      </c>
      <c r="BH10" s="44">
        <v>2202.3203395580313</v>
      </c>
      <c r="BI10" s="45">
        <v>1834.6768652897431</v>
      </c>
      <c r="BJ10" s="44">
        <v>1834.6768652897431</v>
      </c>
      <c r="BK10" s="45">
        <v>1711.5562678955469</v>
      </c>
      <c r="BL10" s="44">
        <v>1711.5562678955469</v>
      </c>
      <c r="BM10" s="45">
        <v>1669.6446038571364</v>
      </c>
      <c r="BN10" s="44">
        <v>0</v>
      </c>
      <c r="BO10" s="45">
        <v>0</v>
      </c>
      <c r="BP10" s="44">
        <v>0</v>
      </c>
      <c r="BQ10" s="45">
        <v>0</v>
      </c>
      <c r="BR10" s="44">
        <v>0</v>
      </c>
      <c r="BS10" s="45">
        <v>0</v>
      </c>
      <c r="BT10" s="44">
        <v>0</v>
      </c>
      <c r="BU10" s="45">
        <v>0</v>
      </c>
      <c r="BV10" s="44">
        <v>0</v>
      </c>
      <c r="BW10" s="45">
        <v>0</v>
      </c>
      <c r="BX10" s="44">
        <v>0</v>
      </c>
      <c r="BY10" s="45">
        <v>0</v>
      </c>
      <c r="BZ10" s="44">
        <v>0</v>
      </c>
      <c r="CA10" s="63">
        <v>0</v>
      </c>
      <c r="CB10" s="12"/>
    </row>
    <row r="11" spans="2:80">
      <c r="B11" s="2"/>
      <c r="C11" s="19">
        <f t="shared" si="0"/>
        <v>5</v>
      </c>
      <c r="D11" s="65" t="s">
        <v>47</v>
      </c>
      <c r="E11" s="54" t="s">
        <v>48</v>
      </c>
      <c r="F11" s="65" t="s">
        <v>60</v>
      </c>
      <c r="G11" s="54" t="s">
        <v>50</v>
      </c>
      <c r="H11" s="65" t="s">
        <v>51</v>
      </c>
      <c r="I11" s="54" t="s">
        <v>52</v>
      </c>
      <c r="J11" s="65">
        <v>2011</v>
      </c>
      <c r="K11" s="54"/>
      <c r="L11" s="65" t="s">
        <v>53</v>
      </c>
      <c r="M11" s="54" t="s">
        <v>54</v>
      </c>
      <c r="N11" s="65" t="s">
        <v>61</v>
      </c>
      <c r="O11" s="22">
        <v>1.4965854890345618</v>
      </c>
      <c r="P11" s="21">
        <v>0.72725463525658685</v>
      </c>
      <c r="Q11" s="57">
        <v>1370.3309898000505</v>
      </c>
      <c r="S11" s="66">
        <v>0.43723789815697733</v>
      </c>
      <c r="T11" s="22">
        <v>0.43723789815697733</v>
      </c>
      <c r="U11" s="21">
        <v>0.43723789815697733</v>
      </c>
      <c r="V11" s="22">
        <v>0.43723789815697733</v>
      </c>
      <c r="W11" s="21">
        <v>0.43723789815697733</v>
      </c>
      <c r="X11" s="22">
        <v>0.43723789815697733</v>
      </c>
      <c r="Y11" s="21">
        <v>0.43723789815697733</v>
      </c>
      <c r="Z11" s="22">
        <v>0.43723789815697733</v>
      </c>
      <c r="AA11" s="21">
        <v>0.43723789815697733</v>
      </c>
      <c r="AB11" s="22">
        <v>0.43723789815697733</v>
      </c>
      <c r="AC11" s="21">
        <v>0.43723789815697733</v>
      </c>
      <c r="AD11" s="22">
        <v>0.43723789815697733</v>
      </c>
      <c r="AE11" s="21">
        <v>0.43723789815697733</v>
      </c>
      <c r="AF11" s="22">
        <v>0.43723789815697733</v>
      </c>
      <c r="AG11" s="21">
        <v>0.43723789815697733</v>
      </c>
      <c r="AH11" s="22">
        <v>0.43723789815697733</v>
      </c>
      <c r="AI11" s="21">
        <v>0.43723789815697733</v>
      </c>
      <c r="AJ11" s="22">
        <v>0.43723789815697733</v>
      </c>
      <c r="AK11" s="21">
        <v>0.36848377609370608</v>
      </c>
      <c r="AL11" s="22">
        <v>0</v>
      </c>
      <c r="AM11" s="21">
        <v>0</v>
      </c>
      <c r="AN11" s="22">
        <v>0</v>
      </c>
      <c r="AO11" s="21">
        <v>0</v>
      </c>
      <c r="AP11" s="22">
        <v>0</v>
      </c>
      <c r="AQ11" s="21">
        <v>0</v>
      </c>
      <c r="AR11" s="22">
        <v>0</v>
      </c>
      <c r="AS11" s="21">
        <v>0</v>
      </c>
      <c r="AT11" s="22">
        <v>0</v>
      </c>
      <c r="AU11" s="21">
        <v>0</v>
      </c>
      <c r="AV11" s="57">
        <v>0</v>
      </c>
      <c r="AX11" s="66">
        <v>818.67569532333187</v>
      </c>
      <c r="AY11" s="22">
        <v>818.67569532333187</v>
      </c>
      <c r="AZ11" s="21">
        <v>818.67569532333187</v>
      </c>
      <c r="BA11" s="22">
        <v>818.67569532333187</v>
      </c>
      <c r="BB11" s="21">
        <v>818.67569532333187</v>
      </c>
      <c r="BC11" s="22">
        <v>818.67569532333187</v>
      </c>
      <c r="BD11" s="21">
        <v>818.67569532333187</v>
      </c>
      <c r="BE11" s="22">
        <v>818.67569532333187</v>
      </c>
      <c r="BF11" s="21">
        <v>818.67569532333187</v>
      </c>
      <c r="BG11" s="22">
        <v>818.67569532333187</v>
      </c>
      <c r="BH11" s="21">
        <v>818.67569532333187</v>
      </c>
      <c r="BI11" s="22">
        <v>818.67569532333187</v>
      </c>
      <c r="BJ11" s="21">
        <v>818.67569532333187</v>
      </c>
      <c r="BK11" s="22">
        <v>818.67569532333187</v>
      </c>
      <c r="BL11" s="21">
        <v>818.67569532333187</v>
      </c>
      <c r="BM11" s="22">
        <v>818.67569532333187</v>
      </c>
      <c r="BN11" s="21">
        <v>818.67569532333187</v>
      </c>
      <c r="BO11" s="22">
        <v>818.67569532333187</v>
      </c>
      <c r="BP11" s="21">
        <v>757.19022546134261</v>
      </c>
      <c r="BQ11" s="22">
        <v>0</v>
      </c>
      <c r="BR11" s="21">
        <v>0</v>
      </c>
      <c r="BS11" s="22">
        <v>0</v>
      </c>
      <c r="BT11" s="21">
        <v>0</v>
      </c>
      <c r="BU11" s="22">
        <v>0</v>
      </c>
      <c r="BV11" s="21">
        <v>0</v>
      </c>
      <c r="BW11" s="22">
        <v>0</v>
      </c>
      <c r="BX11" s="21">
        <v>0</v>
      </c>
      <c r="BY11" s="22">
        <v>0</v>
      </c>
      <c r="BZ11" s="21">
        <v>0</v>
      </c>
      <c r="CA11" s="57">
        <v>0</v>
      </c>
      <c r="CB11" s="12"/>
    </row>
    <row r="12" spans="2:80">
      <c r="B12" s="2"/>
      <c r="C12" s="34">
        <f t="shared" si="0"/>
        <v>6</v>
      </c>
      <c r="D12" s="61" t="s">
        <v>47</v>
      </c>
      <c r="E12" s="62" t="s">
        <v>48</v>
      </c>
      <c r="F12" s="61" t="s">
        <v>62</v>
      </c>
      <c r="G12" s="62" t="s">
        <v>50</v>
      </c>
      <c r="H12" s="61" t="s">
        <v>51</v>
      </c>
      <c r="I12" s="62" t="s">
        <v>52</v>
      </c>
      <c r="J12" s="61">
        <v>2011</v>
      </c>
      <c r="K12" s="62"/>
      <c r="L12" s="61" t="s">
        <v>53</v>
      </c>
      <c r="M12" s="62" t="s">
        <v>63</v>
      </c>
      <c r="N12" s="61" t="s">
        <v>58</v>
      </c>
      <c r="O12" s="45">
        <v>0</v>
      </c>
      <c r="P12" s="44">
        <v>0</v>
      </c>
      <c r="Q12" s="63">
        <v>0</v>
      </c>
      <c r="S12" s="64">
        <v>0</v>
      </c>
      <c r="T12" s="45">
        <v>0</v>
      </c>
      <c r="U12" s="44">
        <v>0</v>
      </c>
      <c r="V12" s="45">
        <v>0</v>
      </c>
      <c r="W12" s="44">
        <v>0</v>
      </c>
      <c r="X12" s="45">
        <v>0</v>
      </c>
      <c r="Y12" s="44">
        <v>0</v>
      </c>
      <c r="Z12" s="45">
        <v>0</v>
      </c>
      <c r="AA12" s="44">
        <v>0</v>
      </c>
      <c r="AB12" s="45">
        <v>0</v>
      </c>
      <c r="AC12" s="44">
        <v>0</v>
      </c>
      <c r="AD12" s="45">
        <v>0</v>
      </c>
      <c r="AE12" s="44">
        <v>0</v>
      </c>
      <c r="AF12" s="45">
        <v>0</v>
      </c>
      <c r="AG12" s="44">
        <v>0</v>
      </c>
      <c r="AH12" s="45">
        <v>0</v>
      </c>
      <c r="AI12" s="44">
        <v>0</v>
      </c>
      <c r="AJ12" s="45">
        <v>0</v>
      </c>
      <c r="AK12" s="44">
        <v>0</v>
      </c>
      <c r="AL12" s="45">
        <v>0</v>
      </c>
      <c r="AM12" s="44">
        <v>0</v>
      </c>
      <c r="AN12" s="45">
        <v>0</v>
      </c>
      <c r="AO12" s="44">
        <v>0</v>
      </c>
      <c r="AP12" s="45">
        <v>0</v>
      </c>
      <c r="AQ12" s="44">
        <v>0</v>
      </c>
      <c r="AR12" s="45">
        <v>0</v>
      </c>
      <c r="AS12" s="44">
        <v>0</v>
      </c>
      <c r="AT12" s="45">
        <v>0</v>
      </c>
      <c r="AU12" s="44">
        <v>0</v>
      </c>
      <c r="AV12" s="63">
        <v>0</v>
      </c>
      <c r="AX12" s="64">
        <v>0</v>
      </c>
      <c r="AY12" s="45">
        <v>0</v>
      </c>
      <c r="AZ12" s="44">
        <v>0</v>
      </c>
      <c r="BA12" s="45">
        <v>0</v>
      </c>
      <c r="BB12" s="44">
        <v>0</v>
      </c>
      <c r="BC12" s="45">
        <v>0</v>
      </c>
      <c r="BD12" s="44">
        <v>0</v>
      </c>
      <c r="BE12" s="45">
        <v>0</v>
      </c>
      <c r="BF12" s="44">
        <v>0</v>
      </c>
      <c r="BG12" s="45">
        <v>0</v>
      </c>
      <c r="BH12" s="44">
        <v>0</v>
      </c>
      <c r="BI12" s="45">
        <v>0</v>
      </c>
      <c r="BJ12" s="44">
        <v>0</v>
      </c>
      <c r="BK12" s="45">
        <v>0</v>
      </c>
      <c r="BL12" s="44">
        <v>0</v>
      </c>
      <c r="BM12" s="45">
        <v>0</v>
      </c>
      <c r="BN12" s="44">
        <v>0</v>
      </c>
      <c r="BO12" s="45">
        <v>0</v>
      </c>
      <c r="BP12" s="44">
        <v>0</v>
      </c>
      <c r="BQ12" s="45">
        <v>0</v>
      </c>
      <c r="BR12" s="44">
        <v>0</v>
      </c>
      <c r="BS12" s="45">
        <v>0</v>
      </c>
      <c r="BT12" s="44">
        <v>0</v>
      </c>
      <c r="BU12" s="45">
        <v>0</v>
      </c>
      <c r="BV12" s="44">
        <v>0</v>
      </c>
      <c r="BW12" s="45">
        <v>0</v>
      </c>
      <c r="BX12" s="44">
        <v>0</v>
      </c>
      <c r="BY12" s="45">
        <v>0</v>
      </c>
      <c r="BZ12" s="44">
        <v>0</v>
      </c>
      <c r="CA12" s="63">
        <v>0</v>
      </c>
      <c r="CB12" s="12"/>
    </row>
    <row r="13" spans="2:80">
      <c r="B13" s="2"/>
      <c r="C13" s="19">
        <f t="shared" si="0"/>
        <v>7</v>
      </c>
      <c r="D13" s="65" t="s">
        <v>47</v>
      </c>
      <c r="E13" s="54" t="s">
        <v>64</v>
      </c>
      <c r="F13" s="65" t="s">
        <v>65</v>
      </c>
      <c r="G13" s="54" t="s">
        <v>50</v>
      </c>
      <c r="H13" s="65" t="s">
        <v>66</v>
      </c>
      <c r="I13" s="54" t="s">
        <v>52</v>
      </c>
      <c r="J13" s="65">
        <v>2011</v>
      </c>
      <c r="K13" s="54"/>
      <c r="L13" s="65" t="s">
        <v>53</v>
      </c>
      <c r="M13" s="54" t="s">
        <v>54</v>
      </c>
      <c r="N13" s="65" t="s">
        <v>67</v>
      </c>
      <c r="O13" s="22">
        <v>36</v>
      </c>
      <c r="P13" s="21">
        <v>43.51605283090764</v>
      </c>
      <c r="Q13" s="57">
        <v>130695.97784072667</v>
      </c>
      <c r="S13" s="66">
        <v>46.597798943888534</v>
      </c>
      <c r="T13" s="22">
        <v>46.597798943888534</v>
      </c>
      <c r="U13" s="21">
        <v>46.597798943888534</v>
      </c>
      <c r="V13" s="22">
        <v>29.96297001618942</v>
      </c>
      <c r="W13" s="21">
        <v>29.96297001618942</v>
      </c>
      <c r="X13" s="22">
        <v>29.942121012401334</v>
      </c>
      <c r="Y13" s="21">
        <v>6.3309872532007736</v>
      </c>
      <c r="Z13" s="22">
        <v>6.3309872532007736</v>
      </c>
      <c r="AA13" s="21">
        <v>6.3309872532007736</v>
      </c>
      <c r="AB13" s="22">
        <v>6.3309872532007736</v>
      </c>
      <c r="AC13" s="21">
        <v>6.1132297613504383</v>
      </c>
      <c r="AD13" s="22">
        <v>6.1132297613504383</v>
      </c>
      <c r="AE13" s="21">
        <v>0</v>
      </c>
      <c r="AF13" s="22">
        <v>0</v>
      </c>
      <c r="AG13" s="21">
        <v>0</v>
      </c>
      <c r="AH13" s="22">
        <v>0</v>
      </c>
      <c r="AI13" s="21">
        <v>0</v>
      </c>
      <c r="AJ13" s="22">
        <v>0</v>
      </c>
      <c r="AK13" s="21">
        <v>0</v>
      </c>
      <c r="AL13" s="22">
        <v>0</v>
      </c>
      <c r="AM13" s="21">
        <v>0</v>
      </c>
      <c r="AN13" s="22">
        <v>0</v>
      </c>
      <c r="AO13" s="21">
        <v>0</v>
      </c>
      <c r="AP13" s="22">
        <v>0</v>
      </c>
      <c r="AQ13" s="21">
        <v>0</v>
      </c>
      <c r="AR13" s="22">
        <v>0</v>
      </c>
      <c r="AS13" s="21">
        <v>0</v>
      </c>
      <c r="AT13" s="22">
        <v>0</v>
      </c>
      <c r="AU13" s="21">
        <v>0</v>
      </c>
      <c r="AV13" s="57">
        <v>0</v>
      </c>
      <c r="AX13" s="66">
        <v>121356.32838291893</v>
      </c>
      <c r="AY13" s="22">
        <v>121356.32838291893</v>
      </c>
      <c r="AZ13" s="21">
        <v>121356.32838291893</v>
      </c>
      <c r="BA13" s="22">
        <v>71391.8568888062</v>
      </c>
      <c r="BB13" s="21">
        <v>71391.8568888062</v>
      </c>
      <c r="BC13" s="22">
        <v>71333.623179730566</v>
      </c>
      <c r="BD13" s="21">
        <v>15958.483344850572</v>
      </c>
      <c r="BE13" s="22">
        <v>15958.483344850572</v>
      </c>
      <c r="BF13" s="21">
        <v>15958.483344850572</v>
      </c>
      <c r="BG13" s="22">
        <v>15958.483344850572</v>
      </c>
      <c r="BH13" s="21">
        <v>14526.603137237425</v>
      </c>
      <c r="BI13" s="22">
        <v>14526.603137237425</v>
      </c>
      <c r="BJ13" s="21">
        <v>0</v>
      </c>
      <c r="BK13" s="22">
        <v>0</v>
      </c>
      <c r="BL13" s="21">
        <v>0</v>
      </c>
      <c r="BM13" s="22">
        <v>0</v>
      </c>
      <c r="BN13" s="21">
        <v>0</v>
      </c>
      <c r="BO13" s="22">
        <v>0</v>
      </c>
      <c r="BP13" s="21">
        <v>0</v>
      </c>
      <c r="BQ13" s="22">
        <v>0</v>
      </c>
      <c r="BR13" s="21">
        <v>0</v>
      </c>
      <c r="BS13" s="22">
        <v>0</v>
      </c>
      <c r="BT13" s="21">
        <v>0</v>
      </c>
      <c r="BU13" s="22">
        <v>0</v>
      </c>
      <c r="BV13" s="21">
        <v>0</v>
      </c>
      <c r="BW13" s="22">
        <v>0</v>
      </c>
      <c r="BX13" s="21">
        <v>0</v>
      </c>
      <c r="BY13" s="22">
        <v>0</v>
      </c>
      <c r="BZ13" s="21">
        <v>0</v>
      </c>
      <c r="CA13" s="57">
        <v>0</v>
      </c>
      <c r="CB13" s="12"/>
    </row>
    <row r="14" spans="2:80">
      <c r="B14" s="2"/>
      <c r="C14" s="34">
        <f t="shared" si="0"/>
        <v>8</v>
      </c>
      <c r="D14" s="61" t="s">
        <v>47</v>
      </c>
      <c r="E14" s="62" t="s">
        <v>64</v>
      </c>
      <c r="F14" s="61" t="s">
        <v>68</v>
      </c>
      <c r="G14" s="62" t="s">
        <v>50</v>
      </c>
      <c r="H14" s="61" t="s">
        <v>66</v>
      </c>
      <c r="I14" s="62" t="s">
        <v>52</v>
      </c>
      <c r="J14" s="61">
        <v>2011</v>
      </c>
      <c r="K14" s="62"/>
      <c r="L14" s="61" t="s">
        <v>53</v>
      </c>
      <c r="M14" s="62" t="s">
        <v>54</v>
      </c>
      <c r="N14" s="61" t="s">
        <v>67</v>
      </c>
      <c r="O14" s="45">
        <v>2</v>
      </c>
      <c r="P14" s="44">
        <v>62.060629760817235</v>
      </c>
      <c r="Q14" s="63">
        <v>364205.23327146086</v>
      </c>
      <c r="S14" s="64">
        <v>46.416708998182678</v>
      </c>
      <c r="T14" s="45">
        <v>46.416708998182678</v>
      </c>
      <c r="U14" s="44">
        <v>46.416708998182678</v>
      </c>
      <c r="V14" s="45">
        <v>46.416708998182678</v>
      </c>
      <c r="W14" s="44">
        <v>46.416708998182678</v>
      </c>
      <c r="X14" s="45">
        <v>46.416708998182678</v>
      </c>
      <c r="Y14" s="44">
        <v>46.416708998182678</v>
      </c>
      <c r="Z14" s="45">
        <v>46.416708998182678</v>
      </c>
      <c r="AA14" s="44">
        <v>46.416708998182678</v>
      </c>
      <c r="AB14" s="45">
        <v>46.416708998182678</v>
      </c>
      <c r="AC14" s="44">
        <v>46.416708998182678</v>
      </c>
      <c r="AD14" s="45">
        <v>0</v>
      </c>
      <c r="AE14" s="44">
        <v>0</v>
      </c>
      <c r="AF14" s="45">
        <v>0</v>
      </c>
      <c r="AG14" s="44">
        <v>0</v>
      </c>
      <c r="AH14" s="45">
        <v>0</v>
      </c>
      <c r="AI14" s="44">
        <v>0</v>
      </c>
      <c r="AJ14" s="45">
        <v>0</v>
      </c>
      <c r="AK14" s="44">
        <v>0</v>
      </c>
      <c r="AL14" s="45">
        <v>0</v>
      </c>
      <c r="AM14" s="44">
        <v>0</v>
      </c>
      <c r="AN14" s="45">
        <v>0</v>
      </c>
      <c r="AO14" s="44">
        <v>0</v>
      </c>
      <c r="AP14" s="45">
        <v>0</v>
      </c>
      <c r="AQ14" s="44">
        <v>0</v>
      </c>
      <c r="AR14" s="45">
        <v>0</v>
      </c>
      <c r="AS14" s="44">
        <v>0</v>
      </c>
      <c r="AT14" s="45">
        <v>0</v>
      </c>
      <c r="AU14" s="44">
        <v>0</v>
      </c>
      <c r="AV14" s="63">
        <v>0</v>
      </c>
      <c r="AX14" s="64">
        <v>278296.91205879243</v>
      </c>
      <c r="AY14" s="45">
        <v>278296.91205879243</v>
      </c>
      <c r="AZ14" s="44">
        <v>278296.91205879243</v>
      </c>
      <c r="BA14" s="45">
        <v>278296.91205879243</v>
      </c>
      <c r="BB14" s="44">
        <v>278296.91205879243</v>
      </c>
      <c r="BC14" s="45">
        <v>278296.91205879243</v>
      </c>
      <c r="BD14" s="44">
        <v>278296.91205879243</v>
      </c>
      <c r="BE14" s="45">
        <v>278296.91205879243</v>
      </c>
      <c r="BF14" s="44">
        <v>278296.91205879243</v>
      </c>
      <c r="BG14" s="45">
        <v>278296.91205879243</v>
      </c>
      <c r="BH14" s="44">
        <v>278296.91205879243</v>
      </c>
      <c r="BI14" s="45">
        <v>0</v>
      </c>
      <c r="BJ14" s="44">
        <v>0</v>
      </c>
      <c r="BK14" s="45">
        <v>0</v>
      </c>
      <c r="BL14" s="44">
        <v>0</v>
      </c>
      <c r="BM14" s="45">
        <v>0</v>
      </c>
      <c r="BN14" s="44">
        <v>0</v>
      </c>
      <c r="BO14" s="45">
        <v>0</v>
      </c>
      <c r="BP14" s="44">
        <v>0</v>
      </c>
      <c r="BQ14" s="45">
        <v>0</v>
      </c>
      <c r="BR14" s="44">
        <v>0</v>
      </c>
      <c r="BS14" s="45">
        <v>0</v>
      </c>
      <c r="BT14" s="44">
        <v>0</v>
      </c>
      <c r="BU14" s="45">
        <v>0</v>
      </c>
      <c r="BV14" s="44">
        <v>0</v>
      </c>
      <c r="BW14" s="45">
        <v>0</v>
      </c>
      <c r="BX14" s="44">
        <v>0</v>
      </c>
      <c r="BY14" s="45">
        <v>0</v>
      </c>
      <c r="BZ14" s="44">
        <v>0</v>
      </c>
      <c r="CA14" s="63">
        <v>0</v>
      </c>
      <c r="CB14" s="12"/>
    </row>
    <row r="15" spans="2:80">
      <c r="B15" s="2"/>
      <c r="C15" s="24">
        <f t="shared" si="0"/>
        <v>9</v>
      </c>
      <c r="D15" s="67" t="s">
        <v>47</v>
      </c>
      <c r="E15" s="55" t="s">
        <v>69</v>
      </c>
      <c r="F15" s="67" t="s">
        <v>70</v>
      </c>
      <c r="G15" s="55" t="s">
        <v>50</v>
      </c>
      <c r="H15" s="67" t="s">
        <v>66</v>
      </c>
      <c r="I15" s="55" t="s">
        <v>52</v>
      </c>
      <c r="J15" s="67">
        <v>2011</v>
      </c>
      <c r="K15" s="55"/>
      <c r="L15" s="67" t="s">
        <v>53</v>
      </c>
      <c r="M15" s="55" t="s">
        <v>71</v>
      </c>
      <c r="N15" s="67" t="s">
        <v>67</v>
      </c>
      <c r="O15" s="27">
        <v>9.9688063366534319E-4</v>
      </c>
      <c r="P15" s="26">
        <v>0.13248543621412412</v>
      </c>
      <c r="Q15" s="58">
        <v>680.44520039574149</v>
      </c>
      <c r="S15" s="68">
        <v>6.624271810706206E-2</v>
      </c>
      <c r="T15" s="27">
        <v>6.624271810706206E-2</v>
      </c>
      <c r="U15" s="26">
        <v>6.624271810706206E-2</v>
      </c>
      <c r="V15" s="27">
        <v>6.624271810706206E-2</v>
      </c>
      <c r="W15" s="26">
        <v>6.624271810706206E-2</v>
      </c>
      <c r="X15" s="27">
        <v>6.624271810706206E-2</v>
      </c>
      <c r="Y15" s="26">
        <v>6.624271810706206E-2</v>
      </c>
      <c r="Z15" s="27">
        <v>6.624271810706206E-2</v>
      </c>
      <c r="AA15" s="26">
        <v>6.624271810706206E-2</v>
      </c>
      <c r="AB15" s="27">
        <v>6.624271810706206E-2</v>
      </c>
      <c r="AC15" s="26">
        <v>6.624271810706206E-2</v>
      </c>
      <c r="AD15" s="27">
        <v>6.624271810706206E-2</v>
      </c>
      <c r="AE15" s="26">
        <v>6.624271810706206E-2</v>
      </c>
      <c r="AF15" s="27">
        <v>6.624271810706206E-2</v>
      </c>
      <c r="AG15" s="26">
        <v>6.624271810706206E-2</v>
      </c>
      <c r="AH15" s="27">
        <v>6.624271810706206E-2</v>
      </c>
      <c r="AI15" s="26">
        <v>6.624271810706206E-2</v>
      </c>
      <c r="AJ15" s="27">
        <v>6.624271810706206E-2</v>
      </c>
      <c r="AK15" s="26">
        <v>6.624271810706206E-2</v>
      </c>
      <c r="AL15" s="27">
        <v>6.624271810706206E-2</v>
      </c>
      <c r="AM15" s="26">
        <v>6.624271810706206E-2</v>
      </c>
      <c r="AN15" s="27">
        <v>6.624271810706206E-2</v>
      </c>
      <c r="AO15" s="26">
        <v>6.624271810706206E-2</v>
      </c>
      <c r="AP15" s="27">
        <v>6.624271810706206E-2</v>
      </c>
      <c r="AQ15" s="26">
        <v>6.624271810706206E-2</v>
      </c>
      <c r="AR15" s="27">
        <v>6.624271810706206E-2</v>
      </c>
      <c r="AS15" s="26">
        <v>0</v>
      </c>
      <c r="AT15" s="27">
        <v>0</v>
      </c>
      <c r="AU15" s="26">
        <v>0</v>
      </c>
      <c r="AV15" s="58">
        <v>0</v>
      </c>
      <c r="AX15" s="68">
        <v>340.22260019787075</v>
      </c>
      <c r="AY15" s="27">
        <v>340.22260019787075</v>
      </c>
      <c r="AZ15" s="26">
        <v>340.22260019787075</v>
      </c>
      <c r="BA15" s="27">
        <v>340.22260019787075</v>
      </c>
      <c r="BB15" s="26">
        <v>340.22260019787075</v>
      </c>
      <c r="BC15" s="27">
        <v>340.22260019787075</v>
      </c>
      <c r="BD15" s="26">
        <v>340.22260019787075</v>
      </c>
      <c r="BE15" s="27">
        <v>340.22260019787075</v>
      </c>
      <c r="BF15" s="26">
        <v>340.22260019787075</v>
      </c>
      <c r="BG15" s="27">
        <v>340.22260019787075</v>
      </c>
      <c r="BH15" s="26">
        <v>340.22260019787075</v>
      </c>
      <c r="BI15" s="27">
        <v>340.22260019787075</v>
      </c>
      <c r="BJ15" s="26">
        <v>340.22260019787075</v>
      </c>
      <c r="BK15" s="27">
        <v>340.22260019787075</v>
      </c>
      <c r="BL15" s="26">
        <v>340.22260019787075</v>
      </c>
      <c r="BM15" s="27">
        <v>340.22260019787075</v>
      </c>
      <c r="BN15" s="26">
        <v>340.22260019787075</v>
      </c>
      <c r="BO15" s="27">
        <v>340.22260019787075</v>
      </c>
      <c r="BP15" s="26">
        <v>340.22260019787075</v>
      </c>
      <c r="BQ15" s="27">
        <v>340.22260019787075</v>
      </c>
      <c r="BR15" s="26">
        <v>340.22260019787075</v>
      </c>
      <c r="BS15" s="27">
        <v>340.22260019787075</v>
      </c>
      <c r="BT15" s="26">
        <v>340.22260019787075</v>
      </c>
      <c r="BU15" s="27">
        <v>340.22260019787075</v>
      </c>
      <c r="BV15" s="26">
        <v>340.22260019787075</v>
      </c>
      <c r="BW15" s="27">
        <v>340.22260019787075</v>
      </c>
      <c r="BX15" s="26">
        <v>0</v>
      </c>
      <c r="BY15" s="27">
        <v>0</v>
      </c>
      <c r="BZ15" s="26">
        <v>0</v>
      </c>
      <c r="CA15" s="58">
        <v>0</v>
      </c>
      <c r="CB15" s="12"/>
    </row>
    <row r="16" spans="2:80" s="6" customFormat="1" ht="4.5">
      <c r="B16" s="5"/>
      <c r="CB16" s="7"/>
    </row>
    <row r="17" spans="2:80">
      <c r="B17" s="2"/>
      <c r="C17" s="4" t="s">
        <v>11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8">
        <f>SUM(P$7:P15)</f>
        <v>117.79132078942757</v>
      </c>
      <c r="Q17" s="8">
        <f>SUM(Q$7:Q15)</f>
        <v>600300.76860517776</v>
      </c>
      <c r="S17" s="8">
        <f>SUM(S$7:S15)</f>
        <v>101.02054321678202</v>
      </c>
      <c r="T17" s="8">
        <f>SUM(T$7:T15)</f>
        <v>101.02054321678202</v>
      </c>
      <c r="U17" s="8">
        <f>SUM(U$7:U15)</f>
        <v>101.02054321678202</v>
      </c>
      <c r="V17" s="8">
        <f>SUM(V$7:V15)</f>
        <v>84.010711936925844</v>
      </c>
      <c r="W17" s="8">
        <f>SUM(W$7:W15)</f>
        <v>82.842465252636899</v>
      </c>
      <c r="X17" s="8">
        <f>SUM(X$7:X15)</f>
        <v>79.472986573702613</v>
      </c>
      <c r="Y17" s="8">
        <f>SUM(Y$7:Y15)</f>
        <v>55.399311169732655</v>
      </c>
      <c r="Z17" s="8">
        <f>SUM(Z$7:Z15)</f>
        <v>55.381773938011804</v>
      </c>
      <c r="AA17" s="8">
        <f>SUM(AA$7:AA15)</f>
        <v>55.797777298887986</v>
      </c>
      <c r="AB17" s="8">
        <f>SUM(AB$7:AB15)</f>
        <v>54.549182320042476</v>
      </c>
      <c r="AC17" s="8">
        <f>SUM(AC$7:AC15)</f>
        <v>53.215879124606751</v>
      </c>
      <c r="AD17" s="8">
        <f>SUM(AD$7:AD15)</f>
        <v>6.7990838376730682</v>
      </c>
      <c r="AE17" s="8">
        <f>SUM(AE$7:AE15)</f>
        <v>0.68585407632263051</v>
      </c>
      <c r="AF17" s="8">
        <f>SUM(AF$7:AF15)</f>
        <v>0.67731907936612934</v>
      </c>
      <c r="AG17" s="8">
        <f>SUM(AG$7:AG15)</f>
        <v>0.67731907936612934</v>
      </c>
      <c r="AH17" s="8">
        <f>SUM(AH$7:AH15)</f>
        <v>0.65925508361536744</v>
      </c>
      <c r="AI17" s="8">
        <f>SUM(AI$7:AI15)</f>
        <v>0.50348061626403939</v>
      </c>
      <c r="AJ17" s="8">
        <f>SUM(AJ$7:AJ15)</f>
        <v>0.50348061626403939</v>
      </c>
      <c r="AK17" s="8">
        <f>SUM(AK$7:AK15)</f>
        <v>0.43472649420076814</v>
      </c>
      <c r="AL17" s="8">
        <f>SUM(AL$7:AL15)</f>
        <v>6.624271810706206E-2</v>
      </c>
      <c r="AM17" s="8">
        <f>SUM(AM$7:AM15)</f>
        <v>6.624271810706206E-2</v>
      </c>
      <c r="AN17" s="8">
        <f>SUM(AN$7:AN15)</f>
        <v>6.624271810706206E-2</v>
      </c>
      <c r="AO17" s="8">
        <f>SUM(AO$7:AO15)</f>
        <v>6.624271810706206E-2</v>
      </c>
      <c r="AP17" s="8">
        <f>SUM(AP$7:AP15)</f>
        <v>6.624271810706206E-2</v>
      </c>
      <c r="AQ17" s="8">
        <f>SUM(AQ$7:AQ15)</f>
        <v>6.624271810706206E-2</v>
      </c>
      <c r="AR17" s="8">
        <f>SUM(AR$7:AR15)</f>
        <v>6.624271810706206E-2</v>
      </c>
      <c r="AS17" s="8">
        <f>SUM(AS$7:AS15)</f>
        <v>0</v>
      </c>
      <c r="AT17" s="8">
        <f>SUM(AT$7:AT15)</f>
        <v>0</v>
      </c>
      <c r="AU17" s="8">
        <f>SUM(AU$7:AU15)</f>
        <v>0</v>
      </c>
      <c r="AV17" s="8">
        <f>SUM(AV$7:AV15)</f>
        <v>0</v>
      </c>
      <c r="AX17" s="8">
        <f>SUM(AX$7:AX15)</f>
        <v>481705.420694703</v>
      </c>
      <c r="AY17" s="8">
        <f>SUM(AY$7:AY15)</f>
        <v>481705.420694703</v>
      </c>
      <c r="AZ17" s="8">
        <f>SUM(AZ$7:AZ15)</f>
        <v>481705.420694703</v>
      </c>
      <c r="BA17" s="8">
        <f>SUM(BA$7:BA15)</f>
        <v>431405.60168954334</v>
      </c>
      <c r="BB17" s="8">
        <f>SUM(BB$7:BB15)</f>
        <v>421821.27878305432</v>
      </c>
      <c r="BC17" s="8">
        <f>SUM(BC$7:BC15)</f>
        <v>393255.47838623554</v>
      </c>
      <c r="BD17" s="8">
        <f>SUM(BD$7:BD15)</f>
        <v>327890.87473229808</v>
      </c>
      <c r="BE17" s="8">
        <f>SUM(BE$7:BE15)</f>
        <v>327737.24858242343</v>
      </c>
      <c r="BF17" s="8">
        <f>SUM(BF$7:BF15)</f>
        <v>336721.62992207729</v>
      </c>
      <c r="BG17" s="8">
        <f>SUM(BG$7:BG15)</f>
        <v>309755.85396031995</v>
      </c>
      <c r="BH17" s="8">
        <f>SUM(BH$7:BH15)</f>
        <v>299053.52526862605</v>
      </c>
      <c r="BI17" s="8">
        <f>SUM(BI$7:BI15)</f>
        <v>20045.49519033563</v>
      </c>
      <c r="BJ17" s="8">
        <f>SUM(BJ$7:BJ15)</f>
        <v>5518.8920530982059</v>
      </c>
      <c r="BK17" s="8">
        <f>SUM(BK$7:BK15)</f>
        <v>4735.5071559402613</v>
      </c>
      <c r="BL17" s="8">
        <f>SUM(BL$7:BL15)</f>
        <v>4735.5071559402613</v>
      </c>
      <c r="BM17" s="8">
        <f>SUM(BM$7:BM15)</f>
        <v>4523.1432735379876</v>
      </c>
      <c r="BN17" s="8">
        <f>SUM(BN$7:BN15)</f>
        <v>1158.8982955212027</v>
      </c>
      <c r="BO17" s="8">
        <f>SUM(BO$7:BO15)</f>
        <v>1158.8982955212027</v>
      </c>
      <c r="BP17" s="8">
        <f>SUM(BP$7:BP15)</f>
        <v>1097.4128256592135</v>
      </c>
      <c r="BQ17" s="8">
        <f>SUM(BQ$7:BQ15)</f>
        <v>340.22260019787075</v>
      </c>
      <c r="BR17" s="8">
        <f>SUM(BR$7:BR15)</f>
        <v>340.22260019787075</v>
      </c>
      <c r="BS17" s="8">
        <f>SUM(BS$7:BS15)</f>
        <v>340.22260019787075</v>
      </c>
      <c r="BT17" s="8">
        <f>SUM(BT$7:BT15)</f>
        <v>340.22260019787075</v>
      </c>
      <c r="BU17" s="8">
        <f>SUM(BU$7:BU15)</f>
        <v>340.22260019787075</v>
      </c>
      <c r="BV17" s="8">
        <f>SUM(BV$7:BV15)</f>
        <v>340.22260019787075</v>
      </c>
      <c r="BW17" s="8">
        <f>SUM(BW$7:BW15)</f>
        <v>340.22260019787075</v>
      </c>
      <c r="BX17" s="8">
        <f>SUM(BX$7:BX15)</f>
        <v>0</v>
      </c>
      <c r="BY17" s="8">
        <f>SUM(BY$7:BY15)</f>
        <v>0</v>
      </c>
      <c r="BZ17" s="8">
        <f>SUM(BZ$7:BZ15)</f>
        <v>0</v>
      </c>
      <c r="CA17" s="8">
        <f>SUM(CA$7:CA15)</f>
        <v>0</v>
      </c>
      <c r="CB17" s="12"/>
    </row>
    <row r="18" spans="2:80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3"/>
    </row>
    <row r="20" spans="2:80">
      <c r="J20" s="3">
        <v>2011</v>
      </c>
      <c r="AX20" s="74">
        <f>SUMIFS(AX$7:AX$15,$J$7:$J$15,$J20)</f>
        <v>481705.420694703</v>
      </c>
      <c r="AY20" s="74">
        <f>SUMIFS(AY$7:AY$15,$J$7:$J$15,$J20)</f>
        <v>481705.420694703</v>
      </c>
      <c r="AZ20" s="74">
        <f t="shared" ref="AZ20:BL20" si="1">SUMIFS(AZ$7:AZ$15,$J$7:$J$15,$J20)</f>
        <v>481705.420694703</v>
      </c>
      <c r="BA20" s="74">
        <f t="shared" si="1"/>
        <v>431405.60168954334</v>
      </c>
      <c r="BB20" s="74">
        <f t="shared" si="1"/>
        <v>421821.27878305432</v>
      </c>
      <c r="BC20" s="74">
        <f t="shared" si="1"/>
        <v>393255.47838623554</v>
      </c>
      <c r="BD20" s="74">
        <f t="shared" si="1"/>
        <v>327890.87473229808</v>
      </c>
      <c r="BE20" s="74">
        <f t="shared" si="1"/>
        <v>327737.24858242343</v>
      </c>
      <c r="BF20" s="74">
        <f t="shared" si="1"/>
        <v>336721.62992207729</v>
      </c>
      <c r="BG20" s="74">
        <f t="shared" si="1"/>
        <v>309755.85396031995</v>
      </c>
      <c r="BH20" s="74">
        <f t="shared" si="1"/>
        <v>299053.52526862605</v>
      </c>
      <c r="BI20" s="74">
        <f t="shared" si="1"/>
        <v>20045.49519033563</v>
      </c>
      <c r="BJ20" s="74">
        <f t="shared" si="1"/>
        <v>5518.8920530982059</v>
      </c>
      <c r="BK20" s="74">
        <f t="shared" si="1"/>
        <v>4735.5071559402613</v>
      </c>
      <c r="BL20" s="74">
        <f t="shared" si="1"/>
        <v>4735.5071559402613</v>
      </c>
      <c r="BM20" s="74"/>
    </row>
    <row r="21" spans="2:80">
      <c r="J21" s="3">
        <f>J20+1</f>
        <v>2012</v>
      </c>
      <c r="AX21" s="74">
        <f t="shared" ref="AX21:BL24" si="2">SUMIFS(AX$7:AX$15,$J$7:$J$15,$J21)</f>
        <v>0</v>
      </c>
      <c r="AY21" s="74">
        <f t="shared" si="2"/>
        <v>0</v>
      </c>
      <c r="AZ21" s="74">
        <f t="shared" si="2"/>
        <v>0</v>
      </c>
      <c r="BA21" s="74">
        <f t="shared" si="2"/>
        <v>0</v>
      </c>
      <c r="BB21" s="74">
        <f t="shared" si="2"/>
        <v>0</v>
      </c>
      <c r="BC21" s="74">
        <f t="shared" si="2"/>
        <v>0</v>
      </c>
      <c r="BD21" s="74">
        <f t="shared" si="2"/>
        <v>0</v>
      </c>
      <c r="BE21" s="74">
        <f t="shared" si="2"/>
        <v>0</v>
      </c>
      <c r="BF21" s="74">
        <f t="shared" si="2"/>
        <v>0</v>
      </c>
      <c r="BG21" s="74">
        <f t="shared" si="2"/>
        <v>0</v>
      </c>
      <c r="BH21" s="74">
        <f t="shared" si="2"/>
        <v>0</v>
      </c>
      <c r="BI21" s="74">
        <f t="shared" si="2"/>
        <v>0</v>
      </c>
      <c r="BJ21" s="74">
        <f t="shared" si="2"/>
        <v>0</v>
      </c>
      <c r="BK21" s="74">
        <f t="shared" si="2"/>
        <v>0</v>
      </c>
      <c r="BL21" s="74">
        <f t="shared" si="2"/>
        <v>0</v>
      </c>
      <c r="BM21" s="74"/>
    </row>
    <row r="22" spans="2:80">
      <c r="J22" s="3">
        <f t="shared" ref="J22:J24" si="3">J21+1</f>
        <v>2013</v>
      </c>
      <c r="AX22" s="74">
        <f t="shared" si="2"/>
        <v>0</v>
      </c>
      <c r="AY22" s="74">
        <f t="shared" si="2"/>
        <v>0</v>
      </c>
      <c r="AZ22" s="74">
        <f t="shared" si="2"/>
        <v>0</v>
      </c>
      <c r="BA22" s="74">
        <f t="shared" si="2"/>
        <v>0</v>
      </c>
      <c r="BB22" s="74">
        <f t="shared" si="2"/>
        <v>0</v>
      </c>
      <c r="BC22" s="74">
        <f t="shared" si="2"/>
        <v>0</v>
      </c>
      <c r="BD22" s="74">
        <f t="shared" si="2"/>
        <v>0</v>
      </c>
      <c r="BE22" s="74">
        <f t="shared" si="2"/>
        <v>0</v>
      </c>
      <c r="BF22" s="74">
        <f t="shared" si="2"/>
        <v>0</v>
      </c>
      <c r="BG22" s="74">
        <f t="shared" si="2"/>
        <v>0</v>
      </c>
      <c r="BH22" s="74">
        <f t="shared" si="2"/>
        <v>0</v>
      </c>
      <c r="BI22" s="74">
        <f t="shared" si="2"/>
        <v>0</v>
      </c>
      <c r="BJ22" s="74">
        <f t="shared" si="2"/>
        <v>0</v>
      </c>
      <c r="BK22" s="74">
        <f t="shared" si="2"/>
        <v>0</v>
      </c>
      <c r="BL22" s="74">
        <f t="shared" si="2"/>
        <v>0</v>
      </c>
      <c r="BM22" s="74"/>
    </row>
    <row r="23" spans="2:80">
      <c r="J23" s="3">
        <f t="shared" si="3"/>
        <v>2014</v>
      </c>
      <c r="AX23" s="74">
        <f t="shared" si="2"/>
        <v>0</v>
      </c>
      <c r="AY23" s="74">
        <f t="shared" si="2"/>
        <v>0</v>
      </c>
      <c r="AZ23" s="74">
        <f t="shared" si="2"/>
        <v>0</v>
      </c>
      <c r="BA23" s="74">
        <f t="shared" si="2"/>
        <v>0</v>
      </c>
      <c r="BB23" s="74">
        <f t="shared" si="2"/>
        <v>0</v>
      </c>
      <c r="BC23" s="74">
        <f t="shared" si="2"/>
        <v>0</v>
      </c>
      <c r="BD23" s="74">
        <f t="shared" si="2"/>
        <v>0</v>
      </c>
      <c r="BE23" s="74">
        <f t="shared" si="2"/>
        <v>0</v>
      </c>
      <c r="BF23" s="74">
        <f t="shared" si="2"/>
        <v>0</v>
      </c>
      <c r="BG23" s="74">
        <f t="shared" si="2"/>
        <v>0</v>
      </c>
      <c r="BH23" s="74">
        <f t="shared" si="2"/>
        <v>0</v>
      </c>
      <c r="BI23" s="74">
        <f t="shared" si="2"/>
        <v>0</v>
      </c>
      <c r="BJ23" s="74">
        <f t="shared" si="2"/>
        <v>0</v>
      </c>
      <c r="BK23" s="74">
        <f t="shared" si="2"/>
        <v>0</v>
      </c>
      <c r="BL23" s="74">
        <f t="shared" si="2"/>
        <v>0</v>
      </c>
      <c r="BM23" s="74"/>
    </row>
    <row r="24" spans="2:80">
      <c r="J24" s="3">
        <f t="shared" si="3"/>
        <v>2015</v>
      </c>
      <c r="AX24" s="74">
        <f t="shared" si="2"/>
        <v>0</v>
      </c>
      <c r="AY24" s="74">
        <f t="shared" si="2"/>
        <v>0</v>
      </c>
      <c r="AZ24" s="74">
        <f t="shared" si="2"/>
        <v>0</v>
      </c>
      <c r="BA24" s="74">
        <f t="shared" si="2"/>
        <v>0</v>
      </c>
      <c r="BB24" s="74">
        <f t="shared" si="2"/>
        <v>0</v>
      </c>
      <c r="BC24" s="74">
        <f t="shared" si="2"/>
        <v>0</v>
      </c>
      <c r="BD24" s="74">
        <f t="shared" si="2"/>
        <v>0</v>
      </c>
      <c r="BE24" s="74">
        <f t="shared" si="2"/>
        <v>0</v>
      </c>
      <c r="BF24" s="74">
        <f t="shared" si="2"/>
        <v>0</v>
      </c>
      <c r="BG24" s="74">
        <f t="shared" si="2"/>
        <v>0</v>
      </c>
      <c r="BH24" s="74">
        <f t="shared" si="2"/>
        <v>0</v>
      </c>
      <c r="BI24" s="74">
        <f t="shared" si="2"/>
        <v>0</v>
      </c>
      <c r="BJ24" s="74">
        <f t="shared" si="2"/>
        <v>0</v>
      </c>
      <c r="BK24" s="74">
        <f t="shared" si="2"/>
        <v>0</v>
      </c>
      <c r="BL24" s="74">
        <f t="shared" si="2"/>
        <v>0</v>
      </c>
      <c r="BM24" s="74"/>
    </row>
    <row r="25" spans="2:80"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</row>
    <row r="26" spans="2:80"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</row>
    <row r="27" spans="2:80"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</row>
    <row r="28" spans="2:80"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</row>
  </sheetData>
  <mergeCells count="15">
    <mergeCell ref="Q4:Q5"/>
    <mergeCell ref="C4:C5"/>
    <mergeCell ref="D4:D5"/>
    <mergeCell ref="E4:E5"/>
    <mergeCell ref="P4:P5"/>
    <mergeCell ref="I4:I5"/>
    <mergeCell ref="F4:F5"/>
    <mergeCell ref="G4:G5"/>
    <mergeCell ref="H4:H5"/>
    <mergeCell ref="J4:J5"/>
    <mergeCell ref="K4:K5"/>
    <mergeCell ref="L4:L5"/>
    <mergeCell ref="M4:M5"/>
    <mergeCell ref="N4:N5"/>
    <mergeCell ref="O4:O5"/>
  </mergeCells>
  <conditionalFormatting sqref="O7:Q15 S7:AV15 AX7:CA15">
    <cfRule type="cellIs" dxfId="5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CB30"/>
  <sheetViews>
    <sheetView topLeftCell="J1" zoomScale="75" zoomScaleNormal="75" workbookViewId="0">
      <pane ySplit="6" topLeftCell="A7" activePane="bottomLeft" state="frozen"/>
      <selection pane="bottomLeft" activeCell="AX25" sqref="AX25"/>
    </sheetView>
  </sheetViews>
  <sheetFormatPr defaultColWidth="9.1796875" defaultRowHeight="14.5"/>
  <cols>
    <col min="1" max="2" width="2.7265625" style="3" customWidth="1"/>
    <col min="3" max="3" width="4.7265625" style="3" customWidth="1"/>
    <col min="4" max="5" width="9.1796875" style="3"/>
    <col min="6" max="6" width="9.26953125" style="3" customWidth="1"/>
    <col min="7" max="7" width="4.7265625" style="3" customWidth="1"/>
    <col min="8" max="8" width="6.7265625" style="3" customWidth="1"/>
    <col min="9" max="9" width="12.7265625" style="3" customWidth="1"/>
    <col min="10" max="10" width="16.7265625" style="3" customWidth="1"/>
    <col min="11" max="11" width="13.7265625" style="3" customWidth="1"/>
    <col min="12" max="13" width="6.7265625" style="3" customWidth="1"/>
    <col min="14" max="14" width="9.1796875" style="3"/>
    <col min="15" max="15" width="12.7265625" style="3" customWidth="1"/>
    <col min="16" max="16" width="9.1796875" style="3"/>
    <col min="17" max="17" width="8.7265625" style="3" customWidth="1"/>
    <col min="18" max="18" width="1.1796875" style="3" customWidth="1"/>
    <col min="19" max="19" width="3.26953125" style="3" customWidth="1"/>
    <col min="20" max="23" width="4.7265625" style="3" customWidth="1"/>
    <col min="24" max="34" width="3.54296875" style="3" customWidth="1"/>
    <col min="35" max="48" width="3.26953125" style="3" customWidth="1"/>
    <col min="49" max="49" width="1.1796875" style="3" customWidth="1"/>
    <col min="50" max="50" width="10.453125" style="3" customWidth="1"/>
    <col min="51" max="60" width="9.36328125" style="3" bestFit="1" customWidth="1"/>
    <col min="61" max="64" width="8.26953125" style="3" bestFit="1" customWidth="1"/>
    <col min="65" max="65" width="7.54296875" style="3" customWidth="1"/>
    <col min="66" max="70" width="6.453125" style="3" customWidth="1"/>
    <col min="71" max="79" width="3.26953125" style="3" customWidth="1"/>
    <col min="80" max="81" width="2.7265625" style="3" customWidth="1"/>
    <col min="82" max="16384" width="9.1796875" style="3"/>
  </cols>
  <sheetData>
    <row r="2" spans="2:80" ht="120" customHeigh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1"/>
    </row>
    <row r="3" spans="2:80" ht="22.5" customHeight="1">
      <c r="B3" s="2"/>
      <c r="C3" s="1" t="s">
        <v>31</v>
      </c>
      <c r="D3" s="3" t="s">
        <v>50</v>
      </c>
      <c r="CB3" s="12"/>
    </row>
    <row r="4" spans="2:80" ht="45" customHeight="1">
      <c r="B4" s="2"/>
      <c r="C4" s="265" t="s">
        <v>0</v>
      </c>
      <c r="D4" s="265" t="s">
        <v>34</v>
      </c>
      <c r="E4" s="265" t="s">
        <v>12</v>
      </c>
      <c r="F4" s="265" t="s">
        <v>35</v>
      </c>
      <c r="G4" s="265" t="s">
        <v>36</v>
      </c>
      <c r="H4" s="265" t="s">
        <v>37</v>
      </c>
      <c r="I4" s="265" t="s">
        <v>38</v>
      </c>
      <c r="J4" s="265" t="s">
        <v>39</v>
      </c>
      <c r="K4" s="265" t="s">
        <v>40</v>
      </c>
      <c r="L4" s="265" t="s">
        <v>41</v>
      </c>
      <c r="M4" s="265" t="s">
        <v>42</v>
      </c>
      <c r="N4" s="265" t="s">
        <v>43</v>
      </c>
      <c r="O4" s="265" t="s">
        <v>44</v>
      </c>
      <c r="P4" s="265" t="s">
        <v>45</v>
      </c>
      <c r="Q4" s="265" t="s">
        <v>46</v>
      </c>
      <c r="S4" s="4" t="s">
        <v>2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4"/>
      <c r="AX4" s="4" t="s">
        <v>1</v>
      </c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4"/>
      <c r="CB4" s="12"/>
    </row>
    <row r="5" spans="2:80" ht="45" customHeight="1">
      <c r="B5" s="2"/>
      <c r="C5" s="265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S5" s="35">
        <v>2011</v>
      </c>
      <c r="T5" s="35">
        <v>2012</v>
      </c>
      <c r="U5" s="35">
        <v>2013</v>
      </c>
      <c r="V5" s="35">
        <v>2014</v>
      </c>
      <c r="W5" s="35">
        <v>2015</v>
      </c>
      <c r="X5" s="35">
        <v>2016</v>
      </c>
      <c r="Y5" s="35">
        <v>2017</v>
      </c>
      <c r="Z5" s="35">
        <v>2018</v>
      </c>
      <c r="AA5" s="35">
        <v>2019</v>
      </c>
      <c r="AB5" s="35">
        <v>2020</v>
      </c>
      <c r="AC5" s="35">
        <v>2021</v>
      </c>
      <c r="AD5" s="35">
        <v>2022</v>
      </c>
      <c r="AE5" s="35">
        <v>2023</v>
      </c>
      <c r="AF5" s="35">
        <v>2024</v>
      </c>
      <c r="AG5" s="35">
        <v>2025</v>
      </c>
      <c r="AH5" s="35">
        <v>2026</v>
      </c>
      <c r="AI5" s="35">
        <v>2027</v>
      </c>
      <c r="AJ5" s="35">
        <v>2028</v>
      </c>
      <c r="AK5" s="35">
        <v>2029</v>
      </c>
      <c r="AL5" s="35">
        <v>2030</v>
      </c>
      <c r="AM5" s="35">
        <v>2031</v>
      </c>
      <c r="AN5" s="35">
        <v>2032</v>
      </c>
      <c r="AO5" s="35">
        <v>2033</v>
      </c>
      <c r="AP5" s="35">
        <v>2034</v>
      </c>
      <c r="AQ5" s="35">
        <v>2035</v>
      </c>
      <c r="AR5" s="35">
        <v>2036</v>
      </c>
      <c r="AS5" s="35">
        <v>2037</v>
      </c>
      <c r="AT5" s="35">
        <v>2038</v>
      </c>
      <c r="AU5" s="35">
        <v>2039</v>
      </c>
      <c r="AV5" s="35">
        <v>2040</v>
      </c>
      <c r="AX5" s="35">
        <v>2011</v>
      </c>
      <c r="AY5" s="35">
        <v>2012</v>
      </c>
      <c r="AZ5" s="35">
        <v>2013</v>
      </c>
      <c r="BA5" s="35">
        <v>2014</v>
      </c>
      <c r="BB5" s="35">
        <v>2015</v>
      </c>
      <c r="BC5" s="35">
        <v>2016</v>
      </c>
      <c r="BD5" s="35">
        <v>2017</v>
      </c>
      <c r="BE5" s="35">
        <v>2018</v>
      </c>
      <c r="BF5" s="35">
        <v>2019</v>
      </c>
      <c r="BG5" s="35">
        <v>2020</v>
      </c>
      <c r="BH5" s="35">
        <v>2021</v>
      </c>
      <c r="BI5" s="35">
        <v>2022</v>
      </c>
      <c r="BJ5" s="35">
        <v>2023</v>
      </c>
      <c r="BK5" s="35">
        <v>2024</v>
      </c>
      <c r="BL5" s="35">
        <v>2025</v>
      </c>
      <c r="BM5" s="35">
        <v>2026</v>
      </c>
      <c r="BN5" s="35">
        <v>2027</v>
      </c>
      <c r="BO5" s="35">
        <v>2028</v>
      </c>
      <c r="BP5" s="35">
        <v>2029</v>
      </c>
      <c r="BQ5" s="35">
        <v>2030</v>
      </c>
      <c r="BR5" s="35">
        <v>2031</v>
      </c>
      <c r="BS5" s="35">
        <v>2032</v>
      </c>
      <c r="BT5" s="35">
        <v>2033</v>
      </c>
      <c r="BU5" s="35">
        <v>2034</v>
      </c>
      <c r="BV5" s="35">
        <v>2035</v>
      </c>
      <c r="BW5" s="35">
        <v>2036</v>
      </c>
      <c r="BX5" s="35">
        <v>2037</v>
      </c>
      <c r="BY5" s="35">
        <v>2038</v>
      </c>
      <c r="BZ5" s="35">
        <v>2039</v>
      </c>
      <c r="CA5" s="35">
        <v>2040</v>
      </c>
      <c r="CB5" s="12"/>
    </row>
    <row r="6" spans="2:80" s="6" customFormat="1" ht="4.5">
      <c r="B6" s="5"/>
      <c r="CB6" s="7"/>
    </row>
    <row r="7" spans="2:80">
      <c r="B7" s="2"/>
      <c r="C7" s="15">
        <f t="shared" ref="C7:C20" si="0">C6+1</f>
        <v>1</v>
      </c>
      <c r="D7" s="59" t="s">
        <v>47</v>
      </c>
      <c r="E7" s="53" t="s">
        <v>64</v>
      </c>
      <c r="F7" s="59" t="s">
        <v>65</v>
      </c>
      <c r="G7" s="53" t="s">
        <v>50</v>
      </c>
      <c r="H7" s="59" t="s">
        <v>72</v>
      </c>
      <c r="I7" s="53" t="s">
        <v>52</v>
      </c>
      <c r="J7" s="59">
        <v>2012</v>
      </c>
      <c r="K7" s="53"/>
      <c r="L7" s="59" t="s">
        <v>73</v>
      </c>
      <c r="M7" s="53" t="s">
        <v>74</v>
      </c>
      <c r="N7" s="59" t="s">
        <v>67</v>
      </c>
      <c r="O7" s="18">
        <v>97</v>
      </c>
      <c r="P7" s="17">
        <v>164.24362028223476</v>
      </c>
      <c r="Q7" s="56">
        <v>274925.40968341933</v>
      </c>
      <c r="S7" s="60">
        <v>0</v>
      </c>
      <c r="T7" s="18">
        <v>85.279804989231167</v>
      </c>
      <c r="U7" s="17">
        <v>85.279804989231167</v>
      </c>
      <c r="V7" s="18">
        <v>85.279804989231167</v>
      </c>
      <c r="W7" s="17">
        <v>63.836756969699756</v>
      </c>
      <c r="X7" s="18">
        <v>63.836756969699756</v>
      </c>
      <c r="Y7" s="17">
        <v>23.903303686566272</v>
      </c>
      <c r="Z7" s="18">
        <v>23.903303686566272</v>
      </c>
      <c r="AA7" s="17">
        <v>23.903303686566272</v>
      </c>
      <c r="AB7" s="18">
        <v>23.903303686566272</v>
      </c>
      <c r="AC7" s="17">
        <v>23.903303686566272</v>
      </c>
      <c r="AD7" s="18">
        <v>23.118910941323218</v>
      </c>
      <c r="AE7" s="17">
        <v>23.118910941323218</v>
      </c>
      <c r="AF7" s="18">
        <v>0</v>
      </c>
      <c r="AG7" s="17">
        <v>0</v>
      </c>
      <c r="AH7" s="18">
        <v>0</v>
      </c>
      <c r="AI7" s="17">
        <v>0</v>
      </c>
      <c r="AJ7" s="18">
        <v>0</v>
      </c>
      <c r="AK7" s="17">
        <v>0</v>
      </c>
      <c r="AL7" s="18">
        <v>0</v>
      </c>
      <c r="AM7" s="17">
        <v>0</v>
      </c>
      <c r="AN7" s="18">
        <v>0</v>
      </c>
      <c r="AO7" s="17">
        <v>0</v>
      </c>
      <c r="AP7" s="18">
        <v>0</v>
      </c>
      <c r="AQ7" s="17">
        <v>0</v>
      </c>
      <c r="AR7" s="18">
        <v>0</v>
      </c>
      <c r="AS7" s="17">
        <v>0</v>
      </c>
      <c r="AT7" s="18">
        <v>0</v>
      </c>
      <c r="AU7" s="17">
        <v>0</v>
      </c>
      <c r="AV7" s="56">
        <v>0</v>
      </c>
      <c r="AX7" s="60">
        <v>0</v>
      </c>
      <c r="AY7" s="18">
        <v>315820.16315418587</v>
      </c>
      <c r="AZ7" s="17">
        <v>315820.16315418592</v>
      </c>
      <c r="BA7" s="18">
        <v>315820.16315418592</v>
      </c>
      <c r="BB7" s="17">
        <v>229715.07916366626</v>
      </c>
      <c r="BC7" s="18">
        <v>229715.07916366626</v>
      </c>
      <c r="BD7" s="17">
        <v>89527.518413923317</v>
      </c>
      <c r="BE7" s="18">
        <v>89527.518413923317</v>
      </c>
      <c r="BF7" s="17">
        <v>89527.518413923317</v>
      </c>
      <c r="BG7" s="18">
        <v>89527.518413923317</v>
      </c>
      <c r="BH7" s="17">
        <v>89527.518413923317</v>
      </c>
      <c r="BI7" s="18">
        <v>81852.406221574827</v>
      </c>
      <c r="BJ7" s="17">
        <v>81852.406221574827</v>
      </c>
      <c r="BK7" s="18">
        <v>0</v>
      </c>
      <c r="BL7" s="17">
        <v>0</v>
      </c>
      <c r="BM7" s="18">
        <v>0</v>
      </c>
      <c r="BN7" s="17">
        <v>0</v>
      </c>
      <c r="BO7" s="18">
        <v>0</v>
      </c>
      <c r="BP7" s="17">
        <v>0</v>
      </c>
      <c r="BQ7" s="18">
        <v>0</v>
      </c>
      <c r="BR7" s="17">
        <v>0</v>
      </c>
      <c r="BS7" s="18">
        <v>0</v>
      </c>
      <c r="BT7" s="17">
        <v>0</v>
      </c>
      <c r="BU7" s="18">
        <v>0</v>
      </c>
      <c r="BV7" s="17">
        <v>0</v>
      </c>
      <c r="BW7" s="18">
        <v>0</v>
      </c>
      <c r="BX7" s="17">
        <v>0</v>
      </c>
      <c r="BY7" s="18">
        <v>0</v>
      </c>
      <c r="BZ7" s="17">
        <v>0</v>
      </c>
      <c r="CA7" s="56">
        <v>0</v>
      </c>
      <c r="CB7" s="12"/>
    </row>
    <row r="8" spans="2:80">
      <c r="B8" s="2"/>
      <c r="C8" s="34">
        <f t="shared" si="0"/>
        <v>2</v>
      </c>
      <c r="D8" s="61" t="s">
        <v>47</v>
      </c>
      <c r="E8" s="62" t="s">
        <v>64</v>
      </c>
      <c r="F8" s="61" t="s">
        <v>68</v>
      </c>
      <c r="G8" s="62" t="s">
        <v>50</v>
      </c>
      <c r="H8" s="61" t="s">
        <v>72</v>
      </c>
      <c r="I8" s="62" t="s">
        <v>52</v>
      </c>
      <c r="J8" s="61">
        <v>2012</v>
      </c>
      <c r="K8" s="62"/>
      <c r="L8" s="61" t="s">
        <v>73</v>
      </c>
      <c r="M8" s="62" t="s">
        <v>74</v>
      </c>
      <c r="N8" s="61" t="s">
        <v>67</v>
      </c>
      <c r="O8" s="45">
        <v>1</v>
      </c>
      <c r="P8" s="44">
        <v>12.705592973751067</v>
      </c>
      <c r="Q8" s="63">
        <v>8623.497940249119</v>
      </c>
      <c r="S8" s="64">
        <v>0</v>
      </c>
      <c r="T8" s="45">
        <v>9.5530774238729812</v>
      </c>
      <c r="U8" s="44">
        <v>9.5530774238729812</v>
      </c>
      <c r="V8" s="45">
        <v>9.5530774238729812</v>
      </c>
      <c r="W8" s="44">
        <v>9.5530774238729812</v>
      </c>
      <c r="X8" s="45">
        <v>9.5530774238729812</v>
      </c>
      <c r="Y8" s="44">
        <v>9.5530774238729812</v>
      </c>
      <c r="Z8" s="45">
        <v>9.5530774238729812</v>
      </c>
      <c r="AA8" s="44">
        <v>9.5530774238729812</v>
      </c>
      <c r="AB8" s="45">
        <v>9.5530774238729812</v>
      </c>
      <c r="AC8" s="44">
        <v>9.5530774238729812</v>
      </c>
      <c r="AD8" s="45">
        <v>9.5530774238729812</v>
      </c>
      <c r="AE8" s="44">
        <v>9.5530774238729812</v>
      </c>
      <c r="AF8" s="45">
        <v>9.5530774238729812</v>
      </c>
      <c r="AG8" s="44">
        <v>9.5530774238729812</v>
      </c>
      <c r="AH8" s="45">
        <v>9.5530774238729812</v>
      </c>
      <c r="AI8" s="44">
        <v>0</v>
      </c>
      <c r="AJ8" s="45">
        <v>0</v>
      </c>
      <c r="AK8" s="44">
        <v>0</v>
      </c>
      <c r="AL8" s="45">
        <v>0</v>
      </c>
      <c r="AM8" s="44">
        <v>0</v>
      </c>
      <c r="AN8" s="45">
        <v>0</v>
      </c>
      <c r="AO8" s="44">
        <v>0</v>
      </c>
      <c r="AP8" s="45">
        <v>0</v>
      </c>
      <c r="AQ8" s="44">
        <v>0</v>
      </c>
      <c r="AR8" s="45">
        <v>0</v>
      </c>
      <c r="AS8" s="44">
        <v>0</v>
      </c>
      <c r="AT8" s="45">
        <v>0</v>
      </c>
      <c r="AU8" s="44">
        <v>0</v>
      </c>
      <c r="AV8" s="63">
        <v>0</v>
      </c>
      <c r="AX8" s="64">
        <v>0</v>
      </c>
      <c r="AY8" s="45">
        <v>6483.8330377812936</v>
      </c>
      <c r="AZ8" s="44">
        <v>6483.8330377812936</v>
      </c>
      <c r="BA8" s="45">
        <v>6483.8330377812936</v>
      </c>
      <c r="BB8" s="44">
        <v>6483.8330377812936</v>
      </c>
      <c r="BC8" s="45">
        <v>6483.8330377812936</v>
      </c>
      <c r="BD8" s="44">
        <v>6483.8330377812936</v>
      </c>
      <c r="BE8" s="45">
        <v>6483.8330377812936</v>
      </c>
      <c r="BF8" s="44">
        <v>6483.8330377812936</v>
      </c>
      <c r="BG8" s="45">
        <v>6483.8330377812936</v>
      </c>
      <c r="BH8" s="44">
        <v>6483.8330377812936</v>
      </c>
      <c r="BI8" s="45">
        <v>6483.8330377812936</v>
      </c>
      <c r="BJ8" s="44">
        <v>6483.8330377812936</v>
      </c>
      <c r="BK8" s="45">
        <v>6483.8330377812936</v>
      </c>
      <c r="BL8" s="44">
        <v>6483.8330377812936</v>
      </c>
      <c r="BM8" s="45">
        <v>6483.8330377812936</v>
      </c>
      <c r="BN8" s="44">
        <v>0</v>
      </c>
      <c r="BO8" s="45">
        <v>0</v>
      </c>
      <c r="BP8" s="44">
        <v>0</v>
      </c>
      <c r="BQ8" s="45">
        <v>0</v>
      </c>
      <c r="BR8" s="44">
        <v>0</v>
      </c>
      <c r="BS8" s="45">
        <v>0</v>
      </c>
      <c r="BT8" s="44">
        <v>0</v>
      </c>
      <c r="BU8" s="45">
        <v>0</v>
      </c>
      <c r="BV8" s="44">
        <v>0</v>
      </c>
      <c r="BW8" s="45">
        <v>0</v>
      </c>
      <c r="BX8" s="44">
        <v>0</v>
      </c>
      <c r="BY8" s="45">
        <v>0</v>
      </c>
      <c r="BZ8" s="44">
        <v>0</v>
      </c>
      <c r="CA8" s="63">
        <v>0</v>
      </c>
      <c r="CB8" s="12"/>
    </row>
    <row r="9" spans="2:80">
      <c r="B9" s="2"/>
      <c r="C9" s="19">
        <f t="shared" si="0"/>
        <v>3</v>
      </c>
      <c r="D9" s="65" t="s">
        <v>47</v>
      </c>
      <c r="E9" s="54" t="s">
        <v>64</v>
      </c>
      <c r="F9" s="65" t="s">
        <v>75</v>
      </c>
      <c r="G9" s="54" t="s">
        <v>50</v>
      </c>
      <c r="H9" s="65" t="s">
        <v>72</v>
      </c>
      <c r="I9" s="54" t="s">
        <v>52</v>
      </c>
      <c r="J9" s="65">
        <v>2012</v>
      </c>
      <c r="K9" s="54"/>
      <c r="L9" s="65" t="s">
        <v>73</v>
      </c>
      <c r="M9" s="54" t="s">
        <v>74</v>
      </c>
      <c r="N9" s="65" t="s">
        <v>76</v>
      </c>
      <c r="O9" s="22">
        <v>3</v>
      </c>
      <c r="P9" s="21">
        <v>20.65692677196348</v>
      </c>
      <c r="Q9" s="57">
        <v>40409.751239698795</v>
      </c>
      <c r="S9" s="66">
        <v>0</v>
      </c>
      <c r="T9" s="22">
        <v>15.531523888694348</v>
      </c>
      <c r="U9" s="21">
        <v>15.531523888694348</v>
      </c>
      <c r="V9" s="22">
        <v>15.531523888694348</v>
      </c>
      <c r="W9" s="21">
        <v>15.531523888694348</v>
      </c>
      <c r="X9" s="22">
        <v>0</v>
      </c>
      <c r="Y9" s="21">
        <v>0</v>
      </c>
      <c r="Z9" s="22">
        <v>0</v>
      </c>
      <c r="AA9" s="21">
        <v>0</v>
      </c>
      <c r="AB9" s="22">
        <v>0</v>
      </c>
      <c r="AC9" s="21">
        <v>0</v>
      </c>
      <c r="AD9" s="22">
        <v>0</v>
      </c>
      <c r="AE9" s="21">
        <v>0</v>
      </c>
      <c r="AF9" s="22">
        <v>0</v>
      </c>
      <c r="AG9" s="21">
        <v>0</v>
      </c>
      <c r="AH9" s="22">
        <v>0</v>
      </c>
      <c r="AI9" s="21">
        <v>0</v>
      </c>
      <c r="AJ9" s="22">
        <v>0</v>
      </c>
      <c r="AK9" s="21">
        <v>0</v>
      </c>
      <c r="AL9" s="22">
        <v>0</v>
      </c>
      <c r="AM9" s="21">
        <v>0</v>
      </c>
      <c r="AN9" s="22">
        <v>0</v>
      </c>
      <c r="AO9" s="21">
        <v>0</v>
      </c>
      <c r="AP9" s="22">
        <v>0</v>
      </c>
      <c r="AQ9" s="21">
        <v>0</v>
      </c>
      <c r="AR9" s="22">
        <v>0</v>
      </c>
      <c r="AS9" s="21">
        <v>0</v>
      </c>
      <c r="AT9" s="22">
        <v>0</v>
      </c>
      <c r="AU9" s="21">
        <v>0</v>
      </c>
      <c r="AV9" s="57">
        <v>0</v>
      </c>
      <c r="AX9" s="66">
        <v>0</v>
      </c>
      <c r="AY9" s="22">
        <v>75528.763387689221</v>
      </c>
      <c r="AZ9" s="21">
        <v>75528.763387689221</v>
      </c>
      <c r="BA9" s="22">
        <v>75528.763387689221</v>
      </c>
      <c r="BB9" s="21">
        <v>75528.763387689221</v>
      </c>
      <c r="BC9" s="22">
        <v>0</v>
      </c>
      <c r="BD9" s="21">
        <v>0</v>
      </c>
      <c r="BE9" s="22">
        <v>0</v>
      </c>
      <c r="BF9" s="21">
        <v>0</v>
      </c>
      <c r="BG9" s="22">
        <v>0</v>
      </c>
      <c r="BH9" s="21">
        <v>0</v>
      </c>
      <c r="BI9" s="22">
        <v>0</v>
      </c>
      <c r="BJ9" s="21">
        <v>0</v>
      </c>
      <c r="BK9" s="22">
        <v>0</v>
      </c>
      <c r="BL9" s="21">
        <v>0</v>
      </c>
      <c r="BM9" s="22">
        <v>0</v>
      </c>
      <c r="BN9" s="21">
        <v>0</v>
      </c>
      <c r="BO9" s="22">
        <v>0</v>
      </c>
      <c r="BP9" s="21">
        <v>0</v>
      </c>
      <c r="BQ9" s="22">
        <v>0</v>
      </c>
      <c r="BR9" s="21">
        <v>0</v>
      </c>
      <c r="BS9" s="22">
        <v>0</v>
      </c>
      <c r="BT9" s="21">
        <v>0</v>
      </c>
      <c r="BU9" s="22">
        <v>0</v>
      </c>
      <c r="BV9" s="21">
        <v>0</v>
      </c>
      <c r="BW9" s="22">
        <v>0</v>
      </c>
      <c r="BX9" s="21">
        <v>0</v>
      </c>
      <c r="BY9" s="22">
        <v>0</v>
      </c>
      <c r="BZ9" s="21">
        <v>0</v>
      </c>
      <c r="CA9" s="57">
        <v>0</v>
      </c>
      <c r="CB9" s="12"/>
    </row>
    <row r="10" spans="2:80">
      <c r="B10" s="2"/>
      <c r="C10" s="34">
        <f t="shared" si="0"/>
        <v>4</v>
      </c>
      <c r="D10" s="61" t="s">
        <v>47</v>
      </c>
      <c r="E10" s="62" t="s">
        <v>48</v>
      </c>
      <c r="F10" s="61" t="s">
        <v>49</v>
      </c>
      <c r="G10" s="62" t="s">
        <v>50</v>
      </c>
      <c r="H10" s="61" t="s">
        <v>51</v>
      </c>
      <c r="I10" s="62" t="s">
        <v>52</v>
      </c>
      <c r="J10" s="61">
        <v>2012</v>
      </c>
      <c r="K10" s="62"/>
      <c r="L10" s="61" t="s">
        <v>73</v>
      </c>
      <c r="M10" s="62" t="s">
        <v>74</v>
      </c>
      <c r="N10" s="61" t="s">
        <v>55</v>
      </c>
      <c r="O10" s="45">
        <v>9.4075807289285613</v>
      </c>
      <c r="P10" s="44">
        <v>1.7718136216153062</v>
      </c>
      <c r="Q10" s="63">
        <v>4458.5713677383574</v>
      </c>
      <c r="S10" s="64">
        <v>0</v>
      </c>
      <c r="T10" s="45">
        <v>1.3321906929438392</v>
      </c>
      <c r="U10" s="44">
        <v>1.3321906929438392</v>
      </c>
      <c r="V10" s="45">
        <v>1.3321906929438392</v>
      </c>
      <c r="W10" s="44">
        <v>1.2448983172735044</v>
      </c>
      <c r="X10" s="45">
        <v>0</v>
      </c>
      <c r="Y10" s="44">
        <v>0</v>
      </c>
      <c r="Z10" s="45">
        <v>0</v>
      </c>
      <c r="AA10" s="44">
        <v>0</v>
      </c>
      <c r="AB10" s="45">
        <v>0</v>
      </c>
      <c r="AC10" s="44">
        <v>0</v>
      </c>
      <c r="AD10" s="45">
        <v>0</v>
      </c>
      <c r="AE10" s="44">
        <v>0</v>
      </c>
      <c r="AF10" s="45">
        <v>0</v>
      </c>
      <c r="AG10" s="44">
        <v>0</v>
      </c>
      <c r="AH10" s="45">
        <v>0</v>
      </c>
      <c r="AI10" s="44">
        <v>0</v>
      </c>
      <c r="AJ10" s="45">
        <v>0</v>
      </c>
      <c r="AK10" s="44">
        <v>0</v>
      </c>
      <c r="AL10" s="45">
        <v>0</v>
      </c>
      <c r="AM10" s="44">
        <v>0</v>
      </c>
      <c r="AN10" s="45">
        <v>0</v>
      </c>
      <c r="AO10" s="44">
        <v>0</v>
      </c>
      <c r="AP10" s="45">
        <v>0</v>
      </c>
      <c r="AQ10" s="44">
        <v>0</v>
      </c>
      <c r="AR10" s="45">
        <v>0</v>
      </c>
      <c r="AS10" s="44">
        <v>0</v>
      </c>
      <c r="AT10" s="45">
        <v>0</v>
      </c>
      <c r="AU10" s="44">
        <v>0</v>
      </c>
      <c r="AV10" s="63">
        <v>0</v>
      </c>
      <c r="AX10" s="64">
        <v>0</v>
      </c>
      <c r="AY10" s="45">
        <v>2297.792195821457</v>
      </c>
      <c r="AZ10" s="44">
        <v>2297.792195821457</v>
      </c>
      <c r="BA10" s="45">
        <v>2297.792195821457</v>
      </c>
      <c r="BB10" s="44">
        <v>2219.7306030180116</v>
      </c>
      <c r="BC10" s="45">
        <v>0</v>
      </c>
      <c r="BD10" s="44">
        <v>0</v>
      </c>
      <c r="BE10" s="45">
        <v>0</v>
      </c>
      <c r="BF10" s="44">
        <v>0</v>
      </c>
      <c r="BG10" s="45">
        <v>0</v>
      </c>
      <c r="BH10" s="44">
        <v>0</v>
      </c>
      <c r="BI10" s="45">
        <v>0</v>
      </c>
      <c r="BJ10" s="44">
        <v>0</v>
      </c>
      <c r="BK10" s="45">
        <v>0</v>
      </c>
      <c r="BL10" s="44">
        <v>0</v>
      </c>
      <c r="BM10" s="45">
        <v>0</v>
      </c>
      <c r="BN10" s="44">
        <v>0</v>
      </c>
      <c r="BO10" s="45">
        <v>0</v>
      </c>
      <c r="BP10" s="44">
        <v>0</v>
      </c>
      <c r="BQ10" s="45">
        <v>0</v>
      </c>
      <c r="BR10" s="44">
        <v>0</v>
      </c>
      <c r="BS10" s="45">
        <v>0</v>
      </c>
      <c r="BT10" s="44">
        <v>0</v>
      </c>
      <c r="BU10" s="45">
        <v>0</v>
      </c>
      <c r="BV10" s="44">
        <v>0</v>
      </c>
      <c r="BW10" s="45">
        <v>0</v>
      </c>
      <c r="BX10" s="44">
        <v>0</v>
      </c>
      <c r="BY10" s="45">
        <v>0</v>
      </c>
      <c r="BZ10" s="44">
        <v>0</v>
      </c>
      <c r="CA10" s="63">
        <v>0</v>
      </c>
      <c r="CB10" s="12"/>
    </row>
    <row r="11" spans="2:80">
      <c r="B11" s="2"/>
      <c r="C11" s="19">
        <f t="shared" si="0"/>
        <v>5</v>
      </c>
      <c r="D11" s="65" t="s">
        <v>47</v>
      </c>
      <c r="E11" s="54" t="s">
        <v>48</v>
      </c>
      <c r="F11" s="65" t="s">
        <v>56</v>
      </c>
      <c r="G11" s="54" t="s">
        <v>50</v>
      </c>
      <c r="H11" s="65" t="s">
        <v>51</v>
      </c>
      <c r="I11" s="54" t="s">
        <v>52</v>
      </c>
      <c r="J11" s="65">
        <v>2012</v>
      </c>
      <c r="K11" s="54"/>
      <c r="L11" s="65" t="s">
        <v>73</v>
      </c>
      <c r="M11" s="54" t="s">
        <v>74</v>
      </c>
      <c r="N11" s="65" t="s">
        <v>55</v>
      </c>
      <c r="O11" s="22">
        <v>38.351326097071237</v>
      </c>
      <c r="P11" s="21">
        <v>2.7587086470667748</v>
      </c>
      <c r="Q11" s="57">
        <v>32996.840812295275</v>
      </c>
      <c r="S11" s="66">
        <v>0</v>
      </c>
      <c r="T11" s="22">
        <v>2.0742170278697554</v>
      </c>
      <c r="U11" s="21">
        <v>2.0742170278697554</v>
      </c>
      <c r="V11" s="22">
        <v>2.0742170278697554</v>
      </c>
      <c r="W11" s="21">
        <v>2.0742170278697554</v>
      </c>
      <c r="X11" s="22">
        <v>1.279831398514188</v>
      </c>
      <c r="Y11" s="21">
        <v>0</v>
      </c>
      <c r="Z11" s="22">
        <v>0</v>
      </c>
      <c r="AA11" s="21">
        <v>0</v>
      </c>
      <c r="AB11" s="22">
        <v>0</v>
      </c>
      <c r="AC11" s="21">
        <v>0</v>
      </c>
      <c r="AD11" s="22">
        <v>0</v>
      </c>
      <c r="AE11" s="21">
        <v>0</v>
      </c>
      <c r="AF11" s="22">
        <v>0</v>
      </c>
      <c r="AG11" s="21">
        <v>0</v>
      </c>
      <c r="AH11" s="22">
        <v>0</v>
      </c>
      <c r="AI11" s="21">
        <v>0</v>
      </c>
      <c r="AJ11" s="22">
        <v>0</v>
      </c>
      <c r="AK11" s="21">
        <v>0</v>
      </c>
      <c r="AL11" s="22">
        <v>0</v>
      </c>
      <c r="AM11" s="21">
        <v>0</v>
      </c>
      <c r="AN11" s="22">
        <v>0</v>
      </c>
      <c r="AO11" s="21">
        <v>0</v>
      </c>
      <c r="AP11" s="22">
        <v>0</v>
      </c>
      <c r="AQ11" s="21">
        <v>0</v>
      </c>
      <c r="AR11" s="22">
        <v>0</v>
      </c>
      <c r="AS11" s="21">
        <v>0</v>
      </c>
      <c r="AT11" s="22">
        <v>0</v>
      </c>
      <c r="AU11" s="21">
        <v>0</v>
      </c>
      <c r="AV11" s="57">
        <v>0</v>
      </c>
      <c r="AX11" s="66">
        <v>0</v>
      </c>
      <c r="AY11" s="22">
        <v>15584.638286646952</v>
      </c>
      <c r="AZ11" s="21">
        <v>15584.638286646952</v>
      </c>
      <c r="BA11" s="22">
        <v>15584.638286646952</v>
      </c>
      <c r="BB11" s="21">
        <v>15584.638286646952</v>
      </c>
      <c r="BC11" s="22">
        <v>9734.0591075611956</v>
      </c>
      <c r="BD11" s="21">
        <v>0</v>
      </c>
      <c r="BE11" s="22">
        <v>0</v>
      </c>
      <c r="BF11" s="21">
        <v>0</v>
      </c>
      <c r="BG11" s="22">
        <v>0</v>
      </c>
      <c r="BH11" s="21">
        <v>0</v>
      </c>
      <c r="BI11" s="22">
        <v>0</v>
      </c>
      <c r="BJ11" s="21">
        <v>0</v>
      </c>
      <c r="BK11" s="22">
        <v>0</v>
      </c>
      <c r="BL11" s="21">
        <v>0</v>
      </c>
      <c r="BM11" s="22">
        <v>0</v>
      </c>
      <c r="BN11" s="21">
        <v>0</v>
      </c>
      <c r="BO11" s="22">
        <v>0</v>
      </c>
      <c r="BP11" s="21">
        <v>0</v>
      </c>
      <c r="BQ11" s="22">
        <v>0</v>
      </c>
      <c r="BR11" s="21">
        <v>0</v>
      </c>
      <c r="BS11" s="22">
        <v>0</v>
      </c>
      <c r="BT11" s="21">
        <v>0</v>
      </c>
      <c r="BU11" s="22">
        <v>0</v>
      </c>
      <c r="BV11" s="21">
        <v>0</v>
      </c>
      <c r="BW11" s="22">
        <v>0</v>
      </c>
      <c r="BX11" s="21">
        <v>0</v>
      </c>
      <c r="BY11" s="22">
        <v>0</v>
      </c>
      <c r="BZ11" s="21">
        <v>0</v>
      </c>
      <c r="CA11" s="57">
        <v>0</v>
      </c>
      <c r="CB11" s="12"/>
    </row>
    <row r="12" spans="2:80">
      <c r="B12" s="2"/>
      <c r="C12" s="34">
        <f t="shared" si="0"/>
        <v>6</v>
      </c>
      <c r="D12" s="61" t="s">
        <v>47</v>
      </c>
      <c r="E12" s="62" t="s">
        <v>48</v>
      </c>
      <c r="F12" s="61" t="s">
        <v>57</v>
      </c>
      <c r="G12" s="62" t="s">
        <v>50</v>
      </c>
      <c r="H12" s="61" t="s">
        <v>51</v>
      </c>
      <c r="I12" s="62" t="s">
        <v>52</v>
      </c>
      <c r="J12" s="61">
        <v>2012</v>
      </c>
      <c r="K12" s="62"/>
      <c r="L12" s="61" t="s">
        <v>73</v>
      </c>
      <c r="M12" s="62" t="s">
        <v>74</v>
      </c>
      <c r="N12" s="61" t="s">
        <v>58</v>
      </c>
      <c r="O12" s="45">
        <v>1126.0487084924553</v>
      </c>
      <c r="P12" s="44">
        <v>2.089252330964507</v>
      </c>
      <c r="Q12" s="63">
        <v>31016.545799364128</v>
      </c>
      <c r="S12" s="64">
        <v>0</v>
      </c>
      <c r="T12" s="45">
        <v>1.5708664142590276</v>
      </c>
      <c r="U12" s="44">
        <v>1.5708664142590276</v>
      </c>
      <c r="V12" s="45">
        <v>1.5708664142590276</v>
      </c>
      <c r="W12" s="44">
        <v>1.5708664142590276</v>
      </c>
      <c r="X12" s="45">
        <v>1.4378443648502945</v>
      </c>
      <c r="Y12" s="44">
        <v>1.2167551691935654</v>
      </c>
      <c r="Z12" s="45">
        <v>0.91090295615497519</v>
      </c>
      <c r="AA12" s="44">
        <v>0.90753977771620176</v>
      </c>
      <c r="AB12" s="45">
        <v>0.90753977771620176</v>
      </c>
      <c r="AC12" s="44">
        <v>0.58528241248632651</v>
      </c>
      <c r="AD12" s="45">
        <v>0.22898542756698592</v>
      </c>
      <c r="AE12" s="44">
        <v>0.2289653222279808</v>
      </c>
      <c r="AF12" s="45">
        <v>0.2289653222279808</v>
      </c>
      <c r="AG12" s="44">
        <v>0.22503610817587066</v>
      </c>
      <c r="AH12" s="45">
        <v>0.22503610817587066</v>
      </c>
      <c r="AI12" s="44">
        <v>0.21944494094334646</v>
      </c>
      <c r="AJ12" s="45">
        <v>6.1572017616518537E-2</v>
      </c>
      <c r="AK12" s="44">
        <v>6.1572017616518537E-2</v>
      </c>
      <c r="AL12" s="45">
        <v>6.1572017616518537E-2</v>
      </c>
      <c r="AM12" s="44">
        <v>6.1572017616518537E-2</v>
      </c>
      <c r="AN12" s="45">
        <v>0</v>
      </c>
      <c r="AO12" s="44">
        <v>0</v>
      </c>
      <c r="AP12" s="45">
        <v>0</v>
      </c>
      <c r="AQ12" s="44">
        <v>0</v>
      </c>
      <c r="AR12" s="45">
        <v>0</v>
      </c>
      <c r="AS12" s="44">
        <v>0</v>
      </c>
      <c r="AT12" s="45">
        <v>0</v>
      </c>
      <c r="AU12" s="44">
        <v>0</v>
      </c>
      <c r="AV12" s="63">
        <v>0</v>
      </c>
      <c r="AX12" s="64">
        <v>0</v>
      </c>
      <c r="AY12" s="45">
        <v>28426.28731595966</v>
      </c>
      <c r="AZ12" s="44">
        <v>28426.28731595966</v>
      </c>
      <c r="BA12" s="45">
        <v>28426.28731595966</v>
      </c>
      <c r="BB12" s="44">
        <v>28426.28731595966</v>
      </c>
      <c r="BC12" s="45">
        <v>25553.423943045571</v>
      </c>
      <c r="BD12" s="44">
        <v>20778.583567540485</v>
      </c>
      <c r="BE12" s="45">
        <v>14173.125117089092</v>
      </c>
      <c r="BF12" s="44">
        <v>14143.663673965435</v>
      </c>
      <c r="BG12" s="45">
        <v>14143.663673965435</v>
      </c>
      <c r="BH12" s="44">
        <v>7183.9048570190644</v>
      </c>
      <c r="BI12" s="45">
        <v>5331.3944353896813</v>
      </c>
      <c r="BJ12" s="44">
        <v>5165.7034421985918</v>
      </c>
      <c r="BK12" s="45">
        <v>5165.7034421985918</v>
      </c>
      <c r="BL12" s="44">
        <v>4805.0604376595857</v>
      </c>
      <c r="BM12" s="45">
        <v>4805.0604376595857</v>
      </c>
      <c r="BN12" s="44">
        <v>4739.3295773869286</v>
      </c>
      <c r="BO12" s="45">
        <v>1329.7644638100419</v>
      </c>
      <c r="BP12" s="44">
        <v>1329.7644638100419</v>
      </c>
      <c r="BQ12" s="45">
        <v>1329.7644638100419</v>
      </c>
      <c r="BR12" s="44">
        <v>1329.7644638100419</v>
      </c>
      <c r="BS12" s="45">
        <v>0</v>
      </c>
      <c r="BT12" s="44">
        <v>0</v>
      </c>
      <c r="BU12" s="45">
        <v>0</v>
      </c>
      <c r="BV12" s="44">
        <v>0</v>
      </c>
      <c r="BW12" s="45">
        <v>0</v>
      </c>
      <c r="BX12" s="44">
        <v>0</v>
      </c>
      <c r="BY12" s="45">
        <v>0</v>
      </c>
      <c r="BZ12" s="44">
        <v>0</v>
      </c>
      <c r="CA12" s="63">
        <v>0</v>
      </c>
      <c r="CB12" s="12"/>
    </row>
    <row r="13" spans="2:80">
      <c r="B13" s="2"/>
      <c r="C13" s="19">
        <f t="shared" si="0"/>
        <v>7</v>
      </c>
      <c r="D13" s="65" t="s">
        <v>47</v>
      </c>
      <c r="E13" s="54" t="s">
        <v>48</v>
      </c>
      <c r="F13" s="65" t="s">
        <v>59</v>
      </c>
      <c r="G13" s="54" t="s">
        <v>50</v>
      </c>
      <c r="H13" s="65" t="s">
        <v>51</v>
      </c>
      <c r="I13" s="54" t="s">
        <v>52</v>
      </c>
      <c r="J13" s="65">
        <v>2012</v>
      </c>
      <c r="K13" s="54"/>
      <c r="L13" s="65" t="s">
        <v>73</v>
      </c>
      <c r="M13" s="54" t="s">
        <v>74</v>
      </c>
      <c r="N13" s="65" t="s">
        <v>58</v>
      </c>
      <c r="O13" s="22">
        <v>32.787815142927975</v>
      </c>
      <c r="P13" s="21">
        <v>0.32527139562912999</v>
      </c>
      <c r="Q13" s="57">
        <v>1484.0628416218267</v>
      </c>
      <c r="S13" s="66">
        <v>0</v>
      </c>
      <c r="T13" s="22">
        <v>0.24456495911964662</v>
      </c>
      <c r="U13" s="21">
        <v>0.24456495911964662</v>
      </c>
      <c r="V13" s="22">
        <v>0.24456495911964662</v>
      </c>
      <c r="W13" s="21">
        <v>0.24456495911964662</v>
      </c>
      <c r="X13" s="22">
        <v>0.24353259769290675</v>
      </c>
      <c r="Y13" s="21">
        <v>0.24353259769290675</v>
      </c>
      <c r="Z13" s="22">
        <v>0.20772069639225127</v>
      </c>
      <c r="AA13" s="21">
        <v>0.207287023383041</v>
      </c>
      <c r="AB13" s="22">
        <v>0.207287023383041</v>
      </c>
      <c r="AC13" s="21">
        <v>0.207287023383041</v>
      </c>
      <c r="AD13" s="22">
        <v>3.812980205982208E-3</v>
      </c>
      <c r="AE13" s="21">
        <v>3.810354262398175E-3</v>
      </c>
      <c r="AF13" s="22">
        <v>3.810354262398175E-3</v>
      </c>
      <c r="AG13" s="21">
        <v>3.6731468140022501E-3</v>
      </c>
      <c r="AH13" s="22">
        <v>3.6731468140022501E-3</v>
      </c>
      <c r="AI13" s="21">
        <v>3.4310096503889988E-3</v>
      </c>
      <c r="AJ13" s="22">
        <v>0</v>
      </c>
      <c r="AK13" s="21">
        <v>0</v>
      </c>
      <c r="AL13" s="22">
        <v>0</v>
      </c>
      <c r="AM13" s="21">
        <v>0</v>
      </c>
      <c r="AN13" s="22">
        <v>0</v>
      </c>
      <c r="AO13" s="21">
        <v>0</v>
      </c>
      <c r="AP13" s="22">
        <v>0</v>
      </c>
      <c r="AQ13" s="21">
        <v>0</v>
      </c>
      <c r="AR13" s="22">
        <v>0</v>
      </c>
      <c r="AS13" s="21">
        <v>0</v>
      </c>
      <c r="AT13" s="22">
        <v>0</v>
      </c>
      <c r="AU13" s="21">
        <v>0</v>
      </c>
      <c r="AV13" s="57">
        <v>0</v>
      </c>
      <c r="AX13" s="66">
        <v>0</v>
      </c>
      <c r="AY13" s="22">
        <v>1484.0628416218267</v>
      </c>
      <c r="AZ13" s="21">
        <v>1484.0628416218267</v>
      </c>
      <c r="BA13" s="22">
        <v>1484.0628416218267</v>
      </c>
      <c r="BB13" s="21">
        <v>1484.0628416218267</v>
      </c>
      <c r="BC13" s="22">
        <v>1461.7670392065652</v>
      </c>
      <c r="BD13" s="21">
        <v>1461.7670392065652</v>
      </c>
      <c r="BE13" s="22">
        <v>688.34112960459618</v>
      </c>
      <c r="BF13" s="21">
        <v>684.54215404391414</v>
      </c>
      <c r="BG13" s="22">
        <v>684.54215404391414</v>
      </c>
      <c r="BH13" s="21">
        <v>684.54215404391414</v>
      </c>
      <c r="BI13" s="22">
        <v>111.18013881991169</v>
      </c>
      <c r="BJ13" s="21">
        <v>89.53935970192191</v>
      </c>
      <c r="BK13" s="22">
        <v>89.53935970192191</v>
      </c>
      <c r="BL13" s="21">
        <v>76.945770811527268</v>
      </c>
      <c r="BM13" s="22">
        <v>76.945770811527268</v>
      </c>
      <c r="BN13" s="21">
        <v>74.099158752475176</v>
      </c>
      <c r="BO13" s="22">
        <v>0</v>
      </c>
      <c r="BP13" s="21">
        <v>0</v>
      </c>
      <c r="BQ13" s="22">
        <v>0</v>
      </c>
      <c r="BR13" s="21">
        <v>0</v>
      </c>
      <c r="BS13" s="22">
        <v>0</v>
      </c>
      <c r="BT13" s="21">
        <v>0</v>
      </c>
      <c r="BU13" s="22">
        <v>0</v>
      </c>
      <c r="BV13" s="21">
        <v>0</v>
      </c>
      <c r="BW13" s="22">
        <v>0</v>
      </c>
      <c r="BX13" s="21">
        <v>0</v>
      </c>
      <c r="BY13" s="22">
        <v>0</v>
      </c>
      <c r="BZ13" s="21">
        <v>0</v>
      </c>
      <c r="CA13" s="57">
        <v>0</v>
      </c>
      <c r="CB13" s="12"/>
    </row>
    <row r="14" spans="2:80">
      <c r="B14" s="2"/>
      <c r="C14" s="34">
        <f t="shared" si="0"/>
        <v>8</v>
      </c>
      <c r="D14" s="61" t="s">
        <v>47</v>
      </c>
      <c r="E14" s="62" t="s">
        <v>48</v>
      </c>
      <c r="F14" s="61" t="s">
        <v>60</v>
      </c>
      <c r="G14" s="62" t="s">
        <v>50</v>
      </c>
      <c r="H14" s="61" t="s">
        <v>51</v>
      </c>
      <c r="I14" s="62" t="s">
        <v>52</v>
      </c>
      <c r="J14" s="61">
        <v>2012</v>
      </c>
      <c r="K14" s="62"/>
      <c r="L14" s="61" t="s">
        <v>73</v>
      </c>
      <c r="M14" s="62" t="s">
        <v>74</v>
      </c>
      <c r="N14" s="61" t="s">
        <v>61</v>
      </c>
      <c r="O14" s="45">
        <v>0.96482000676057922</v>
      </c>
      <c r="P14" s="44">
        <v>0.28807381789212133</v>
      </c>
      <c r="Q14" s="63">
        <v>897.02030835305118</v>
      </c>
      <c r="S14" s="64">
        <v>0</v>
      </c>
      <c r="T14" s="45">
        <v>0.21659685555798594</v>
      </c>
      <c r="U14" s="44">
        <v>0.21659685555798594</v>
      </c>
      <c r="V14" s="45">
        <v>0.21659685555798594</v>
      </c>
      <c r="W14" s="44">
        <v>0.21659685555798594</v>
      </c>
      <c r="X14" s="45">
        <v>0.21659685555798594</v>
      </c>
      <c r="Y14" s="44">
        <v>0.21659685555798594</v>
      </c>
      <c r="Z14" s="45">
        <v>0.21659685555798594</v>
      </c>
      <c r="AA14" s="44">
        <v>0.21659685555798594</v>
      </c>
      <c r="AB14" s="45">
        <v>0.21659685555798594</v>
      </c>
      <c r="AC14" s="44">
        <v>0.21659685555798594</v>
      </c>
      <c r="AD14" s="45">
        <v>0.21659685555798594</v>
      </c>
      <c r="AE14" s="44">
        <v>0.21659685555798594</v>
      </c>
      <c r="AF14" s="45">
        <v>0.21659685555798594</v>
      </c>
      <c r="AG14" s="44">
        <v>0.21659685555798594</v>
      </c>
      <c r="AH14" s="45">
        <v>0.21659685555798594</v>
      </c>
      <c r="AI14" s="44">
        <v>0.21659685555798594</v>
      </c>
      <c r="AJ14" s="45">
        <v>0.21659685555798594</v>
      </c>
      <c r="AK14" s="44">
        <v>0.21659685555798594</v>
      </c>
      <c r="AL14" s="45">
        <v>0.17367384229681601</v>
      </c>
      <c r="AM14" s="44">
        <v>0</v>
      </c>
      <c r="AN14" s="45">
        <v>0</v>
      </c>
      <c r="AO14" s="44">
        <v>0</v>
      </c>
      <c r="AP14" s="45">
        <v>0</v>
      </c>
      <c r="AQ14" s="44">
        <v>0</v>
      </c>
      <c r="AR14" s="45">
        <v>0</v>
      </c>
      <c r="AS14" s="44">
        <v>0</v>
      </c>
      <c r="AT14" s="45">
        <v>0</v>
      </c>
      <c r="AU14" s="44">
        <v>0</v>
      </c>
      <c r="AV14" s="63">
        <v>0</v>
      </c>
      <c r="AX14" s="64">
        <v>0</v>
      </c>
      <c r="AY14" s="45">
        <v>373.6511442107049</v>
      </c>
      <c r="AZ14" s="44">
        <v>373.6511442107049</v>
      </c>
      <c r="BA14" s="45">
        <v>373.6511442107049</v>
      </c>
      <c r="BB14" s="44">
        <v>373.6511442107049</v>
      </c>
      <c r="BC14" s="45">
        <v>373.6511442107049</v>
      </c>
      <c r="BD14" s="44">
        <v>373.6511442107049</v>
      </c>
      <c r="BE14" s="45">
        <v>373.6511442107049</v>
      </c>
      <c r="BF14" s="44">
        <v>373.6511442107049</v>
      </c>
      <c r="BG14" s="45">
        <v>373.6511442107049</v>
      </c>
      <c r="BH14" s="44">
        <v>373.6511442107049</v>
      </c>
      <c r="BI14" s="45">
        <v>373.6511442107049</v>
      </c>
      <c r="BJ14" s="44">
        <v>373.6511442107049</v>
      </c>
      <c r="BK14" s="45">
        <v>373.6511442107049</v>
      </c>
      <c r="BL14" s="44">
        <v>373.6511442107049</v>
      </c>
      <c r="BM14" s="45">
        <v>373.6511442107049</v>
      </c>
      <c r="BN14" s="44">
        <v>373.6511442107049</v>
      </c>
      <c r="BO14" s="45">
        <v>373.6511442107049</v>
      </c>
      <c r="BP14" s="44">
        <v>373.6511442107049</v>
      </c>
      <c r="BQ14" s="45">
        <v>335.26704986844328</v>
      </c>
      <c r="BR14" s="44">
        <v>0</v>
      </c>
      <c r="BS14" s="45">
        <v>0</v>
      </c>
      <c r="BT14" s="44">
        <v>0</v>
      </c>
      <c r="BU14" s="45">
        <v>0</v>
      </c>
      <c r="BV14" s="44">
        <v>0</v>
      </c>
      <c r="BW14" s="45">
        <v>0</v>
      </c>
      <c r="BX14" s="44">
        <v>0</v>
      </c>
      <c r="BY14" s="45">
        <v>0</v>
      </c>
      <c r="BZ14" s="44">
        <v>0</v>
      </c>
      <c r="CA14" s="63">
        <v>0</v>
      </c>
      <c r="CB14" s="12"/>
    </row>
    <row r="15" spans="2:80">
      <c r="B15" s="2"/>
      <c r="C15" s="19">
        <f t="shared" si="0"/>
        <v>9</v>
      </c>
      <c r="D15" s="65" t="s">
        <v>47</v>
      </c>
      <c r="E15" s="54" t="s">
        <v>69</v>
      </c>
      <c r="F15" s="65" t="s">
        <v>70</v>
      </c>
      <c r="G15" s="54" t="s">
        <v>50</v>
      </c>
      <c r="H15" s="65" t="s">
        <v>72</v>
      </c>
      <c r="I15" s="54" t="s">
        <v>52</v>
      </c>
      <c r="J15" s="65">
        <v>2012</v>
      </c>
      <c r="K15" s="54"/>
      <c r="L15" s="65" t="s">
        <v>73</v>
      </c>
      <c r="M15" s="54" t="s">
        <v>74</v>
      </c>
      <c r="N15" s="65" t="s">
        <v>67</v>
      </c>
      <c r="O15" s="22">
        <v>1.0614081482514623E-3</v>
      </c>
      <c r="P15" s="21">
        <v>0.15951903060071229</v>
      </c>
      <c r="Q15" s="57">
        <v>232.40274391669544</v>
      </c>
      <c r="S15" s="66">
        <v>0</v>
      </c>
      <c r="T15" s="22">
        <v>0.11993912075241525</v>
      </c>
      <c r="U15" s="21">
        <v>0.11993912075241525</v>
      </c>
      <c r="V15" s="22">
        <v>0.11993912075241525</v>
      </c>
      <c r="W15" s="21">
        <v>0.11993912075241525</v>
      </c>
      <c r="X15" s="22">
        <v>0.11993912075241525</v>
      </c>
      <c r="Y15" s="21">
        <v>0.11993912075241525</v>
      </c>
      <c r="Z15" s="22">
        <v>0.11993912075241525</v>
      </c>
      <c r="AA15" s="21">
        <v>0.11993912075241525</v>
      </c>
      <c r="AB15" s="22">
        <v>0.11993912075241525</v>
      </c>
      <c r="AC15" s="21">
        <v>0.11993912075241525</v>
      </c>
      <c r="AD15" s="22">
        <v>0.11993912075241525</v>
      </c>
      <c r="AE15" s="21">
        <v>0.11993912075241525</v>
      </c>
      <c r="AF15" s="22">
        <v>0</v>
      </c>
      <c r="AG15" s="21">
        <v>0</v>
      </c>
      <c r="AH15" s="22">
        <v>0</v>
      </c>
      <c r="AI15" s="21">
        <v>0</v>
      </c>
      <c r="AJ15" s="22">
        <v>0</v>
      </c>
      <c r="AK15" s="21">
        <v>0</v>
      </c>
      <c r="AL15" s="22">
        <v>0</v>
      </c>
      <c r="AM15" s="21">
        <v>0</v>
      </c>
      <c r="AN15" s="22">
        <v>0</v>
      </c>
      <c r="AO15" s="21">
        <v>0</v>
      </c>
      <c r="AP15" s="22">
        <v>0</v>
      </c>
      <c r="AQ15" s="21">
        <v>0</v>
      </c>
      <c r="AR15" s="22">
        <v>0</v>
      </c>
      <c r="AS15" s="21">
        <v>0</v>
      </c>
      <c r="AT15" s="22">
        <v>0</v>
      </c>
      <c r="AU15" s="21">
        <v>0</v>
      </c>
      <c r="AV15" s="57">
        <v>0</v>
      </c>
      <c r="AX15" s="66">
        <v>0</v>
      </c>
      <c r="AY15" s="22">
        <v>116.20137195834772</v>
      </c>
      <c r="AZ15" s="21">
        <v>116.20137195834772</v>
      </c>
      <c r="BA15" s="22">
        <v>116.20137195834772</v>
      </c>
      <c r="BB15" s="21">
        <v>116.20137195834772</v>
      </c>
      <c r="BC15" s="22">
        <v>116.20137195834772</v>
      </c>
      <c r="BD15" s="21">
        <v>116.20137195834772</v>
      </c>
      <c r="BE15" s="22">
        <v>116.20137195834772</v>
      </c>
      <c r="BF15" s="21">
        <v>116.20137195834772</v>
      </c>
      <c r="BG15" s="22">
        <v>116.20137195834772</v>
      </c>
      <c r="BH15" s="21">
        <v>116.20137195834772</v>
      </c>
      <c r="BI15" s="22">
        <v>116.20137195834772</v>
      </c>
      <c r="BJ15" s="21">
        <v>116.20137195834772</v>
      </c>
      <c r="BK15" s="22">
        <v>0</v>
      </c>
      <c r="BL15" s="21">
        <v>0</v>
      </c>
      <c r="BM15" s="22">
        <v>0</v>
      </c>
      <c r="BN15" s="21">
        <v>0</v>
      </c>
      <c r="BO15" s="22">
        <v>0</v>
      </c>
      <c r="BP15" s="21">
        <v>0</v>
      </c>
      <c r="BQ15" s="22">
        <v>0</v>
      </c>
      <c r="BR15" s="21">
        <v>0</v>
      </c>
      <c r="BS15" s="22">
        <v>0</v>
      </c>
      <c r="BT15" s="21">
        <v>0</v>
      </c>
      <c r="BU15" s="22">
        <v>0</v>
      </c>
      <c r="BV15" s="21">
        <v>0</v>
      </c>
      <c r="BW15" s="22">
        <v>0</v>
      </c>
      <c r="BX15" s="21">
        <v>0</v>
      </c>
      <c r="BY15" s="22">
        <v>0</v>
      </c>
      <c r="BZ15" s="21">
        <v>0</v>
      </c>
      <c r="CA15" s="57">
        <v>0</v>
      </c>
      <c r="CB15" s="12"/>
    </row>
    <row r="16" spans="2:80">
      <c r="B16" s="2"/>
      <c r="C16" s="34">
        <f t="shared" si="0"/>
        <v>10</v>
      </c>
      <c r="D16" s="61" t="s">
        <v>77</v>
      </c>
      <c r="E16" s="62" t="s">
        <v>64</v>
      </c>
      <c r="F16" s="61" t="s">
        <v>68</v>
      </c>
      <c r="G16" s="62" t="s">
        <v>50</v>
      </c>
      <c r="H16" s="61" t="s">
        <v>72</v>
      </c>
      <c r="I16" s="62" t="s">
        <v>52</v>
      </c>
      <c r="J16" s="61">
        <v>2011</v>
      </c>
      <c r="K16" s="62"/>
      <c r="L16" s="61" t="s">
        <v>73</v>
      </c>
      <c r="M16" s="62" t="s">
        <v>74</v>
      </c>
      <c r="N16" s="61" t="s">
        <v>67</v>
      </c>
      <c r="O16" s="45">
        <v>1</v>
      </c>
      <c r="P16" s="44">
        <v>6.8805417619412488</v>
      </c>
      <c r="Q16" s="63">
        <v>26328.826184217585</v>
      </c>
      <c r="S16" s="64">
        <v>5.173339670632517</v>
      </c>
      <c r="T16" s="45">
        <v>5.173339670632517</v>
      </c>
      <c r="U16" s="44">
        <v>5.173339670632517</v>
      </c>
      <c r="V16" s="45">
        <v>5.173339670632517</v>
      </c>
      <c r="W16" s="44">
        <v>5.173339670632517</v>
      </c>
      <c r="X16" s="45">
        <v>5.173339670632517</v>
      </c>
      <c r="Y16" s="44">
        <v>0.82190016947916444</v>
      </c>
      <c r="Z16" s="45">
        <v>0.82190016947916444</v>
      </c>
      <c r="AA16" s="44">
        <v>0.82190016947916444</v>
      </c>
      <c r="AB16" s="45">
        <v>0.82190016947916444</v>
      </c>
      <c r="AC16" s="44">
        <v>0.82190016947916444</v>
      </c>
      <c r="AD16" s="45">
        <v>0.82190016947916444</v>
      </c>
      <c r="AE16" s="44">
        <v>0</v>
      </c>
      <c r="AF16" s="45">
        <v>0</v>
      </c>
      <c r="AG16" s="44">
        <v>0</v>
      </c>
      <c r="AH16" s="45">
        <v>0</v>
      </c>
      <c r="AI16" s="44">
        <v>0</v>
      </c>
      <c r="AJ16" s="45">
        <v>0</v>
      </c>
      <c r="AK16" s="44">
        <v>0</v>
      </c>
      <c r="AL16" s="45">
        <v>0</v>
      </c>
      <c r="AM16" s="44">
        <v>0</v>
      </c>
      <c r="AN16" s="45">
        <v>0</v>
      </c>
      <c r="AO16" s="44">
        <v>0</v>
      </c>
      <c r="AP16" s="45">
        <v>0</v>
      </c>
      <c r="AQ16" s="44">
        <v>0</v>
      </c>
      <c r="AR16" s="45">
        <v>0</v>
      </c>
      <c r="AS16" s="44">
        <v>0</v>
      </c>
      <c r="AT16" s="45">
        <v>0</v>
      </c>
      <c r="AU16" s="44">
        <v>0</v>
      </c>
      <c r="AV16" s="63">
        <v>0</v>
      </c>
      <c r="AX16" s="64">
        <v>20023.635498435175</v>
      </c>
      <c r="AY16" s="45">
        <v>20023.635498435175</v>
      </c>
      <c r="AZ16" s="44">
        <v>20023.635498435175</v>
      </c>
      <c r="BA16" s="45">
        <v>20023.635498435175</v>
      </c>
      <c r="BB16" s="44">
        <v>20023.635498435175</v>
      </c>
      <c r="BC16" s="45">
        <v>20023.635498435175</v>
      </c>
      <c r="BD16" s="44">
        <v>3181.2002415338643</v>
      </c>
      <c r="BE16" s="45">
        <v>3181.2002415338643</v>
      </c>
      <c r="BF16" s="44">
        <v>3181.2002415338643</v>
      </c>
      <c r="BG16" s="45">
        <v>3181.2002415338643</v>
      </c>
      <c r="BH16" s="44">
        <v>3181.2002415338643</v>
      </c>
      <c r="BI16" s="45">
        <v>3181.2002415338643</v>
      </c>
      <c r="BJ16" s="44">
        <v>0</v>
      </c>
      <c r="BK16" s="45">
        <v>0</v>
      </c>
      <c r="BL16" s="44">
        <v>0</v>
      </c>
      <c r="BM16" s="45">
        <v>0</v>
      </c>
      <c r="BN16" s="44">
        <v>0</v>
      </c>
      <c r="BO16" s="45">
        <v>0</v>
      </c>
      <c r="BP16" s="44">
        <v>0</v>
      </c>
      <c r="BQ16" s="45">
        <v>0</v>
      </c>
      <c r="BR16" s="44">
        <v>0</v>
      </c>
      <c r="BS16" s="45">
        <v>0</v>
      </c>
      <c r="BT16" s="44">
        <v>0</v>
      </c>
      <c r="BU16" s="45">
        <v>0</v>
      </c>
      <c r="BV16" s="44">
        <v>0</v>
      </c>
      <c r="BW16" s="45">
        <v>0</v>
      </c>
      <c r="BX16" s="44">
        <v>0</v>
      </c>
      <c r="BY16" s="45">
        <v>0</v>
      </c>
      <c r="BZ16" s="44">
        <v>0</v>
      </c>
      <c r="CA16" s="63">
        <v>0</v>
      </c>
      <c r="CB16" s="12"/>
    </row>
    <row r="17" spans="2:80">
      <c r="B17" s="2"/>
      <c r="C17" s="19">
        <f t="shared" si="0"/>
        <v>11</v>
      </c>
      <c r="D17" s="65" t="s">
        <v>77</v>
      </c>
      <c r="E17" s="54" t="s">
        <v>69</v>
      </c>
      <c r="F17" s="65" t="s">
        <v>70</v>
      </c>
      <c r="G17" s="54" t="s">
        <v>50</v>
      </c>
      <c r="H17" s="65" t="s">
        <v>72</v>
      </c>
      <c r="I17" s="54" t="s">
        <v>52</v>
      </c>
      <c r="J17" s="65">
        <v>2011</v>
      </c>
      <c r="K17" s="54"/>
      <c r="L17" s="65" t="s">
        <v>73</v>
      </c>
      <c r="M17" s="54" t="s">
        <v>74</v>
      </c>
      <c r="N17" s="65" t="s">
        <v>78</v>
      </c>
      <c r="O17" s="22">
        <v>0</v>
      </c>
      <c r="P17" s="21">
        <v>8.8049358713933837E-2</v>
      </c>
      <c r="Q17" s="57">
        <v>0</v>
      </c>
      <c r="S17" s="66">
        <v>0</v>
      </c>
      <c r="T17" s="22">
        <v>0</v>
      </c>
      <c r="U17" s="21">
        <v>0</v>
      </c>
      <c r="V17" s="22">
        <v>0</v>
      </c>
      <c r="W17" s="21">
        <v>0</v>
      </c>
      <c r="X17" s="22">
        <v>0</v>
      </c>
      <c r="Y17" s="21">
        <v>0</v>
      </c>
      <c r="Z17" s="22">
        <v>0</v>
      </c>
      <c r="AA17" s="21">
        <v>0</v>
      </c>
      <c r="AB17" s="22">
        <v>0</v>
      </c>
      <c r="AC17" s="21">
        <v>0</v>
      </c>
      <c r="AD17" s="22">
        <v>0</v>
      </c>
      <c r="AE17" s="21">
        <v>0</v>
      </c>
      <c r="AF17" s="22">
        <v>0</v>
      </c>
      <c r="AG17" s="21">
        <v>0</v>
      </c>
      <c r="AH17" s="22">
        <v>0</v>
      </c>
      <c r="AI17" s="21">
        <v>0</v>
      </c>
      <c r="AJ17" s="22">
        <v>0</v>
      </c>
      <c r="AK17" s="21">
        <v>0</v>
      </c>
      <c r="AL17" s="22">
        <v>0</v>
      </c>
      <c r="AM17" s="21">
        <v>0</v>
      </c>
      <c r="AN17" s="22">
        <v>0</v>
      </c>
      <c r="AO17" s="21">
        <v>0</v>
      </c>
      <c r="AP17" s="22">
        <v>0</v>
      </c>
      <c r="AQ17" s="21">
        <v>0</v>
      </c>
      <c r="AR17" s="22">
        <v>0</v>
      </c>
      <c r="AS17" s="21">
        <v>0</v>
      </c>
      <c r="AT17" s="22">
        <v>0</v>
      </c>
      <c r="AU17" s="21">
        <v>0</v>
      </c>
      <c r="AV17" s="57">
        <v>0</v>
      </c>
      <c r="AX17" s="66">
        <v>0</v>
      </c>
      <c r="AY17" s="22">
        <v>0</v>
      </c>
      <c r="AZ17" s="21">
        <v>0</v>
      </c>
      <c r="BA17" s="22">
        <v>0</v>
      </c>
      <c r="BB17" s="21">
        <v>0</v>
      </c>
      <c r="BC17" s="22">
        <v>0</v>
      </c>
      <c r="BD17" s="21">
        <v>0</v>
      </c>
      <c r="BE17" s="22">
        <v>0</v>
      </c>
      <c r="BF17" s="21">
        <v>0</v>
      </c>
      <c r="BG17" s="22">
        <v>0</v>
      </c>
      <c r="BH17" s="21">
        <v>0</v>
      </c>
      <c r="BI17" s="22">
        <v>0</v>
      </c>
      <c r="BJ17" s="21">
        <v>0</v>
      </c>
      <c r="BK17" s="22">
        <v>0</v>
      </c>
      <c r="BL17" s="21">
        <v>0</v>
      </c>
      <c r="BM17" s="22">
        <v>0</v>
      </c>
      <c r="BN17" s="21">
        <v>0</v>
      </c>
      <c r="BO17" s="22">
        <v>0</v>
      </c>
      <c r="BP17" s="21">
        <v>0</v>
      </c>
      <c r="BQ17" s="22">
        <v>0</v>
      </c>
      <c r="BR17" s="21">
        <v>0</v>
      </c>
      <c r="BS17" s="22">
        <v>0</v>
      </c>
      <c r="BT17" s="21">
        <v>0</v>
      </c>
      <c r="BU17" s="22">
        <v>0</v>
      </c>
      <c r="BV17" s="21">
        <v>0</v>
      </c>
      <c r="BW17" s="22">
        <v>0</v>
      </c>
      <c r="BX17" s="21">
        <v>0</v>
      </c>
      <c r="BY17" s="22">
        <v>0</v>
      </c>
      <c r="BZ17" s="21">
        <v>0</v>
      </c>
      <c r="CA17" s="57">
        <v>0</v>
      </c>
      <c r="CB17" s="12"/>
    </row>
    <row r="18" spans="2:80">
      <c r="B18" s="2"/>
      <c r="C18" s="34">
        <f t="shared" si="0"/>
        <v>12</v>
      </c>
      <c r="D18" s="61" t="s">
        <v>77</v>
      </c>
      <c r="E18" s="62" t="s">
        <v>48</v>
      </c>
      <c r="F18" s="61" t="s">
        <v>60</v>
      </c>
      <c r="G18" s="62" t="s">
        <v>50</v>
      </c>
      <c r="H18" s="61" t="s">
        <v>51</v>
      </c>
      <c r="I18" s="62" t="s">
        <v>52</v>
      </c>
      <c r="J18" s="61">
        <v>2011</v>
      </c>
      <c r="K18" s="62"/>
      <c r="L18" s="61" t="s">
        <v>73</v>
      </c>
      <c r="M18" s="62" t="s">
        <v>74</v>
      </c>
      <c r="N18" s="61" t="s">
        <v>61</v>
      </c>
      <c r="O18" s="45">
        <v>-0.35451032151598844</v>
      </c>
      <c r="P18" s="44">
        <v>-0.23848339395103163</v>
      </c>
      <c r="Q18" s="63">
        <v>-441.84156201224505</v>
      </c>
      <c r="S18" s="64">
        <v>-9.9339549166576196E-2</v>
      </c>
      <c r="T18" s="45">
        <v>-9.9339549166576196E-2</v>
      </c>
      <c r="U18" s="44">
        <v>-9.9339549166576196E-2</v>
      </c>
      <c r="V18" s="45">
        <v>-9.9339549166576196E-2</v>
      </c>
      <c r="W18" s="44">
        <v>-9.9339549166576196E-2</v>
      </c>
      <c r="X18" s="45">
        <v>-9.9339549166576196E-2</v>
      </c>
      <c r="Y18" s="44">
        <v>-9.9339549166576196E-2</v>
      </c>
      <c r="Z18" s="45">
        <v>-9.9339549166576196E-2</v>
      </c>
      <c r="AA18" s="44">
        <v>-9.9339549166576196E-2</v>
      </c>
      <c r="AB18" s="45">
        <v>-9.9339549166576196E-2</v>
      </c>
      <c r="AC18" s="44">
        <v>-9.9339549166576196E-2</v>
      </c>
      <c r="AD18" s="45">
        <v>-9.9339549166576196E-2</v>
      </c>
      <c r="AE18" s="44">
        <v>-9.9339549166576196E-2</v>
      </c>
      <c r="AF18" s="45">
        <v>-9.9339549166576196E-2</v>
      </c>
      <c r="AG18" s="44">
        <v>-9.9339549166576196E-2</v>
      </c>
      <c r="AH18" s="45">
        <v>-9.9339549166576196E-2</v>
      </c>
      <c r="AI18" s="44">
        <v>-9.9339549166576196E-2</v>
      </c>
      <c r="AJ18" s="45">
        <v>-9.9339549166576196E-2</v>
      </c>
      <c r="AK18" s="44">
        <v>-8.1960676255097537E-2</v>
      </c>
      <c r="AL18" s="45">
        <v>0</v>
      </c>
      <c r="AM18" s="44">
        <v>0</v>
      </c>
      <c r="AN18" s="45">
        <v>0</v>
      </c>
      <c r="AO18" s="44">
        <v>0</v>
      </c>
      <c r="AP18" s="45">
        <v>0</v>
      </c>
      <c r="AQ18" s="44">
        <v>0</v>
      </c>
      <c r="AR18" s="45">
        <v>0</v>
      </c>
      <c r="AS18" s="44">
        <v>0</v>
      </c>
      <c r="AT18" s="45">
        <v>0</v>
      </c>
      <c r="AU18" s="44">
        <v>0</v>
      </c>
      <c r="AV18" s="63">
        <v>0</v>
      </c>
      <c r="AX18" s="64">
        <v>-184.0477898530946</v>
      </c>
      <c r="AY18" s="45">
        <v>-184.0477898530946</v>
      </c>
      <c r="AZ18" s="44">
        <v>-184.0477898530946</v>
      </c>
      <c r="BA18" s="45">
        <v>-184.0477898530946</v>
      </c>
      <c r="BB18" s="44">
        <v>-184.0477898530946</v>
      </c>
      <c r="BC18" s="45">
        <v>-184.0477898530946</v>
      </c>
      <c r="BD18" s="44">
        <v>-184.0477898530946</v>
      </c>
      <c r="BE18" s="45">
        <v>-184.0477898530946</v>
      </c>
      <c r="BF18" s="44">
        <v>-184.0477898530946</v>
      </c>
      <c r="BG18" s="45">
        <v>-184.0477898530946</v>
      </c>
      <c r="BH18" s="44">
        <v>-184.0477898530946</v>
      </c>
      <c r="BI18" s="45">
        <v>-184.0477898530946</v>
      </c>
      <c r="BJ18" s="44">
        <v>-184.0477898530946</v>
      </c>
      <c r="BK18" s="45">
        <v>-184.0477898530946</v>
      </c>
      <c r="BL18" s="44">
        <v>-184.0477898530946</v>
      </c>
      <c r="BM18" s="45">
        <v>-184.0477898530946</v>
      </c>
      <c r="BN18" s="44">
        <v>-184.0477898530946</v>
      </c>
      <c r="BO18" s="45">
        <v>-184.0477898530946</v>
      </c>
      <c r="BP18" s="44">
        <v>-168.5332876692446</v>
      </c>
      <c r="BQ18" s="45">
        <v>0</v>
      </c>
      <c r="BR18" s="44">
        <v>0</v>
      </c>
      <c r="BS18" s="45">
        <v>0</v>
      </c>
      <c r="BT18" s="44">
        <v>0</v>
      </c>
      <c r="BU18" s="45">
        <v>0</v>
      </c>
      <c r="BV18" s="44">
        <v>0</v>
      </c>
      <c r="BW18" s="45">
        <v>0</v>
      </c>
      <c r="BX18" s="44">
        <v>0</v>
      </c>
      <c r="BY18" s="45">
        <v>0</v>
      </c>
      <c r="BZ18" s="44">
        <v>0</v>
      </c>
      <c r="CA18" s="63">
        <v>0</v>
      </c>
      <c r="CB18" s="12"/>
    </row>
    <row r="19" spans="2:80">
      <c r="B19" s="2"/>
      <c r="C19" s="19">
        <f t="shared" si="0"/>
        <v>13</v>
      </c>
      <c r="D19" s="65" t="s">
        <v>77</v>
      </c>
      <c r="E19" s="54" t="s">
        <v>48</v>
      </c>
      <c r="F19" s="65" t="s">
        <v>57</v>
      </c>
      <c r="G19" s="54" t="s">
        <v>50</v>
      </c>
      <c r="H19" s="65" t="s">
        <v>51</v>
      </c>
      <c r="I19" s="54" t="s">
        <v>52</v>
      </c>
      <c r="J19" s="65">
        <v>2011</v>
      </c>
      <c r="K19" s="54"/>
      <c r="L19" s="65" t="s">
        <v>73</v>
      </c>
      <c r="M19" s="54" t="s">
        <v>74</v>
      </c>
      <c r="N19" s="65" t="s">
        <v>58</v>
      </c>
      <c r="O19" s="22">
        <v>86.841230465489588</v>
      </c>
      <c r="P19" s="21">
        <v>0.12377013746503045</v>
      </c>
      <c r="Q19" s="57">
        <v>2519.375864739106</v>
      </c>
      <c r="S19" s="66">
        <v>0.11448780425014629</v>
      </c>
      <c r="T19" s="22">
        <v>0.11448780425014629</v>
      </c>
      <c r="U19" s="21">
        <v>0.11448780425014629</v>
      </c>
      <c r="V19" s="22">
        <v>0.11448780425014629</v>
      </c>
      <c r="W19" s="21">
        <v>0.11448780425014629</v>
      </c>
      <c r="X19" s="22">
        <v>0.10469223332320957</v>
      </c>
      <c r="Y19" s="21">
        <v>5.9826792950810281E-2</v>
      </c>
      <c r="Z19" s="22">
        <v>5.980035151458768E-2</v>
      </c>
      <c r="AA19" s="21">
        <v>5.980035151458768E-2</v>
      </c>
      <c r="AB19" s="22">
        <v>1.8777894115833933E-2</v>
      </c>
      <c r="AC19" s="21">
        <v>7.8019822605201548E-3</v>
      </c>
      <c r="AD19" s="22">
        <v>7.7998937393771121E-3</v>
      </c>
      <c r="AE19" s="21">
        <v>7.7998937393771121E-3</v>
      </c>
      <c r="AF19" s="22">
        <v>7.4412569739861212E-3</v>
      </c>
      <c r="AG19" s="21">
        <v>7.4412569739861212E-3</v>
      </c>
      <c r="AH19" s="22">
        <v>7.4248354617853351E-3</v>
      </c>
      <c r="AI19" s="21">
        <v>0</v>
      </c>
      <c r="AJ19" s="22">
        <v>0</v>
      </c>
      <c r="AK19" s="21">
        <v>0</v>
      </c>
      <c r="AL19" s="22">
        <v>0</v>
      </c>
      <c r="AM19" s="21">
        <v>0</v>
      </c>
      <c r="AN19" s="22">
        <v>0</v>
      </c>
      <c r="AO19" s="21">
        <v>0</v>
      </c>
      <c r="AP19" s="22">
        <v>0</v>
      </c>
      <c r="AQ19" s="21">
        <v>0</v>
      </c>
      <c r="AR19" s="22">
        <v>0</v>
      </c>
      <c r="AS19" s="21">
        <v>0</v>
      </c>
      <c r="AT19" s="22">
        <v>0</v>
      </c>
      <c r="AU19" s="21">
        <v>0</v>
      </c>
      <c r="AV19" s="57">
        <v>0</v>
      </c>
      <c r="AX19" s="66">
        <v>2317.4687585982979</v>
      </c>
      <c r="AY19" s="22">
        <v>2317.4687585982979</v>
      </c>
      <c r="AZ19" s="21">
        <v>2317.4687585982979</v>
      </c>
      <c r="BA19" s="22">
        <v>2317.4687585982979</v>
      </c>
      <c r="BB19" s="21">
        <v>2317.4687585982979</v>
      </c>
      <c r="BC19" s="22">
        <v>2105.914831577451</v>
      </c>
      <c r="BD19" s="21">
        <v>1136.9605797941022</v>
      </c>
      <c r="BE19" s="22">
        <v>1136.7289528127922</v>
      </c>
      <c r="BF19" s="21">
        <v>1136.7289528127922</v>
      </c>
      <c r="BG19" s="22">
        <v>250.77120481803888</v>
      </c>
      <c r="BH19" s="21">
        <v>210.67574154117199</v>
      </c>
      <c r="BI19" s="22">
        <v>193.46393812900175</v>
      </c>
      <c r="BJ19" s="21">
        <v>193.46393812900175</v>
      </c>
      <c r="BK19" s="22">
        <v>160.54645415041921</v>
      </c>
      <c r="BL19" s="21">
        <v>160.54645415041921</v>
      </c>
      <c r="BM19" s="22">
        <v>160.35339962726763</v>
      </c>
      <c r="BN19" s="21">
        <v>0</v>
      </c>
      <c r="BO19" s="22">
        <v>0</v>
      </c>
      <c r="BP19" s="21">
        <v>0</v>
      </c>
      <c r="BQ19" s="22">
        <v>0</v>
      </c>
      <c r="BR19" s="21">
        <v>0</v>
      </c>
      <c r="BS19" s="22">
        <v>0</v>
      </c>
      <c r="BT19" s="21">
        <v>0</v>
      </c>
      <c r="BU19" s="22">
        <v>0</v>
      </c>
      <c r="BV19" s="21">
        <v>0</v>
      </c>
      <c r="BW19" s="22">
        <v>0</v>
      </c>
      <c r="BX19" s="21">
        <v>0</v>
      </c>
      <c r="BY19" s="22">
        <v>0</v>
      </c>
      <c r="BZ19" s="21">
        <v>0</v>
      </c>
      <c r="CA19" s="57">
        <v>0</v>
      </c>
      <c r="CB19" s="12"/>
    </row>
    <row r="20" spans="2:80">
      <c r="B20" s="2"/>
      <c r="C20" s="40">
        <f t="shared" si="0"/>
        <v>14</v>
      </c>
      <c r="D20" s="70" t="s">
        <v>77</v>
      </c>
      <c r="E20" s="71" t="s">
        <v>48</v>
      </c>
      <c r="F20" s="70" t="s">
        <v>59</v>
      </c>
      <c r="G20" s="71" t="s">
        <v>50</v>
      </c>
      <c r="H20" s="70" t="s">
        <v>51</v>
      </c>
      <c r="I20" s="71" t="s">
        <v>52</v>
      </c>
      <c r="J20" s="70">
        <v>2011</v>
      </c>
      <c r="K20" s="71"/>
      <c r="L20" s="70" t="s">
        <v>73</v>
      </c>
      <c r="M20" s="71" t="s">
        <v>74</v>
      </c>
      <c r="N20" s="70" t="s">
        <v>58</v>
      </c>
      <c r="O20" s="49">
        <v>8.7205293460340432</v>
      </c>
      <c r="P20" s="48">
        <v>1.7087601003322937E-2</v>
      </c>
      <c r="Q20" s="72">
        <v>271.69442321843803</v>
      </c>
      <c r="S20" s="73">
        <v>1.7087601003322937E-2</v>
      </c>
      <c r="T20" s="49">
        <v>1.7087601003322937E-2</v>
      </c>
      <c r="U20" s="48">
        <v>1.7087601003322937E-2</v>
      </c>
      <c r="V20" s="49">
        <v>1.7087601003322937E-2</v>
      </c>
      <c r="W20" s="48">
        <v>1.7087601003322937E-2</v>
      </c>
      <c r="X20" s="49">
        <v>1.5918196717657658E-2</v>
      </c>
      <c r="Y20" s="48">
        <v>1.1133979725795537E-2</v>
      </c>
      <c r="Z20" s="49">
        <v>1.1108489563410583E-2</v>
      </c>
      <c r="AA20" s="48">
        <v>1.1108489563410583E-2</v>
      </c>
      <c r="AB20" s="49">
        <v>6.2111907894609655E-3</v>
      </c>
      <c r="AC20" s="48">
        <v>8.2103513233189145E-4</v>
      </c>
      <c r="AD20" s="49">
        <v>8.2016909559738714E-4</v>
      </c>
      <c r="AE20" s="48">
        <v>8.2016909559738714E-4</v>
      </c>
      <c r="AF20" s="49">
        <v>7.9887405235955743E-4</v>
      </c>
      <c r="AG20" s="48">
        <v>7.9887405235955743E-4</v>
      </c>
      <c r="AH20" s="49">
        <v>7.8426310944980121E-4</v>
      </c>
      <c r="AI20" s="48">
        <v>0</v>
      </c>
      <c r="AJ20" s="49">
        <v>0</v>
      </c>
      <c r="AK20" s="48">
        <v>0</v>
      </c>
      <c r="AL20" s="49">
        <v>0</v>
      </c>
      <c r="AM20" s="48">
        <v>0</v>
      </c>
      <c r="AN20" s="49">
        <v>0</v>
      </c>
      <c r="AO20" s="48">
        <v>0</v>
      </c>
      <c r="AP20" s="49">
        <v>0</v>
      </c>
      <c r="AQ20" s="48">
        <v>0</v>
      </c>
      <c r="AR20" s="49">
        <v>0</v>
      </c>
      <c r="AS20" s="48">
        <v>0</v>
      </c>
      <c r="AT20" s="49">
        <v>0</v>
      </c>
      <c r="AU20" s="48">
        <v>0</v>
      </c>
      <c r="AV20" s="72">
        <v>0</v>
      </c>
      <c r="AX20" s="73">
        <v>292.58260772743176</v>
      </c>
      <c r="AY20" s="49">
        <v>292.58260772743176</v>
      </c>
      <c r="AZ20" s="48">
        <v>292.58260772743176</v>
      </c>
      <c r="BA20" s="49">
        <v>292.58260772743176</v>
      </c>
      <c r="BB20" s="48">
        <v>292.58260772743176</v>
      </c>
      <c r="BC20" s="49">
        <v>267.32710493410337</v>
      </c>
      <c r="BD20" s="48">
        <v>164.00286789906977</v>
      </c>
      <c r="BE20" s="49">
        <v>163.77957407657757</v>
      </c>
      <c r="BF20" s="48">
        <v>163.77957407657757</v>
      </c>
      <c r="BG20" s="49">
        <v>58.013121549097292</v>
      </c>
      <c r="BH20" s="48">
        <v>26.201117416173297</v>
      </c>
      <c r="BI20" s="49">
        <v>19.063984008803285</v>
      </c>
      <c r="BJ20" s="48">
        <v>19.063984008803285</v>
      </c>
      <c r="BK20" s="49">
        <v>17.109417962457574</v>
      </c>
      <c r="BL20" s="48">
        <v>17.109417962457574</v>
      </c>
      <c r="BM20" s="49">
        <v>16.937648847546058</v>
      </c>
      <c r="BN20" s="48">
        <v>0</v>
      </c>
      <c r="BO20" s="49">
        <v>0</v>
      </c>
      <c r="BP20" s="48">
        <v>0</v>
      </c>
      <c r="BQ20" s="49">
        <v>0</v>
      </c>
      <c r="BR20" s="48">
        <v>0</v>
      </c>
      <c r="BS20" s="49">
        <v>0</v>
      </c>
      <c r="BT20" s="48">
        <v>0</v>
      </c>
      <c r="BU20" s="49">
        <v>0</v>
      </c>
      <c r="BV20" s="48">
        <v>0</v>
      </c>
      <c r="BW20" s="49">
        <v>0</v>
      </c>
      <c r="BX20" s="48">
        <v>0</v>
      </c>
      <c r="BY20" s="49">
        <v>0</v>
      </c>
      <c r="BZ20" s="48">
        <v>0</v>
      </c>
      <c r="CA20" s="72">
        <v>0</v>
      </c>
      <c r="CB20" s="12"/>
    </row>
    <row r="21" spans="2:80" s="6" customFormat="1" ht="4.5">
      <c r="B21" s="5"/>
      <c r="CB21" s="7"/>
    </row>
    <row r="22" spans="2:80">
      <c r="B22" s="2"/>
      <c r="C22" s="4" t="s">
        <v>11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8">
        <f>SUM(P$7:P20)</f>
        <v>211.86974433689036</v>
      </c>
      <c r="Q22" s="8">
        <f>SUM(Q$7:Q20)</f>
        <v>423722.15764681937</v>
      </c>
      <c r="S22" s="8">
        <f>SUM(S$7:S20)</f>
        <v>5.2055755267194099</v>
      </c>
      <c r="T22" s="8">
        <f>SUM(T$7:T20)</f>
        <v>121.12835689902057</v>
      </c>
      <c r="U22" s="8">
        <f>SUM(U$7:U20)</f>
        <v>121.12835689902057</v>
      </c>
      <c r="V22" s="8">
        <f>SUM(V$7:V20)</f>
        <v>121.12835689902057</v>
      </c>
      <c r="W22" s="8">
        <f>SUM(W$7:W20)</f>
        <v>99.59801650381884</v>
      </c>
      <c r="X22" s="8">
        <f>SUM(X$7:X20)</f>
        <v>81.882189282447342</v>
      </c>
      <c r="Y22" s="8">
        <f>SUM(Y$7:Y20)</f>
        <v>36.046726246625319</v>
      </c>
      <c r="Z22" s="8">
        <f>SUM(Z$7:Z20)</f>
        <v>35.705010200687468</v>
      </c>
      <c r="AA22" s="8">
        <f>SUM(AA$7:AA20)</f>
        <v>35.701213349239481</v>
      </c>
      <c r="AB22" s="8">
        <f>SUM(AB$7:AB20)</f>
        <v>35.655293593066773</v>
      </c>
      <c r="AC22" s="8">
        <f>SUM(AC$7:AC20)</f>
        <v>35.316670160324456</v>
      </c>
      <c r="AD22" s="8">
        <f>SUM(AD$7:AD20)</f>
        <v>33.972503432427125</v>
      </c>
      <c r="AE22" s="8">
        <f>SUM(AE$7:AE20)</f>
        <v>33.150580531665369</v>
      </c>
      <c r="AF22" s="8">
        <f>SUM(AF$7:AF20)</f>
        <v>9.9113505377811162</v>
      </c>
      <c r="AG22" s="8">
        <f>SUM(AG$7:AG20)</f>
        <v>9.9072841162806089</v>
      </c>
      <c r="AH22" s="8">
        <f>SUM(AH$7:AH20)</f>
        <v>9.9072530838255002</v>
      </c>
      <c r="AI22" s="8">
        <f>SUM(AI$7:AI20)</f>
        <v>0.34013325698514518</v>
      </c>
      <c r="AJ22" s="8">
        <f>SUM(AJ$7:AJ20)</f>
        <v>0.17882932400792825</v>
      </c>
      <c r="AK22" s="8">
        <f>SUM(AK$7:AK20)</f>
        <v>0.19620819691940691</v>
      </c>
      <c r="AL22" s="8">
        <f>SUM(AL$7:AL20)</f>
        <v>0.23524585991333455</v>
      </c>
      <c r="AM22" s="8">
        <f>SUM(AM$7:AM20)</f>
        <v>6.1572017616518537E-2</v>
      </c>
      <c r="AN22" s="8">
        <f>SUM(AN$7:AN20)</f>
        <v>0</v>
      </c>
      <c r="AO22" s="8">
        <f>SUM(AO$7:AO20)</f>
        <v>0</v>
      </c>
      <c r="AP22" s="8">
        <f>SUM(AP$7:AP20)</f>
        <v>0</v>
      </c>
      <c r="AQ22" s="8">
        <f>SUM(AQ$7:AQ20)</f>
        <v>0</v>
      </c>
      <c r="AR22" s="8">
        <f>SUM(AR$7:AR20)</f>
        <v>0</v>
      </c>
      <c r="AS22" s="8">
        <f>SUM(AS$7:AS20)</f>
        <v>0</v>
      </c>
      <c r="AT22" s="8">
        <f>SUM(AT$7:AT20)</f>
        <v>0</v>
      </c>
      <c r="AU22" s="8">
        <f>SUM(AU$7:AU20)</f>
        <v>0</v>
      </c>
      <c r="AV22" s="8">
        <f>SUM(AV$7:AV20)</f>
        <v>0</v>
      </c>
      <c r="AX22" s="8">
        <f>SUM(AX$7:AX20)</f>
        <v>22449.639074907809</v>
      </c>
      <c r="AY22" s="8">
        <f>SUM(AY$7:AY20)</f>
        <v>468565.03181078326</v>
      </c>
      <c r="AZ22" s="8">
        <f>SUM(AZ$7:AZ20)</f>
        <v>468565.03181078326</v>
      </c>
      <c r="BA22" s="8">
        <f>SUM(BA$7:BA20)</f>
        <v>468565.03181078326</v>
      </c>
      <c r="BB22" s="8">
        <f>SUM(BB$7:BB20)</f>
        <v>382381.88622746017</v>
      </c>
      <c r="BC22" s="8">
        <f>SUM(BC$7:BC20)</f>
        <v>295650.84445252363</v>
      </c>
      <c r="BD22" s="8">
        <f>SUM(BD$7:BD20)</f>
        <v>123039.67047399464</v>
      </c>
      <c r="BE22" s="8">
        <f>SUM(BE$7:BE20)</f>
        <v>115660.33119313748</v>
      </c>
      <c r="BF22" s="8">
        <f>SUM(BF$7:BF20)</f>
        <v>115627.07077445314</v>
      </c>
      <c r="BG22" s="8">
        <f>SUM(BG$7:BG20)</f>
        <v>114635.34657393092</v>
      </c>
      <c r="BH22" s="8">
        <f>SUM(BH$7:BH20)</f>
        <v>107603.68028957475</v>
      </c>
      <c r="BI22" s="8">
        <f>SUM(BI$7:BI20)</f>
        <v>97478.346723553332</v>
      </c>
      <c r="BJ22" s="8">
        <f>SUM(BJ$7:BJ20)</f>
        <v>94109.814709710394</v>
      </c>
      <c r="BK22" s="8">
        <f>SUM(BK$7:BK20)</f>
        <v>12106.335066152293</v>
      </c>
      <c r="BL22" s="8">
        <f>SUM(BL$7:BL20)</f>
        <v>11733.098472722895</v>
      </c>
      <c r="BM22" s="8">
        <f>SUM(BM$7:BM20)</f>
        <v>11732.733649084832</v>
      </c>
      <c r="BN22" s="8">
        <f>SUM(BN$7:BN20)</f>
        <v>5003.032090497014</v>
      </c>
      <c r="BO22" s="8">
        <f>SUM(BO$7:BO20)</f>
        <v>1519.3678181676521</v>
      </c>
      <c r="BP22" s="8">
        <f>SUM(BP$7:BP20)</f>
        <v>1534.8823203515021</v>
      </c>
      <c r="BQ22" s="8">
        <f>SUM(BQ$7:BQ20)</f>
        <v>1665.0315136784852</v>
      </c>
      <c r="BR22" s="8">
        <f>SUM(BR$7:BR20)</f>
        <v>1329.7644638100419</v>
      </c>
      <c r="BS22" s="8">
        <f>SUM(BS$7:BS20)</f>
        <v>0</v>
      </c>
      <c r="BT22" s="8">
        <f>SUM(BT$7:BT20)</f>
        <v>0</v>
      </c>
      <c r="BU22" s="8">
        <f>SUM(BU$7:BU20)</f>
        <v>0</v>
      </c>
      <c r="BV22" s="8">
        <f>SUM(BV$7:BV20)</f>
        <v>0</v>
      </c>
      <c r="BW22" s="8">
        <f>SUM(BW$7:BW20)</f>
        <v>0</v>
      </c>
      <c r="BX22" s="8">
        <f>SUM(BX$7:BX20)</f>
        <v>0</v>
      </c>
      <c r="BY22" s="8">
        <f>SUM(BY$7:BY20)</f>
        <v>0</v>
      </c>
      <c r="BZ22" s="8">
        <f>SUM(BZ$7:BZ20)</f>
        <v>0</v>
      </c>
      <c r="CA22" s="8">
        <f>SUM(CA$7:CA20)</f>
        <v>0</v>
      </c>
      <c r="CB22" s="12"/>
    </row>
    <row r="23" spans="2:80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3"/>
    </row>
    <row r="25" spans="2:80">
      <c r="J25" s="3">
        <v>2011</v>
      </c>
      <c r="AX25" s="74">
        <f>SUMIFS(AX$7:AX$20,$J$7:$J$20,$J25)</f>
        <v>22449.639074907809</v>
      </c>
      <c r="AY25" s="74">
        <f>SUMIFS(AY$7:AY$20,$J$7:$J$20,$J25)</f>
        <v>22449.639074907809</v>
      </c>
      <c r="AZ25" s="74">
        <f t="shared" ref="AZ25:BL25" si="1">SUMIFS(AZ$7:AZ$20,$J$7:$J$20,$J25)</f>
        <v>22449.639074907809</v>
      </c>
      <c r="BA25" s="74">
        <f t="shared" si="1"/>
        <v>22449.639074907809</v>
      </c>
      <c r="BB25" s="74">
        <f t="shared" si="1"/>
        <v>22449.639074907809</v>
      </c>
      <c r="BC25" s="74">
        <f t="shared" si="1"/>
        <v>22212.829645093632</v>
      </c>
      <c r="BD25" s="74">
        <f t="shared" si="1"/>
        <v>4298.1158993739409</v>
      </c>
      <c r="BE25" s="74">
        <f t="shared" si="1"/>
        <v>4297.6609785701403</v>
      </c>
      <c r="BF25" s="74">
        <f t="shared" si="1"/>
        <v>4297.6609785701403</v>
      </c>
      <c r="BG25" s="74">
        <f t="shared" si="1"/>
        <v>3305.936778047906</v>
      </c>
      <c r="BH25" s="74">
        <f t="shared" si="1"/>
        <v>3234.0293106381155</v>
      </c>
      <c r="BI25" s="74">
        <f t="shared" si="1"/>
        <v>3209.6803738185749</v>
      </c>
      <c r="BJ25" s="74">
        <f t="shared" si="1"/>
        <v>28.480132284710432</v>
      </c>
      <c r="BK25" s="74">
        <f t="shared" si="1"/>
        <v>-6.3919177402178171</v>
      </c>
      <c r="BL25" s="74">
        <f t="shared" si="1"/>
        <v>-6.3919177402178171</v>
      </c>
    </row>
    <row r="26" spans="2:80">
      <c r="J26" s="3">
        <f>J25+1</f>
        <v>2012</v>
      </c>
      <c r="AX26" s="74">
        <f t="shared" ref="AX26:BL29" si="2">SUMIFS(AX$7:AX$20,$J$7:$J$20,$J26)</f>
        <v>0</v>
      </c>
      <c r="AY26" s="74">
        <f t="shared" si="2"/>
        <v>446115.39273587539</v>
      </c>
      <c r="AZ26" s="74">
        <f t="shared" si="2"/>
        <v>446115.39273587539</v>
      </c>
      <c r="BA26" s="74">
        <f t="shared" si="2"/>
        <v>446115.39273587539</v>
      </c>
      <c r="BB26" s="74">
        <f t="shared" si="2"/>
        <v>359932.2471525523</v>
      </c>
      <c r="BC26" s="74">
        <f t="shared" si="2"/>
        <v>273438.01480742998</v>
      </c>
      <c r="BD26" s="74">
        <f t="shared" si="2"/>
        <v>118741.55457462071</v>
      </c>
      <c r="BE26" s="74">
        <f t="shared" si="2"/>
        <v>111362.67021456735</v>
      </c>
      <c r="BF26" s="74">
        <f t="shared" si="2"/>
        <v>111329.40979588301</v>
      </c>
      <c r="BG26" s="74">
        <f t="shared" si="2"/>
        <v>111329.40979588301</v>
      </c>
      <c r="BH26" s="74">
        <f t="shared" si="2"/>
        <v>104369.65097893664</v>
      </c>
      <c r="BI26" s="74">
        <f t="shared" si="2"/>
        <v>94268.666349734762</v>
      </c>
      <c r="BJ26" s="74">
        <f t="shared" si="2"/>
        <v>94081.334577425689</v>
      </c>
      <c r="BK26" s="74">
        <f t="shared" si="2"/>
        <v>12112.726983892511</v>
      </c>
      <c r="BL26" s="74">
        <f t="shared" si="2"/>
        <v>11739.490390463114</v>
      </c>
    </row>
    <row r="27" spans="2:80">
      <c r="J27" s="3">
        <f t="shared" ref="J27:J29" si="3">J26+1</f>
        <v>2013</v>
      </c>
      <c r="AX27" s="74">
        <f t="shared" si="2"/>
        <v>0</v>
      </c>
      <c r="AY27" s="74">
        <f t="shared" si="2"/>
        <v>0</v>
      </c>
      <c r="AZ27" s="74">
        <f t="shared" si="2"/>
        <v>0</v>
      </c>
      <c r="BA27" s="74">
        <f t="shared" si="2"/>
        <v>0</v>
      </c>
      <c r="BB27" s="74">
        <f t="shared" si="2"/>
        <v>0</v>
      </c>
      <c r="BC27" s="74">
        <f t="shared" si="2"/>
        <v>0</v>
      </c>
      <c r="BD27" s="74">
        <f t="shared" si="2"/>
        <v>0</v>
      </c>
      <c r="BE27" s="74">
        <f t="shared" si="2"/>
        <v>0</v>
      </c>
      <c r="BF27" s="74">
        <f t="shared" si="2"/>
        <v>0</v>
      </c>
      <c r="BG27" s="74">
        <f t="shared" si="2"/>
        <v>0</v>
      </c>
      <c r="BH27" s="74">
        <f t="shared" si="2"/>
        <v>0</v>
      </c>
      <c r="BI27" s="74">
        <f t="shared" si="2"/>
        <v>0</v>
      </c>
      <c r="BJ27" s="74">
        <f t="shared" si="2"/>
        <v>0</v>
      </c>
      <c r="BK27" s="74">
        <f t="shared" si="2"/>
        <v>0</v>
      </c>
      <c r="BL27" s="74">
        <f t="shared" si="2"/>
        <v>0</v>
      </c>
    </row>
    <row r="28" spans="2:80">
      <c r="J28" s="3">
        <f t="shared" si="3"/>
        <v>2014</v>
      </c>
      <c r="AX28" s="74">
        <f t="shared" si="2"/>
        <v>0</v>
      </c>
      <c r="AY28" s="74">
        <f t="shared" si="2"/>
        <v>0</v>
      </c>
      <c r="AZ28" s="74">
        <f t="shared" si="2"/>
        <v>0</v>
      </c>
      <c r="BA28" s="74">
        <f t="shared" si="2"/>
        <v>0</v>
      </c>
      <c r="BB28" s="74">
        <f t="shared" si="2"/>
        <v>0</v>
      </c>
      <c r="BC28" s="74">
        <f t="shared" si="2"/>
        <v>0</v>
      </c>
      <c r="BD28" s="74">
        <f t="shared" si="2"/>
        <v>0</v>
      </c>
      <c r="BE28" s="74">
        <f t="shared" si="2"/>
        <v>0</v>
      </c>
      <c r="BF28" s="74">
        <f t="shared" si="2"/>
        <v>0</v>
      </c>
      <c r="BG28" s="74">
        <f t="shared" si="2"/>
        <v>0</v>
      </c>
      <c r="BH28" s="74">
        <f t="shared" si="2"/>
        <v>0</v>
      </c>
      <c r="BI28" s="74">
        <f t="shared" si="2"/>
        <v>0</v>
      </c>
      <c r="BJ28" s="74">
        <f t="shared" si="2"/>
        <v>0</v>
      </c>
      <c r="BK28" s="74">
        <f t="shared" si="2"/>
        <v>0</v>
      </c>
      <c r="BL28" s="74">
        <f t="shared" si="2"/>
        <v>0</v>
      </c>
    </row>
    <row r="29" spans="2:80">
      <c r="J29" s="3">
        <f t="shared" si="3"/>
        <v>2015</v>
      </c>
      <c r="AX29" s="74">
        <f t="shared" si="2"/>
        <v>0</v>
      </c>
      <c r="AY29" s="74">
        <f t="shared" si="2"/>
        <v>0</v>
      </c>
      <c r="AZ29" s="74">
        <f t="shared" si="2"/>
        <v>0</v>
      </c>
      <c r="BA29" s="74">
        <f t="shared" si="2"/>
        <v>0</v>
      </c>
      <c r="BB29" s="74">
        <f t="shared" si="2"/>
        <v>0</v>
      </c>
      <c r="BC29" s="74">
        <f t="shared" si="2"/>
        <v>0</v>
      </c>
      <c r="BD29" s="74">
        <f t="shared" si="2"/>
        <v>0</v>
      </c>
      <c r="BE29" s="74">
        <f t="shared" si="2"/>
        <v>0</v>
      </c>
      <c r="BF29" s="74">
        <f t="shared" si="2"/>
        <v>0</v>
      </c>
      <c r="BG29" s="74">
        <f t="shared" si="2"/>
        <v>0</v>
      </c>
      <c r="BH29" s="74">
        <f t="shared" si="2"/>
        <v>0</v>
      </c>
      <c r="BI29" s="74">
        <f t="shared" si="2"/>
        <v>0</v>
      </c>
      <c r="BJ29" s="74">
        <f t="shared" si="2"/>
        <v>0</v>
      </c>
      <c r="BK29" s="74">
        <f t="shared" si="2"/>
        <v>0</v>
      </c>
      <c r="BL29" s="74">
        <f t="shared" si="2"/>
        <v>0</v>
      </c>
    </row>
    <row r="30" spans="2:80"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</row>
  </sheetData>
  <mergeCells count="15">
    <mergeCell ref="H4:H5"/>
    <mergeCell ref="C4:C5"/>
    <mergeCell ref="D4:D5"/>
    <mergeCell ref="E4:E5"/>
    <mergeCell ref="F4:F5"/>
    <mergeCell ref="G4:G5"/>
    <mergeCell ref="O4:O5"/>
    <mergeCell ref="P4:P5"/>
    <mergeCell ref="Q4:Q5"/>
    <mergeCell ref="I4:I5"/>
    <mergeCell ref="J4:J5"/>
    <mergeCell ref="K4:K5"/>
    <mergeCell ref="L4:L5"/>
    <mergeCell ref="M4:M5"/>
    <mergeCell ref="N4:N5"/>
  </mergeCells>
  <conditionalFormatting sqref="O7:Q20 S7:AV20 AX7:CA20">
    <cfRule type="cellIs" dxfId="4" priority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CB28"/>
  <sheetViews>
    <sheetView topLeftCell="K1" zoomScale="75" zoomScaleNormal="75" workbookViewId="0">
      <pane ySplit="6" topLeftCell="A7" activePane="bottomLeft" state="frozen"/>
      <selection pane="bottomLeft" activeCell="AY23" sqref="AX23:AY27"/>
    </sheetView>
  </sheetViews>
  <sheetFormatPr defaultColWidth="9.1796875" defaultRowHeight="14.5"/>
  <cols>
    <col min="1" max="2" width="2.7265625" style="3" customWidth="1"/>
    <col min="3" max="3" width="4.7265625" style="3" customWidth="1"/>
    <col min="4" max="5" width="9.1796875" style="3"/>
    <col min="6" max="6" width="9.26953125" style="3" customWidth="1"/>
    <col min="7" max="7" width="4.7265625" style="3" customWidth="1"/>
    <col min="8" max="8" width="6.7265625" style="3" customWidth="1"/>
    <col min="9" max="9" width="12.7265625" style="3" customWidth="1"/>
    <col min="10" max="10" width="16.7265625" style="3" customWidth="1"/>
    <col min="11" max="11" width="13.7265625" style="3" customWidth="1"/>
    <col min="12" max="13" width="6.7265625" style="3" customWidth="1"/>
    <col min="14" max="14" width="9.1796875" style="3"/>
    <col min="15" max="15" width="12.7265625" style="3" customWidth="1"/>
    <col min="16" max="16" width="9.1796875" style="3"/>
    <col min="17" max="17" width="8.7265625" style="3" customWidth="1"/>
    <col min="18" max="18" width="1.1796875" style="3" customWidth="1"/>
    <col min="19" max="20" width="3.26953125" style="3" customWidth="1"/>
    <col min="21" max="24" width="4.7265625" style="3" customWidth="1"/>
    <col min="25" max="34" width="3.54296875" style="3" customWidth="1"/>
    <col min="35" max="48" width="3.26953125" style="3" customWidth="1"/>
    <col min="49" max="49" width="1.1796875" style="3" customWidth="1"/>
    <col min="50" max="50" width="8.6328125" style="3" customWidth="1"/>
    <col min="51" max="51" width="8.26953125" style="3" bestFit="1" customWidth="1"/>
    <col min="52" max="63" width="9.36328125" style="3" bestFit="1" customWidth="1"/>
    <col min="64" max="64" width="8.26953125" style="3" bestFit="1" customWidth="1"/>
    <col min="65" max="71" width="7.54296875" style="3" customWidth="1"/>
    <col min="72" max="79" width="3.26953125" style="3" customWidth="1"/>
    <col min="80" max="81" width="2.7265625" style="3" customWidth="1"/>
    <col min="82" max="16384" width="9.1796875" style="3"/>
  </cols>
  <sheetData>
    <row r="2" spans="2:80" ht="120" customHeigh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1"/>
    </row>
    <row r="3" spans="2:80" ht="22.5" customHeight="1">
      <c r="B3" s="2"/>
      <c r="C3" s="1" t="s">
        <v>31</v>
      </c>
      <c r="D3" s="3" t="s">
        <v>50</v>
      </c>
      <c r="CB3" s="12"/>
    </row>
    <row r="4" spans="2:80" ht="45" customHeight="1">
      <c r="B4" s="2"/>
      <c r="C4" s="267" t="s">
        <v>0</v>
      </c>
      <c r="D4" s="267" t="s">
        <v>34</v>
      </c>
      <c r="E4" s="267" t="s">
        <v>12</v>
      </c>
      <c r="F4" s="267" t="s">
        <v>35</v>
      </c>
      <c r="G4" s="267" t="s">
        <v>36</v>
      </c>
      <c r="H4" s="267" t="s">
        <v>37</v>
      </c>
      <c r="I4" s="267" t="s">
        <v>38</v>
      </c>
      <c r="J4" s="267" t="s">
        <v>39</v>
      </c>
      <c r="K4" s="267" t="s">
        <v>40</v>
      </c>
      <c r="L4" s="267" t="s">
        <v>41</v>
      </c>
      <c r="M4" s="267" t="s">
        <v>42</v>
      </c>
      <c r="N4" s="267" t="s">
        <v>43</v>
      </c>
      <c r="O4" s="267" t="s">
        <v>44</v>
      </c>
      <c r="P4" s="267" t="s">
        <v>45</v>
      </c>
      <c r="Q4" s="267" t="s">
        <v>46</v>
      </c>
      <c r="S4" s="4" t="s">
        <v>2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4"/>
      <c r="AX4" s="4" t="s">
        <v>1</v>
      </c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4"/>
      <c r="CB4" s="12"/>
    </row>
    <row r="5" spans="2:80" ht="45" customHeight="1">
      <c r="B5" s="2"/>
      <c r="C5" s="267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S5" s="35">
        <v>2011</v>
      </c>
      <c r="T5" s="35">
        <v>2012</v>
      </c>
      <c r="U5" s="35">
        <v>2013</v>
      </c>
      <c r="V5" s="35">
        <v>2014</v>
      </c>
      <c r="W5" s="35">
        <v>2015</v>
      </c>
      <c r="X5" s="35">
        <v>2016</v>
      </c>
      <c r="Y5" s="35">
        <v>2017</v>
      </c>
      <c r="Z5" s="35">
        <v>2018</v>
      </c>
      <c r="AA5" s="35">
        <v>2019</v>
      </c>
      <c r="AB5" s="35">
        <v>2020</v>
      </c>
      <c r="AC5" s="35">
        <v>2021</v>
      </c>
      <c r="AD5" s="35">
        <v>2022</v>
      </c>
      <c r="AE5" s="35">
        <v>2023</v>
      </c>
      <c r="AF5" s="35">
        <v>2024</v>
      </c>
      <c r="AG5" s="35">
        <v>2025</v>
      </c>
      <c r="AH5" s="35">
        <v>2026</v>
      </c>
      <c r="AI5" s="35">
        <v>2027</v>
      </c>
      <c r="AJ5" s="35">
        <v>2028</v>
      </c>
      <c r="AK5" s="35">
        <v>2029</v>
      </c>
      <c r="AL5" s="35">
        <v>2030</v>
      </c>
      <c r="AM5" s="35">
        <v>2031</v>
      </c>
      <c r="AN5" s="35">
        <v>2032</v>
      </c>
      <c r="AO5" s="35">
        <v>2033</v>
      </c>
      <c r="AP5" s="35">
        <v>2034</v>
      </c>
      <c r="AQ5" s="35">
        <v>2035</v>
      </c>
      <c r="AR5" s="35">
        <v>2036</v>
      </c>
      <c r="AS5" s="35">
        <v>2037</v>
      </c>
      <c r="AT5" s="35">
        <v>2038</v>
      </c>
      <c r="AU5" s="35">
        <v>2039</v>
      </c>
      <c r="AV5" s="35">
        <v>2040</v>
      </c>
      <c r="AX5" s="35">
        <v>2011</v>
      </c>
      <c r="AY5" s="35">
        <v>2012</v>
      </c>
      <c r="AZ5" s="35">
        <v>2013</v>
      </c>
      <c r="BA5" s="35">
        <v>2014</v>
      </c>
      <c r="BB5" s="35">
        <v>2015</v>
      </c>
      <c r="BC5" s="35">
        <v>2016</v>
      </c>
      <c r="BD5" s="35">
        <v>2017</v>
      </c>
      <c r="BE5" s="35">
        <v>2018</v>
      </c>
      <c r="BF5" s="35">
        <v>2019</v>
      </c>
      <c r="BG5" s="35">
        <v>2020</v>
      </c>
      <c r="BH5" s="35">
        <v>2021</v>
      </c>
      <c r="BI5" s="35">
        <v>2022</v>
      </c>
      <c r="BJ5" s="35">
        <v>2023</v>
      </c>
      <c r="BK5" s="35">
        <v>2024</v>
      </c>
      <c r="BL5" s="35">
        <v>2025</v>
      </c>
      <c r="BM5" s="35">
        <v>2026</v>
      </c>
      <c r="BN5" s="35">
        <v>2027</v>
      </c>
      <c r="BO5" s="35">
        <v>2028</v>
      </c>
      <c r="BP5" s="35">
        <v>2029</v>
      </c>
      <c r="BQ5" s="35">
        <v>2030</v>
      </c>
      <c r="BR5" s="35">
        <v>2031</v>
      </c>
      <c r="BS5" s="35">
        <v>2032</v>
      </c>
      <c r="BT5" s="35">
        <v>2033</v>
      </c>
      <c r="BU5" s="35">
        <v>2034</v>
      </c>
      <c r="BV5" s="35">
        <v>2035</v>
      </c>
      <c r="BW5" s="35">
        <v>2036</v>
      </c>
      <c r="BX5" s="35">
        <v>2037</v>
      </c>
      <c r="BY5" s="35">
        <v>2038</v>
      </c>
      <c r="BZ5" s="35">
        <v>2039</v>
      </c>
      <c r="CA5" s="35">
        <v>2040</v>
      </c>
      <c r="CB5" s="12"/>
    </row>
    <row r="6" spans="2:80" s="6" customFormat="1" ht="4.5">
      <c r="B6" s="5"/>
      <c r="CB6" s="7"/>
    </row>
    <row r="7" spans="2:80">
      <c r="B7" s="2"/>
      <c r="C7" s="15">
        <f t="shared" ref="C7:C18" si="0">C6+1</f>
        <v>1</v>
      </c>
      <c r="D7" s="59" t="s">
        <v>36</v>
      </c>
      <c r="E7" s="53" t="s">
        <v>64</v>
      </c>
      <c r="F7" s="59" t="s">
        <v>79</v>
      </c>
      <c r="G7" s="53" t="s">
        <v>50</v>
      </c>
      <c r="H7" s="59" t="s">
        <v>66</v>
      </c>
      <c r="I7" s="53" t="s">
        <v>52</v>
      </c>
      <c r="J7" s="59">
        <v>2012</v>
      </c>
      <c r="K7" s="53" t="s">
        <v>80</v>
      </c>
      <c r="L7" s="59"/>
      <c r="M7" s="53" t="s">
        <v>81</v>
      </c>
      <c r="N7" s="59" t="s">
        <v>82</v>
      </c>
      <c r="O7" s="18">
        <v>1</v>
      </c>
      <c r="P7" s="17">
        <v>5.1771746299999997</v>
      </c>
      <c r="Q7" s="56">
        <v>25176.254462563</v>
      </c>
      <c r="S7" s="60">
        <v>0</v>
      </c>
      <c r="T7" s="18">
        <v>5.1771746299999997</v>
      </c>
      <c r="U7" s="17">
        <v>5.1771746299999997</v>
      </c>
      <c r="V7" s="18">
        <v>5.1771746299999997</v>
      </c>
      <c r="W7" s="17">
        <v>5.1771746299999997</v>
      </c>
      <c r="X7" s="18">
        <v>0</v>
      </c>
      <c r="Y7" s="17">
        <v>0</v>
      </c>
      <c r="Z7" s="18">
        <v>0</v>
      </c>
      <c r="AA7" s="17">
        <v>0</v>
      </c>
      <c r="AB7" s="18">
        <v>0</v>
      </c>
      <c r="AC7" s="17">
        <v>0</v>
      </c>
      <c r="AD7" s="18">
        <v>0</v>
      </c>
      <c r="AE7" s="17">
        <v>0</v>
      </c>
      <c r="AF7" s="18">
        <v>0</v>
      </c>
      <c r="AG7" s="17">
        <v>0</v>
      </c>
      <c r="AH7" s="18">
        <v>0</v>
      </c>
      <c r="AI7" s="17">
        <v>0</v>
      </c>
      <c r="AJ7" s="18">
        <v>0</v>
      </c>
      <c r="AK7" s="17">
        <v>0</v>
      </c>
      <c r="AL7" s="18">
        <v>0</v>
      </c>
      <c r="AM7" s="17">
        <v>0</v>
      </c>
      <c r="AN7" s="18">
        <v>0</v>
      </c>
      <c r="AO7" s="17">
        <v>0</v>
      </c>
      <c r="AP7" s="18">
        <v>0</v>
      </c>
      <c r="AQ7" s="17">
        <v>0</v>
      </c>
      <c r="AR7" s="18">
        <v>0</v>
      </c>
      <c r="AS7" s="17">
        <v>0</v>
      </c>
      <c r="AT7" s="18">
        <v>0</v>
      </c>
      <c r="AU7" s="17">
        <v>0</v>
      </c>
      <c r="AV7" s="56">
        <v>0</v>
      </c>
      <c r="AX7" s="60">
        <v>0</v>
      </c>
      <c r="AY7" s="18">
        <v>25176.254462563</v>
      </c>
      <c r="AZ7" s="17">
        <v>25176.254462563</v>
      </c>
      <c r="BA7" s="18">
        <v>25176.254462563</v>
      </c>
      <c r="BB7" s="17">
        <v>25176.254462563</v>
      </c>
      <c r="BC7" s="18">
        <v>0</v>
      </c>
      <c r="BD7" s="17">
        <v>0</v>
      </c>
      <c r="BE7" s="18">
        <v>0</v>
      </c>
      <c r="BF7" s="17">
        <v>0</v>
      </c>
      <c r="BG7" s="18">
        <v>0</v>
      </c>
      <c r="BH7" s="17">
        <v>0</v>
      </c>
      <c r="BI7" s="18">
        <v>0</v>
      </c>
      <c r="BJ7" s="17">
        <v>0</v>
      </c>
      <c r="BK7" s="18">
        <v>0</v>
      </c>
      <c r="BL7" s="17">
        <v>0</v>
      </c>
      <c r="BM7" s="18">
        <v>0</v>
      </c>
      <c r="BN7" s="17">
        <v>0</v>
      </c>
      <c r="BO7" s="18">
        <v>0</v>
      </c>
      <c r="BP7" s="17">
        <v>0</v>
      </c>
      <c r="BQ7" s="18">
        <v>0</v>
      </c>
      <c r="BR7" s="17">
        <v>0</v>
      </c>
      <c r="BS7" s="18">
        <v>0</v>
      </c>
      <c r="BT7" s="17">
        <v>0</v>
      </c>
      <c r="BU7" s="18">
        <v>0</v>
      </c>
      <c r="BV7" s="17">
        <v>0</v>
      </c>
      <c r="BW7" s="18">
        <v>0</v>
      </c>
      <c r="BX7" s="17">
        <v>0</v>
      </c>
      <c r="BY7" s="18">
        <v>0</v>
      </c>
      <c r="BZ7" s="17">
        <v>0</v>
      </c>
      <c r="CA7" s="56">
        <v>0</v>
      </c>
      <c r="CB7" s="12"/>
    </row>
    <row r="8" spans="2:80">
      <c r="B8" s="2"/>
      <c r="C8" s="34">
        <f t="shared" si="0"/>
        <v>2</v>
      </c>
      <c r="D8" s="61" t="s">
        <v>36</v>
      </c>
      <c r="E8" s="62" t="s">
        <v>64</v>
      </c>
      <c r="F8" s="61" t="s">
        <v>79</v>
      </c>
      <c r="G8" s="62" t="s">
        <v>50</v>
      </c>
      <c r="H8" s="61" t="s">
        <v>66</v>
      </c>
      <c r="I8" s="62" t="s">
        <v>52</v>
      </c>
      <c r="J8" s="61">
        <v>2013</v>
      </c>
      <c r="K8" s="62" t="s">
        <v>80</v>
      </c>
      <c r="L8" s="61"/>
      <c r="M8" s="62" t="s">
        <v>81</v>
      </c>
      <c r="N8" s="61" t="s">
        <v>82</v>
      </c>
      <c r="O8" s="45">
        <v>2</v>
      </c>
      <c r="P8" s="44">
        <v>26.854354771000001</v>
      </c>
      <c r="Q8" s="63">
        <v>146621.36735919601</v>
      </c>
      <c r="S8" s="64">
        <v>0</v>
      </c>
      <c r="T8" s="45">
        <v>0</v>
      </c>
      <c r="U8" s="44">
        <v>17.625353246</v>
      </c>
      <c r="V8" s="45">
        <v>17.625353246</v>
      </c>
      <c r="W8" s="44">
        <v>17.625353246</v>
      </c>
      <c r="X8" s="45">
        <v>17.625353246</v>
      </c>
      <c r="Y8" s="44">
        <v>0</v>
      </c>
      <c r="Z8" s="45">
        <v>0</v>
      </c>
      <c r="AA8" s="44">
        <v>0</v>
      </c>
      <c r="AB8" s="45">
        <v>0</v>
      </c>
      <c r="AC8" s="44">
        <v>0</v>
      </c>
      <c r="AD8" s="45">
        <v>0</v>
      </c>
      <c r="AE8" s="44">
        <v>0</v>
      </c>
      <c r="AF8" s="45">
        <v>0</v>
      </c>
      <c r="AG8" s="44">
        <v>0</v>
      </c>
      <c r="AH8" s="45">
        <v>0</v>
      </c>
      <c r="AI8" s="44">
        <v>0</v>
      </c>
      <c r="AJ8" s="45">
        <v>0</v>
      </c>
      <c r="AK8" s="44">
        <v>0</v>
      </c>
      <c r="AL8" s="45">
        <v>0</v>
      </c>
      <c r="AM8" s="44">
        <v>0</v>
      </c>
      <c r="AN8" s="45">
        <v>0</v>
      </c>
      <c r="AO8" s="44">
        <v>0</v>
      </c>
      <c r="AP8" s="45">
        <v>0</v>
      </c>
      <c r="AQ8" s="44">
        <v>0</v>
      </c>
      <c r="AR8" s="45">
        <v>0</v>
      </c>
      <c r="AS8" s="44">
        <v>0</v>
      </c>
      <c r="AT8" s="45">
        <v>0</v>
      </c>
      <c r="AU8" s="44">
        <v>0</v>
      </c>
      <c r="AV8" s="63">
        <v>0</v>
      </c>
      <c r="AX8" s="64">
        <v>0</v>
      </c>
      <c r="AY8" s="45">
        <v>0</v>
      </c>
      <c r="AZ8" s="44">
        <v>96901.535593948996</v>
      </c>
      <c r="BA8" s="45">
        <v>96901.535593948996</v>
      </c>
      <c r="BB8" s="44">
        <v>96901.535593948996</v>
      </c>
      <c r="BC8" s="45">
        <v>96901.535593948996</v>
      </c>
      <c r="BD8" s="44">
        <v>0</v>
      </c>
      <c r="BE8" s="45">
        <v>0</v>
      </c>
      <c r="BF8" s="44">
        <v>0</v>
      </c>
      <c r="BG8" s="45">
        <v>0</v>
      </c>
      <c r="BH8" s="44">
        <v>0</v>
      </c>
      <c r="BI8" s="45">
        <v>0</v>
      </c>
      <c r="BJ8" s="44">
        <v>0</v>
      </c>
      <c r="BK8" s="45">
        <v>0</v>
      </c>
      <c r="BL8" s="44">
        <v>0</v>
      </c>
      <c r="BM8" s="45">
        <v>0</v>
      </c>
      <c r="BN8" s="44">
        <v>0</v>
      </c>
      <c r="BO8" s="45">
        <v>0</v>
      </c>
      <c r="BP8" s="44">
        <v>0</v>
      </c>
      <c r="BQ8" s="45">
        <v>0</v>
      </c>
      <c r="BR8" s="44">
        <v>0</v>
      </c>
      <c r="BS8" s="45">
        <v>0</v>
      </c>
      <c r="BT8" s="44">
        <v>0</v>
      </c>
      <c r="BU8" s="45">
        <v>0</v>
      </c>
      <c r="BV8" s="44">
        <v>0</v>
      </c>
      <c r="BW8" s="45">
        <v>0</v>
      </c>
      <c r="BX8" s="44">
        <v>0</v>
      </c>
      <c r="BY8" s="45">
        <v>0</v>
      </c>
      <c r="BZ8" s="44">
        <v>0</v>
      </c>
      <c r="CA8" s="63">
        <v>0</v>
      </c>
      <c r="CB8" s="12"/>
    </row>
    <row r="9" spans="2:80">
      <c r="B9" s="2"/>
      <c r="C9" s="19">
        <f t="shared" si="0"/>
        <v>3</v>
      </c>
      <c r="D9" s="65" t="s">
        <v>36</v>
      </c>
      <c r="E9" s="54" t="s">
        <v>64</v>
      </c>
      <c r="F9" s="65" t="s">
        <v>68</v>
      </c>
      <c r="G9" s="54" t="s">
        <v>50</v>
      </c>
      <c r="H9" s="65" t="s">
        <v>66</v>
      </c>
      <c r="I9" s="54" t="s">
        <v>52</v>
      </c>
      <c r="J9" s="65">
        <v>2013</v>
      </c>
      <c r="K9" s="54" t="s">
        <v>80</v>
      </c>
      <c r="L9" s="65"/>
      <c r="M9" s="54" t="s">
        <v>81</v>
      </c>
      <c r="N9" s="65" t="s">
        <v>67</v>
      </c>
      <c r="O9" s="22">
        <v>5</v>
      </c>
      <c r="P9" s="21">
        <v>26.120417467999999</v>
      </c>
      <c r="Q9" s="57">
        <v>94545.734870479006</v>
      </c>
      <c r="S9" s="66">
        <v>0</v>
      </c>
      <c r="T9" s="22">
        <v>0</v>
      </c>
      <c r="U9" s="21">
        <v>18.888370817999999</v>
      </c>
      <c r="V9" s="22">
        <v>18.888370817999999</v>
      </c>
      <c r="W9" s="21">
        <v>18.888370817999999</v>
      </c>
      <c r="X9" s="22">
        <v>18.888370817999999</v>
      </c>
      <c r="Y9" s="21">
        <v>8.5549017220000003</v>
      </c>
      <c r="Z9" s="22">
        <v>8.5549017220000003</v>
      </c>
      <c r="AA9" s="21">
        <v>8.5549017220000003</v>
      </c>
      <c r="AB9" s="22">
        <v>8.5549017220000003</v>
      </c>
      <c r="AC9" s="21">
        <v>8.5549017220000003</v>
      </c>
      <c r="AD9" s="22">
        <v>8.5549017220000003</v>
      </c>
      <c r="AE9" s="21">
        <v>8.2874921700000002</v>
      </c>
      <c r="AF9" s="22">
        <v>8.2874921700000002</v>
      </c>
      <c r="AG9" s="21">
        <v>5.3996159429999997</v>
      </c>
      <c r="AH9" s="22">
        <v>5.3996159429999997</v>
      </c>
      <c r="AI9" s="21">
        <v>5.3996159429999997</v>
      </c>
      <c r="AJ9" s="22">
        <v>5.3996159429999997</v>
      </c>
      <c r="AK9" s="21">
        <v>5.3996159429999997</v>
      </c>
      <c r="AL9" s="22">
        <v>5.3996159429999997</v>
      </c>
      <c r="AM9" s="21">
        <v>5.3996159429999997</v>
      </c>
      <c r="AN9" s="22">
        <v>5.3996159429999997</v>
      </c>
      <c r="AO9" s="21">
        <v>0</v>
      </c>
      <c r="AP9" s="22">
        <v>0</v>
      </c>
      <c r="AQ9" s="21">
        <v>0</v>
      </c>
      <c r="AR9" s="22">
        <v>0</v>
      </c>
      <c r="AS9" s="21">
        <v>0</v>
      </c>
      <c r="AT9" s="22">
        <v>0</v>
      </c>
      <c r="AU9" s="21">
        <v>0</v>
      </c>
      <c r="AV9" s="57">
        <v>0</v>
      </c>
      <c r="AX9" s="66">
        <v>0</v>
      </c>
      <c r="AY9" s="22">
        <v>0</v>
      </c>
      <c r="AZ9" s="21">
        <v>69149.332899760993</v>
      </c>
      <c r="BA9" s="22">
        <v>69149.332899760993</v>
      </c>
      <c r="BB9" s="21">
        <v>69149.332899760993</v>
      </c>
      <c r="BC9" s="22">
        <v>69149.332899760993</v>
      </c>
      <c r="BD9" s="21">
        <v>36777.137318266003</v>
      </c>
      <c r="BE9" s="22">
        <v>36777.137318266003</v>
      </c>
      <c r="BF9" s="21">
        <v>36777.137318266003</v>
      </c>
      <c r="BG9" s="22">
        <v>36363.093556289998</v>
      </c>
      <c r="BH9" s="21">
        <v>36134.198625603</v>
      </c>
      <c r="BI9" s="22">
        <v>36134.198625603</v>
      </c>
      <c r="BJ9" s="21">
        <v>29395.685915360002</v>
      </c>
      <c r="BK9" s="22">
        <v>25962.657354958999</v>
      </c>
      <c r="BL9" s="21">
        <v>16915.657438077</v>
      </c>
      <c r="BM9" s="22">
        <v>16915.657438077</v>
      </c>
      <c r="BN9" s="21">
        <v>16915.657438077</v>
      </c>
      <c r="BO9" s="22">
        <v>16915.657438077</v>
      </c>
      <c r="BP9" s="21">
        <v>16915.657438077</v>
      </c>
      <c r="BQ9" s="22">
        <v>16915.657438077</v>
      </c>
      <c r="BR9" s="21">
        <v>16915.657438077</v>
      </c>
      <c r="BS9" s="22">
        <v>16915.657438077</v>
      </c>
      <c r="BT9" s="21">
        <v>0</v>
      </c>
      <c r="BU9" s="22">
        <v>0</v>
      </c>
      <c r="BV9" s="21">
        <v>0</v>
      </c>
      <c r="BW9" s="22">
        <v>0</v>
      </c>
      <c r="BX9" s="21">
        <v>0</v>
      </c>
      <c r="BY9" s="22">
        <v>0</v>
      </c>
      <c r="BZ9" s="21">
        <v>0</v>
      </c>
      <c r="CA9" s="57">
        <v>0</v>
      </c>
      <c r="CB9" s="12"/>
    </row>
    <row r="10" spans="2:80">
      <c r="B10" s="2"/>
      <c r="C10" s="34">
        <f t="shared" si="0"/>
        <v>4</v>
      </c>
      <c r="D10" s="61" t="s">
        <v>36</v>
      </c>
      <c r="E10" s="62" t="s">
        <v>64</v>
      </c>
      <c r="F10" s="61" t="s">
        <v>83</v>
      </c>
      <c r="G10" s="62" t="s">
        <v>50</v>
      </c>
      <c r="H10" s="61" t="s">
        <v>66</v>
      </c>
      <c r="I10" s="62" t="s">
        <v>52</v>
      </c>
      <c r="J10" s="61">
        <v>2013</v>
      </c>
      <c r="K10" s="62" t="s">
        <v>80</v>
      </c>
      <c r="L10" s="61"/>
      <c r="M10" s="62" t="s">
        <v>81</v>
      </c>
      <c r="N10" s="61" t="s">
        <v>67</v>
      </c>
      <c r="O10" s="45">
        <v>63</v>
      </c>
      <c r="P10" s="44">
        <v>92.228912011000006</v>
      </c>
      <c r="Q10" s="63">
        <v>328508.57160653698</v>
      </c>
      <c r="S10" s="64">
        <v>0</v>
      </c>
      <c r="T10" s="45">
        <v>0</v>
      </c>
      <c r="U10" s="44">
        <v>87.114215098000003</v>
      </c>
      <c r="V10" s="45">
        <v>87.114215098000003</v>
      </c>
      <c r="W10" s="44">
        <v>85.907007547999996</v>
      </c>
      <c r="X10" s="45">
        <v>67.604347676000003</v>
      </c>
      <c r="Y10" s="44">
        <v>33.828080692</v>
      </c>
      <c r="Z10" s="45">
        <v>33.828080692</v>
      </c>
      <c r="AA10" s="44">
        <v>33.828080692</v>
      </c>
      <c r="AB10" s="45">
        <v>33.828080692</v>
      </c>
      <c r="AC10" s="44">
        <v>33.828080692</v>
      </c>
      <c r="AD10" s="45">
        <v>33.828080692</v>
      </c>
      <c r="AE10" s="44">
        <v>33.495953423000003</v>
      </c>
      <c r="AF10" s="45">
        <v>17.805711955</v>
      </c>
      <c r="AG10" s="44">
        <v>0</v>
      </c>
      <c r="AH10" s="45">
        <v>0</v>
      </c>
      <c r="AI10" s="44">
        <v>0</v>
      </c>
      <c r="AJ10" s="45">
        <v>0</v>
      </c>
      <c r="AK10" s="44">
        <v>0</v>
      </c>
      <c r="AL10" s="45">
        <v>0</v>
      </c>
      <c r="AM10" s="44">
        <v>0</v>
      </c>
      <c r="AN10" s="45">
        <v>0</v>
      </c>
      <c r="AO10" s="44">
        <v>0</v>
      </c>
      <c r="AP10" s="45">
        <v>0</v>
      </c>
      <c r="AQ10" s="44">
        <v>0</v>
      </c>
      <c r="AR10" s="45">
        <v>0</v>
      </c>
      <c r="AS10" s="44">
        <v>0</v>
      </c>
      <c r="AT10" s="45">
        <v>0</v>
      </c>
      <c r="AU10" s="44">
        <v>0</v>
      </c>
      <c r="AV10" s="63">
        <v>0</v>
      </c>
      <c r="AX10" s="64">
        <v>0</v>
      </c>
      <c r="AY10" s="45">
        <v>0</v>
      </c>
      <c r="AZ10" s="44">
        <v>310069.48845646001</v>
      </c>
      <c r="BA10" s="45">
        <v>310069.48845646001</v>
      </c>
      <c r="BB10" s="44">
        <v>306169.42060396099</v>
      </c>
      <c r="BC10" s="45">
        <v>235683.271511328</v>
      </c>
      <c r="BD10" s="44">
        <v>123865.54614442099</v>
      </c>
      <c r="BE10" s="45">
        <v>123865.54614442099</v>
      </c>
      <c r="BF10" s="44">
        <v>123865.54614442099</v>
      </c>
      <c r="BG10" s="45">
        <v>123865.54614442099</v>
      </c>
      <c r="BH10" s="44">
        <v>123865.54614442099</v>
      </c>
      <c r="BI10" s="45">
        <v>123865.54614442099</v>
      </c>
      <c r="BJ10" s="44">
        <v>120852.529106605</v>
      </c>
      <c r="BK10" s="45">
        <v>59575.713622369003</v>
      </c>
      <c r="BL10" s="44">
        <v>0</v>
      </c>
      <c r="BM10" s="45">
        <v>0</v>
      </c>
      <c r="BN10" s="44">
        <v>0</v>
      </c>
      <c r="BO10" s="45">
        <v>0</v>
      </c>
      <c r="BP10" s="44">
        <v>0</v>
      </c>
      <c r="BQ10" s="45">
        <v>0</v>
      </c>
      <c r="BR10" s="44">
        <v>0</v>
      </c>
      <c r="BS10" s="45">
        <v>0</v>
      </c>
      <c r="BT10" s="44">
        <v>0</v>
      </c>
      <c r="BU10" s="45">
        <v>0</v>
      </c>
      <c r="BV10" s="44">
        <v>0</v>
      </c>
      <c r="BW10" s="45">
        <v>0</v>
      </c>
      <c r="BX10" s="44">
        <v>0</v>
      </c>
      <c r="BY10" s="45">
        <v>0</v>
      </c>
      <c r="BZ10" s="44">
        <v>0</v>
      </c>
      <c r="CA10" s="63">
        <v>0</v>
      </c>
      <c r="CB10" s="12"/>
    </row>
    <row r="11" spans="2:80">
      <c r="B11" s="2"/>
      <c r="C11" s="19">
        <f t="shared" si="0"/>
        <v>5</v>
      </c>
      <c r="D11" s="65" t="s">
        <v>36</v>
      </c>
      <c r="E11" s="54" t="s">
        <v>48</v>
      </c>
      <c r="F11" s="65" t="s">
        <v>84</v>
      </c>
      <c r="G11" s="54" t="s">
        <v>50</v>
      </c>
      <c r="H11" s="65" t="s">
        <v>51</v>
      </c>
      <c r="I11" s="54" t="s">
        <v>52</v>
      </c>
      <c r="J11" s="65">
        <v>2013</v>
      </c>
      <c r="K11" s="54" t="s">
        <v>80</v>
      </c>
      <c r="L11" s="65"/>
      <c r="M11" s="54" t="s">
        <v>85</v>
      </c>
      <c r="N11" s="65" t="s">
        <v>86</v>
      </c>
      <c r="O11" s="22">
        <v>368.198333424</v>
      </c>
      <c r="P11" s="21">
        <v>0.49219341599999999</v>
      </c>
      <c r="Q11" s="57">
        <v>7262.4132068749996</v>
      </c>
      <c r="S11" s="66">
        <v>0</v>
      </c>
      <c r="T11" s="22">
        <v>0</v>
      </c>
      <c r="U11" s="21">
        <v>0.54830841299999999</v>
      </c>
      <c r="V11" s="22">
        <v>0.54830841299999999</v>
      </c>
      <c r="W11" s="21">
        <v>0.52851740400000002</v>
      </c>
      <c r="X11" s="22">
        <v>0.45307056600000001</v>
      </c>
      <c r="Y11" s="21">
        <v>0.45307056600000001</v>
      </c>
      <c r="Z11" s="22">
        <v>0.45307056600000001</v>
      </c>
      <c r="AA11" s="21">
        <v>0.45307056600000001</v>
      </c>
      <c r="AB11" s="22">
        <v>0.452436595</v>
      </c>
      <c r="AC11" s="21">
        <v>0.33839637</v>
      </c>
      <c r="AD11" s="22">
        <v>0.33839637</v>
      </c>
      <c r="AE11" s="21">
        <v>0.27182226399999998</v>
      </c>
      <c r="AF11" s="22">
        <v>0.27181465700000002</v>
      </c>
      <c r="AG11" s="21">
        <v>0.27181465700000002</v>
      </c>
      <c r="AH11" s="22">
        <v>0.27140943299999998</v>
      </c>
      <c r="AI11" s="21">
        <v>0.27140943299999998</v>
      </c>
      <c r="AJ11" s="22">
        <v>0.27107747799999998</v>
      </c>
      <c r="AK11" s="21">
        <v>0.26270083500000002</v>
      </c>
      <c r="AL11" s="22">
        <v>0.15419956100000001</v>
      </c>
      <c r="AM11" s="21">
        <v>0.15419956100000001</v>
      </c>
      <c r="AN11" s="22">
        <v>0.15419956100000001</v>
      </c>
      <c r="AO11" s="21">
        <v>0</v>
      </c>
      <c r="AP11" s="22">
        <v>0</v>
      </c>
      <c r="AQ11" s="21">
        <v>0</v>
      </c>
      <c r="AR11" s="22">
        <v>0</v>
      </c>
      <c r="AS11" s="21">
        <v>0</v>
      </c>
      <c r="AT11" s="22">
        <v>0</v>
      </c>
      <c r="AU11" s="21">
        <v>0</v>
      </c>
      <c r="AV11" s="57">
        <v>0</v>
      </c>
      <c r="AX11" s="66">
        <v>0</v>
      </c>
      <c r="AY11" s="22">
        <v>0</v>
      </c>
      <c r="AZ11" s="21">
        <v>8180.8807287030004</v>
      </c>
      <c r="BA11" s="22">
        <v>8180.8807287030004</v>
      </c>
      <c r="BB11" s="21">
        <v>7865.6233100870004</v>
      </c>
      <c r="BC11" s="22">
        <v>6663.806101569</v>
      </c>
      <c r="BD11" s="21">
        <v>6663.806101569</v>
      </c>
      <c r="BE11" s="22">
        <v>6663.806101569</v>
      </c>
      <c r="BF11" s="21">
        <v>6663.806101569</v>
      </c>
      <c r="BG11" s="22">
        <v>6658.2525185880004</v>
      </c>
      <c r="BH11" s="21">
        <v>4841.668713565</v>
      </c>
      <c r="BI11" s="22">
        <v>4841.668713565</v>
      </c>
      <c r="BJ11" s="21">
        <v>4402.268517812</v>
      </c>
      <c r="BK11" s="22">
        <v>4339.5782778290004</v>
      </c>
      <c r="BL11" s="21">
        <v>4339.5782778290004</v>
      </c>
      <c r="BM11" s="22">
        <v>4321.7389291870004</v>
      </c>
      <c r="BN11" s="21">
        <v>4321.7389291870004</v>
      </c>
      <c r="BO11" s="22">
        <v>4318.081251607</v>
      </c>
      <c r="BP11" s="21">
        <v>4184.6469817440002</v>
      </c>
      <c r="BQ11" s="22">
        <v>2456.2949308289999</v>
      </c>
      <c r="BR11" s="21">
        <v>2456.2949308289999</v>
      </c>
      <c r="BS11" s="22">
        <v>2456.2949308289999</v>
      </c>
      <c r="BT11" s="21">
        <v>0</v>
      </c>
      <c r="BU11" s="22">
        <v>0</v>
      </c>
      <c r="BV11" s="21">
        <v>0</v>
      </c>
      <c r="BW11" s="22">
        <v>0</v>
      </c>
      <c r="BX11" s="21">
        <v>0</v>
      </c>
      <c r="BY11" s="22">
        <v>0</v>
      </c>
      <c r="BZ11" s="21">
        <v>0</v>
      </c>
      <c r="CA11" s="57">
        <v>0</v>
      </c>
      <c r="CB11" s="12"/>
    </row>
    <row r="12" spans="2:80">
      <c r="B12" s="2"/>
      <c r="C12" s="34">
        <f t="shared" si="0"/>
        <v>6</v>
      </c>
      <c r="D12" s="61" t="s">
        <v>36</v>
      </c>
      <c r="E12" s="62" t="s">
        <v>48</v>
      </c>
      <c r="F12" s="61" t="s">
        <v>49</v>
      </c>
      <c r="G12" s="62" t="s">
        <v>50</v>
      </c>
      <c r="H12" s="61" t="s">
        <v>51</v>
      </c>
      <c r="I12" s="62" t="s">
        <v>52</v>
      </c>
      <c r="J12" s="61">
        <v>2013</v>
      </c>
      <c r="K12" s="62" t="s">
        <v>80</v>
      </c>
      <c r="L12" s="61"/>
      <c r="M12" s="62" t="s">
        <v>87</v>
      </c>
      <c r="N12" s="61" t="s">
        <v>55</v>
      </c>
      <c r="O12" s="45">
        <v>1</v>
      </c>
      <c r="P12" s="44">
        <v>0.39365566600000002</v>
      </c>
      <c r="Q12" s="63">
        <v>701.91237100000001</v>
      </c>
      <c r="S12" s="64">
        <v>0</v>
      </c>
      <c r="T12" s="45">
        <v>0</v>
      </c>
      <c r="U12" s="44">
        <v>0.20719409899999999</v>
      </c>
      <c r="V12" s="45">
        <v>0.20719409899999999</v>
      </c>
      <c r="W12" s="44">
        <v>0.20719409899999999</v>
      </c>
      <c r="X12" s="45">
        <v>0.20719409899999999</v>
      </c>
      <c r="Y12" s="44">
        <v>0</v>
      </c>
      <c r="Z12" s="45">
        <v>0</v>
      </c>
      <c r="AA12" s="44">
        <v>0</v>
      </c>
      <c r="AB12" s="45">
        <v>0</v>
      </c>
      <c r="AC12" s="44">
        <v>0</v>
      </c>
      <c r="AD12" s="45">
        <v>0</v>
      </c>
      <c r="AE12" s="44">
        <v>0</v>
      </c>
      <c r="AF12" s="45">
        <v>0</v>
      </c>
      <c r="AG12" s="44">
        <v>0</v>
      </c>
      <c r="AH12" s="45">
        <v>0</v>
      </c>
      <c r="AI12" s="44">
        <v>0</v>
      </c>
      <c r="AJ12" s="45">
        <v>0</v>
      </c>
      <c r="AK12" s="44">
        <v>0</v>
      </c>
      <c r="AL12" s="45">
        <v>0</v>
      </c>
      <c r="AM12" s="44">
        <v>0</v>
      </c>
      <c r="AN12" s="45">
        <v>0</v>
      </c>
      <c r="AO12" s="44">
        <v>0</v>
      </c>
      <c r="AP12" s="45">
        <v>0</v>
      </c>
      <c r="AQ12" s="44">
        <v>0</v>
      </c>
      <c r="AR12" s="45">
        <v>0</v>
      </c>
      <c r="AS12" s="44">
        <v>0</v>
      </c>
      <c r="AT12" s="45">
        <v>0</v>
      </c>
      <c r="AU12" s="44">
        <v>0</v>
      </c>
      <c r="AV12" s="63">
        <v>0</v>
      </c>
      <c r="AX12" s="64">
        <v>0</v>
      </c>
      <c r="AY12" s="45">
        <v>0</v>
      </c>
      <c r="AZ12" s="44">
        <v>369.43987800000002</v>
      </c>
      <c r="BA12" s="45">
        <v>369.43987800000002</v>
      </c>
      <c r="BB12" s="44">
        <v>369.43987800000002</v>
      </c>
      <c r="BC12" s="45">
        <v>369.43987800000002</v>
      </c>
      <c r="BD12" s="44">
        <v>0</v>
      </c>
      <c r="BE12" s="45">
        <v>0</v>
      </c>
      <c r="BF12" s="44">
        <v>0</v>
      </c>
      <c r="BG12" s="45">
        <v>0</v>
      </c>
      <c r="BH12" s="44">
        <v>0</v>
      </c>
      <c r="BI12" s="45">
        <v>0</v>
      </c>
      <c r="BJ12" s="44">
        <v>0</v>
      </c>
      <c r="BK12" s="45">
        <v>0</v>
      </c>
      <c r="BL12" s="44">
        <v>0</v>
      </c>
      <c r="BM12" s="45">
        <v>0</v>
      </c>
      <c r="BN12" s="44">
        <v>0</v>
      </c>
      <c r="BO12" s="45">
        <v>0</v>
      </c>
      <c r="BP12" s="44">
        <v>0</v>
      </c>
      <c r="BQ12" s="45">
        <v>0</v>
      </c>
      <c r="BR12" s="44">
        <v>0</v>
      </c>
      <c r="BS12" s="45">
        <v>0</v>
      </c>
      <c r="BT12" s="44">
        <v>0</v>
      </c>
      <c r="BU12" s="45">
        <v>0</v>
      </c>
      <c r="BV12" s="44">
        <v>0</v>
      </c>
      <c r="BW12" s="45">
        <v>0</v>
      </c>
      <c r="BX12" s="44">
        <v>0</v>
      </c>
      <c r="BY12" s="45">
        <v>0</v>
      </c>
      <c r="BZ12" s="44">
        <v>0</v>
      </c>
      <c r="CA12" s="63">
        <v>0</v>
      </c>
      <c r="CB12" s="12"/>
    </row>
    <row r="13" spans="2:80">
      <c r="B13" s="2"/>
      <c r="C13" s="19">
        <f t="shared" si="0"/>
        <v>7</v>
      </c>
      <c r="D13" s="65" t="s">
        <v>36</v>
      </c>
      <c r="E13" s="54" t="s">
        <v>48</v>
      </c>
      <c r="F13" s="65" t="s">
        <v>56</v>
      </c>
      <c r="G13" s="54" t="s">
        <v>50</v>
      </c>
      <c r="H13" s="65" t="s">
        <v>51</v>
      </c>
      <c r="I13" s="54" t="s">
        <v>52</v>
      </c>
      <c r="J13" s="65">
        <v>2013</v>
      </c>
      <c r="K13" s="54" t="s">
        <v>80</v>
      </c>
      <c r="L13" s="65"/>
      <c r="M13" s="54" t="s">
        <v>81</v>
      </c>
      <c r="N13" s="65" t="s">
        <v>55</v>
      </c>
      <c r="O13" s="22">
        <v>27</v>
      </c>
      <c r="P13" s="21">
        <v>3.5559975259999996</v>
      </c>
      <c r="Q13" s="57">
        <v>24836.901118508998</v>
      </c>
      <c r="S13" s="66">
        <v>0</v>
      </c>
      <c r="T13" s="22">
        <v>0</v>
      </c>
      <c r="U13" s="21">
        <v>1.6830091140000001</v>
      </c>
      <c r="V13" s="22">
        <v>1.6830091140000001</v>
      </c>
      <c r="W13" s="21">
        <v>1.6830091140000001</v>
      </c>
      <c r="X13" s="22">
        <v>1.6830091140000001</v>
      </c>
      <c r="Y13" s="21">
        <v>0.97098013400000005</v>
      </c>
      <c r="Z13" s="22">
        <v>0</v>
      </c>
      <c r="AA13" s="21">
        <v>0</v>
      </c>
      <c r="AB13" s="22">
        <v>0</v>
      </c>
      <c r="AC13" s="21">
        <v>0</v>
      </c>
      <c r="AD13" s="22">
        <v>0</v>
      </c>
      <c r="AE13" s="21">
        <v>0</v>
      </c>
      <c r="AF13" s="22">
        <v>0</v>
      </c>
      <c r="AG13" s="21">
        <v>0</v>
      </c>
      <c r="AH13" s="22">
        <v>0</v>
      </c>
      <c r="AI13" s="21">
        <v>0</v>
      </c>
      <c r="AJ13" s="22">
        <v>0</v>
      </c>
      <c r="AK13" s="21">
        <v>0</v>
      </c>
      <c r="AL13" s="22">
        <v>0</v>
      </c>
      <c r="AM13" s="21">
        <v>0</v>
      </c>
      <c r="AN13" s="22">
        <v>0</v>
      </c>
      <c r="AO13" s="21">
        <v>0</v>
      </c>
      <c r="AP13" s="22">
        <v>0</v>
      </c>
      <c r="AQ13" s="21">
        <v>0</v>
      </c>
      <c r="AR13" s="22">
        <v>0</v>
      </c>
      <c r="AS13" s="21">
        <v>0</v>
      </c>
      <c r="AT13" s="22">
        <v>0</v>
      </c>
      <c r="AU13" s="21">
        <v>0</v>
      </c>
      <c r="AV13" s="57">
        <v>0</v>
      </c>
      <c r="AX13" s="66">
        <v>0</v>
      </c>
      <c r="AY13" s="22">
        <v>0</v>
      </c>
      <c r="AZ13" s="21">
        <v>11762.203903565001</v>
      </c>
      <c r="BA13" s="22">
        <v>11762.203903565001</v>
      </c>
      <c r="BB13" s="21">
        <v>11762.203903565001</v>
      </c>
      <c r="BC13" s="22">
        <v>11762.203903565001</v>
      </c>
      <c r="BD13" s="21">
        <v>6606.7092513440002</v>
      </c>
      <c r="BE13" s="22">
        <v>0</v>
      </c>
      <c r="BF13" s="21">
        <v>0</v>
      </c>
      <c r="BG13" s="22">
        <v>0</v>
      </c>
      <c r="BH13" s="21">
        <v>0</v>
      </c>
      <c r="BI13" s="22">
        <v>0</v>
      </c>
      <c r="BJ13" s="21">
        <v>0</v>
      </c>
      <c r="BK13" s="22">
        <v>0</v>
      </c>
      <c r="BL13" s="21">
        <v>0</v>
      </c>
      <c r="BM13" s="22">
        <v>0</v>
      </c>
      <c r="BN13" s="21">
        <v>0</v>
      </c>
      <c r="BO13" s="22">
        <v>0</v>
      </c>
      <c r="BP13" s="21">
        <v>0</v>
      </c>
      <c r="BQ13" s="22">
        <v>0</v>
      </c>
      <c r="BR13" s="21">
        <v>0</v>
      </c>
      <c r="BS13" s="22">
        <v>0</v>
      </c>
      <c r="BT13" s="21">
        <v>0</v>
      </c>
      <c r="BU13" s="22">
        <v>0</v>
      </c>
      <c r="BV13" s="21">
        <v>0</v>
      </c>
      <c r="BW13" s="22">
        <v>0</v>
      </c>
      <c r="BX13" s="21">
        <v>0</v>
      </c>
      <c r="BY13" s="22">
        <v>0</v>
      </c>
      <c r="BZ13" s="21">
        <v>0</v>
      </c>
      <c r="CA13" s="57">
        <v>0</v>
      </c>
      <c r="CB13" s="12"/>
    </row>
    <row r="14" spans="2:80">
      <c r="B14" s="2"/>
      <c r="C14" s="34">
        <f t="shared" si="0"/>
        <v>8</v>
      </c>
      <c r="D14" s="61" t="s">
        <v>36</v>
      </c>
      <c r="E14" s="62" t="s">
        <v>48</v>
      </c>
      <c r="F14" s="61" t="s">
        <v>88</v>
      </c>
      <c r="G14" s="62" t="s">
        <v>50</v>
      </c>
      <c r="H14" s="61" t="s">
        <v>51</v>
      </c>
      <c r="I14" s="62" t="s">
        <v>52</v>
      </c>
      <c r="J14" s="61">
        <v>2013</v>
      </c>
      <c r="K14" s="62" t="s">
        <v>80</v>
      </c>
      <c r="L14" s="61"/>
      <c r="M14" s="62" t="s">
        <v>85</v>
      </c>
      <c r="N14" s="61" t="s">
        <v>86</v>
      </c>
      <c r="O14" s="45">
        <v>1002.788916532</v>
      </c>
      <c r="P14" s="44">
        <v>1.211803626</v>
      </c>
      <c r="Q14" s="63">
        <v>17450.960118173</v>
      </c>
      <c r="S14" s="64">
        <v>0</v>
      </c>
      <c r="T14" s="45">
        <v>0</v>
      </c>
      <c r="U14" s="44">
        <v>1.2563480300000001</v>
      </c>
      <c r="V14" s="45">
        <v>1.2563480300000001</v>
      </c>
      <c r="W14" s="44">
        <v>1.187375114</v>
      </c>
      <c r="X14" s="45">
        <v>0.95198805799999997</v>
      </c>
      <c r="Y14" s="44">
        <v>0.95198805799999997</v>
      </c>
      <c r="Z14" s="45">
        <v>0.95198805799999997</v>
      </c>
      <c r="AA14" s="44">
        <v>0.95198805799999997</v>
      </c>
      <c r="AB14" s="45">
        <v>0.95018721399999995</v>
      </c>
      <c r="AC14" s="44">
        <v>0.816676607</v>
      </c>
      <c r="AD14" s="45">
        <v>0.816676607</v>
      </c>
      <c r="AE14" s="44">
        <v>0.59260410799999996</v>
      </c>
      <c r="AF14" s="45">
        <v>0.38277933800000002</v>
      </c>
      <c r="AG14" s="44">
        <v>0.38277933800000002</v>
      </c>
      <c r="AH14" s="45">
        <v>0.37523885699999998</v>
      </c>
      <c r="AI14" s="44">
        <v>0.37523885699999998</v>
      </c>
      <c r="AJ14" s="45">
        <v>0.371370384</v>
      </c>
      <c r="AK14" s="44">
        <v>0.32055504000000001</v>
      </c>
      <c r="AL14" s="45">
        <v>0.188158569</v>
      </c>
      <c r="AM14" s="44">
        <v>0.188158569</v>
      </c>
      <c r="AN14" s="45">
        <v>0.188158569</v>
      </c>
      <c r="AO14" s="44">
        <v>0</v>
      </c>
      <c r="AP14" s="45">
        <v>0</v>
      </c>
      <c r="AQ14" s="44">
        <v>0</v>
      </c>
      <c r="AR14" s="45">
        <v>0</v>
      </c>
      <c r="AS14" s="44">
        <v>0</v>
      </c>
      <c r="AT14" s="45">
        <v>0</v>
      </c>
      <c r="AU14" s="44">
        <v>0</v>
      </c>
      <c r="AV14" s="63">
        <v>0</v>
      </c>
      <c r="AX14" s="64">
        <v>0</v>
      </c>
      <c r="AY14" s="45">
        <v>0</v>
      </c>
      <c r="AZ14" s="44">
        <v>18234.823176065001</v>
      </c>
      <c r="BA14" s="45">
        <v>18234.823176065001</v>
      </c>
      <c r="BB14" s="44">
        <v>17136.131173918999</v>
      </c>
      <c r="BC14" s="45">
        <v>13386.57425229</v>
      </c>
      <c r="BD14" s="44">
        <v>13386.57425229</v>
      </c>
      <c r="BE14" s="45">
        <v>13386.57425229</v>
      </c>
      <c r="BF14" s="44">
        <v>13386.57425229</v>
      </c>
      <c r="BG14" s="45">
        <v>13370.798857154001</v>
      </c>
      <c r="BH14" s="44">
        <v>11244.065006863</v>
      </c>
      <c r="BI14" s="45">
        <v>11244.065006863</v>
      </c>
      <c r="BJ14" s="44">
        <v>9784.1504208679999</v>
      </c>
      <c r="BK14" s="45">
        <v>6290.2631202410003</v>
      </c>
      <c r="BL14" s="44">
        <v>6290.2631202410003</v>
      </c>
      <c r="BM14" s="45">
        <v>5958.3046402829996</v>
      </c>
      <c r="BN14" s="44">
        <v>5958.3046402829996</v>
      </c>
      <c r="BO14" s="45">
        <v>5915.679547961</v>
      </c>
      <c r="BP14" s="44">
        <v>5106.2254179729998</v>
      </c>
      <c r="BQ14" s="45">
        <v>2997.2390036329998</v>
      </c>
      <c r="BR14" s="44">
        <v>2997.2390036329998</v>
      </c>
      <c r="BS14" s="45">
        <v>2997.2390036329998</v>
      </c>
      <c r="BT14" s="44">
        <v>0</v>
      </c>
      <c r="BU14" s="45">
        <v>0</v>
      </c>
      <c r="BV14" s="44">
        <v>0</v>
      </c>
      <c r="BW14" s="45">
        <v>0</v>
      </c>
      <c r="BX14" s="44">
        <v>0</v>
      </c>
      <c r="BY14" s="45">
        <v>0</v>
      </c>
      <c r="BZ14" s="44">
        <v>0</v>
      </c>
      <c r="CA14" s="63">
        <v>0</v>
      </c>
      <c r="CB14" s="12"/>
    </row>
    <row r="15" spans="2:80">
      <c r="B15" s="2"/>
      <c r="C15" s="19">
        <f t="shared" si="0"/>
        <v>9</v>
      </c>
      <c r="D15" s="65" t="s">
        <v>36</v>
      </c>
      <c r="E15" s="54" t="s">
        <v>48</v>
      </c>
      <c r="F15" s="65" t="s">
        <v>89</v>
      </c>
      <c r="G15" s="54" t="s">
        <v>50</v>
      </c>
      <c r="H15" s="65" t="s">
        <v>51</v>
      </c>
      <c r="I15" s="54" t="s">
        <v>52</v>
      </c>
      <c r="J15" s="65">
        <v>2013</v>
      </c>
      <c r="K15" s="54" t="s">
        <v>80</v>
      </c>
      <c r="L15" s="65"/>
      <c r="M15" s="54" t="s">
        <v>81</v>
      </c>
      <c r="N15" s="65" t="s">
        <v>90</v>
      </c>
      <c r="O15" s="22">
        <v>131</v>
      </c>
      <c r="P15" s="21">
        <v>10.879181942000001</v>
      </c>
      <c r="Q15" s="57">
        <v>129810.27660873201</v>
      </c>
      <c r="S15" s="66">
        <v>0</v>
      </c>
      <c r="T15" s="22">
        <v>0</v>
      </c>
      <c r="U15" s="21">
        <v>10.879181781</v>
      </c>
      <c r="V15" s="22">
        <v>10.334471762</v>
      </c>
      <c r="W15" s="21">
        <v>10.284952611</v>
      </c>
      <c r="X15" s="22">
        <v>9.8256928749999997</v>
      </c>
      <c r="Y15" s="21">
        <v>9.7941393649999995</v>
      </c>
      <c r="Z15" s="22">
        <v>9.7625858569999995</v>
      </c>
      <c r="AA15" s="21">
        <v>9.7625858569999995</v>
      </c>
      <c r="AB15" s="22">
        <v>9.7625858569999995</v>
      </c>
      <c r="AC15" s="21">
        <v>7.9127993170000011</v>
      </c>
      <c r="AD15" s="22">
        <v>7.9127993170000011</v>
      </c>
      <c r="AE15" s="21">
        <v>7.9110056759999994</v>
      </c>
      <c r="AF15" s="22">
        <v>7.9110056759999994</v>
      </c>
      <c r="AG15" s="21">
        <v>7.9110056759999994</v>
      </c>
      <c r="AH15" s="22">
        <v>7.9110056759999994</v>
      </c>
      <c r="AI15" s="21">
        <v>0</v>
      </c>
      <c r="AJ15" s="22">
        <v>0</v>
      </c>
      <c r="AK15" s="21">
        <v>0</v>
      </c>
      <c r="AL15" s="22">
        <v>0</v>
      </c>
      <c r="AM15" s="21">
        <v>0</v>
      </c>
      <c r="AN15" s="22">
        <v>0</v>
      </c>
      <c r="AO15" s="21">
        <v>0</v>
      </c>
      <c r="AP15" s="22">
        <v>0</v>
      </c>
      <c r="AQ15" s="21">
        <v>0</v>
      </c>
      <c r="AR15" s="22">
        <v>0</v>
      </c>
      <c r="AS15" s="21">
        <v>0</v>
      </c>
      <c r="AT15" s="22">
        <v>0</v>
      </c>
      <c r="AU15" s="21">
        <v>0</v>
      </c>
      <c r="AV15" s="57">
        <v>0</v>
      </c>
      <c r="AX15" s="66">
        <v>0</v>
      </c>
      <c r="AY15" s="22">
        <v>0</v>
      </c>
      <c r="AZ15" s="21">
        <v>129810.27751922599</v>
      </c>
      <c r="BA15" s="22">
        <v>119324.253105164</v>
      </c>
      <c r="BB15" s="21">
        <v>118370.978408813</v>
      </c>
      <c r="BC15" s="22">
        <v>109529.92734146101</v>
      </c>
      <c r="BD15" s="21">
        <v>108922.50189590501</v>
      </c>
      <c r="BE15" s="22">
        <v>108315.07622146601</v>
      </c>
      <c r="BF15" s="21">
        <v>108315.07622146601</v>
      </c>
      <c r="BG15" s="22">
        <v>108315.07622146601</v>
      </c>
      <c r="BH15" s="21">
        <v>72705.474487304993</v>
      </c>
      <c r="BI15" s="22">
        <v>72705.474487304993</v>
      </c>
      <c r="BJ15" s="21">
        <v>61940.735107421999</v>
      </c>
      <c r="BK15" s="22">
        <v>61940.735107421999</v>
      </c>
      <c r="BL15" s="21">
        <v>61940.735107421999</v>
      </c>
      <c r="BM15" s="22">
        <v>61940.735107421999</v>
      </c>
      <c r="BN15" s="21">
        <v>0</v>
      </c>
      <c r="BO15" s="22">
        <v>0</v>
      </c>
      <c r="BP15" s="21">
        <v>0</v>
      </c>
      <c r="BQ15" s="22">
        <v>0</v>
      </c>
      <c r="BR15" s="21">
        <v>0</v>
      </c>
      <c r="BS15" s="22">
        <v>0</v>
      </c>
      <c r="BT15" s="21">
        <v>0</v>
      </c>
      <c r="BU15" s="22">
        <v>0</v>
      </c>
      <c r="BV15" s="21">
        <v>0</v>
      </c>
      <c r="BW15" s="22">
        <v>0</v>
      </c>
      <c r="BX15" s="21">
        <v>0</v>
      </c>
      <c r="BY15" s="22">
        <v>0</v>
      </c>
      <c r="BZ15" s="21">
        <v>0</v>
      </c>
      <c r="CA15" s="57">
        <v>0</v>
      </c>
      <c r="CB15" s="12"/>
    </row>
    <row r="16" spans="2:80">
      <c r="B16" s="2"/>
      <c r="C16" s="34">
        <f t="shared" si="0"/>
        <v>10</v>
      </c>
      <c r="D16" s="61" t="s">
        <v>36</v>
      </c>
      <c r="E16" s="62" t="s">
        <v>48</v>
      </c>
      <c r="F16" s="61" t="s">
        <v>91</v>
      </c>
      <c r="G16" s="62" t="s">
        <v>50</v>
      </c>
      <c r="H16" s="61" t="s">
        <v>51</v>
      </c>
      <c r="I16" s="62" t="s">
        <v>52</v>
      </c>
      <c r="J16" s="61">
        <v>2013</v>
      </c>
      <c r="K16" s="62" t="s">
        <v>80</v>
      </c>
      <c r="L16" s="61"/>
      <c r="M16" s="62" t="s">
        <v>92</v>
      </c>
      <c r="N16" s="61" t="s">
        <v>93</v>
      </c>
      <c r="O16" s="45">
        <v>3</v>
      </c>
      <c r="P16" s="44">
        <v>1.6833310100000001</v>
      </c>
      <c r="Q16" s="63">
        <v>3268.5724225509998</v>
      </c>
      <c r="S16" s="64">
        <v>0</v>
      </c>
      <c r="T16" s="45">
        <v>0</v>
      </c>
      <c r="U16" s="44">
        <v>0.78881093499999999</v>
      </c>
      <c r="V16" s="45">
        <v>0.78881093499999999</v>
      </c>
      <c r="W16" s="44">
        <v>0.78881093499999999</v>
      </c>
      <c r="X16" s="45">
        <v>0.78881093499999999</v>
      </c>
      <c r="Y16" s="44">
        <v>0.78881093499999999</v>
      </c>
      <c r="Z16" s="45">
        <v>0.78881093499999999</v>
      </c>
      <c r="AA16" s="44">
        <v>0.78881093499999999</v>
      </c>
      <c r="AB16" s="45">
        <v>0.78881093499999999</v>
      </c>
      <c r="AC16" s="44">
        <v>0.78881093499999999</v>
      </c>
      <c r="AD16" s="45">
        <v>0.78881093499999999</v>
      </c>
      <c r="AE16" s="44">
        <v>0.78881093499999999</v>
      </c>
      <c r="AF16" s="45">
        <v>0.78881093499999999</v>
      </c>
      <c r="AG16" s="44">
        <v>0.78881093499999999</v>
      </c>
      <c r="AH16" s="45">
        <v>0.78881093499999999</v>
      </c>
      <c r="AI16" s="44">
        <v>0.78881093499999999</v>
      </c>
      <c r="AJ16" s="45">
        <v>0.78881093499999999</v>
      </c>
      <c r="AK16" s="44">
        <v>0.78881093499999999</v>
      </c>
      <c r="AL16" s="45">
        <v>0.78881093499999999</v>
      </c>
      <c r="AM16" s="44">
        <v>0.78881093499999999</v>
      </c>
      <c r="AN16" s="45">
        <v>0</v>
      </c>
      <c r="AO16" s="44">
        <v>0</v>
      </c>
      <c r="AP16" s="45">
        <v>0</v>
      </c>
      <c r="AQ16" s="44">
        <v>0</v>
      </c>
      <c r="AR16" s="45">
        <v>0</v>
      </c>
      <c r="AS16" s="44">
        <v>0</v>
      </c>
      <c r="AT16" s="45">
        <v>0</v>
      </c>
      <c r="AU16" s="44">
        <v>0</v>
      </c>
      <c r="AV16" s="63">
        <v>0</v>
      </c>
      <c r="AX16" s="64">
        <v>0</v>
      </c>
      <c r="AY16" s="45">
        <v>0</v>
      </c>
      <c r="AZ16" s="44">
        <v>1531.6569654899999</v>
      </c>
      <c r="BA16" s="45">
        <v>1531.6569654899999</v>
      </c>
      <c r="BB16" s="44">
        <v>1531.6569654899999</v>
      </c>
      <c r="BC16" s="45">
        <v>1531.6569654899999</v>
      </c>
      <c r="BD16" s="44">
        <v>1531.6569654899999</v>
      </c>
      <c r="BE16" s="45">
        <v>1531.6569654899999</v>
      </c>
      <c r="BF16" s="44">
        <v>1531.6569654899999</v>
      </c>
      <c r="BG16" s="45">
        <v>1531.6569654899999</v>
      </c>
      <c r="BH16" s="44">
        <v>1531.6569654899999</v>
      </c>
      <c r="BI16" s="45">
        <v>1531.6569654899999</v>
      </c>
      <c r="BJ16" s="44">
        <v>1531.6569654899999</v>
      </c>
      <c r="BK16" s="45">
        <v>1531.6569654899999</v>
      </c>
      <c r="BL16" s="44">
        <v>1531.6569654899999</v>
      </c>
      <c r="BM16" s="45">
        <v>1531.6569654899999</v>
      </c>
      <c r="BN16" s="44">
        <v>1531.6569654899999</v>
      </c>
      <c r="BO16" s="45">
        <v>1531.6569654899999</v>
      </c>
      <c r="BP16" s="44">
        <v>1531.6569654899999</v>
      </c>
      <c r="BQ16" s="45">
        <v>1531.6569654899999</v>
      </c>
      <c r="BR16" s="44">
        <v>1531.6569654899999</v>
      </c>
      <c r="BS16" s="45">
        <v>0</v>
      </c>
      <c r="BT16" s="44">
        <v>0</v>
      </c>
      <c r="BU16" s="45">
        <v>0</v>
      </c>
      <c r="BV16" s="44">
        <v>0</v>
      </c>
      <c r="BW16" s="45">
        <v>0</v>
      </c>
      <c r="BX16" s="44">
        <v>0</v>
      </c>
      <c r="BY16" s="45">
        <v>0</v>
      </c>
      <c r="BZ16" s="44">
        <v>0</v>
      </c>
      <c r="CA16" s="63">
        <v>0</v>
      </c>
      <c r="CB16" s="12"/>
    </row>
    <row r="17" spans="2:80">
      <c r="B17" s="2"/>
      <c r="C17" s="19">
        <f t="shared" si="0"/>
        <v>11</v>
      </c>
      <c r="D17" s="65" t="s">
        <v>36</v>
      </c>
      <c r="E17" s="54" t="s">
        <v>48</v>
      </c>
      <c r="F17" s="65" t="s">
        <v>56</v>
      </c>
      <c r="G17" s="54" t="s">
        <v>50</v>
      </c>
      <c r="H17" s="65" t="s">
        <v>51</v>
      </c>
      <c r="I17" s="54" t="s">
        <v>52</v>
      </c>
      <c r="J17" s="65">
        <v>2013</v>
      </c>
      <c r="K17" s="54" t="s">
        <v>80</v>
      </c>
      <c r="L17" s="65"/>
      <c r="M17" s="54" t="s">
        <v>81</v>
      </c>
      <c r="N17" s="65" t="s">
        <v>55</v>
      </c>
      <c r="O17" s="22">
        <v>1.4859714075520473E-2</v>
      </c>
      <c r="P17" s="21">
        <v>1.9580809097503251E-3</v>
      </c>
      <c r="Q17" s="57">
        <v>13.694390317032658</v>
      </c>
      <c r="S17" s="66">
        <v>0</v>
      </c>
      <c r="T17" s="22">
        <v>0</v>
      </c>
      <c r="U17" s="21">
        <v>9.2753221948392106E-4</v>
      </c>
      <c r="V17" s="22">
        <v>9.2753221948392106E-4</v>
      </c>
      <c r="W17" s="21">
        <v>9.2753221948392106E-4</v>
      </c>
      <c r="X17" s="22">
        <v>9.2753221948392106E-4</v>
      </c>
      <c r="Y17" s="21">
        <v>5.1530311300894839E-4</v>
      </c>
      <c r="Z17" s="22">
        <v>0</v>
      </c>
      <c r="AA17" s="21">
        <v>0</v>
      </c>
      <c r="AB17" s="22">
        <v>0</v>
      </c>
      <c r="AC17" s="21">
        <v>0</v>
      </c>
      <c r="AD17" s="22">
        <v>0</v>
      </c>
      <c r="AE17" s="21">
        <v>0</v>
      </c>
      <c r="AF17" s="22">
        <v>0</v>
      </c>
      <c r="AG17" s="21">
        <v>0</v>
      </c>
      <c r="AH17" s="22">
        <v>0</v>
      </c>
      <c r="AI17" s="21">
        <v>0</v>
      </c>
      <c r="AJ17" s="22">
        <v>0</v>
      </c>
      <c r="AK17" s="21">
        <v>0</v>
      </c>
      <c r="AL17" s="22">
        <v>0</v>
      </c>
      <c r="AM17" s="21">
        <v>0</v>
      </c>
      <c r="AN17" s="22">
        <v>0</v>
      </c>
      <c r="AO17" s="21">
        <v>0</v>
      </c>
      <c r="AP17" s="22">
        <v>0</v>
      </c>
      <c r="AQ17" s="21">
        <v>0</v>
      </c>
      <c r="AR17" s="22">
        <v>0</v>
      </c>
      <c r="AS17" s="21">
        <v>0</v>
      </c>
      <c r="AT17" s="22">
        <v>0</v>
      </c>
      <c r="AU17" s="21">
        <v>0</v>
      </c>
      <c r="AV17" s="57">
        <v>0</v>
      </c>
      <c r="AX17" s="66">
        <v>0</v>
      </c>
      <c r="AY17" s="22">
        <v>0</v>
      </c>
      <c r="AZ17" s="21">
        <v>6.490980624689743</v>
      </c>
      <c r="BA17" s="22">
        <v>6.490980624689743</v>
      </c>
      <c r="BB17" s="21">
        <v>6.490980624689743</v>
      </c>
      <c r="BC17" s="22">
        <v>6.490980624689743</v>
      </c>
      <c r="BD17" s="21">
        <v>3.5062075162524202</v>
      </c>
      <c r="BE17" s="22">
        <v>0</v>
      </c>
      <c r="BF17" s="21">
        <v>0</v>
      </c>
      <c r="BG17" s="22">
        <v>0</v>
      </c>
      <c r="BH17" s="21">
        <v>0</v>
      </c>
      <c r="BI17" s="22">
        <v>0</v>
      </c>
      <c r="BJ17" s="21">
        <v>0</v>
      </c>
      <c r="BK17" s="22">
        <v>0</v>
      </c>
      <c r="BL17" s="21">
        <v>0</v>
      </c>
      <c r="BM17" s="22">
        <v>0</v>
      </c>
      <c r="BN17" s="21">
        <v>0</v>
      </c>
      <c r="BO17" s="22">
        <v>0</v>
      </c>
      <c r="BP17" s="21">
        <v>0</v>
      </c>
      <c r="BQ17" s="22">
        <v>0</v>
      </c>
      <c r="BR17" s="21">
        <v>0</v>
      </c>
      <c r="BS17" s="22">
        <v>0</v>
      </c>
      <c r="BT17" s="21">
        <v>0</v>
      </c>
      <c r="BU17" s="22">
        <v>0</v>
      </c>
      <c r="BV17" s="21">
        <v>0</v>
      </c>
      <c r="BW17" s="22">
        <v>0</v>
      </c>
      <c r="BX17" s="21">
        <v>0</v>
      </c>
      <c r="BY17" s="22">
        <v>0</v>
      </c>
      <c r="BZ17" s="21">
        <v>0</v>
      </c>
      <c r="CA17" s="57">
        <v>0</v>
      </c>
      <c r="CB17" s="12"/>
    </row>
    <row r="18" spans="2:80">
      <c r="B18" s="2"/>
      <c r="C18" s="40">
        <f t="shared" si="0"/>
        <v>12</v>
      </c>
      <c r="D18" s="70" t="s">
        <v>36</v>
      </c>
      <c r="E18" s="71" t="s">
        <v>48</v>
      </c>
      <c r="F18" s="70" t="s">
        <v>91</v>
      </c>
      <c r="G18" s="71" t="s">
        <v>50</v>
      </c>
      <c r="H18" s="70" t="s">
        <v>51</v>
      </c>
      <c r="I18" s="71" t="s">
        <v>52</v>
      </c>
      <c r="J18" s="70">
        <v>2012</v>
      </c>
      <c r="K18" s="71" t="s">
        <v>80</v>
      </c>
      <c r="L18" s="70"/>
      <c r="M18" s="71" t="s">
        <v>92</v>
      </c>
      <c r="N18" s="70" t="s">
        <v>93</v>
      </c>
      <c r="O18" s="49">
        <v>2.1228162965029246E-2</v>
      </c>
      <c r="P18" s="48">
        <v>1.0001191414289264E-2</v>
      </c>
      <c r="Q18" s="72">
        <v>18.058847876931686</v>
      </c>
      <c r="S18" s="73">
        <v>0</v>
      </c>
      <c r="T18" s="49">
        <v>4.3330342756316359E-3</v>
      </c>
      <c r="U18" s="48">
        <v>4.3330342756316359E-3</v>
      </c>
      <c r="V18" s="49">
        <v>4.3330342756316359E-3</v>
      </c>
      <c r="W18" s="48">
        <v>4.3330342756316359E-3</v>
      </c>
      <c r="X18" s="49">
        <v>4.3330342756316359E-3</v>
      </c>
      <c r="Y18" s="48">
        <v>4.3330342756316359E-3</v>
      </c>
      <c r="Z18" s="49">
        <v>4.3330342756316359E-3</v>
      </c>
      <c r="AA18" s="48">
        <v>4.3330342756316359E-3</v>
      </c>
      <c r="AB18" s="49">
        <v>4.3330342756316359E-3</v>
      </c>
      <c r="AC18" s="48">
        <v>4.3330342756316359E-3</v>
      </c>
      <c r="AD18" s="49">
        <v>4.3330342756316359E-3</v>
      </c>
      <c r="AE18" s="48">
        <v>4.3330342756316359E-3</v>
      </c>
      <c r="AF18" s="49">
        <v>4.3330342756316359E-3</v>
      </c>
      <c r="AG18" s="48">
        <v>4.3330342756316359E-3</v>
      </c>
      <c r="AH18" s="49">
        <v>4.3330342756316359E-3</v>
      </c>
      <c r="AI18" s="48">
        <v>4.3330342756316359E-3</v>
      </c>
      <c r="AJ18" s="49">
        <v>4.3330342756316359E-3</v>
      </c>
      <c r="AK18" s="48">
        <v>4.3330342756316359E-3</v>
      </c>
      <c r="AL18" s="49">
        <v>4.3330342756316359E-3</v>
      </c>
      <c r="AM18" s="48">
        <v>3.7243108733558722E-3</v>
      </c>
      <c r="AN18" s="49">
        <v>0</v>
      </c>
      <c r="AO18" s="48">
        <v>0</v>
      </c>
      <c r="AP18" s="49">
        <v>0</v>
      </c>
      <c r="AQ18" s="48">
        <v>0</v>
      </c>
      <c r="AR18" s="49">
        <v>0</v>
      </c>
      <c r="AS18" s="48">
        <v>0</v>
      </c>
      <c r="AT18" s="49">
        <v>0</v>
      </c>
      <c r="AU18" s="48">
        <v>0</v>
      </c>
      <c r="AV18" s="72">
        <v>0</v>
      </c>
      <c r="AX18" s="73">
        <v>0</v>
      </c>
      <c r="AY18" s="49">
        <v>8.8096292469061677</v>
      </c>
      <c r="AZ18" s="48">
        <v>8.8096292469061677</v>
      </c>
      <c r="BA18" s="49">
        <v>8.8096292469061677</v>
      </c>
      <c r="BB18" s="48">
        <v>8.8096292469061677</v>
      </c>
      <c r="BC18" s="49">
        <v>8.8096292469061677</v>
      </c>
      <c r="BD18" s="48">
        <v>8.8096292469061677</v>
      </c>
      <c r="BE18" s="49">
        <v>8.8096292469061677</v>
      </c>
      <c r="BF18" s="48">
        <v>8.8096292469061677</v>
      </c>
      <c r="BG18" s="49">
        <v>8.8096292469061677</v>
      </c>
      <c r="BH18" s="48">
        <v>8.8096292469061677</v>
      </c>
      <c r="BI18" s="49">
        <v>8.8096292469061677</v>
      </c>
      <c r="BJ18" s="48">
        <v>8.8096292469061677</v>
      </c>
      <c r="BK18" s="49">
        <v>8.8096292469061677</v>
      </c>
      <c r="BL18" s="48">
        <v>8.8096292469061677</v>
      </c>
      <c r="BM18" s="49">
        <v>8.8096292469061677</v>
      </c>
      <c r="BN18" s="48">
        <v>8.8096292469061677</v>
      </c>
      <c r="BO18" s="49">
        <v>8.8096292469061677</v>
      </c>
      <c r="BP18" s="48">
        <v>8.8096292469061677</v>
      </c>
      <c r="BQ18" s="49">
        <v>8.1994917745095215</v>
      </c>
      <c r="BR18" s="48">
        <v>0</v>
      </c>
      <c r="BS18" s="49">
        <v>0</v>
      </c>
      <c r="BT18" s="48">
        <v>0</v>
      </c>
      <c r="BU18" s="49">
        <v>0</v>
      </c>
      <c r="BV18" s="48">
        <v>0</v>
      </c>
      <c r="BW18" s="49">
        <v>0</v>
      </c>
      <c r="BX18" s="48">
        <v>0</v>
      </c>
      <c r="BY18" s="49">
        <v>0</v>
      </c>
      <c r="BZ18" s="48">
        <v>0</v>
      </c>
      <c r="CA18" s="72">
        <v>0</v>
      </c>
      <c r="CB18" s="12"/>
    </row>
    <row r="19" spans="2:80" s="6" customFormat="1" ht="4.5">
      <c r="B19" s="5"/>
      <c r="CB19" s="7"/>
    </row>
    <row r="20" spans="2:80">
      <c r="B20" s="2"/>
      <c r="C20" s="4" t="s">
        <v>11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8">
        <f>SUM(P$7:P18)</f>
        <v>168.60898133832404</v>
      </c>
      <c r="Q20" s="8">
        <f>SUM(Q$7:Q18)</f>
        <v>778214.71738280903</v>
      </c>
      <c r="S20" s="8">
        <f>SUM(S$7:S18)</f>
        <v>0</v>
      </c>
      <c r="T20" s="8">
        <f>SUM(T$7:T18)</f>
        <v>5.1815076642756317</v>
      </c>
      <c r="U20" s="8">
        <f>SUM(U$7:U18)</f>
        <v>144.17322673049506</v>
      </c>
      <c r="V20" s="8">
        <f>SUM(V$7:V18)</f>
        <v>143.62851671149505</v>
      </c>
      <c r="W20" s="8">
        <f>SUM(W$7:W18)</f>
        <v>142.28302608549507</v>
      </c>
      <c r="X20" s="8">
        <f>SUM(X$7:X18)</f>
        <v>118.03309795349512</v>
      </c>
      <c r="Y20" s="8">
        <f>SUM(Y$7:Y18)</f>
        <v>55.346819809388641</v>
      </c>
      <c r="Z20" s="8">
        <f>SUM(Z$7:Z18)</f>
        <v>54.343770864275626</v>
      </c>
      <c r="AA20" s="8">
        <f>SUM(AA$7:AA18)</f>
        <v>54.343770864275626</v>
      </c>
      <c r="AB20" s="8">
        <f>SUM(AB$7:AB18)</f>
        <v>54.341336049275633</v>
      </c>
      <c r="AC20" s="8">
        <f>SUM(AC$7:AC18)</f>
        <v>52.243998677275627</v>
      </c>
      <c r="AD20" s="8">
        <f>SUM(AD$7:AD18)</f>
        <v>52.243998677275627</v>
      </c>
      <c r="AE20" s="8">
        <f>SUM(AE$7:AE18)</f>
        <v>51.352021610275642</v>
      </c>
      <c r="AF20" s="8">
        <f>SUM(AF$7:AF18)</f>
        <v>35.451947765275634</v>
      </c>
      <c r="AG20" s="8">
        <f>SUM(AG$7:AG18)</f>
        <v>14.758359583275631</v>
      </c>
      <c r="AH20" s="8">
        <f>SUM(AH$7:AH18)</f>
        <v>14.750413878275632</v>
      </c>
      <c r="AI20" s="8">
        <f>SUM(AI$7:AI18)</f>
        <v>6.8394082022756315</v>
      </c>
      <c r="AJ20" s="8">
        <f>SUM(AJ$7:AJ18)</f>
        <v>6.8352077742756316</v>
      </c>
      <c r="AK20" s="8">
        <f>SUM(AK$7:AK18)</f>
        <v>6.7760157872756324</v>
      </c>
      <c r="AL20" s="8">
        <f>SUM(AL$7:AL18)</f>
        <v>6.5351180422756316</v>
      </c>
      <c r="AM20" s="8">
        <f>SUM(AM$7:AM18)</f>
        <v>6.5345093188733552</v>
      </c>
      <c r="AN20" s="8">
        <f>SUM(AN$7:AN18)</f>
        <v>5.7419740729999997</v>
      </c>
      <c r="AO20" s="8">
        <f>SUM(AO$7:AO18)</f>
        <v>0</v>
      </c>
      <c r="AP20" s="8">
        <f>SUM(AP$7:AP18)</f>
        <v>0</v>
      </c>
      <c r="AQ20" s="8">
        <f>SUM(AQ$7:AQ18)</f>
        <v>0</v>
      </c>
      <c r="AR20" s="8">
        <f>SUM(AR$7:AR18)</f>
        <v>0</v>
      </c>
      <c r="AS20" s="8">
        <f>SUM(AS$7:AS18)</f>
        <v>0</v>
      </c>
      <c r="AT20" s="8">
        <f>SUM(AT$7:AT18)</f>
        <v>0</v>
      </c>
      <c r="AU20" s="8">
        <f>SUM(AU$7:AU18)</f>
        <v>0</v>
      </c>
      <c r="AV20" s="8">
        <f>SUM(AV$7:AV18)</f>
        <v>0</v>
      </c>
      <c r="AX20" s="8">
        <f>SUM(AX$7:AX18)</f>
        <v>0</v>
      </c>
      <c r="AY20" s="8">
        <f>SUM(AY$7:AY18)</f>
        <v>25185.064091809905</v>
      </c>
      <c r="AZ20" s="8">
        <f>SUM(AZ$7:AZ18)</f>
        <v>671201.19419365353</v>
      </c>
      <c r="BA20" s="8">
        <f>SUM(BA$7:BA18)</f>
        <v>660715.16977959161</v>
      </c>
      <c r="BB20" s="8">
        <f>SUM(BB$7:BB18)</f>
        <v>654447.8778099796</v>
      </c>
      <c r="BC20" s="8">
        <f>SUM(BC$7:BC18)</f>
        <v>544993.0490572846</v>
      </c>
      <c r="BD20" s="8">
        <f>SUM(BD$7:BD18)</f>
        <v>297766.24776604818</v>
      </c>
      <c r="BE20" s="8">
        <f>SUM(BE$7:BE18)</f>
        <v>290548.60663274897</v>
      </c>
      <c r="BF20" s="8">
        <f>SUM(BF$7:BF18)</f>
        <v>290548.60663274897</v>
      </c>
      <c r="BG20" s="8">
        <f>SUM(BG$7:BG18)</f>
        <v>290113.23389265593</v>
      </c>
      <c r="BH20" s="8">
        <f>SUM(BH$7:BH18)</f>
        <v>250331.41957249393</v>
      </c>
      <c r="BI20" s="8">
        <f>SUM(BI$7:BI18)</f>
        <v>250331.41957249393</v>
      </c>
      <c r="BJ20" s="8">
        <f>SUM(BJ$7:BJ18)</f>
        <v>227915.8356628039</v>
      </c>
      <c r="BK20" s="8">
        <f>SUM(BK$7:BK18)</f>
        <v>159649.4140775569</v>
      </c>
      <c r="BL20" s="8">
        <f>SUM(BL$7:BL18)</f>
        <v>91026.700538305915</v>
      </c>
      <c r="BM20" s="8">
        <f>SUM(BM$7:BM18)</f>
        <v>90676.902709705901</v>
      </c>
      <c r="BN20" s="8">
        <f>SUM(BN$7:BN18)</f>
        <v>28736.167602283909</v>
      </c>
      <c r="BO20" s="8">
        <f>SUM(BO$7:BO18)</f>
        <v>28689.884832381907</v>
      </c>
      <c r="BP20" s="8">
        <f>SUM(BP$7:BP18)</f>
        <v>27746.996432530908</v>
      </c>
      <c r="BQ20" s="8">
        <f>SUM(BQ$7:BQ18)</f>
        <v>23909.047829803512</v>
      </c>
      <c r="BR20" s="8">
        <f>SUM(BR$7:BR18)</f>
        <v>23900.848338029002</v>
      </c>
      <c r="BS20" s="8">
        <f>SUM(BS$7:BS18)</f>
        <v>22369.191372539</v>
      </c>
      <c r="BT20" s="8">
        <f>SUM(BT$7:BT18)</f>
        <v>0</v>
      </c>
      <c r="BU20" s="8">
        <f>SUM(BU$7:BU18)</f>
        <v>0</v>
      </c>
      <c r="BV20" s="8">
        <f>SUM(BV$7:BV18)</f>
        <v>0</v>
      </c>
      <c r="BW20" s="8">
        <f>SUM(BW$7:BW18)</f>
        <v>0</v>
      </c>
      <c r="BX20" s="8">
        <f>SUM(BX$7:BX18)</f>
        <v>0</v>
      </c>
      <c r="BY20" s="8">
        <f>SUM(BY$7:BY18)</f>
        <v>0</v>
      </c>
      <c r="BZ20" s="8">
        <f>SUM(BZ$7:BZ18)</f>
        <v>0</v>
      </c>
      <c r="CA20" s="8">
        <f>SUM(CA$7:CA18)</f>
        <v>0</v>
      </c>
      <c r="CB20" s="12"/>
    </row>
    <row r="21" spans="2:80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3"/>
    </row>
    <row r="23" spans="2:80">
      <c r="J23" s="3">
        <v>2011</v>
      </c>
      <c r="AX23" s="74">
        <f>SUMIFS(AX$7:AX$18,$J$7:$J$18,$J23)</f>
        <v>0</v>
      </c>
      <c r="AY23" s="74">
        <f>SUMIFS(AY$7:AY$18,$J$7:$J$18,$J23)</f>
        <v>0</v>
      </c>
      <c r="AZ23" s="74">
        <f t="shared" ref="AZ23:BL23" si="1">SUMIFS(AZ$7:AZ$18,$J$7:$J$18,$J23)</f>
        <v>0</v>
      </c>
      <c r="BA23" s="74">
        <f t="shared" si="1"/>
        <v>0</v>
      </c>
      <c r="BB23" s="74">
        <f t="shared" si="1"/>
        <v>0</v>
      </c>
      <c r="BC23" s="74">
        <f t="shared" si="1"/>
        <v>0</v>
      </c>
      <c r="BD23" s="74">
        <f t="shared" si="1"/>
        <v>0</v>
      </c>
      <c r="BE23" s="74">
        <f t="shared" si="1"/>
        <v>0</v>
      </c>
      <c r="BF23" s="74">
        <f t="shared" si="1"/>
        <v>0</v>
      </c>
      <c r="BG23" s="74">
        <f t="shared" si="1"/>
        <v>0</v>
      </c>
      <c r="BH23" s="74">
        <f t="shared" si="1"/>
        <v>0</v>
      </c>
      <c r="BI23" s="74">
        <f t="shared" si="1"/>
        <v>0</v>
      </c>
      <c r="BJ23" s="74">
        <f t="shared" si="1"/>
        <v>0</v>
      </c>
      <c r="BK23" s="74">
        <f t="shared" si="1"/>
        <v>0</v>
      </c>
      <c r="BL23" s="74">
        <f t="shared" si="1"/>
        <v>0</v>
      </c>
    </row>
    <row r="24" spans="2:80">
      <c r="J24" s="3">
        <f>J23+1</f>
        <v>2012</v>
      </c>
      <c r="AX24" s="74">
        <f>SUMIFS(AX$7:AX$18,$J$7:$J$18,$J24)</f>
        <v>0</v>
      </c>
      <c r="AY24" s="74">
        <f>SUMIFS(AY$7:AY$18,$J$7:$J$18,$J24)</f>
        <v>25185.064091809905</v>
      </c>
      <c r="AZ24" s="74">
        <f t="shared" ref="AX24:BL27" si="2">SUMIFS(AZ$7:AZ$18,$J$7:$J$18,$J24)</f>
        <v>25185.064091809905</v>
      </c>
      <c r="BA24" s="74">
        <f t="shared" si="2"/>
        <v>25185.064091809905</v>
      </c>
      <c r="BB24" s="74">
        <f t="shared" si="2"/>
        <v>25185.064091809905</v>
      </c>
      <c r="BC24" s="74">
        <f>SUMIFS(BC$7:BC$18,$J$7:$J$18,$J24)</f>
        <v>8.8096292469061677</v>
      </c>
      <c r="BD24" s="74">
        <f t="shared" si="2"/>
        <v>8.8096292469061677</v>
      </c>
      <c r="BE24" s="74">
        <f t="shared" si="2"/>
        <v>8.8096292469061677</v>
      </c>
      <c r="BF24" s="74">
        <f t="shared" si="2"/>
        <v>8.8096292469061677</v>
      </c>
      <c r="BG24" s="74">
        <f t="shared" si="2"/>
        <v>8.8096292469061677</v>
      </c>
      <c r="BH24" s="74">
        <f t="shared" si="2"/>
        <v>8.8096292469061677</v>
      </c>
      <c r="BI24" s="74">
        <f t="shared" si="2"/>
        <v>8.8096292469061677</v>
      </c>
      <c r="BJ24" s="74">
        <f t="shared" si="2"/>
        <v>8.8096292469061677</v>
      </c>
      <c r="BK24" s="74">
        <f t="shared" si="2"/>
        <v>8.8096292469061677</v>
      </c>
      <c r="BL24" s="74">
        <f t="shared" si="2"/>
        <v>8.8096292469061677</v>
      </c>
    </row>
    <row r="25" spans="2:80">
      <c r="J25" s="3">
        <f t="shared" ref="J25:J27" si="3">J24+1</f>
        <v>2013</v>
      </c>
      <c r="AX25" s="74">
        <f t="shared" si="2"/>
        <v>0</v>
      </c>
      <c r="AY25" s="74">
        <f t="shared" si="2"/>
        <v>0</v>
      </c>
      <c r="AZ25" s="74">
        <f t="shared" si="2"/>
        <v>646016.13010184362</v>
      </c>
      <c r="BA25" s="74">
        <f t="shared" si="2"/>
        <v>635530.1056877817</v>
      </c>
      <c r="BB25" s="74">
        <f t="shared" si="2"/>
        <v>629262.81371816969</v>
      </c>
      <c r="BC25" s="74">
        <f t="shared" si="2"/>
        <v>544984.23942803766</v>
      </c>
      <c r="BD25" s="74">
        <f t="shared" si="2"/>
        <v>297757.4381368013</v>
      </c>
      <c r="BE25" s="74">
        <f t="shared" si="2"/>
        <v>290539.79700350208</v>
      </c>
      <c r="BF25" s="74">
        <f t="shared" si="2"/>
        <v>290539.79700350208</v>
      </c>
      <c r="BG25" s="74">
        <f t="shared" si="2"/>
        <v>290104.42426340905</v>
      </c>
      <c r="BH25" s="74">
        <f t="shared" si="2"/>
        <v>250322.60994324702</v>
      </c>
      <c r="BI25" s="74">
        <f t="shared" si="2"/>
        <v>250322.60994324702</v>
      </c>
      <c r="BJ25" s="74">
        <f t="shared" si="2"/>
        <v>227907.02603355699</v>
      </c>
      <c r="BK25" s="74">
        <f t="shared" si="2"/>
        <v>159640.60444830998</v>
      </c>
      <c r="BL25" s="74">
        <f t="shared" si="2"/>
        <v>91017.890909059002</v>
      </c>
    </row>
    <row r="26" spans="2:80">
      <c r="J26" s="3">
        <f t="shared" si="3"/>
        <v>2014</v>
      </c>
      <c r="AX26" s="74">
        <f t="shared" si="2"/>
        <v>0</v>
      </c>
      <c r="AY26" s="74">
        <f t="shared" si="2"/>
        <v>0</v>
      </c>
      <c r="AZ26" s="74">
        <f t="shared" si="2"/>
        <v>0</v>
      </c>
      <c r="BA26" s="74">
        <f t="shared" si="2"/>
        <v>0</v>
      </c>
      <c r="BB26" s="74">
        <f t="shared" si="2"/>
        <v>0</v>
      </c>
      <c r="BC26" s="74">
        <f t="shared" si="2"/>
        <v>0</v>
      </c>
      <c r="BD26" s="74">
        <f t="shared" si="2"/>
        <v>0</v>
      </c>
      <c r="BE26" s="74">
        <f t="shared" si="2"/>
        <v>0</v>
      </c>
      <c r="BF26" s="74">
        <f t="shared" si="2"/>
        <v>0</v>
      </c>
      <c r="BG26" s="74">
        <f t="shared" si="2"/>
        <v>0</v>
      </c>
      <c r="BH26" s="74">
        <f t="shared" si="2"/>
        <v>0</v>
      </c>
      <c r="BI26" s="74">
        <f t="shared" si="2"/>
        <v>0</v>
      </c>
      <c r="BJ26" s="74">
        <f t="shared" si="2"/>
        <v>0</v>
      </c>
      <c r="BK26" s="74">
        <f t="shared" si="2"/>
        <v>0</v>
      </c>
      <c r="BL26" s="74">
        <f t="shared" si="2"/>
        <v>0</v>
      </c>
    </row>
    <row r="27" spans="2:80">
      <c r="J27" s="3">
        <f t="shared" si="3"/>
        <v>2015</v>
      </c>
      <c r="AX27" s="74">
        <f t="shared" si="2"/>
        <v>0</v>
      </c>
      <c r="AY27" s="74">
        <f t="shared" si="2"/>
        <v>0</v>
      </c>
      <c r="AZ27" s="74">
        <f t="shared" si="2"/>
        <v>0</v>
      </c>
      <c r="BA27" s="74">
        <f t="shared" si="2"/>
        <v>0</v>
      </c>
      <c r="BB27" s="74">
        <f t="shared" si="2"/>
        <v>0</v>
      </c>
      <c r="BC27" s="74">
        <f t="shared" si="2"/>
        <v>0</v>
      </c>
      <c r="BD27" s="74">
        <f t="shared" si="2"/>
        <v>0</v>
      </c>
      <c r="BE27" s="74">
        <f t="shared" si="2"/>
        <v>0</v>
      </c>
      <c r="BF27" s="74">
        <f t="shared" si="2"/>
        <v>0</v>
      </c>
      <c r="BG27" s="74">
        <f t="shared" si="2"/>
        <v>0</v>
      </c>
      <c r="BH27" s="74">
        <f t="shared" si="2"/>
        <v>0</v>
      </c>
      <c r="BI27" s="74">
        <f t="shared" si="2"/>
        <v>0</v>
      </c>
      <c r="BJ27" s="74">
        <f t="shared" si="2"/>
        <v>0</v>
      </c>
      <c r="BK27" s="74">
        <f t="shared" si="2"/>
        <v>0</v>
      </c>
      <c r="BL27" s="74">
        <f t="shared" si="2"/>
        <v>0</v>
      </c>
    </row>
    <row r="28" spans="2:80"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</row>
  </sheetData>
  <mergeCells count="15">
    <mergeCell ref="H4:H5"/>
    <mergeCell ref="C4:C5"/>
    <mergeCell ref="D4:D5"/>
    <mergeCell ref="E4:E5"/>
    <mergeCell ref="F4:F5"/>
    <mergeCell ref="G4:G5"/>
    <mergeCell ref="O4:O5"/>
    <mergeCell ref="P4:P5"/>
    <mergeCell ref="Q4:Q5"/>
    <mergeCell ref="I4:I5"/>
    <mergeCell ref="J4:J5"/>
    <mergeCell ref="K4:K5"/>
    <mergeCell ref="L4:L5"/>
    <mergeCell ref="M4:M5"/>
    <mergeCell ref="N4:N5"/>
  </mergeCells>
  <conditionalFormatting sqref="O7:Q18 S7:AV18 AX7:CA18">
    <cfRule type="cellIs" dxfId="3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CB33"/>
  <sheetViews>
    <sheetView zoomScale="75" zoomScaleNormal="75" workbookViewId="0">
      <pane ySplit="6" topLeftCell="A7" activePane="bottomLeft" state="frozen"/>
      <selection pane="bottomLeft" activeCell="AY29" sqref="AW29:AY33"/>
    </sheetView>
  </sheetViews>
  <sheetFormatPr defaultColWidth="9.1796875" defaultRowHeight="14.5"/>
  <cols>
    <col min="1" max="2" width="2.7265625" style="3" customWidth="1"/>
    <col min="3" max="3" width="4.7265625" style="3" customWidth="1"/>
    <col min="4" max="5" width="9.1796875" style="3"/>
    <col min="6" max="6" width="9.26953125" style="3" customWidth="1"/>
    <col min="7" max="7" width="4.7265625" style="3" customWidth="1"/>
    <col min="8" max="8" width="6.7265625" style="3" customWidth="1"/>
    <col min="9" max="9" width="12.7265625" style="3" customWidth="1"/>
    <col min="10" max="10" width="16.7265625" style="3" customWidth="1"/>
    <col min="11" max="11" width="13.7265625" style="3" customWidth="1"/>
    <col min="12" max="13" width="6.7265625" style="3" customWidth="1"/>
    <col min="14" max="14" width="9.1796875" style="3"/>
    <col min="15" max="15" width="12.7265625" style="3" customWidth="1"/>
    <col min="16" max="16" width="9.1796875" style="3"/>
    <col min="17" max="17" width="10.453125" style="3" customWidth="1"/>
    <col min="18" max="18" width="1.1796875" style="3" customWidth="1"/>
    <col min="19" max="21" width="3.26953125" style="3" customWidth="1"/>
    <col min="22" max="24" width="4.7265625" style="3" customWidth="1"/>
    <col min="25" max="37" width="3.54296875" style="3" customWidth="1"/>
    <col min="38" max="48" width="3.26953125" style="3" customWidth="1"/>
    <col min="49" max="49" width="1.1796875" style="3" customWidth="1"/>
    <col min="50" max="50" width="8" style="3" customWidth="1"/>
    <col min="51" max="53" width="10.81640625" style="3" customWidth="1"/>
    <col min="54" max="54" width="9.90625" style="3" bestFit="1" customWidth="1"/>
    <col min="55" max="64" width="9.36328125" style="3" bestFit="1" customWidth="1"/>
    <col min="65" max="68" width="8.7265625" style="3" customWidth="1"/>
    <col min="69" max="72" width="7.54296875" style="3" customWidth="1"/>
    <col min="73" max="79" width="3.26953125" style="3" customWidth="1"/>
    <col min="80" max="81" width="2.7265625" style="3" customWidth="1"/>
    <col min="82" max="16384" width="9.1796875" style="3"/>
  </cols>
  <sheetData>
    <row r="2" spans="2:80" ht="120" customHeigh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1"/>
    </row>
    <row r="3" spans="2:80" ht="22.5" customHeight="1">
      <c r="B3" s="2"/>
      <c r="C3" s="1" t="s">
        <v>31</v>
      </c>
      <c r="D3" s="3" t="s">
        <v>50</v>
      </c>
      <c r="CB3" s="12"/>
    </row>
    <row r="4" spans="2:80" ht="45" customHeight="1">
      <c r="B4" s="2"/>
      <c r="C4" s="267" t="s">
        <v>0</v>
      </c>
      <c r="D4" s="267" t="s">
        <v>34</v>
      </c>
      <c r="E4" s="267" t="s">
        <v>12</v>
      </c>
      <c r="F4" s="267" t="s">
        <v>35</v>
      </c>
      <c r="G4" s="267" t="s">
        <v>36</v>
      </c>
      <c r="H4" s="267" t="s">
        <v>37</v>
      </c>
      <c r="I4" s="267" t="s">
        <v>38</v>
      </c>
      <c r="J4" s="267" t="s">
        <v>39</v>
      </c>
      <c r="K4" s="267" t="s">
        <v>40</v>
      </c>
      <c r="L4" s="267" t="s">
        <v>41</v>
      </c>
      <c r="M4" s="267" t="s">
        <v>42</v>
      </c>
      <c r="N4" s="267" t="s">
        <v>43</v>
      </c>
      <c r="O4" s="267" t="s">
        <v>44</v>
      </c>
      <c r="P4" s="267" t="s">
        <v>45</v>
      </c>
      <c r="Q4" s="267" t="s">
        <v>46</v>
      </c>
      <c r="S4" s="4" t="s">
        <v>2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4"/>
      <c r="AX4" s="4" t="s">
        <v>1</v>
      </c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4"/>
      <c r="CB4" s="12"/>
    </row>
    <row r="5" spans="2:80" ht="45" customHeight="1">
      <c r="B5" s="2"/>
      <c r="C5" s="267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S5" s="35">
        <v>2011</v>
      </c>
      <c r="T5" s="35">
        <v>2012</v>
      </c>
      <c r="U5" s="35">
        <v>2013</v>
      </c>
      <c r="V5" s="35">
        <v>2014</v>
      </c>
      <c r="W5" s="35">
        <v>2015</v>
      </c>
      <c r="X5" s="35">
        <v>2016</v>
      </c>
      <c r="Y5" s="35">
        <v>2017</v>
      </c>
      <c r="Z5" s="35">
        <v>2018</v>
      </c>
      <c r="AA5" s="35">
        <v>2019</v>
      </c>
      <c r="AB5" s="35">
        <v>2020</v>
      </c>
      <c r="AC5" s="35">
        <v>2021</v>
      </c>
      <c r="AD5" s="35">
        <v>2022</v>
      </c>
      <c r="AE5" s="35">
        <v>2023</v>
      </c>
      <c r="AF5" s="35">
        <v>2024</v>
      </c>
      <c r="AG5" s="35">
        <v>2025</v>
      </c>
      <c r="AH5" s="35">
        <v>2026</v>
      </c>
      <c r="AI5" s="35">
        <v>2027</v>
      </c>
      <c r="AJ5" s="35">
        <v>2028</v>
      </c>
      <c r="AK5" s="35">
        <v>2029</v>
      </c>
      <c r="AL5" s="35">
        <v>2030</v>
      </c>
      <c r="AM5" s="35">
        <v>2031</v>
      </c>
      <c r="AN5" s="35">
        <v>2032</v>
      </c>
      <c r="AO5" s="35">
        <v>2033</v>
      </c>
      <c r="AP5" s="35">
        <v>2034</v>
      </c>
      <c r="AQ5" s="35">
        <v>2035</v>
      </c>
      <c r="AR5" s="35">
        <v>2036</v>
      </c>
      <c r="AS5" s="35">
        <v>2037</v>
      </c>
      <c r="AT5" s="35">
        <v>2038</v>
      </c>
      <c r="AU5" s="35">
        <v>2039</v>
      </c>
      <c r="AV5" s="35">
        <v>2040</v>
      </c>
      <c r="AX5" s="35">
        <v>2011</v>
      </c>
      <c r="AY5" s="35">
        <v>2012</v>
      </c>
      <c r="AZ5" s="35">
        <v>2013</v>
      </c>
      <c r="BA5" s="35">
        <v>2014</v>
      </c>
      <c r="BB5" s="35">
        <v>2015</v>
      </c>
      <c r="BC5" s="35">
        <v>2016</v>
      </c>
      <c r="BD5" s="35">
        <v>2017</v>
      </c>
      <c r="BE5" s="35">
        <v>2018</v>
      </c>
      <c r="BF5" s="35">
        <v>2019</v>
      </c>
      <c r="BG5" s="35">
        <v>2020</v>
      </c>
      <c r="BH5" s="35">
        <v>2021</v>
      </c>
      <c r="BI5" s="35">
        <v>2022</v>
      </c>
      <c r="BJ5" s="35">
        <v>2023</v>
      </c>
      <c r="BK5" s="35">
        <v>2024</v>
      </c>
      <c r="BL5" s="35">
        <v>2025</v>
      </c>
      <c r="BM5" s="35">
        <v>2026</v>
      </c>
      <c r="BN5" s="35">
        <v>2027</v>
      </c>
      <c r="BO5" s="35">
        <v>2028</v>
      </c>
      <c r="BP5" s="35">
        <v>2029</v>
      </c>
      <c r="BQ5" s="35">
        <v>2030</v>
      </c>
      <c r="BR5" s="35">
        <v>2031</v>
      </c>
      <c r="BS5" s="35">
        <v>2032</v>
      </c>
      <c r="BT5" s="35">
        <v>2033</v>
      </c>
      <c r="BU5" s="35">
        <v>2034</v>
      </c>
      <c r="BV5" s="35">
        <v>2035</v>
      </c>
      <c r="BW5" s="35">
        <v>2036</v>
      </c>
      <c r="BX5" s="35">
        <v>2037</v>
      </c>
      <c r="BY5" s="35">
        <v>2038</v>
      </c>
      <c r="BZ5" s="35">
        <v>2039</v>
      </c>
      <c r="CA5" s="35">
        <v>2040</v>
      </c>
      <c r="CB5" s="12"/>
    </row>
    <row r="6" spans="2:80" s="6" customFormat="1" ht="4.5">
      <c r="B6" s="5"/>
      <c r="CB6" s="7"/>
    </row>
    <row r="7" spans="2:80">
      <c r="B7" s="2"/>
      <c r="C7" s="15">
        <f t="shared" ref="C7:C24" si="0">C6+1</f>
        <v>1</v>
      </c>
      <c r="D7" s="59" t="s">
        <v>36</v>
      </c>
      <c r="E7" s="53" t="s">
        <v>64</v>
      </c>
      <c r="F7" s="59" t="s">
        <v>65</v>
      </c>
      <c r="G7" s="53" t="s">
        <v>50</v>
      </c>
      <c r="H7" s="59" t="s">
        <v>94</v>
      </c>
      <c r="I7" s="53" t="s">
        <v>52</v>
      </c>
      <c r="J7" s="59">
        <v>2014</v>
      </c>
      <c r="K7" s="53" t="s">
        <v>80</v>
      </c>
      <c r="L7" s="59"/>
      <c r="M7" s="53" t="s">
        <v>95</v>
      </c>
      <c r="N7" s="59" t="s">
        <v>67</v>
      </c>
      <c r="O7" s="18">
        <v>122</v>
      </c>
      <c r="P7" s="17">
        <v>130.7090929</v>
      </c>
      <c r="Q7" s="56">
        <v>482772.06030000001</v>
      </c>
      <c r="S7" s="60">
        <v>0</v>
      </c>
      <c r="T7" s="18">
        <v>0</v>
      </c>
      <c r="U7" s="17">
        <v>0</v>
      </c>
      <c r="V7" s="18">
        <v>130.7090929</v>
      </c>
      <c r="W7" s="17">
        <v>127.2193584</v>
      </c>
      <c r="X7" s="18">
        <v>103.0452322</v>
      </c>
      <c r="Y7" s="17">
        <v>60.247465120000001</v>
      </c>
      <c r="Z7" s="18">
        <v>60.247465120000001</v>
      </c>
      <c r="AA7" s="17">
        <v>60.247465120000001</v>
      </c>
      <c r="AB7" s="18">
        <v>60.247465120000001</v>
      </c>
      <c r="AC7" s="17">
        <v>60.247465120000001</v>
      </c>
      <c r="AD7" s="18">
        <v>60.247465120000001</v>
      </c>
      <c r="AE7" s="17">
        <v>60.247465120000001</v>
      </c>
      <c r="AF7" s="18">
        <v>60.147455049999998</v>
      </c>
      <c r="AG7" s="17">
        <v>25.27213776</v>
      </c>
      <c r="AH7" s="18">
        <v>0</v>
      </c>
      <c r="AI7" s="17">
        <v>0</v>
      </c>
      <c r="AJ7" s="18">
        <v>0</v>
      </c>
      <c r="AK7" s="17">
        <v>0</v>
      </c>
      <c r="AL7" s="18">
        <v>0</v>
      </c>
      <c r="AM7" s="17">
        <v>0</v>
      </c>
      <c r="AN7" s="18">
        <v>0</v>
      </c>
      <c r="AO7" s="17">
        <v>0</v>
      </c>
      <c r="AP7" s="18">
        <v>0</v>
      </c>
      <c r="AQ7" s="17">
        <v>0</v>
      </c>
      <c r="AR7" s="18">
        <v>0</v>
      </c>
      <c r="AS7" s="17">
        <v>0</v>
      </c>
      <c r="AT7" s="18">
        <v>0</v>
      </c>
      <c r="AU7" s="17">
        <v>0</v>
      </c>
      <c r="AV7" s="56">
        <v>0</v>
      </c>
      <c r="AX7" s="60">
        <v>0</v>
      </c>
      <c r="AY7" s="18">
        <v>0</v>
      </c>
      <c r="AZ7" s="17">
        <v>0</v>
      </c>
      <c r="BA7" s="18">
        <v>482772.06030000001</v>
      </c>
      <c r="BB7" s="17">
        <v>470354.44300000003</v>
      </c>
      <c r="BC7" s="18">
        <v>372021.09360000002</v>
      </c>
      <c r="BD7" s="17">
        <v>226976.37109999999</v>
      </c>
      <c r="BE7" s="18">
        <v>226976.37109999999</v>
      </c>
      <c r="BF7" s="17">
        <v>226976.37109999999</v>
      </c>
      <c r="BG7" s="18">
        <v>226976.37109999999</v>
      </c>
      <c r="BH7" s="17">
        <v>226976.37109999999</v>
      </c>
      <c r="BI7" s="18">
        <v>226976.37109999999</v>
      </c>
      <c r="BJ7" s="17">
        <v>226976.37109999999</v>
      </c>
      <c r="BK7" s="18">
        <v>226054.17499999999</v>
      </c>
      <c r="BL7" s="17">
        <v>85577.267970000001</v>
      </c>
      <c r="BM7" s="18">
        <v>0</v>
      </c>
      <c r="BN7" s="17">
        <v>0</v>
      </c>
      <c r="BO7" s="18">
        <v>0</v>
      </c>
      <c r="BP7" s="17">
        <v>0</v>
      </c>
      <c r="BQ7" s="18">
        <v>0</v>
      </c>
      <c r="BR7" s="17">
        <v>0</v>
      </c>
      <c r="BS7" s="18">
        <v>0</v>
      </c>
      <c r="BT7" s="17">
        <v>0</v>
      </c>
      <c r="BU7" s="18">
        <v>0</v>
      </c>
      <c r="BV7" s="17">
        <v>0</v>
      </c>
      <c r="BW7" s="18">
        <v>0</v>
      </c>
      <c r="BX7" s="17">
        <v>0</v>
      </c>
      <c r="BY7" s="18">
        <v>0</v>
      </c>
      <c r="BZ7" s="17">
        <v>0</v>
      </c>
      <c r="CA7" s="56">
        <v>0</v>
      </c>
      <c r="CB7" s="12"/>
    </row>
    <row r="8" spans="2:80">
      <c r="B8" s="2"/>
      <c r="C8" s="34">
        <f t="shared" si="0"/>
        <v>2</v>
      </c>
      <c r="D8" s="61" t="s">
        <v>36</v>
      </c>
      <c r="E8" s="62" t="s">
        <v>64</v>
      </c>
      <c r="F8" s="61" t="s">
        <v>75</v>
      </c>
      <c r="G8" s="62" t="s">
        <v>50</v>
      </c>
      <c r="H8" s="61" t="s">
        <v>94</v>
      </c>
      <c r="I8" s="62" t="s">
        <v>52</v>
      </c>
      <c r="J8" s="61">
        <v>2012</v>
      </c>
      <c r="K8" s="62" t="s">
        <v>80</v>
      </c>
      <c r="L8" s="61"/>
      <c r="M8" s="62" t="s">
        <v>95</v>
      </c>
      <c r="N8" s="61" t="s">
        <v>82</v>
      </c>
      <c r="O8" s="45">
        <v>1</v>
      </c>
      <c r="P8" s="44">
        <v>0.172466273</v>
      </c>
      <c r="Q8" s="63">
        <v>2562.1792879999998</v>
      </c>
      <c r="S8" s="64">
        <v>0</v>
      </c>
      <c r="T8" s="45">
        <v>0.172466273</v>
      </c>
      <c r="U8" s="44">
        <v>0.172466273</v>
      </c>
      <c r="V8" s="45">
        <v>0.172466273</v>
      </c>
      <c r="W8" s="44">
        <v>0.172466273</v>
      </c>
      <c r="X8" s="45">
        <v>0</v>
      </c>
      <c r="Y8" s="44">
        <v>0</v>
      </c>
      <c r="Z8" s="45">
        <v>0</v>
      </c>
      <c r="AA8" s="44">
        <v>0</v>
      </c>
      <c r="AB8" s="45">
        <v>0</v>
      </c>
      <c r="AC8" s="44">
        <v>0</v>
      </c>
      <c r="AD8" s="45">
        <v>0</v>
      </c>
      <c r="AE8" s="44">
        <v>0</v>
      </c>
      <c r="AF8" s="45">
        <v>0</v>
      </c>
      <c r="AG8" s="44">
        <v>0</v>
      </c>
      <c r="AH8" s="45">
        <v>0</v>
      </c>
      <c r="AI8" s="44">
        <v>0</v>
      </c>
      <c r="AJ8" s="45">
        <v>0</v>
      </c>
      <c r="AK8" s="44">
        <v>0</v>
      </c>
      <c r="AL8" s="45">
        <v>0</v>
      </c>
      <c r="AM8" s="44">
        <v>0</v>
      </c>
      <c r="AN8" s="45">
        <v>0</v>
      </c>
      <c r="AO8" s="44">
        <v>0</v>
      </c>
      <c r="AP8" s="45">
        <v>0</v>
      </c>
      <c r="AQ8" s="44">
        <v>0</v>
      </c>
      <c r="AR8" s="45">
        <v>0</v>
      </c>
      <c r="AS8" s="44">
        <v>0</v>
      </c>
      <c r="AT8" s="45">
        <v>0</v>
      </c>
      <c r="AU8" s="44">
        <v>0</v>
      </c>
      <c r="AV8" s="63">
        <v>0</v>
      </c>
      <c r="AX8" s="64">
        <v>0</v>
      </c>
      <c r="AY8" s="45">
        <v>854.05976269999996</v>
      </c>
      <c r="AZ8" s="44">
        <v>854.05976269999996</v>
      </c>
      <c r="BA8" s="45">
        <v>854.05976269999996</v>
      </c>
      <c r="BB8" s="44">
        <v>854.05976269999996</v>
      </c>
      <c r="BC8" s="45">
        <v>0</v>
      </c>
      <c r="BD8" s="44">
        <v>0</v>
      </c>
      <c r="BE8" s="45">
        <v>0</v>
      </c>
      <c r="BF8" s="44">
        <v>0</v>
      </c>
      <c r="BG8" s="45">
        <v>0</v>
      </c>
      <c r="BH8" s="44">
        <v>0</v>
      </c>
      <c r="BI8" s="45">
        <v>0</v>
      </c>
      <c r="BJ8" s="44">
        <v>0</v>
      </c>
      <c r="BK8" s="45">
        <v>0</v>
      </c>
      <c r="BL8" s="44">
        <v>0</v>
      </c>
      <c r="BM8" s="45">
        <v>0</v>
      </c>
      <c r="BN8" s="44">
        <v>0</v>
      </c>
      <c r="BO8" s="45">
        <v>0</v>
      </c>
      <c r="BP8" s="44">
        <v>0</v>
      </c>
      <c r="BQ8" s="45">
        <v>0</v>
      </c>
      <c r="BR8" s="44">
        <v>0</v>
      </c>
      <c r="BS8" s="45">
        <v>0</v>
      </c>
      <c r="BT8" s="44">
        <v>0</v>
      </c>
      <c r="BU8" s="45">
        <v>0</v>
      </c>
      <c r="BV8" s="44">
        <v>0</v>
      </c>
      <c r="BW8" s="45">
        <v>0</v>
      </c>
      <c r="BX8" s="44">
        <v>0</v>
      </c>
      <c r="BY8" s="45">
        <v>0</v>
      </c>
      <c r="BZ8" s="44">
        <v>0</v>
      </c>
      <c r="CA8" s="63">
        <v>0</v>
      </c>
      <c r="CB8" s="12"/>
    </row>
    <row r="9" spans="2:80">
      <c r="B9" s="2"/>
      <c r="C9" s="19">
        <f t="shared" si="0"/>
        <v>3</v>
      </c>
      <c r="D9" s="65" t="s">
        <v>36</v>
      </c>
      <c r="E9" s="54" t="s">
        <v>64</v>
      </c>
      <c r="F9" s="65" t="s">
        <v>75</v>
      </c>
      <c r="G9" s="54" t="s">
        <v>50</v>
      </c>
      <c r="H9" s="65" t="s">
        <v>94</v>
      </c>
      <c r="I9" s="54" t="s">
        <v>52</v>
      </c>
      <c r="J9" s="65">
        <v>2012</v>
      </c>
      <c r="K9" s="54" t="s">
        <v>80</v>
      </c>
      <c r="L9" s="65"/>
      <c r="M9" s="54" t="s">
        <v>95</v>
      </c>
      <c r="N9" s="65" t="s">
        <v>82</v>
      </c>
      <c r="O9" s="22">
        <v>1</v>
      </c>
      <c r="P9" s="21">
        <v>0.51739881799999998</v>
      </c>
      <c r="Q9" s="57">
        <v>7686.5378639999999</v>
      </c>
      <c r="S9" s="66">
        <v>0</v>
      </c>
      <c r="T9" s="22">
        <v>0.51739881799999998</v>
      </c>
      <c r="U9" s="21">
        <v>0.51739881799999998</v>
      </c>
      <c r="V9" s="22">
        <v>0.51739881799999998</v>
      </c>
      <c r="W9" s="21">
        <v>0.51739881799999998</v>
      </c>
      <c r="X9" s="22">
        <v>0</v>
      </c>
      <c r="Y9" s="21">
        <v>0</v>
      </c>
      <c r="Z9" s="22">
        <v>0</v>
      </c>
      <c r="AA9" s="21">
        <v>0</v>
      </c>
      <c r="AB9" s="22">
        <v>0</v>
      </c>
      <c r="AC9" s="21">
        <v>0</v>
      </c>
      <c r="AD9" s="22">
        <v>0</v>
      </c>
      <c r="AE9" s="21">
        <v>0</v>
      </c>
      <c r="AF9" s="22">
        <v>0</v>
      </c>
      <c r="AG9" s="21">
        <v>0</v>
      </c>
      <c r="AH9" s="22">
        <v>0</v>
      </c>
      <c r="AI9" s="21">
        <v>0</v>
      </c>
      <c r="AJ9" s="22">
        <v>0</v>
      </c>
      <c r="AK9" s="21">
        <v>0</v>
      </c>
      <c r="AL9" s="22">
        <v>0</v>
      </c>
      <c r="AM9" s="21">
        <v>0</v>
      </c>
      <c r="AN9" s="22">
        <v>0</v>
      </c>
      <c r="AO9" s="21">
        <v>0</v>
      </c>
      <c r="AP9" s="22">
        <v>0</v>
      </c>
      <c r="AQ9" s="21">
        <v>0</v>
      </c>
      <c r="AR9" s="22">
        <v>0</v>
      </c>
      <c r="AS9" s="21">
        <v>0</v>
      </c>
      <c r="AT9" s="22">
        <v>0</v>
      </c>
      <c r="AU9" s="21">
        <v>0</v>
      </c>
      <c r="AV9" s="57">
        <v>0</v>
      </c>
      <c r="AX9" s="66">
        <v>0</v>
      </c>
      <c r="AY9" s="22">
        <v>2562.1792879999998</v>
      </c>
      <c r="AZ9" s="21">
        <v>2562.1792879999998</v>
      </c>
      <c r="BA9" s="22">
        <v>2562.1792879999998</v>
      </c>
      <c r="BB9" s="21">
        <v>2562.1792879999998</v>
      </c>
      <c r="BC9" s="22">
        <v>0</v>
      </c>
      <c r="BD9" s="21">
        <v>0</v>
      </c>
      <c r="BE9" s="22">
        <v>0</v>
      </c>
      <c r="BF9" s="21">
        <v>0</v>
      </c>
      <c r="BG9" s="22">
        <v>0</v>
      </c>
      <c r="BH9" s="21">
        <v>0</v>
      </c>
      <c r="BI9" s="22">
        <v>0</v>
      </c>
      <c r="BJ9" s="21">
        <v>0</v>
      </c>
      <c r="BK9" s="22">
        <v>0</v>
      </c>
      <c r="BL9" s="21">
        <v>0</v>
      </c>
      <c r="BM9" s="22">
        <v>0</v>
      </c>
      <c r="BN9" s="21">
        <v>0</v>
      </c>
      <c r="BO9" s="22">
        <v>0</v>
      </c>
      <c r="BP9" s="21">
        <v>0</v>
      </c>
      <c r="BQ9" s="22">
        <v>0</v>
      </c>
      <c r="BR9" s="21">
        <v>0</v>
      </c>
      <c r="BS9" s="22">
        <v>0</v>
      </c>
      <c r="BT9" s="21">
        <v>0</v>
      </c>
      <c r="BU9" s="22">
        <v>0</v>
      </c>
      <c r="BV9" s="21">
        <v>0</v>
      </c>
      <c r="BW9" s="22">
        <v>0</v>
      </c>
      <c r="BX9" s="21">
        <v>0</v>
      </c>
      <c r="BY9" s="22">
        <v>0</v>
      </c>
      <c r="BZ9" s="21">
        <v>0</v>
      </c>
      <c r="CA9" s="57">
        <v>0</v>
      </c>
      <c r="CB9" s="12"/>
    </row>
    <row r="10" spans="2:80">
      <c r="B10" s="2"/>
      <c r="C10" s="34">
        <f t="shared" si="0"/>
        <v>4</v>
      </c>
      <c r="D10" s="61" t="s">
        <v>36</v>
      </c>
      <c r="E10" s="62" t="s">
        <v>64</v>
      </c>
      <c r="F10" s="61" t="s">
        <v>75</v>
      </c>
      <c r="G10" s="62" t="s">
        <v>50</v>
      </c>
      <c r="H10" s="61" t="s">
        <v>94</v>
      </c>
      <c r="I10" s="62" t="s">
        <v>52</v>
      </c>
      <c r="J10" s="61">
        <v>2013</v>
      </c>
      <c r="K10" s="62" t="s">
        <v>80</v>
      </c>
      <c r="L10" s="61"/>
      <c r="M10" s="62" t="s">
        <v>95</v>
      </c>
      <c r="N10" s="61" t="s">
        <v>82</v>
      </c>
      <c r="O10" s="45">
        <v>1</v>
      </c>
      <c r="P10" s="44">
        <v>1.169006E-2</v>
      </c>
      <c r="Q10" s="63">
        <v>128.54037959999999</v>
      </c>
      <c r="S10" s="64">
        <v>0</v>
      </c>
      <c r="T10" s="45">
        <v>0</v>
      </c>
      <c r="U10" s="44">
        <v>1.169006E-2</v>
      </c>
      <c r="V10" s="45">
        <v>1.169006E-2</v>
      </c>
      <c r="W10" s="44">
        <v>1.169006E-2</v>
      </c>
      <c r="X10" s="45">
        <v>1.169006E-2</v>
      </c>
      <c r="Y10" s="44">
        <v>0</v>
      </c>
      <c r="Z10" s="45">
        <v>0</v>
      </c>
      <c r="AA10" s="44">
        <v>0</v>
      </c>
      <c r="AB10" s="45">
        <v>0</v>
      </c>
      <c r="AC10" s="44">
        <v>0</v>
      </c>
      <c r="AD10" s="45">
        <v>0</v>
      </c>
      <c r="AE10" s="44">
        <v>0</v>
      </c>
      <c r="AF10" s="45">
        <v>0</v>
      </c>
      <c r="AG10" s="44">
        <v>0</v>
      </c>
      <c r="AH10" s="45">
        <v>0</v>
      </c>
      <c r="AI10" s="44">
        <v>0</v>
      </c>
      <c r="AJ10" s="45">
        <v>0</v>
      </c>
      <c r="AK10" s="44">
        <v>0</v>
      </c>
      <c r="AL10" s="45">
        <v>0</v>
      </c>
      <c r="AM10" s="44">
        <v>0</v>
      </c>
      <c r="AN10" s="45">
        <v>0</v>
      </c>
      <c r="AO10" s="44">
        <v>0</v>
      </c>
      <c r="AP10" s="45">
        <v>0</v>
      </c>
      <c r="AQ10" s="44">
        <v>0</v>
      </c>
      <c r="AR10" s="45">
        <v>0</v>
      </c>
      <c r="AS10" s="44">
        <v>0</v>
      </c>
      <c r="AT10" s="45">
        <v>0</v>
      </c>
      <c r="AU10" s="44">
        <v>0</v>
      </c>
      <c r="AV10" s="63">
        <v>0</v>
      </c>
      <c r="AX10" s="64">
        <v>0</v>
      </c>
      <c r="AY10" s="45">
        <v>0</v>
      </c>
      <c r="AZ10" s="44">
        <v>64.270189810000005</v>
      </c>
      <c r="BA10" s="45">
        <v>64.270189810000005</v>
      </c>
      <c r="BB10" s="44">
        <v>64.270189810000005</v>
      </c>
      <c r="BC10" s="45">
        <v>64.270189810000005</v>
      </c>
      <c r="BD10" s="44">
        <v>0</v>
      </c>
      <c r="BE10" s="45">
        <v>0</v>
      </c>
      <c r="BF10" s="44">
        <v>0</v>
      </c>
      <c r="BG10" s="45">
        <v>0</v>
      </c>
      <c r="BH10" s="44">
        <v>0</v>
      </c>
      <c r="BI10" s="45">
        <v>0</v>
      </c>
      <c r="BJ10" s="44">
        <v>0</v>
      </c>
      <c r="BK10" s="45">
        <v>0</v>
      </c>
      <c r="BL10" s="44">
        <v>0</v>
      </c>
      <c r="BM10" s="45">
        <v>0</v>
      </c>
      <c r="BN10" s="44">
        <v>0</v>
      </c>
      <c r="BO10" s="45">
        <v>0</v>
      </c>
      <c r="BP10" s="44">
        <v>0</v>
      </c>
      <c r="BQ10" s="45">
        <v>0</v>
      </c>
      <c r="BR10" s="44">
        <v>0</v>
      </c>
      <c r="BS10" s="45">
        <v>0</v>
      </c>
      <c r="BT10" s="44">
        <v>0</v>
      </c>
      <c r="BU10" s="45">
        <v>0</v>
      </c>
      <c r="BV10" s="44">
        <v>0</v>
      </c>
      <c r="BW10" s="45">
        <v>0</v>
      </c>
      <c r="BX10" s="44">
        <v>0</v>
      </c>
      <c r="BY10" s="45">
        <v>0</v>
      </c>
      <c r="BZ10" s="44">
        <v>0</v>
      </c>
      <c r="CA10" s="63">
        <v>0</v>
      </c>
      <c r="CB10" s="12"/>
    </row>
    <row r="11" spans="2:80">
      <c r="B11" s="2"/>
      <c r="C11" s="19">
        <f t="shared" si="0"/>
        <v>5</v>
      </c>
      <c r="D11" s="65" t="s">
        <v>36</v>
      </c>
      <c r="E11" s="54" t="s">
        <v>64</v>
      </c>
      <c r="F11" s="65" t="s">
        <v>68</v>
      </c>
      <c r="G11" s="54" t="s">
        <v>50</v>
      </c>
      <c r="H11" s="65" t="s">
        <v>94</v>
      </c>
      <c r="I11" s="54" t="s">
        <v>52</v>
      </c>
      <c r="J11" s="65">
        <v>2012</v>
      </c>
      <c r="K11" s="54" t="s">
        <v>80</v>
      </c>
      <c r="L11" s="65"/>
      <c r="M11" s="54" t="s">
        <v>95</v>
      </c>
      <c r="N11" s="65" t="s">
        <v>67</v>
      </c>
      <c r="O11" s="22">
        <v>0</v>
      </c>
      <c r="P11" s="21">
        <v>0</v>
      </c>
      <c r="Q11" s="57">
        <v>0</v>
      </c>
      <c r="S11" s="66">
        <v>0</v>
      </c>
      <c r="T11" s="22">
        <v>0</v>
      </c>
      <c r="U11" s="21">
        <v>0</v>
      </c>
      <c r="V11" s="22">
        <v>0</v>
      </c>
      <c r="W11" s="21">
        <v>0</v>
      </c>
      <c r="X11" s="22">
        <v>0</v>
      </c>
      <c r="Y11" s="21">
        <v>0</v>
      </c>
      <c r="Z11" s="22">
        <v>0</v>
      </c>
      <c r="AA11" s="21">
        <v>0</v>
      </c>
      <c r="AB11" s="22">
        <v>0</v>
      </c>
      <c r="AC11" s="21">
        <v>0</v>
      </c>
      <c r="AD11" s="22">
        <v>0</v>
      </c>
      <c r="AE11" s="21">
        <v>0</v>
      </c>
      <c r="AF11" s="22">
        <v>0</v>
      </c>
      <c r="AG11" s="21">
        <v>0</v>
      </c>
      <c r="AH11" s="22">
        <v>0</v>
      </c>
      <c r="AI11" s="21">
        <v>0</v>
      </c>
      <c r="AJ11" s="22">
        <v>0</v>
      </c>
      <c r="AK11" s="21">
        <v>0</v>
      </c>
      <c r="AL11" s="22">
        <v>0</v>
      </c>
      <c r="AM11" s="21">
        <v>0</v>
      </c>
      <c r="AN11" s="22">
        <v>0</v>
      </c>
      <c r="AO11" s="21">
        <v>0</v>
      </c>
      <c r="AP11" s="22">
        <v>0</v>
      </c>
      <c r="AQ11" s="21">
        <v>0</v>
      </c>
      <c r="AR11" s="22">
        <v>0</v>
      </c>
      <c r="AS11" s="21">
        <v>0</v>
      </c>
      <c r="AT11" s="22">
        <v>0</v>
      </c>
      <c r="AU11" s="21">
        <v>0</v>
      </c>
      <c r="AV11" s="57">
        <v>0</v>
      </c>
      <c r="AX11" s="66">
        <v>0</v>
      </c>
      <c r="AY11" s="22">
        <v>0</v>
      </c>
      <c r="AZ11" s="21">
        <v>0</v>
      </c>
      <c r="BA11" s="22">
        <v>0</v>
      </c>
      <c r="BB11" s="21">
        <v>0</v>
      </c>
      <c r="BC11" s="22">
        <v>0</v>
      </c>
      <c r="BD11" s="21">
        <v>0</v>
      </c>
      <c r="BE11" s="22">
        <v>0</v>
      </c>
      <c r="BF11" s="21">
        <v>0</v>
      </c>
      <c r="BG11" s="22">
        <v>0</v>
      </c>
      <c r="BH11" s="21">
        <v>0</v>
      </c>
      <c r="BI11" s="22">
        <v>0</v>
      </c>
      <c r="BJ11" s="21">
        <v>0</v>
      </c>
      <c r="BK11" s="22">
        <v>0</v>
      </c>
      <c r="BL11" s="21">
        <v>0</v>
      </c>
      <c r="BM11" s="22">
        <v>0</v>
      </c>
      <c r="BN11" s="21">
        <v>0</v>
      </c>
      <c r="BO11" s="22">
        <v>0</v>
      </c>
      <c r="BP11" s="21">
        <v>0</v>
      </c>
      <c r="BQ11" s="22">
        <v>0</v>
      </c>
      <c r="BR11" s="21">
        <v>0</v>
      </c>
      <c r="BS11" s="22">
        <v>0</v>
      </c>
      <c r="BT11" s="21">
        <v>0</v>
      </c>
      <c r="BU11" s="22">
        <v>0</v>
      </c>
      <c r="BV11" s="21">
        <v>0</v>
      </c>
      <c r="BW11" s="22">
        <v>0</v>
      </c>
      <c r="BX11" s="21">
        <v>0</v>
      </c>
      <c r="BY11" s="22">
        <v>0</v>
      </c>
      <c r="BZ11" s="21">
        <v>0</v>
      </c>
      <c r="CA11" s="57">
        <v>0</v>
      </c>
      <c r="CB11" s="12"/>
    </row>
    <row r="12" spans="2:80">
      <c r="B12" s="2"/>
      <c r="C12" s="34">
        <f t="shared" si="0"/>
        <v>6</v>
      </c>
      <c r="D12" s="61" t="s">
        <v>36</v>
      </c>
      <c r="E12" s="62" t="s">
        <v>64</v>
      </c>
      <c r="F12" s="61" t="s">
        <v>68</v>
      </c>
      <c r="G12" s="62" t="s">
        <v>50</v>
      </c>
      <c r="H12" s="61" t="s">
        <v>94</v>
      </c>
      <c r="I12" s="62" t="s">
        <v>52</v>
      </c>
      <c r="J12" s="61">
        <v>2013</v>
      </c>
      <c r="K12" s="62" t="s">
        <v>80</v>
      </c>
      <c r="L12" s="61"/>
      <c r="M12" s="62" t="s">
        <v>95</v>
      </c>
      <c r="N12" s="61" t="s">
        <v>67</v>
      </c>
      <c r="O12" s="45">
        <v>1</v>
      </c>
      <c r="P12" s="44">
        <v>2.85063E-4</v>
      </c>
      <c r="Q12" s="63">
        <v>45807.340510000002</v>
      </c>
      <c r="S12" s="64">
        <v>0</v>
      </c>
      <c r="T12" s="45">
        <v>0</v>
      </c>
      <c r="U12" s="44">
        <v>2.85063E-4</v>
      </c>
      <c r="V12" s="45">
        <v>2.85063E-4</v>
      </c>
      <c r="W12" s="44">
        <v>2.85063E-4</v>
      </c>
      <c r="X12" s="45">
        <v>2.85063E-4</v>
      </c>
      <c r="Y12" s="44">
        <v>2.85063E-4</v>
      </c>
      <c r="Z12" s="45">
        <v>2.85063E-4</v>
      </c>
      <c r="AA12" s="44">
        <v>2.85063E-4</v>
      </c>
      <c r="AB12" s="45">
        <v>2.7028300000000001E-4</v>
      </c>
      <c r="AC12" s="44">
        <v>2.62112E-4</v>
      </c>
      <c r="AD12" s="45">
        <v>2.62112E-4</v>
      </c>
      <c r="AE12" s="44">
        <v>1.22552E-4</v>
      </c>
      <c r="AF12" s="45">
        <v>0</v>
      </c>
      <c r="AG12" s="44">
        <v>0</v>
      </c>
      <c r="AH12" s="45">
        <v>0</v>
      </c>
      <c r="AI12" s="44">
        <v>0</v>
      </c>
      <c r="AJ12" s="45">
        <v>0</v>
      </c>
      <c r="AK12" s="44">
        <v>0</v>
      </c>
      <c r="AL12" s="45">
        <v>0</v>
      </c>
      <c r="AM12" s="44">
        <v>0</v>
      </c>
      <c r="AN12" s="45">
        <v>0</v>
      </c>
      <c r="AO12" s="44">
        <v>0</v>
      </c>
      <c r="AP12" s="45">
        <v>0</v>
      </c>
      <c r="AQ12" s="44">
        <v>0</v>
      </c>
      <c r="AR12" s="45">
        <v>0</v>
      </c>
      <c r="AS12" s="44">
        <v>0</v>
      </c>
      <c r="AT12" s="45">
        <v>0</v>
      </c>
      <c r="AU12" s="44">
        <v>0</v>
      </c>
      <c r="AV12" s="63">
        <v>0</v>
      </c>
      <c r="AX12" s="64">
        <v>0</v>
      </c>
      <c r="AY12" s="45">
        <v>0</v>
      </c>
      <c r="AZ12" s="44">
        <v>22903.670259999999</v>
      </c>
      <c r="BA12" s="45">
        <v>22903.670259999999</v>
      </c>
      <c r="BB12" s="44">
        <v>22903.670259999999</v>
      </c>
      <c r="BC12" s="45">
        <v>22903.670259999999</v>
      </c>
      <c r="BD12" s="44">
        <v>22903.670259999999</v>
      </c>
      <c r="BE12" s="45">
        <v>22903.670259999999</v>
      </c>
      <c r="BF12" s="44">
        <v>22903.670259999999</v>
      </c>
      <c r="BG12" s="45">
        <v>21716.120650000001</v>
      </c>
      <c r="BH12" s="44">
        <v>21059.610130000001</v>
      </c>
      <c r="BI12" s="45">
        <v>21059.610130000001</v>
      </c>
      <c r="BJ12" s="44">
        <v>9846.5237290000005</v>
      </c>
      <c r="BK12" s="45">
        <v>0</v>
      </c>
      <c r="BL12" s="44">
        <v>0</v>
      </c>
      <c r="BM12" s="45">
        <v>0</v>
      </c>
      <c r="BN12" s="44">
        <v>0</v>
      </c>
      <c r="BO12" s="45">
        <v>0</v>
      </c>
      <c r="BP12" s="44">
        <v>0</v>
      </c>
      <c r="BQ12" s="45">
        <v>0</v>
      </c>
      <c r="BR12" s="44">
        <v>0</v>
      </c>
      <c r="BS12" s="45">
        <v>0</v>
      </c>
      <c r="BT12" s="44">
        <v>0</v>
      </c>
      <c r="BU12" s="45">
        <v>0</v>
      </c>
      <c r="BV12" s="44">
        <v>0</v>
      </c>
      <c r="BW12" s="45">
        <v>0</v>
      </c>
      <c r="BX12" s="44">
        <v>0</v>
      </c>
      <c r="BY12" s="45">
        <v>0</v>
      </c>
      <c r="BZ12" s="44">
        <v>0</v>
      </c>
      <c r="CA12" s="63">
        <v>0</v>
      </c>
      <c r="CB12" s="12"/>
    </row>
    <row r="13" spans="2:80">
      <c r="B13" s="2"/>
      <c r="C13" s="19">
        <f t="shared" si="0"/>
        <v>7</v>
      </c>
      <c r="D13" s="65" t="s">
        <v>36</v>
      </c>
      <c r="E13" s="54" t="s">
        <v>64</v>
      </c>
      <c r="F13" s="65" t="s">
        <v>68</v>
      </c>
      <c r="G13" s="54" t="s">
        <v>50</v>
      </c>
      <c r="H13" s="65" t="s">
        <v>94</v>
      </c>
      <c r="I13" s="54" t="s">
        <v>52</v>
      </c>
      <c r="J13" s="65">
        <v>2014</v>
      </c>
      <c r="K13" s="54" t="s">
        <v>80</v>
      </c>
      <c r="L13" s="65"/>
      <c r="M13" s="54" t="s">
        <v>95</v>
      </c>
      <c r="N13" s="65" t="s">
        <v>67</v>
      </c>
      <c r="O13" s="22">
        <v>5</v>
      </c>
      <c r="P13" s="21">
        <v>18.317429059999998</v>
      </c>
      <c r="Q13" s="57">
        <v>359113.3308</v>
      </c>
      <c r="S13" s="66">
        <v>0</v>
      </c>
      <c r="T13" s="22">
        <v>0</v>
      </c>
      <c r="U13" s="21">
        <v>0</v>
      </c>
      <c r="V13" s="22">
        <v>18.317429059999998</v>
      </c>
      <c r="W13" s="21">
        <v>18.317429059999998</v>
      </c>
      <c r="X13" s="22">
        <v>18.317429059999998</v>
      </c>
      <c r="Y13" s="21">
        <v>15.720319909999999</v>
      </c>
      <c r="Z13" s="22">
        <v>15.720319909999999</v>
      </c>
      <c r="AA13" s="21">
        <v>15.720319909999999</v>
      </c>
      <c r="AB13" s="22">
        <v>15.65701232</v>
      </c>
      <c r="AC13" s="21">
        <v>15.65701232</v>
      </c>
      <c r="AD13" s="22">
        <v>14.996999089999999</v>
      </c>
      <c r="AE13" s="21">
        <v>14.72879739</v>
      </c>
      <c r="AF13" s="22">
        <v>14.466306080000001</v>
      </c>
      <c r="AG13" s="21">
        <v>14.466306080000001</v>
      </c>
      <c r="AH13" s="22">
        <v>0</v>
      </c>
      <c r="AI13" s="21">
        <v>0</v>
      </c>
      <c r="AJ13" s="22">
        <v>0</v>
      </c>
      <c r="AK13" s="21">
        <v>0</v>
      </c>
      <c r="AL13" s="22">
        <v>0</v>
      </c>
      <c r="AM13" s="21">
        <v>0</v>
      </c>
      <c r="AN13" s="22">
        <v>0</v>
      </c>
      <c r="AO13" s="21">
        <v>0</v>
      </c>
      <c r="AP13" s="22">
        <v>0</v>
      </c>
      <c r="AQ13" s="21">
        <v>0</v>
      </c>
      <c r="AR13" s="22">
        <v>0</v>
      </c>
      <c r="AS13" s="21">
        <v>0</v>
      </c>
      <c r="AT13" s="22">
        <v>0</v>
      </c>
      <c r="AU13" s="21">
        <v>0</v>
      </c>
      <c r="AV13" s="57">
        <v>0</v>
      </c>
      <c r="AX13" s="66">
        <v>0</v>
      </c>
      <c r="AY13" s="22">
        <v>0</v>
      </c>
      <c r="AZ13" s="21">
        <v>0</v>
      </c>
      <c r="BA13" s="22">
        <v>359113.3308</v>
      </c>
      <c r="BB13" s="21">
        <v>359113.3308</v>
      </c>
      <c r="BC13" s="22">
        <v>359113.3308</v>
      </c>
      <c r="BD13" s="21">
        <v>350066.3309</v>
      </c>
      <c r="BE13" s="22">
        <v>350066.3309</v>
      </c>
      <c r="BF13" s="21">
        <v>350066.3309</v>
      </c>
      <c r="BG13" s="22">
        <v>349335.1053</v>
      </c>
      <c r="BH13" s="21">
        <v>349335.1053</v>
      </c>
      <c r="BI13" s="22">
        <v>262955.23479999998</v>
      </c>
      <c r="BJ13" s="21">
        <v>236721.53030000001</v>
      </c>
      <c r="BK13" s="22">
        <v>172703.4161</v>
      </c>
      <c r="BL13" s="21">
        <v>91496.735060000006</v>
      </c>
      <c r="BM13" s="22">
        <v>0</v>
      </c>
      <c r="BN13" s="21">
        <v>0</v>
      </c>
      <c r="BO13" s="22">
        <v>0</v>
      </c>
      <c r="BP13" s="21">
        <v>0</v>
      </c>
      <c r="BQ13" s="22">
        <v>0</v>
      </c>
      <c r="BR13" s="21">
        <v>0</v>
      </c>
      <c r="BS13" s="22">
        <v>0</v>
      </c>
      <c r="BT13" s="21">
        <v>0</v>
      </c>
      <c r="BU13" s="22">
        <v>0</v>
      </c>
      <c r="BV13" s="21">
        <v>0</v>
      </c>
      <c r="BW13" s="22">
        <v>0</v>
      </c>
      <c r="BX13" s="21">
        <v>0</v>
      </c>
      <c r="BY13" s="22">
        <v>0</v>
      </c>
      <c r="BZ13" s="21">
        <v>0</v>
      </c>
      <c r="CA13" s="57">
        <v>0</v>
      </c>
      <c r="CB13" s="12"/>
    </row>
    <row r="14" spans="2:80">
      <c r="B14" s="2"/>
      <c r="C14" s="34">
        <f t="shared" si="0"/>
        <v>8</v>
      </c>
      <c r="D14" s="61" t="s">
        <v>36</v>
      </c>
      <c r="E14" s="62" t="s">
        <v>48</v>
      </c>
      <c r="F14" s="61" t="s">
        <v>49</v>
      </c>
      <c r="G14" s="62" t="s">
        <v>50</v>
      </c>
      <c r="H14" s="61" t="s">
        <v>51</v>
      </c>
      <c r="I14" s="62" t="s">
        <v>52</v>
      </c>
      <c r="J14" s="61">
        <v>2014</v>
      </c>
      <c r="K14" s="62" t="s">
        <v>80</v>
      </c>
      <c r="L14" s="61"/>
      <c r="M14" s="62" t="s">
        <v>87</v>
      </c>
      <c r="N14" s="61" t="s">
        <v>55</v>
      </c>
      <c r="O14" s="45">
        <v>2</v>
      </c>
      <c r="P14" s="44">
        <v>0.41438819799999999</v>
      </c>
      <c r="Q14" s="63">
        <v>738.87975589999996</v>
      </c>
      <c r="S14" s="64">
        <v>0</v>
      </c>
      <c r="T14" s="45">
        <v>0</v>
      </c>
      <c r="U14" s="44">
        <v>0</v>
      </c>
      <c r="V14" s="45">
        <v>0.41438819799999999</v>
      </c>
      <c r="W14" s="44">
        <v>0.41438819799999999</v>
      </c>
      <c r="X14" s="45">
        <v>0.41438819799999999</v>
      </c>
      <c r="Y14" s="44">
        <v>0.41438819799999999</v>
      </c>
      <c r="Z14" s="45">
        <v>0</v>
      </c>
      <c r="AA14" s="44">
        <v>0</v>
      </c>
      <c r="AB14" s="45">
        <v>0</v>
      </c>
      <c r="AC14" s="44">
        <v>0</v>
      </c>
      <c r="AD14" s="45">
        <v>0</v>
      </c>
      <c r="AE14" s="44">
        <v>0</v>
      </c>
      <c r="AF14" s="45">
        <v>0</v>
      </c>
      <c r="AG14" s="44">
        <v>0</v>
      </c>
      <c r="AH14" s="45">
        <v>0</v>
      </c>
      <c r="AI14" s="44">
        <v>0</v>
      </c>
      <c r="AJ14" s="45">
        <v>0</v>
      </c>
      <c r="AK14" s="44">
        <v>0</v>
      </c>
      <c r="AL14" s="45">
        <v>0</v>
      </c>
      <c r="AM14" s="44">
        <v>0</v>
      </c>
      <c r="AN14" s="45">
        <v>0</v>
      </c>
      <c r="AO14" s="44">
        <v>0</v>
      </c>
      <c r="AP14" s="45">
        <v>0</v>
      </c>
      <c r="AQ14" s="44">
        <v>0</v>
      </c>
      <c r="AR14" s="45">
        <v>0</v>
      </c>
      <c r="AS14" s="44">
        <v>0</v>
      </c>
      <c r="AT14" s="45">
        <v>0</v>
      </c>
      <c r="AU14" s="44">
        <v>0</v>
      </c>
      <c r="AV14" s="63">
        <v>0</v>
      </c>
      <c r="AX14" s="64">
        <v>0</v>
      </c>
      <c r="AY14" s="45">
        <v>0</v>
      </c>
      <c r="AZ14" s="44">
        <v>0</v>
      </c>
      <c r="BA14" s="45">
        <v>738.87975589999996</v>
      </c>
      <c r="BB14" s="44">
        <v>738.87975589999996</v>
      </c>
      <c r="BC14" s="45">
        <v>738.87975589999996</v>
      </c>
      <c r="BD14" s="44">
        <v>738.87975589999996</v>
      </c>
      <c r="BE14" s="45">
        <v>0</v>
      </c>
      <c r="BF14" s="44">
        <v>0</v>
      </c>
      <c r="BG14" s="45">
        <v>0</v>
      </c>
      <c r="BH14" s="44">
        <v>0</v>
      </c>
      <c r="BI14" s="45">
        <v>0</v>
      </c>
      <c r="BJ14" s="44">
        <v>0</v>
      </c>
      <c r="BK14" s="45">
        <v>0</v>
      </c>
      <c r="BL14" s="44">
        <v>0</v>
      </c>
      <c r="BM14" s="45">
        <v>0</v>
      </c>
      <c r="BN14" s="44">
        <v>0</v>
      </c>
      <c r="BO14" s="45">
        <v>0</v>
      </c>
      <c r="BP14" s="44">
        <v>0</v>
      </c>
      <c r="BQ14" s="45">
        <v>0</v>
      </c>
      <c r="BR14" s="44">
        <v>0</v>
      </c>
      <c r="BS14" s="45">
        <v>0</v>
      </c>
      <c r="BT14" s="44">
        <v>0</v>
      </c>
      <c r="BU14" s="45">
        <v>0</v>
      </c>
      <c r="BV14" s="44">
        <v>0</v>
      </c>
      <c r="BW14" s="45">
        <v>0</v>
      </c>
      <c r="BX14" s="44">
        <v>0</v>
      </c>
      <c r="BY14" s="45">
        <v>0</v>
      </c>
      <c r="BZ14" s="44">
        <v>0</v>
      </c>
      <c r="CA14" s="63">
        <v>0</v>
      </c>
      <c r="CB14" s="12"/>
    </row>
    <row r="15" spans="2:80">
      <c r="B15" s="2"/>
      <c r="C15" s="19">
        <f t="shared" si="0"/>
        <v>9</v>
      </c>
      <c r="D15" s="65" t="s">
        <v>36</v>
      </c>
      <c r="E15" s="54" t="s">
        <v>48</v>
      </c>
      <c r="F15" s="65" t="s">
        <v>56</v>
      </c>
      <c r="G15" s="54" t="s">
        <v>50</v>
      </c>
      <c r="H15" s="65" t="s">
        <v>51</v>
      </c>
      <c r="I15" s="54" t="s">
        <v>52</v>
      </c>
      <c r="J15" s="65">
        <v>2014</v>
      </c>
      <c r="K15" s="54" t="s">
        <v>80</v>
      </c>
      <c r="L15" s="65"/>
      <c r="M15" s="54" t="s">
        <v>95</v>
      </c>
      <c r="N15" s="65" t="s">
        <v>55</v>
      </c>
      <c r="O15" s="22">
        <v>1</v>
      </c>
      <c r="P15" s="21">
        <v>0.11675429700000001</v>
      </c>
      <c r="Q15" s="57">
        <v>104.40804660000001</v>
      </c>
      <c r="S15" s="66">
        <v>0</v>
      </c>
      <c r="T15" s="22">
        <v>0</v>
      </c>
      <c r="U15" s="21">
        <v>0</v>
      </c>
      <c r="V15" s="22">
        <v>0.11675429700000001</v>
      </c>
      <c r="W15" s="21">
        <v>0.11675429700000001</v>
      </c>
      <c r="X15" s="22">
        <v>0.11675429700000001</v>
      </c>
      <c r="Y15" s="21">
        <v>0</v>
      </c>
      <c r="Z15" s="22">
        <v>0</v>
      </c>
      <c r="AA15" s="21">
        <v>0</v>
      </c>
      <c r="AB15" s="22">
        <v>0</v>
      </c>
      <c r="AC15" s="21">
        <v>0</v>
      </c>
      <c r="AD15" s="22">
        <v>0</v>
      </c>
      <c r="AE15" s="21">
        <v>0</v>
      </c>
      <c r="AF15" s="22">
        <v>0</v>
      </c>
      <c r="AG15" s="21">
        <v>0</v>
      </c>
      <c r="AH15" s="22">
        <v>0</v>
      </c>
      <c r="AI15" s="21">
        <v>0</v>
      </c>
      <c r="AJ15" s="22">
        <v>0</v>
      </c>
      <c r="AK15" s="21">
        <v>0</v>
      </c>
      <c r="AL15" s="22">
        <v>0</v>
      </c>
      <c r="AM15" s="21">
        <v>0</v>
      </c>
      <c r="AN15" s="22">
        <v>0</v>
      </c>
      <c r="AO15" s="21">
        <v>0</v>
      </c>
      <c r="AP15" s="22">
        <v>0</v>
      </c>
      <c r="AQ15" s="21">
        <v>0</v>
      </c>
      <c r="AR15" s="22">
        <v>0</v>
      </c>
      <c r="AS15" s="21">
        <v>0</v>
      </c>
      <c r="AT15" s="22">
        <v>0</v>
      </c>
      <c r="AU15" s="21">
        <v>0</v>
      </c>
      <c r="AV15" s="57">
        <v>0</v>
      </c>
      <c r="AX15" s="66">
        <v>0</v>
      </c>
      <c r="AY15" s="22">
        <v>0</v>
      </c>
      <c r="AZ15" s="21">
        <v>0</v>
      </c>
      <c r="BA15" s="22">
        <v>104.40804660000001</v>
      </c>
      <c r="BB15" s="21">
        <v>104.40804660000001</v>
      </c>
      <c r="BC15" s="22">
        <v>104.40804660000001</v>
      </c>
      <c r="BD15" s="21">
        <v>0</v>
      </c>
      <c r="BE15" s="22">
        <v>0</v>
      </c>
      <c r="BF15" s="21">
        <v>0</v>
      </c>
      <c r="BG15" s="22">
        <v>0</v>
      </c>
      <c r="BH15" s="21">
        <v>0</v>
      </c>
      <c r="BI15" s="22">
        <v>0</v>
      </c>
      <c r="BJ15" s="21">
        <v>0</v>
      </c>
      <c r="BK15" s="22">
        <v>0</v>
      </c>
      <c r="BL15" s="21">
        <v>0</v>
      </c>
      <c r="BM15" s="22">
        <v>0</v>
      </c>
      <c r="BN15" s="21">
        <v>0</v>
      </c>
      <c r="BO15" s="22">
        <v>0</v>
      </c>
      <c r="BP15" s="21">
        <v>0</v>
      </c>
      <c r="BQ15" s="22">
        <v>0</v>
      </c>
      <c r="BR15" s="21">
        <v>0</v>
      </c>
      <c r="BS15" s="22">
        <v>0</v>
      </c>
      <c r="BT15" s="21">
        <v>0</v>
      </c>
      <c r="BU15" s="22">
        <v>0</v>
      </c>
      <c r="BV15" s="21">
        <v>0</v>
      </c>
      <c r="BW15" s="22">
        <v>0</v>
      </c>
      <c r="BX15" s="21">
        <v>0</v>
      </c>
      <c r="BY15" s="22">
        <v>0</v>
      </c>
      <c r="BZ15" s="21">
        <v>0</v>
      </c>
      <c r="CA15" s="57">
        <v>0</v>
      </c>
      <c r="CB15" s="12"/>
    </row>
    <row r="16" spans="2:80">
      <c r="B16" s="2"/>
      <c r="C16" s="34">
        <f t="shared" si="0"/>
        <v>10</v>
      </c>
      <c r="D16" s="61" t="s">
        <v>36</v>
      </c>
      <c r="E16" s="62" t="s">
        <v>48</v>
      </c>
      <c r="F16" s="61" t="s">
        <v>56</v>
      </c>
      <c r="G16" s="62" t="s">
        <v>50</v>
      </c>
      <c r="H16" s="61" t="s">
        <v>51</v>
      </c>
      <c r="I16" s="62" t="s">
        <v>52</v>
      </c>
      <c r="J16" s="61">
        <v>2014</v>
      </c>
      <c r="K16" s="62" t="s">
        <v>80</v>
      </c>
      <c r="L16" s="61"/>
      <c r="M16" s="62" t="s">
        <v>95</v>
      </c>
      <c r="N16" s="61" t="s">
        <v>55</v>
      </c>
      <c r="O16" s="45">
        <v>0</v>
      </c>
      <c r="P16" s="44"/>
      <c r="Q16" s="63"/>
      <c r="S16" s="64">
        <v>0</v>
      </c>
      <c r="T16" s="45">
        <v>0</v>
      </c>
      <c r="U16" s="44">
        <v>0</v>
      </c>
      <c r="V16" s="45">
        <v>0</v>
      </c>
      <c r="W16" s="44">
        <v>0</v>
      </c>
      <c r="X16" s="45">
        <v>0</v>
      </c>
      <c r="Y16" s="44">
        <v>0</v>
      </c>
      <c r="Z16" s="45">
        <v>0</v>
      </c>
      <c r="AA16" s="44">
        <v>0</v>
      </c>
      <c r="AB16" s="45">
        <v>0</v>
      </c>
      <c r="AC16" s="44">
        <v>0</v>
      </c>
      <c r="AD16" s="45">
        <v>0</v>
      </c>
      <c r="AE16" s="44">
        <v>0</v>
      </c>
      <c r="AF16" s="45">
        <v>0</v>
      </c>
      <c r="AG16" s="44">
        <v>0</v>
      </c>
      <c r="AH16" s="45">
        <v>0</v>
      </c>
      <c r="AI16" s="44">
        <v>0</v>
      </c>
      <c r="AJ16" s="45">
        <v>0</v>
      </c>
      <c r="AK16" s="44">
        <v>0</v>
      </c>
      <c r="AL16" s="45">
        <v>0</v>
      </c>
      <c r="AM16" s="44">
        <v>0</v>
      </c>
      <c r="AN16" s="45">
        <v>0</v>
      </c>
      <c r="AO16" s="44">
        <v>0</v>
      </c>
      <c r="AP16" s="45">
        <v>0</v>
      </c>
      <c r="AQ16" s="44">
        <v>0</v>
      </c>
      <c r="AR16" s="45">
        <v>0</v>
      </c>
      <c r="AS16" s="44">
        <v>0</v>
      </c>
      <c r="AT16" s="45">
        <v>0</v>
      </c>
      <c r="AU16" s="44">
        <v>0</v>
      </c>
      <c r="AV16" s="63">
        <v>0</v>
      </c>
      <c r="AX16" s="64">
        <v>0</v>
      </c>
      <c r="AY16" s="45">
        <v>0</v>
      </c>
      <c r="AZ16" s="44">
        <v>0</v>
      </c>
      <c r="BA16" s="45">
        <v>0</v>
      </c>
      <c r="BB16" s="44">
        <v>0</v>
      </c>
      <c r="BC16" s="45">
        <v>0</v>
      </c>
      <c r="BD16" s="44">
        <v>0</v>
      </c>
      <c r="BE16" s="45">
        <v>0</v>
      </c>
      <c r="BF16" s="44">
        <v>0</v>
      </c>
      <c r="BG16" s="45">
        <v>0</v>
      </c>
      <c r="BH16" s="44">
        <v>0</v>
      </c>
      <c r="BI16" s="45">
        <v>0</v>
      </c>
      <c r="BJ16" s="44">
        <v>0</v>
      </c>
      <c r="BK16" s="45">
        <v>0</v>
      </c>
      <c r="BL16" s="44">
        <v>0</v>
      </c>
      <c r="BM16" s="45">
        <v>0</v>
      </c>
      <c r="BN16" s="44">
        <v>0</v>
      </c>
      <c r="BO16" s="45">
        <v>0</v>
      </c>
      <c r="BP16" s="44">
        <v>0</v>
      </c>
      <c r="BQ16" s="45">
        <v>0</v>
      </c>
      <c r="BR16" s="44">
        <v>0</v>
      </c>
      <c r="BS16" s="45">
        <v>0</v>
      </c>
      <c r="BT16" s="44">
        <v>0</v>
      </c>
      <c r="BU16" s="45">
        <v>0</v>
      </c>
      <c r="BV16" s="44">
        <v>0</v>
      </c>
      <c r="BW16" s="45">
        <v>0</v>
      </c>
      <c r="BX16" s="44">
        <v>0</v>
      </c>
      <c r="BY16" s="45">
        <v>0</v>
      </c>
      <c r="BZ16" s="44">
        <v>0</v>
      </c>
      <c r="CA16" s="63">
        <v>0</v>
      </c>
      <c r="CB16" s="12"/>
    </row>
    <row r="17" spans="2:80">
      <c r="B17" s="2"/>
      <c r="C17" s="19">
        <f t="shared" si="0"/>
        <v>11</v>
      </c>
      <c r="D17" s="65" t="s">
        <v>36</v>
      </c>
      <c r="E17" s="54" t="s">
        <v>48</v>
      </c>
      <c r="F17" s="65" t="s">
        <v>56</v>
      </c>
      <c r="G17" s="54" t="s">
        <v>50</v>
      </c>
      <c r="H17" s="65" t="s">
        <v>51</v>
      </c>
      <c r="I17" s="54" t="s">
        <v>52</v>
      </c>
      <c r="J17" s="65">
        <v>2014</v>
      </c>
      <c r="K17" s="54" t="s">
        <v>80</v>
      </c>
      <c r="L17" s="65"/>
      <c r="M17" s="54" t="s">
        <v>95</v>
      </c>
      <c r="N17" s="65" t="s">
        <v>55</v>
      </c>
      <c r="O17" s="22">
        <v>10.004245632593006</v>
      </c>
      <c r="P17" s="21">
        <v>0.69666933568033329</v>
      </c>
      <c r="Q17" s="57">
        <v>5044.2820949813313</v>
      </c>
      <c r="S17" s="66">
        <v>0</v>
      </c>
      <c r="T17" s="22">
        <v>0</v>
      </c>
      <c r="U17" s="21">
        <v>0</v>
      </c>
      <c r="V17" s="22">
        <v>0.69666933568033329</v>
      </c>
      <c r="W17" s="21">
        <v>0.69666933568033329</v>
      </c>
      <c r="X17" s="22">
        <v>0.69666933568033329</v>
      </c>
      <c r="Y17" s="21">
        <v>0.69666933568033329</v>
      </c>
      <c r="Z17" s="22">
        <v>0</v>
      </c>
      <c r="AA17" s="21">
        <v>0</v>
      </c>
      <c r="AB17" s="22">
        <v>0</v>
      </c>
      <c r="AC17" s="21">
        <v>0</v>
      </c>
      <c r="AD17" s="22">
        <v>0</v>
      </c>
      <c r="AE17" s="21">
        <v>0</v>
      </c>
      <c r="AF17" s="22">
        <v>0</v>
      </c>
      <c r="AG17" s="21">
        <v>0</v>
      </c>
      <c r="AH17" s="22">
        <v>0</v>
      </c>
      <c r="AI17" s="21">
        <v>0</v>
      </c>
      <c r="AJ17" s="22">
        <v>0</v>
      </c>
      <c r="AK17" s="21">
        <v>0</v>
      </c>
      <c r="AL17" s="22">
        <v>0</v>
      </c>
      <c r="AM17" s="21">
        <v>0</v>
      </c>
      <c r="AN17" s="22">
        <v>0</v>
      </c>
      <c r="AO17" s="21">
        <v>0</v>
      </c>
      <c r="AP17" s="22">
        <v>0</v>
      </c>
      <c r="AQ17" s="21">
        <v>0</v>
      </c>
      <c r="AR17" s="22">
        <v>0</v>
      </c>
      <c r="AS17" s="21">
        <v>0</v>
      </c>
      <c r="AT17" s="22">
        <v>0</v>
      </c>
      <c r="AU17" s="21">
        <v>0</v>
      </c>
      <c r="AV17" s="57">
        <v>0</v>
      </c>
      <c r="AX17" s="66">
        <v>0</v>
      </c>
      <c r="AY17" s="22">
        <v>0</v>
      </c>
      <c r="AZ17" s="21">
        <v>0</v>
      </c>
      <c r="BA17" s="22">
        <v>5044.2820949813313</v>
      </c>
      <c r="BB17" s="21">
        <v>5044.2820949813313</v>
      </c>
      <c r="BC17" s="22">
        <v>5044.2820949813313</v>
      </c>
      <c r="BD17" s="21">
        <v>5044.2820949813313</v>
      </c>
      <c r="BE17" s="22">
        <v>0</v>
      </c>
      <c r="BF17" s="21">
        <v>0</v>
      </c>
      <c r="BG17" s="22">
        <v>0</v>
      </c>
      <c r="BH17" s="21">
        <v>0</v>
      </c>
      <c r="BI17" s="22">
        <v>0</v>
      </c>
      <c r="BJ17" s="21">
        <v>0</v>
      </c>
      <c r="BK17" s="22">
        <v>0</v>
      </c>
      <c r="BL17" s="21">
        <v>0</v>
      </c>
      <c r="BM17" s="22">
        <v>0</v>
      </c>
      <c r="BN17" s="21">
        <v>0</v>
      </c>
      <c r="BO17" s="22">
        <v>0</v>
      </c>
      <c r="BP17" s="21">
        <v>0</v>
      </c>
      <c r="BQ17" s="22">
        <v>0</v>
      </c>
      <c r="BR17" s="21">
        <v>0</v>
      </c>
      <c r="BS17" s="22">
        <v>0</v>
      </c>
      <c r="BT17" s="21">
        <v>0</v>
      </c>
      <c r="BU17" s="22">
        <v>0</v>
      </c>
      <c r="BV17" s="21">
        <v>0</v>
      </c>
      <c r="BW17" s="22">
        <v>0</v>
      </c>
      <c r="BX17" s="21">
        <v>0</v>
      </c>
      <c r="BY17" s="22">
        <v>0</v>
      </c>
      <c r="BZ17" s="21">
        <v>0</v>
      </c>
      <c r="CA17" s="57">
        <v>0</v>
      </c>
      <c r="CB17" s="12"/>
    </row>
    <row r="18" spans="2:80">
      <c r="B18" s="2"/>
      <c r="C18" s="34">
        <f t="shared" si="0"/>
        <v>12</v>
      </c>
      <c r="D18" s="61" t="s">
        <v>36</v>
      </c>
      <c r="E18" s="62" t="s">
        <v>48</v>
      </c>
      <c r="F18" s="61" t="s">
        <v>56</v>
      </c>
      <c r="G18" s="62" t="s">
        <v>50</v>
      </c>
      <c r="H18" s="61" t="s">
        <v>51</v>
      </c>
      <c r="I18" s="62" t="s">
        <v>52</v>
      </c>
      <c r="J18" s="61">
        <v>2014</v>
      </c>
      <c r="K18" s="62" t="s">
        <v>80</v>
      </c>
      <c r="L18" s="61"/>
      <c r="M18" s="62" t="s">
        <v>95</v>
      </c>
      <c r="N18" s="61" t="s">
        <v>55</v>
      </c>
      <c r="O18" s="45">
        <v>23.010614081482515</v>
      </c>
      <c r="P18" s="44">
        <v>1.3804422311192954</v>
      </c>
      <c r="Q18" s="63">
        <v>9393.0540680589329</v>
      </c>
      <c r="S18" s="64">
        <v>0</v>
      </c>
      <c r="T18" s="45">
        <v>0</v>
      </c>
      <c r="U18" s="44">
        <v>0</v>
      </c>
      <c r="V18" s="45">
        <v>1.3804422311192954</v>
      </c>
      <c r="W18" s="44">
        <v>1.3804422311192954</v>
      </c>
      <c r="X18" s="45">
        <v>1.3804422311192954</v>
      </c>
      <c r="Y18" s="44">
        <v>1.3804422311192954</v>
      </c>
      <c r="Z18" s="45">
        <v>1.3804422311192954</v>
      </c>
      <c r="AA18" s="44">
        <v>0</v>
      </c>
      <c r="AB18" s="45">
        <v>0</v>
      </c>
      <c r="AC18" s="44">
        <v>0</v>
      </c>
      <c r="AD18" s="45">
        <v>0</v>
      </c>
      <c r="AE18" s="44">
        <v>0</v>
      </c>
      <c r="AF18" s="45">
        <v>0</v>
      </c>
      <c r="AG18" s="44">
        <v>0</v>
      </c>
      <c r="AH18" s="45">
        <v>0</v>
      </c>
      <c r="AI18" s="44">
        <v>0</v>
      </c>
      <c r="AJ18" s="45">
        <v>0</v>
      </c>
      <c r="AK18" s="44">
        <v>0</v>
      </c>
      <c r="AL18" s="45">
        <v>0</v>
      </c>
      <c r="AM18" s="44">
        <v>0</v>
      </c>
      <c r="AN18" s="45">
        <v>0</v>
      </c>
      <c r="AO18" s="44">
        <v>0</v>
      </c>
      <c r="AP18" s="45">
        <v>0</v>
      </c>
      <c r="AQ18" s="44">
        <v>0</v>
      </c>
      <c r="AR18" s="45">
        <v>0</v>
      </c>
      <c r="AS18" s="44">
        <v>0</v>
      </c>
      <c r="AT18" s="45">
        <v>0</v>
      </c>
      <c r="AU18" s="44">
        <v>0</v>
      </c>
      <c r="AV18" s="63">
        <v>0</v>
      </c>
      <c r="AX18" s="64">
        <v>0</v>
      </c>
      <c r="AY18" s="45">
        <v>0</v>
      </c>
      <c r="AZ18" s="44">
        <v>0</v>
      </c>
      <c r="BA18" s="45">
        <v>9393.0540680589329</v>
      </c>
      <c r="BB18" s="44">
        <v>9393.0540680589329</v>
      </c>
      <c r="BC18" s="45">
        <v>9393.0540680589329</v>
      </c>
      <c r="BD18" s="44">
        <v>9393.0540680589329</v>
      </c>
      <c r="BE18" s="45">
        <v>9393.0540680589329</v>
      </c>
      <c r="BF18" s="44">
        <v>0</v>
      </c>
      <c r="BG18" s="45">
        <v>0</v>
      </c>
      <c r="BH18" s="44">
        <v>0</v>
      </c>
      <c r="BI18" s="45">
        <v>0</v>
      </c>
      <c r="BJ18" s="44">
        <v>0</v>
      </c>
      <c r="BK18" s="45">
        <v>0</v>
      </c>
      <c r="BL18" s="44">
        <v>0</v>
      </c>
      <c r="BM18" s="45">
        <v>0</v>
      </c>
      <c r="BN18" s="44">
        <v>0</v>
      </c>
      <c r="BO18" s="45">
        <v>0</v>
      </c>
      <c r="BP18" s="44">
        <v>0</v>
      </c>
      <c r="BQ18" s="45">
        <v>0</v>
      </c>
      <c r="BR18" s="44">
        <v>0</v>
      </c>
      <c r="BS18" s="45">
        <v>0</v>
      </c>
      <c r="BT18" s="44">
        <v>0</v>
      </c>
      <c r="BU18" s="45">
        <v>0</v>
      </c>
      <c r="BV18" s="44">
        <v>0</v>
      </c>
      <c r="BW18" s="45">
        <v>0</v>
      </c>
      <c r="BX18" s="44">
        <v>0</v>
      </c>
      <c r="BY18" s="45">
        <v>0</v>
      </c>
      <c r="BZ18" s="44">
        <v>0</v>
      </c>
      <c r="CA18" s="63">
        <v>0</v>
      </c>
      <c r="CB18" s="12"/>
    </row>
    <row r="19" spans="2:80">
      <c r="B19" s="2"/>
      <c r="C19" s="19">
        <f t="shared" si="0"/>
        <v>13</v>
      </c>
      <c r="D19" s="65" t="s">
        <v>36</v>
      </c>
      <c r="E19" s="54" t="s">
        <v>48</v>
      </c>
      <c r="F19" s="65" t="s">
        <v>57</v>
      </c>
      <c r="G19" s="54" t="s">
        <v>50</v>
      </c>
      <c r="H19" s="65" t="s">
        <v>51</v>
      </c>
      <c r="I19" s="54" t="s">
        <v>52</v>
      </c>
      <c r="J19" s="65">
        <v>2014</v>
      </c>
      <c r="K19" s="54" t="s">
        <v>80</v>
      </c>
      <c r="L19" s="65"/>
      <c r="M19" s="54" t="s">
        <v>96</v>
      </c>
      <c r="N19" s="65" t="s">
        <v>86</v>
      </c>
      <c r="O19" s="22">
        <v>5121.0301239999999</v>
      </c>
      <c r="P19" s="21">
        <v>8.5373387449999996</v>
      </c>
      <c r="Q19" s="57">
        <v>130450.0006</v>
      </c>
      <c r="S19" s="66">
        <v>0</v>
      </c>
      <c r="T19" s="22">
        <v>0</v>
      </c>
      <c r="U19" s="21">
        <v>0</v>
      </c>
      <c r="V19" s="22">
        <v>8.5373387449999996</v>
      </c>
      <c r="W19" s="21">
        <v>7.4521701619999998</v>
      </c>
      <c r="X19" s="22">
        <v>6.8866403820000004</v>
      </c>
      <c r="Y19" s="21">
        <v>6.8866403820000004</v>
      </c>
      <c r="Z19" s="22">
        <v>6.8866403820000004</v>
      </c>
      <c r="AA19" s="21">
        <v>6.8866403820000004</v>
      </c>
      <c r="AB19" s="22">
        <v>6.8866403820000004</v>
      </c>
      <c r="AC19" s="21">
        <v>6.8814898590000002</v>
      </c>
      <c r="AD19" s="22">
        <v>6.8814898590000002</v>
      </c>
      <c r="AE19" s="21">
        <v>6.424349211</v>
      </c>
      <c r="AF19" s="22">
        <v>5.8465523109999999</v>
      </c>
      <c r="AG19" s="21">
        <v>4.9525688800000003</v>
      </c>
      <c r="AH19" s="22">
        <v>4.9525688800000003</v>
      </c>
      <c r="AI19" s="21">
        <v>4.9287372219999996</v>
      </c>
      <c r="AJ19" s="22">
        <v>4.9287372219999996</v>
      </c>
      <c r="AK19" s="21">
        <v>4.9186699349999996</v>
      </c>
      <c r="AL19" s="22">
        <v>3.998555509</v>
      </c>
      <c r="AM19" s="21">
        <v>3.998555509</v>
      </c>
      <c r="AN19" s="22">
        <v>3.998555509</v>
      </c>
      <c r="AO19" s="21">
        <v>3.998555509</v>
      </c>
      <c r="AP19" s="22">
        <v>0</v>
      </c>
      <c r="AQ19" s="21">
        <v>0</v>
      </c>
      <c r="AR19" s="22">
        <v>0</v>
      </c>
      <c r="AS19" s="21">
        <v>0</v>
      </c>
      <c r="AT19" s="22">
        <v>0</v>
      </c>
      <c r="AU19" s="21">
        <v>0</v>
      </c>
      <c r="AV19" s="57">
        <v>0</v>
      </c>
      <c r="AX19" s="66">
        <v>0</v>
      </c>
      <c r="AY19" s="22">
        <v>0</v>
      </c>
      <c r="AZ19" s="21">
        <v>0</v>
      </c>
      <c r="BA19" s="22">
        <v>130450.00060000001</v>
      </c>
      <c r="BB19" s="21">
        <v>113163.9975</v>
      </c>
      <c r="BC19" s="22">
        <v>104155.4898</v>
      </c>
      <c r="BD19" s="21">
        <v>104155.4898</v>
      </c>
      <c r="BE19" s="22">
        <v>104155.4898</v>
      </c>
      <c r="BF19" s="21">
        <v>104155.4898</v>
      </c>
      <c r="BG19" s="22">
        <v>104155.4898</v>
      </c>
      <c r="BH19" s="21">
        <v>104110.37119999999</v>
      </c>
      <c r="BI19" s="22">
        <v>104110.37119999999</v>
      </c>
      <c r="BJ19" s="21">
        <v>96828.429279999997</v>
      </c>
      <c r="BK19" s="22">
        <v>94135.672609999994</v>
      </c>
      <c r="BL19" s="21">
        <v>79601.911819999994</v>
      </c>
      <c r="BM19" s="22">
        <v>79601.911819999994</v>
      </c>
      <c r="BN19" s="21">
        <v>78462.019289999997</v>
      </c>
      <c r="BO19" s="22">
        <v>78462.019289999997</v>
      </c>
      <c r="BP19" s="21">
        <v>78351.09203</v>
      </c>
      <c r="BQ19" s="22">
        <v>63694.290280000001</v>
      </c>
      <c r="BR19" s="21">
        <v>63694.290280000001</v>
      </c>
      <c r="BS19" s="22">
        <v>63694.290280000001</v>
      </c>
      <c r="BT19" s="21">
        <v>63694.290280000001</v>
      </c>
      <c r="BU19" s="22">
        <v>0</v>
      </c>
      <c r="BV19" s="21">
        <v>0</v>
      </c>
      <c r="BW19" s="22">
        <v>0</v>
      </c>
      <c r="BX19" s="21">
        <v>0</v>
      </c>
      <c r="BY19" s="22">
        <v>0</v>
      </c>
      <c r="BZ19" s="21">
        <v>0</v>
      </c>
      <c r="CA19" s="57">
        <v>0</v>
      </c>
      <c r="CB19" s="12"/>
    </row>
    <row r="20" spans="2:80">
      <c r="B20" s="2"/>
      <c r="C20" s="34">
        <f t="shared" si="0"/>
        <v>14</v>
      </c>
      <c r="D20" s="61" t="s">
        <v>36</v>
      </c>
      <c r="E20" s="62" t="s">
        <v>48</v>
      </c>
      <c r="F20" s="61" t="s">
        <v>59</v>
      </c>
      <c r="G20" s="62" t="s">
        <v>50</v>
      </c>
      <c r="H20" s="61" t="s">
        <v>51</v>
      </c>
      <c r="I20" s="62" t="s">
        <v>52</v>
      </c>
      <c r="J20" s="61">
        <v>2013</v>
      </c>
      <c r="K20" s="62" t="s">
        <v>80</v>
      </c>
      <c r="L20" s="61"/>
      <c r="M20" s="62" t="s">
        <v>96</v>
      </c>
      <c r="N20" s="61" t="s">
        <v>86</v>
      </c>
      <c r="O20" s="45">
        <v>1.1146022330000001</v>
      </c>
      <c r="P20" s="44">
        <v>0</v>
      </c>
      <c r="Q20" s="63">
        <v>25</v>
      </c>
      <c r="S20" s="64">
        <v>0</v>
      </c>
      <c r="T20" s="45">
        <v>0</v>
      </c>
      <c r="U20" s="44">
        <v>2E-3</v>
      </c>
      <c r="V20" s="45">
        <v>2E-3</v>
      </c>
      <c r="W20" s="44">
        <v>2E-3</v>
      </c>
      <c r="X20" s="45">
        <v>1E-3</v>
      </c>
      <c r="Y20" s="44">
        <v>1E-3</v>
      </c>
      <c r="Z20" s="45">
        <v>1E-3</v>
      </c>
      <c r="AA20" s="44">
        <v>1E-3</v>
      </c>
      <c r="AB20" s="45">
        <v>1E-3</v>
      </c>
      <c r="AC20" s="44">
        <v>1E-3</v>
      </c>
      <c r="AD20" s="45">
        <v>1E-3</v>
      </c>
      <c r="AE20" s="44">
        <v>1E-3</v>
      </c>
      <c r="AF20" s="45">
        <v>1E-3</v>
      </c>
      <c r="AG20" s="44">
        <v>1E-3</v>
      </c>
      <c r="AH20" s="45">
        <v>1E-3</v>
      </c>
      <c r="AI20" s="44">
        <v>1E-3</v>
      </c>
      <c r="AJ20" s="45">
        <v>1E-3</v>
      </c>
      <c r="AK20" s="44">
        <v>1E-3</v>
      </c>
      <c r="AL20" s="45">
        <v>1E-3</v>
      </c>
      <c r="AM20" s="44">
        <v>1E-3</v>
      </c>
      <c r="AN20" s="45">
        <v>1E-3</v>
      </c>
      <c r="AO20" s="44">
        <v>0</v>
      </c>
      <c r="AP20" s="45">
        <v>0</v>
      </c>
      <c r="AQ20" s="44">
        <v>0</v>
      </c>
      <c r="AR20" s="45">
        <v>0</v>
      </c>
      <c r="AS20" s="44">
        <v>0</v>
      </c>
      <c r="AT20" s="45">
        <v>0</v>
      </c>
      <c r="AU20" s="44">
        <v>0</v>
      </c>
      <c r="AV20" s="63">
        <v>0</v>
      </c>
      <c r="AX20" s="64">
        <v>0</v>
      </c>
      <c r="AY20" s="45">
        <v>0</v>
      </c>
      <c r="AZ20" s="44">
        <v>25</v>
      </c>
      <c r="BA20" s="45">
        <v>25</v>
      </c>
      <c r="BB20" s="44">
        <v>24</v>
      </c>
      <c r="BC20" s="45">
        <v>21</v>
      </c>
      <c r="BD20" s="44">
        <v>21</v>
      </c>
      <c r="BE20" s="45">
        <v>21</v>
      </c>
      <c r="BF20" s="44">
        <v>21</v>
      </c>
      <c r="BG20" s="45">
        <v>21</v>
      </c>
      <c r="BH20" s="44">
        <v>17</v>
      </c>
      <c r="BI20" s="45">
        <v>17</v>
      </c>
      <c r="BJ20" s="44">
        <v>16</v>
      </c>
      <c r="BK20" s="45">
        <v>16</v>
      </c>
      <c r="BL20" s="44">
        <v>16</v>
      </c>
      <c r="BM20" s="45">
        <v>16</v>
      </c>
      <c r="BN20" s="44">
        <v>16</v>
      </c>
      <c r="BO20" s="45">
        <v>16</v>
      </c>
      <c r="BP20" s="44">
        <v>9</v>
      </c>
      <c r="BQ20" s="45">
        <v>9</v>
      </c>
      <c r="BR20" s="44">
        <v>9</v>
      </c>
      <c r="BS20" s="45">
        <v>9</v>
      </c>
      <c r="BT20" s="44">
        <v>0</v>
      </c>
      <c r="BU20" s="45">
        <v>0</v>
      </c>
      <c r="BV20" s="44">
        <v>0</v>
      </c>
      <c r="BW20" s="45">
        <v>0</v>
      </c>
      <c r="BX20" s="44">
        <v>0</v>
      </c>
      <c r="BY20" s="45">
        <v>0</v>
      </c>
      <c r="BZ20" s="44">
        <v>0</v>
      </c>
      <c r="CA20" s="63">
        <v>0</v>
      </c>
      <c r="CB20" s="12"/>
    </row>
    <row r="21" spans="2:80">
      <c r="B21" s="2"/>
      <c r="C21" s="19">
        <f t="shared" si="0"/>
        <v>15</v>
      </c>
      <c r="D21" s="65" t="s">
        <v>36</v>
      </c>
      <c r="E21" s="54" t="s">
        <v>48</v>
      </c>
      <c r="F21" s="65" t="s">
        <v>59</v>
      </c>
      <c r="G21" s="54" t="s">
        <v>50</v>
      </c>
      <c r="H21" s="65" t="s">
        <v>51</v>
      </c>
      <c r="I21" s="54" t="s">
        <v>52</v>
      </c>
      <c r="J21" s="65">
        <v>2014</v>
      </c>
      <c r="K21" s="54" t="s">
        <v>80</v>
      </c>
      <c r="L21" s="65"/>
      <c r="M21" s="54" t="s">
        <v>96</v>
      </c>
      <c r="N21" s="65" t="s">
        <v>86</v>
      </c>
      <c r="O21" s="22">
        <v>1113.4702560000001</v>
      </c>
      <c r="P21" s="21">
        <v>2.2615328620000001</v>
      </c>
      <c r="Q21" s="57">
        <v>30293.809069999999</v>
      </c>
      <c r="S21" s="66">
        <v>0</v>
      </c>
      <c r="T21" s="22">
        <v>0</v>
      </c>
      <c r="U21" s="21">
        <v>0</v>
      </c>
      <c r="V21" s="22">
        <v>2.2615328620000001</v>
      </c>
      <c r="W21" s="21">
        <v>2.1323789720000002</v>
      </c>
      <c r="X21" s="22">
        <v>2.07000085</v>
      </c>
      <c r="Y21" s="21">
        <v>2.07000085</v>
      </c>
      <c r="Z21" s="22">
        <v>2.07000085</v>
      </c>
      <c r="AA21" s="21">
        <v>2.07000085</v>
      </c>
      <c r="AB21" s="22">
        <v>2.07000085</v>
      </c>
      <c r="AC21" s="21">
        <v>2.0640455580000001</v>
      </c>
      <c r="AD21" s="22">
        <v>2.0640455580000001</v>
      </c>
      <c r="AE21" s="21">
        <v>1.7956776720000001</v>
      </c>
      <c r="AF21" s="22">
        <v>1.3084762489999999</v>
      </c>
      <c r="AG21" s="21">
        <v>1.308444001</v>
      </c>
      <c r="AH21" s="22">
        <v>1.308444001</v>
      </c>
      <c r="AI21" s="21">
        <v>1.3058575729999999</v>
      </c>
      <c r="AJ21" s="22">
        <v>1.3058575729999999</v>
      </c>
      <c r="AK21" s="21">
        <v>1.3036042109999999</v>
      </c>
      <c r="AL21" s="22">
        <v>0.58744164399999999</v>
      </c>
      <c r="AM21" s="21">
        <v>0.58744164399999999</v>
      </c>
      <c r="AN21" s="22">
        <v>0.58744164399999999</v>
      </c>
      <c r="AO21" s="21">
        <v>0.58744164399999999</v>
      </c>
      <c r="AP21" s="22">
        <v>0</v>
      </c>
      <c r="AQ21" s="21">
        <v>0</v>
      </c>
      <c r="AR21" s="22">
        <v>0</v>
      </c>
      <c r="AS21" s="21">
        <v>0</v>
      </c>
      <c r="AT21" s="22">
        <v>0</v>
      </c>
      <c r="AU21" s="21">
        <v>0</v>
      </c>
      <c r="AV21" s="57">
        <v>0</v>
      </c>
      <c r="AX21" s="66">
        <v>0</v>
      </c>
      <c r="AY21" s="22">
        <v>0</v>
      </c>
      <c r="AZ21" s="21">
        <v>0</v>
      </c>
      <c r="BA21" s="22">
        <v>30293.809069999999</v>
      </c>
      <c r="BB21" s="21">
        <v>28236.47479</v>
      </c>
      <c r="BC21" s="22">
        <v>27242.8334</v>
      </c>
      <c r="BD21" s="21">
        <v>27242.8334</v>
      </c>
      <c r="BE21" s="22">
        <v>27242.8334</v>
      </c>
      <c r="BF21" s="21">
        <v>27242.8334</v>
      </c>
      <c r="BG21" s="22">
        <v>27242.8334</v>
      </c>
      <c r="BH21" s="21">
        <v>27190.66505</v>
      </c>
      <c r="BI21" s="22">
        <v>27190.66505</v>
      </c>
      <c r="BJ21" s="21">
        <v>22915.745780000001</v>
      </c>
      <c r="BK21" s="22">
        <v>21181.378799999999</v>
      </c>
      <c r="BL21" s="21">
        <v>20915.616180000001</v>
      </c>
      <c r="BM21" s="22">
        <v>20915.616180000001</v>
      </c>
      <c r="BN21" s="21">
        <v>20790.364030000001</v>
      </c>
      <c r="BO21" s="22">
        <v>20790.364030000001</v>
      </c>
      <c r="BP21" s="21">
        <v>20765.535169999999</v>
      </c>
      <c r="BQ21" s="22">
        <v>9357.5488789999999</v>
      </c>
      <c r="BR21" s="21">
        <v>9357.5488789999999</v>
      </c>
      <c r="BS21" s="22">
        <v>9357.5488789999999</v>
      </c>
      <c r="BT21" s="21">
        <v>9357.5488789999999</v>
      </c>
      <c r="BU21" s="22">
        <v>0</v>
      </c>
      <c r="BV21" s="21">
        <v>0</v>
      </c>
      <c r="BW21" s="22">
        <v>0</v>
      </c>
      <c r="BX21" s="21">
        <v>0</v>
      </c>
      <c r="BY21" s="22">
        <v>0</v>
      </c>
      <c r="BZ21" s="21">
        <v>0</v>
      </c>
      <c r="CA21" s="57">
        <v>0</v>
      </c>
      <c r="CB21" s="12"/>
    </row>
    <row r="22" spans="2:80">
      <c r="B22" s="2"/>
      <c r="C22" s="34">
        <f t="shared" si="0"/>
        <v>16</v>
      </c>
      <c r="D22" s="61" t="s">
        <v>36</v>
      </c>
      <c r="E22" s="62" t="s">
        <v>97</v>
      </c>
      <c r="F22" s="61" t="s">
        <v>89</v>
      </c>
      <c r="G22" s="62" t="s">
        <v>50</v>
      </c>
      <c r="H22" s="61" t="s">
        <v>51</v>
      </c>
      <c r="I22" s="62" t="s">
        <v>52</v>
      </c>
      <c r="J22" s="61">
        <v>2014</v>
      </c>
      <c r="K22" s="62" t="s">
        <v>80</v>
      </c>
      <c r="L22" s="61"/>
      <c r="M22" s="62" t="s">
        <v>95</v>
      </c>
      <c r="N22" s="61" t="s">
        <v>98</v>
      </c>
      <c r="O22" s="45">
        <v>1</v>
      </c>
      <c r="P22" s="44">
        <v>0.10239680900000001</v>
      </c>
      <c r="Q22" s="63">
        <v>3374.430969</v>
      </c>
      <c r="S22" s="64">
        <v>0</v>
      </c>
      <c r="T22" s="45">
        <v>0</v>
      </c>
      <c r="U22" s="44">
        <v>0</v>
      </c>
      <c r="V22" s="45">
        <v>0.102959668</v>
      </c>
      <c r="W22" s="44">
        <v>0.10239680900000001</v>
      </c>
      <c r="X22" s="45">
        <v>9.7893938E-2</v>
      </c>
      <c r="Y22" s="44">
        <v>9.7893938E-2</v>
      </c>
      <c r="Z22" s="45">
        <v>9.7893938E-2</v>
      </c>
      <c r="AA22" s="44">
        <v>9.7893938E-2</v>
      </c>
      <c r="AB22" s="45">
        <v>9.7893938E-2</v>
      </c>
      <c r="AC22" s="44">
        <v>9.7893938E-2</v>
      </c>
      <c r="AD22" s="45">
        <v>7.9400002999999997E-2</v>
      </c>
      <c r="AE22" s="44">
        <v>7.9400002999999997E-2</v>
      </c>
      <c r="AF22" s="45">
        <v>7.9400002999999997E-2</v>
      </c>
      <c r="AG22" s="44">
        <v>7.9400002999999997E-2</v>
      </c>
      <c r="AH22" s="45">
        <v>7.9400002999999997E-2</v>
      </c>
      <c r="AI22" s="44">
        <v>7.9400002999999997E-2</v>
      </c>
      <c r="AJ22" s="45">
        <v>0</v>
      </c>
      <c r="AK22" s="44">
        <v>0</v>
      </c>
      <c r="AL22" s="45">
        <v>0</v>
      </c>
      <c r="AM22" s="44">
        <v>0</v>
      </c>
      <c r="AN22" s="45">
        <v>0</v>
      </c>
      <c r="AO22" s="44">
        <v>0</v>
      </c>
      <c r="AP22" s="45">
        <v>0</v>
      </c>
      <c r="AQ22" s="44">
        <v>0</v>
      </c>
      <c r="AR22" s="45">
        <v>0</v>
      </c>
      <c r="AS22" s="44">
        <v>0</v>
      </c>
      <c r="AT22" s="45">
        <v>0</v>
      </c>
      <c r="AU22" s="44">
        <v>0</v>
      </c>
      <c r="AV22" s="63">
        <v>0</v>
      </c>
      <c r="AX22" s="64">
        <v>0</v>
      </c>
      <c r="AY22" s="45">
        <v>0</v>
      </c>
      <c r="AZ22" s="44">
        <v>0</v>
      </c>
      <c r="BA22" s="45">
        <v>1692.6959529999999</v>
      </c>
      <c r="BB22" s="44">
        <v>1681.7350160000001</v>
      </c>
      <c r="BC22" s="45">
        <v>1594.0475160000001</v>
      </c>
      <c r="BD22" s="44">
        <v>1594.0475160000001</v>
      </c>
      <c r="BE22" s="45">
        <v>1594.0475160000001</v>
      </c>
      <c r="BF22" s="44">
        <v>1594.0475160000001</v>
      </c>
      <c r="BG22" s="45">
        <v>1594.0475160000001</v>
      </c>
      <c r="BH22" s="44">
        <v>1594.0475160000001</v>
      </c>
      <c r="BI22" s="45">
        <v>1233.902466</v>
      </c>
      <c r="BJ22" s="44">
        <v>1233.902466</v>
      </c>
      <c r="BK22" s="45">
        <v>653</v>
      </c>
      <c r="BL22" s="44">
        <v>653</v>
      </c>
      <c r="BM22" s="45">
        <v>653</v>
      </c>
      <c r="BN22" s="44">
        <v>653</v>
      </c>
      <c r="BO22" s="45">
        <v>0</v>
      </c>
      <c r="BP22" s="44">
        <v>0</v>
      </c>
      <c r="BQ22" s="45">
        <v>0</v>
      </c>
      <c r="BR22" s="44">
        <v>0</v>
      </c>
      <c r="BS22" s="45">
        <v>0</v>
      </c>
      <c r="BT22" s="44">
        <v>0</v>
      </c>
      <c r="BU22" s="45">
        <v>0</v>
      </c>
      <c r="BV22" s="44">
        <v>0</v>
      </c>
      <c r="BW22" s="45">
        <v>0</v>
      </c>
      <c r="BX22" s="44">
        <v>0</v>
      </c>
      <c r="BY22" s="45">
        <v>0</v>
      </c>
      <c r="BZ22" s="44">
        <v>0</v>
      </c>
      <c r="CA22" s="63">
        <v>0</v>
      </c>
      <c r="CB22" s="12"/>
    </row>
    <row r="23" spans="2:80">
      <c r="B23" s="2"/>
      <c r="C23" s="19">
        <f t="shared" si="0"/>
        <v>17</v>
      </c>
      <c r="D23" s="65" t="s">
        <v>36</v>
      </c>
      <c r="E23" s="54" t="s">
        <v>48</v>
      </c>
      <c r="F23" s="65" t="s">
        <v>60</v>
      </c>
      <c r="G23" s="54" t="s">
        <v>50</v>
      </c>
      <c r="H23" s="65" t="s">
        <v>51</v>
      </c>
      <c r="I23" s="54" t="s">
        <v>52</v>
      </c>
      <c r="J23" s="65">
        <v>2014</v>
      </c>
      <c r="K23" s="54" t="s">
        <v>80</v>
      </c>
      <c r="L23" s="65"/>
      <c r="M23" s="54" t="s">
        <v>95</v>
      </c>
      <c r="N23" s="65" t="s">
        <v>93</v>
      </c>
      <c r="O23" s="22">
        <v>13</v>
      </c>
      <c r="P23" s="21">
        <v>3.3772749230000003</v>
      </c>
      <c r="Q23" s="57">
        <v>6490.7679317800003</v>
      </c>
      <c r="S23" s="66">
        <v>0</v>
      </c>
      <c r="T23" s="22">
        <v>0</v>
      </c>
      <c r="U23" s="21">
        <v>0</v>
      </c>
      <c r="V23" s="22">
        <v>3.3772749230000003</v>
      </c>
      <c r="W23" s="21">
        <v>3.3772749230000003</v>
      </c>
      <c r="X23" s="22">
        <v>3.3772749230000003</v>
      </c>
      <c r="Y23" s="21">
        <v>3.3772749230000003</v>
      </c>
      <c r="Z23" s="22">
        <v>3.3772749230000003</v>
      </c>
      <c r="AA23" s="21">
        <v>3.3772749230000003</v>
      </c>
      <c r="AB23" s="22">
        <v>3.3772749230000003</v>
      </c>
      <c r="AC23" s="21">
        <v>3.3772749230000003</v>
      </c>
      <c r="AD23" s="22">
        <v>3.3772749230000003</v>
      </c>
      <c r="AE23" s="21">
        <v>3.3772749230000003</v>
      </c>
      <c r="AF23" s="22">
        <v>3.3772749230000003</v>
      </c>
      <c r="AG23" s="21">
        <v>3.3772749230000003</v>
      </c>
      <c r="AH23" s="22">
        <v>3.3772749230000003</v>
      </c>
      <c r="AI23" s="21">
        <v>3.3772749230000003</v>
      </c>
      <c r="AJ23" s="22">
        <v>3.3772749230000003</v>
      </c>
      <c r="AK23" s="21">
        <v>3.3772749230000003</v>
      </c>
      <c r="AL23" s="22">
        <v>3.3772749230000003</v>
      </c>
      <c r="AM23" s="21">
        <v>3.3772749230000003</v>
      </c>
      <c r="AN23" s="22">
        <v>3.2717569210000002</v>
      </c>
      <c r="AO23" s="21">
        <v>0</v>
      </c>
      <c r="AP23" s="22">
        <v>0</v>
      </c>
      <c r="AQ23" s="21">
        <v>0</v>
      </c>
      <c r="AR23" s="22">
        <v>0</v>
      </c>
      <c r="AS23" s="21">
        <v>0</v>
      </c>
      <c r="AT23" s="22">
        <v>0</v>
      </c>
      <c r="AU23" s="21">
        <v>0</v>
      </c>
      <c r="AV23" s="57">
        <v>0</v>
      </c>
      <c r="AX23" s="66">
        <v>0</v>
      </c>
      <c r="AY23" s="22">
        <v>0</v>
      </c>
      <c r="AZ23" s="21">
        <v>0</v>
      </c>
      <c r="BA23" s="22">
        <v>6490.7679317800003</v>
      </c>
      <c r="BB23" s="21">
        <v>6490.7679317800003</v>
      </c>
      <c r="BC23" s="22">
        <v>6490.7679317800003</v>
      </c>
      <c r="BD23" s="21">
        <v>6490.7679317800003</v>
      </c>
      <c r="BE23" s="22">
        <v>6490.7679317800003</v>
      </c>
      <c r="BF23" s="21">
        <v>6490.7679317800003</v>
      </c>
      <c r="BG23" s="22">
        <v>6490.7679317800003</v>
      </c>
      <c r="BH23" s="21">
        <v>6490.7679317800003</v>
      </c>
      <c r="BI23" s="22">
        <v>6490.7679317800003</v>
      </c>
      <c r="BJ23" s="21">
        <v>6490.7679317800003</v>
      </c>
      <c r="BK23" s="22">
        <v>6490.7679317800003</v>
      </c>
      <c r="BL23" s="21">
        <v>6490.7679317800003</v>
      </c>
      <c r="BM23" s="22">
        <v>6490.7679317800003</v>
      </c>
      <c r="BN23" s="21">
        <v>6490.7679317800003</v>
      </c>
      <c r="BO23" s="22">
        <v>6490.7679317800003</v>
      </c>
      <c r="BP23" s="21">
        <v>6490.7679317800003</v>
      </c>
      <c r="BQ23" s="22">
        <v>6490.7679317800003</v>
      </c>
      <c r="BR23" s="21">
        <v>6490.7679317800003</v>
      </c>
      <c r="BS23" s="22">
        <v>6396.4079920000004</v>
      </c>
      <c r="BT23" s="21">
        <v>0</v>
      </c>
      <c r="BU23" s="22">
        <v>0</v>
      </c>
      <c r="BV23" s="21">
        <v>0</v>
      </c>
      <c r="BW23" s="22">
        <v>0</v>
      </c>
      <c r="BX23" s="21">
        <v>0</v>
      </c>
      <c r="BY23" s="22">
        <v>0</v>
      </c>
      <c r="BZ23" s="21">
        <v>0</v>
      </c>
      <c r="CA23" s="57">
        <v>0</v>
      </c>
      <c r="CB23" s="12"/>
    </row>
    <row r="24" spans="2:80">
      <c r="B24" s="2"/>
      <c r="C24" s="40">
        <f t="shared" si="0"/>
        <v>18</v>
      </c>
      <c r="D24" s="70" t="s">
        <v>36</v>
      </c>
      <c r="E24" s="71" t="s">
        <v>99</v>
      </c>
      <c r="F24" s="70" t="s">
        <v>100</v>
      </c>
      <c r="G24" s="71" t="s">
        <v>50</v>
      </c>
      <c r="H24" s="70" t="s">
        <v>99</v>
      </c>
      <c r="I24" s="71" t="s">
        <v>101</v>
      </c>
      <c r="J24" s="70">
        <v>2014</v>
      </c>
      <c r="K24" s="71" t="s">
        <v>80</v>
      </c>
      <c r="L24" s="70"/>
      <c r="M24" s="71" t="s">
        <v>95</v>
      </c>
      <c r="N24" s="70" t="s">
        <v>95</v>
      </c>
      <c r="O24" s="49"/>
      <c r="P24" s="48">
        <v>43.670221679999997</v>
      </c>
      <c r="Q24" s="72">
        <v>0</v>
      </c>
      <c r="S24" s="73">
        <v>0</v>
      </c>
      <c r="T24" s="49">
        <v>0</v>
      </c>
      <c r="U24" s="48">
        <v>0</v>
      </c>
      <c r="V24" s="49">
        <v>43.670221679999997</v>
      </c>
      <c r="W24" s="48">
        <v>0</v>
      </c>
      <c r="X24" s="49">
        <v>0</v>
      </c>
      <c r="Y24" s="48">
        <v>0</v>
      </c>
      <c r="Z24" s="49">
        <v>0</v>
      </c>
      <c r="AA24" s="48">
        <v>0</v>
      </c>
      <c r="AB24" s="49">
        <v>0</v>
      </c>
      <c r="AC24" s="48">
        <v>0</v>
      </c>
      <c r="AD24" s="49">
        <v>0</v>
      </c>
      <c r="AE24" s="48">
        <v>0</v>
      </c>
      <c r="AF24" s="49">
        <v>0</v>
      </c>
      <c r="AG24" s="48">
        <v>0</v>
      </c>
      <c r="AH24" s="49">
        <v>0</v>
      </c>
      <c r="AI24" s="48">
        <v>0</v>
      </c>
      <c r="AJ24" s="49">
        <v>0</v>
      </c>
      <c r="AK24" s="48">
        <v>0</v>
      </c>
      <c r="AL24" s="49">
        <v>0</v>
      </c>
      <c r="AM24" s="48">
        <v>0</v>
      </c>
      <c r="AN24" s="49">
        <v>0</v>
      </c>
      <c r="AO24" s="48">
        <v>0</v>
      </c>
      <c r="AP24" s="49">
        <v>0</v>
      </c>
      <c r="AQ24" s="48">
        <v>0</v>
      </c>
      <c r="AR24" s="49">
        <v>0</v>
      </c>
      <c r="AS24" s="48">
        <v>0</v>
      </c>
      <c r="AT24" s="49">
        <v>0</v>
      </c>
      <c r="AU24" s="48">
        <v>0</v>
      </c>
      <c r="AV24" s="72">
        <v>0</v>
      </c>
      <c r="AX24" s="73">
        <v>0</v>
      </c>
      <c r="AY24" s="49">
        <v>0</v>
      </c>
      <c r="AZ24" s="48">
        <v>0</v>
      </c>
      <c r="BA24" s="49">
        <v>0</v>
      </c>
      <c r="BB24" s="48">
        <v>0</v>
      </c>
      <c r="BC24" s="49">
        <v>0</v>
      </c>
      <c r="BD24" s="48">
        <v>0</v>
      </c>
      <c r="BE24" s="49">
        <v>0</v>
      </c>
      <c r="BF24" s="48">
        <v>0</v>
      </c>
      <c r="BG24" s="49">
        <v>0</v>
      </c>
      <c r="BH24" s="48">
        <v>0</v>
      </c>
      <c r="BI24" s="49">
        <v>0</v>
      </c>
      <c r="BJ24" s="48">
        <v>0</v>
      </c>
      <c r="BK24" s="49">
        <v>0</v>
      </c>
      <c r="BL24" s="48">
        <v>0</v>
      </c>
      <c r="BM24" s="49">
        <v>0</v>
      </c>
      <c r="BN24" s="48">
        <v>0</v>
      </c>
      <c r="BO24" s="49">
        <v>0</v>
      </c>
      <c r="BP24" s="48">
        <v>0</v>
      </c>
      <c r="BQ24" s="49">
        <v>0</v>
      </c>
      <c r="BR24" s="48">
        <v>0</v>
      </c>
      <c r="BS24" s="49">
        <v>0</v>
      </c>
      <c r="BT24" s="48">
        <v>0</v>
      </c>
      <c r="BU24" s="49">
        <v>0</v>
      </c>
      <c r="BV24" s="48">
        <v>0</v>
      </c>
      <c r="BW24" s="49">
        <v>0</v>
      </c>
      <c r="BX24" s="48">
        <v>0</v>
      </c>
      <c r="BY24" s="49">
        <v>0</v>
      </c>
      <c r="BZ24" s="48">
        <v>0</v>
      </c>
      <c r="CA24" s="72">
        <v>0</v>
      </c>
      <c r="CB24" s="12"/>
    </row>
    <row r="25" spans="2:80" s="6" customFormat="1" ht="4.5">
      <c r="B25" s="5"/>
      <c r="CB25" s="7"/>
    </row>
    <row r="26" spans="2:80">
      <c r="B26" s="2"/>
      <c r="C26" s="4" t="s">
        <v>11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8">
        <f>SUM(P$7:P24)</f>
        <v>210.28538125479963</v>
      </c>
      <c r="Q26" s="8">
        <f>SUM(Q$7:Q24)</f>
        <v>1083984.6216779205</v>
      </c>
      <c r="S26" s="8">
        <f>SUM(S$7:S24)</f>
        <v>0</v>
      </c>
      <c r="T26" s="8">
        <f>SUM(T$7:T24)</f>
        <v>0.68986509099999993</v>
      </c>
      <c r="U26" s="8">
        <f>SUM(U$7:U24)</f>
        <v>0.70384021399999985</v>
      </c>
      <c r="V26" s="8">
        <f>SUM(V$7:V24)</f>
        <v>210.28794411379965</v>
      </c>
      <c r="W26" s="8">
        <f>SUM(W$7:W24)</f>
        <v>161.91310260179964</v>
      </c>
      <c r="X26" s="8">
        <f>SUM(X$7:X24)</f>
        <v>136.41570053779964</v>
      </c>
      <c r="Y26" s="8">
        <f>SUM(Y$7:Y24)</f>
        <v>90.892379950799622</v>
      </c>
      <c r="Z26" s="8">
        <f>SUM(Z$7:Z24)</f>
        <v>89.781322417119284</v>
      </c>
      <c r="AA26" s="8">
        <f>SUM(AA$7:AA24)</f>
        <v>88.400880185999995</v>
      </c>
      <c r="AB26" s="8">
        <f>SUM(AB$7:AB24)</f>
        <v>88.337557816</v>
      </c>
      <c r="AC26" s="8">
        <f>SUM(AC$7:AC24)</f>
        <v>88.326443830000002</v>
      </c>
      <c r="AD26" s="8">
        <f>SUM(AD$7:AD24)</f>
        <v>87.647936665000017</v>
      </c>
      <c r="AE26" s="8">
        <f>SUM(AE$7:AE24)</f>
        <v>86.654086871000018</v>
      </c>
      <c r="AF26" s="8">
        <f>SUM(AF$7:AF24)</f>
        <v>85.226464616000001</v>
      </c>
      <c r="AG26" s="8">
        <f>SUM(AG$7:AG24)</f>
        <v>49.457131647000004</v>
      </c>
      <c r="AH26" s="8">
        <f>SUM(AH$7:AH24)</f>
        <v>9.7186878070000002</v>
      </c>
      <c r="AI26" s="8">
        <f>SUM(AI$7:AI24)</f>
        <v>9.6922697210000006</v>
      </c>
      <c r="AJ26" s="8">
        <f>SUM(AJ$7:AJ24)</f>
        <v>9.6128697180000007</v>
      </c>
      <c r="AK26" s="8">
        <f>SUM(AK$7:AK24)</f>
        <v>9.6005490689999995</v>
      </c>
      <c r="AL26" s="8">
        <f>SUM(AL$7:AL24)</f>
        <v>7.9642720760000003</v>
      </c>
      <c r="AM26" s="8">
        <f>SUM(AM$7:AM24)</f>
        <v>7.9642720760000003</v>
      </c>
      <c r="AN26" s="8">
        <f>SUM(AN$7:AN24)</f>
        <v>7.8587540740000001</v>
      </c>
      <c r="AO26" s="8">
        <f>SUM(AO$7:AO24)</f>
        <v>4.5859971530000001</v>
      </c>
      <c r="AP26" s="8">
        <f>SUM(AP$7:AP24)</f>
        <v>0</v>
      </c>
      <c r="AQ26" s="8">
        <f>SUM(AQ$7:AQ24)</f>
        <v>0</v>
      </c>
      <c r="AR26" s="8">
        <f>SUM(AR$7:AR24)</f>
        <v>0</v>
      </c>
      <c r="AS26" s="8">
        <f>SUM(AS$7:AS24)</f>
        <v>0</v>
      </c>
      <c r="AT26" s="8">
        <f>SUM(AT$7:AT24)</f>
        <v>0</v>
      </c>
      <c r="AU26" s="8">
        <f>SUM(AU$7:AU24)</f>
        <v>0</v>
      </c>
      <c r="AV26" s="8">
        <f>SUM(AV$7:AV24)</f>
        <v>0</v>
      </c>
      <c r="AX26" s="8">
        <f>SUM(AX$7:AX24)</f>
        <v>0</v>
      </c>
      <c r="AY26" s="8">
        <f>SUM(AY$7:AY24)</f>
        <v>3416.2390507</v>
      </c>
      <c r="AZ26" s="8">
        <f>SUM(AZ$7:AZ24)</f>
        <v>26409.179500509999</v>
      </c>
      <c r="BA26" s="8">
        <f>SUM(BA$7:BA24)</f>
        <v>1052502.4681208301</v>
      </c>
      <c r="BB26" s="8">
        <f>SUM(BB$7:BB24)</f>
        <v>1020729.5525038303</v>
      </c>
      <c r="BC26" s="8">
        <f>SUM(BC$7:BC24)</f>
        <v>908887.12746313016</v>
      </c>
      <c r="BD26" s="8">
        <f>SUM(BD$7:BD24)</f>
        <v>754626.72682672017</v>
      </c>
      <c r="BE26" s="8">
        <f>SUM(BE$7:BE24)</f>
        <v>748843.56497583888</v>
      </c>
      <c r="BF26" s="8">
        <f>SUM(BF$7:BF24)</f>
        <v>739450.51090777991</v>
      </c>
      <c r="BG26" s="8">
        <f>SUM(BG$7:BG24)</f>
        <v>737531.73569777992</v>
      </c>
      <c r="BH26" s="8">
        <f>SUM(BH$7:BH24)</f>
        <v>736773.93822777981</v>
      </c>
      <c r="BI26" s="8">
        <f>SUM(BI$7:BI24)</f>
        <v>650033.92267777992</v>
      </c>
      <c r="BJ26" s="8">
        <f>SUM(BJ$7:BJ24)</f>
        <v>601029.27058678004</v>
      </c>
      <c r="BK26" s="8">
        <f>SUM(BK$7:BK24)</f>
        <v>521234.41044178</v>
      </c>
      <c r="BL26" s="8">
        <f>SUM(BL$7:BL24)</f>
        <v>284751.29896178003</v>
      </c>
      <c r="BM26" s="8">
        <f>SUM(BM$7:BM24)</f>
        <v>107677.29593178</v>
      </c>
      <c r="BN26" s="8">
        <f>SUM(BN$7:BN24)</f>
        <v>106412.15125178</v>
      </c>
      <c r="BO26" s="8">
        <f>SUM(BO$7:BO24)</f>
        <v>105759.15125178</v>
      </c>
      <c r="BP26" s="8">
        <f>SUM(BP$7:BP24)</f>
        <v>105616.39513178001</v>
      </c>
      <c r="BQ26" s="8">
        <f>SUM(BQ$7:BQ24)</f>
        <v>79551.607090780002</v>
      </c>
      <c r="BR26" s="8">
        <f>SUM(BR$7:BR24)</f>
        <v>79551.607090780002</v>
      </c>
      <c r="BS26" s="8">
        <f>SUM(BS$7:BS24)</f>
        <v>79457.247150999989</v>
      </c>
      <c r="BT26" s="8">
        <f>SUM(BT$7:BT24)</f>
        <v>73051.839158999996</v>
      </c>
      <c r="BU26" s="8">
        <f>SUM(BU$7:BU24)</f>
        <v>0</v>
      </c>
      <c r="BV26" s="8">
        <f>SUM(BV$7:BV24)</f>
        <v>0</v>
      </c>
      <c r="BW26" s="8">
        <f>SUM(BW$7:BW24)</f>
        <v>0</v>
      </c>
      <c r="BX26" s="8">
        <f>SUM(BX$7:BX24)</f>
        <v>0</v>
      </c>
      <c r="BY26" s="8">
        <f>SUM(BY$7:BY24)</f>
        <v>0</v>
      </c>
      <c r="BZ26" s="8">
        <f>SUM(BZ$7:BZ24)</f>
        <v>0</v>
      </c>
      <c r="CA26" s="8">
        <f>SUM(CA$7:CA24)</f>
        <v>0</v>
      </c>
      <c r="CB26" s="12"/>
    </row>
    <row r="27" spans="2:80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3"/>
    </row>
    <row r="29" spans="2:80">
      <c r="J29" s="3">
        <v>2011</v>
      </c>
      <c r="AW29" s="74">
        <f t="shared" ref="AW29:AX29" si="1">SUMIFS(AW$7:AW$24,$J$7:$J$24,$J29)</f>
        <v>0</v>
      </c>
      <c r="AX29" s="74">
        <f t="shared" si="1"/>
        <v>0</v>
      </c>
      <c r="AY29" s="74">
        <f>SUMIFS(AY$7:AY$24,$J$7:$J$24,$J29)</f>
        <v>0</v>
      </c>
      <c r="AZ29" s="74">
        <f t="shared" ref="AZ29:BL29" si="2">SUMIFS(AZ$7:AZ$24,$J$7:$J$24,$J29)</f>
        <v>0</v>
      </c>
      <c r="BA29" s="74">
        <f t="shared" si="2"/>
        <v>0</v>
      </c>
      <c r="BB29" s="74">
        <f t="shared" si="2"/>
        <v>0</v>
      </c>
      <c r="BC29" s="74">
        <f t="shared" si="2"/>
        <v>0</v>
      </c>
      <c r="BD29" s="74">
        <f t="shared" si="2"/>
        <v>0</v>
      </c>
      <c r="BE29" s="74">
        <f t="shared" si="2"/>
        <v>0</v>
      </c>
      <c r="BF29" s="74">
        <f t="shared" si="2"/>
        <v>0</v>
      </c>
      <c r="BG29" s="74">
        <f t="shared" si="2"/>
        <v>0</v>
      </c>
      <c r="BH29" s="74">
        <f t="shared" si="2"/>
        <v>0</v>
      </c>
      <c r="BI29" s="74">
        <f t="shared" si="2"/>
        <v>0</v>
      </c>
      <c r="BJ29" s="74">
        <f t="shared" si="2"/>
        <v>0</v>
      </c>
      <c r="BK29" s="74">
        <f t="shared" si="2"/>
        <v>0</v>
      </c>
      <c r="BL29" s="74">
        <f t="shared" si="2"/>
        <v>0</v>
      </c>
    </row>
    <row r="30" spans="2:80">
      <c r="J30" s="3">
        <f>J29+1</f>
        <v>2012</v>
      </c>
      <c r="AW30" s="74">
        <f t="shared" ref="AW30:BL33" si="3">SUMIFS(AW$7:AW$24,$J$7:$J$24,$J30)</f>
        <v>0</v>
      </c>
      <c r="AX30" s="74">
        <f t="shared" si="3"/>
        <v>0</v>
      </c>
      <c r="AY30" s="74">
        <f t="shared" si="3"/>
        <v>3416.2390507</v>
      </c>
      <c r="AZ30" s="74">
        <f t="shared" si="3"/>
        <v>3416.2390507</v>
      </c>
      <c r="BA30" s="74">
        <f t="shared" si="3"/>
        <v>3416.2390507</v>
      </c>
      <c r="BB30" s="74">
        <f t="shared" si="3"/>
        <v>3416.2390507</v>
      </c>
      <c r="BC30" s="74">
        <f t="shared" si="3"/>
        <v>0</v>
      </c>
      <c r="BD30" s="74">
        <f t="shared" si="3"/>
        <v>0</v>
      </c>
      <c r="BE30" s="74">
        <f t="shared" si="3"/>
        <v>0</v>
      </c>
      <c r="BF30" s="74">
        <f t="shared" si="3"/>
        <v>0</v>
      </c>
      <c r="BG30" s="74">
        <f t="shared" si="3"/>
        <v>0</v>
      </c>
      <c r="BH30" s="74">
        <f t="shared" si="3"/>
        <v>0</v>
      </c>
      <c r="BI30" s="74">
        <f t="shared" si="3"/>
        <v>0</v>
      </c>
      <c r="BJ30" s="74">
        <f t="shared" si="3"/>
        <v>0</v>
      </c>
      <c r="BK30" s="74">
        <f t="shared" si="3"/>
        <v>0</v>
      </c>
      <c r="BL30" s="74">
        <f t="shared" si="3"/>
        <v>0</v>
      </c>
    </row>
    <row r="31" spans="2:80">
      <c r="J31" s="3">
        <f t="shared" ref="J31:J33" si="4">J30+1</f>
        <v>2013</v>
      </c>
      <c r="AW31" s="74">
        <f t="shared" si="3"/>
        <v>0</v>
      </c>
      <c r="AX31" s="74">
        <f t="shared" si="3"/>
        <v>0</v>
      </c>
      <c r="AY31" s="74">
        <f t="shared" si="3"/>
        <v>0</v>
      </c>
      <c r="AZ31" s="74">
        <f t="shared" si="3"/>
        <v>22992.940449809998</v>
      </c>
      <c r="BA31" s="74">
        <f t="shared" si="3"/>
        <v>22992.940449809998</v>
      </c>
      <c r="BB31" s="74">
        <f t="shared" si="3"/>
        <v>22991.940449809998</v>
      </c>
      <c r="BC31" s="74">
        <f t="shared" si="3"/>
        <v>22988.940449809998</v>
      </c>
      <c r="BD31" s="74">
        <f t="shared" si="3"/>
        <v>22924.670259999999</v>
      </c>
      <c r="BE31" s="74">
        <f t="shared" si="3"/>
        <v>22924.670259999999</v>
      </c>
      <c r="BF31" s="74">
        <f t="shared" si="3"/>
        <v>22924.670259999999</v>
      </c>
      <c r="BG31" s="74">
        <f t="shared" si="3"/>
        <v>21737.120650000001</v>
      </c>
      <c r="BH31" s="74">
        <f t="shared" si="3"/>
        <v>21076.610130000001</v>
      </c>
      <c r="BI31" s="74">
        <f t="shared" si="3"/>
        <v>21076.610130000001</v>
      </c>
      <c r="BJ31" s="74">
        <f t="shared" si="3"/>
        <v>9862.5237290000005</v>
      </c>
      <c r="BK31" s="74">
        <f t="shared" si="3"/>
        <v>16</v>
      </c>
      <c r="BL31" s="74">
        <f t="shared" si="3"/>
        <v>16</v>
      </c>
    </row>
    <row r="32" spans="2:80">
      <c r="J32" s="3">
        <f t="shared" si="4"/>
        <v>2014</v>
      </c>
      <c r="AW32" s="74">
        <f t="shared" si="3"/>
        <v>0</v>
      </c>
      <c r="AX32" s="74">
        <f t="shared" si="3"/>
        <v>0</v>
      </c>
      <c r="AY32" s="74">
        <f t="shared" si="3"/>
        <v>0</v>
      </c>
      <c r="AZ32" s="74">
        <f t="shared" si="3"/>
        <v>0</v>
      </c>
      <c r="BA32" s="74">
        <f t="shared" si="3"/>
        <v>1026093.2886203201</v>
      </c>
      <c r="BB32" s="74">
        <f t="shared" si="3"/>
        <v>994321.3730033203</v>
      </c>
      <c r="BC32" s="74">
        <f t="shared" si="3"/>
        <v>885898.18701332016</v>
      </c>
      <c r="BD32" s="74">
        <f t="shared" si="3"/>
        <v>731702.05656672025</v>
      </c>
      <c r="BE32" s="74">
        <f t="shared" si="3"/>
        <v>725918.89471583895</v>
      </c>
      <c r="BF32" s="74">
        <f t="shared" si="3"/>
        <v>716525.84064777999</v>
      </c>
      <c r="BG32" s="74">
        <f t="shared" si="3"/>
        <v>715794.61504777998</v>
      </c>
      <c r="BH32" s="74">
        <f t="shared" si="3"/>
        <v>715697.32809777989</v>
      </c>
      <c r="BI32" s="74">
        <f t="shared" si="3"/>
        <v>628957.31254777999</v>
      </c>
      <c r="BJ32" s="74">
        <f t="shared" si="3"/>
        <v>591166.74685778003</v>
      </c>
      <c r="BK32" s="74">
        <f t="shared" si="3"/>
        <v>521218.41044178</v>
      </c>
      <c r="BL32" s="74">
        <f t="shared" si="3"/>
        <v>284735.29896178003</v>
      </c>
    </row>
    <row r="33" spans="10:64">
      <c r="J33" s="3">
        <f t="shared" si="4"/>
        <v>2015</v>
      </c>
      <c r="AW33" s="74">
        <f t="shared" si="3"/>
        <v>0</v>
      </c>
      <c r="AX33" s="74">
        <f t="shared" si="3"/>
        <v>0</v>
      </c>
      <c r="AY33" s="74">
        <f t="shared" si="3"/>
        <v>0</v>
      </c>
      <c r="AZ33" s="74">
        <f t="shared" si="3"/>
        <v>0</v>
      </c>
      <c r="BA33" s="74">
        <f t="shared" si="3"/>
        <v>0</v>
      </c>
      <c r="BB33" s="74">
        <f t="shared" si="3"/>
        <v>0</v>
      </c>
      <c r="BC33" s="74">
        <f t="shared" si="3"/>
        <v>0</v>
      </c>
      <c r="BD33" s="74">
        <f t="shared" si="3"/>
        <v>0</v>
      </c>
      <c r="BE33" s="74">
        <f t="shared" si="3"/>
        <v>0</v>
      </c>
      <c r="BF33" s="74">
        <f t="shared" si="3"/>
        <v>0</v>
      </c>
      <c r="BG33" s="74">
        <f t="shared" si="3"/>
        <v>0</v>
      </c>
      <c r="BH33" s="74">
        <f t="shared" si="3"/>
        <v>0</v>
      </c>
      <c r="BI33" s="74">
        <f t="shared" si="3"/>
        <v>0</v>
      </c>
      <c r="BJ33" s="74">
        <f t="shared" si="3"/>
        <v>0</v>
      </c>
      <c r="BK33" s="74">
        <f t="shared" si="3"/>
        <v>0</v>
      </c>
      <c r="BL33" s="74">
        <f t="shared" si="3"/>
        <v>0</v>
      </c>
    </row>
  </sheetData>
  <mergeCells count="15">
    <mergeCell ref="H4:H5"/>
    <mergeCell ref="C4:C5"/>
    <mergeCell ref="D4:D5"/>
    <mergeCell ref="E4:E5"/>
    <mergeCell ref="F4:F5"/>
    <mergeCell ref="G4:G5"/>
    <mergeCell ref="O4:O5"/>
    <mergeCell ref="P4:P5"/>
    <mergeCell ref="Q4:Q5"/>
    <mergeCell ref="I4:I5"/>
    <mergeCell ref="J4:J5"/>
    <mergeCell ref="K4:K5"/>
    <mergeCell ref="L4:L5"/>
    <mergeCell ref="M4:M5"/>
    <mergeCell ref="N4:N5"/>
  </mergeCells>
  <conditionalFormatting sqref="O7:Q24 S7:AV24 AX7:CA24">
    <cfRule type="cellIs" dxfId="2" priority="1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BO37"/>
  <sheetViews>
    <sheetView zoomScale="75" zoomScaleNormal="75" workbookViewId="0">
      <pane ySplit="6" topLeftCell="A24" activePane="bottomLeft" state="frozen"/>
      <selection pane="bottomLeft" activeCell="AP9" sqref="AP9"/>
    </sheetView>
  </sheetViews>
  <sheetFormatPr defaultColWidth="9.1796875" defaultRowHeight="14.5"/>
  <cols>
    <col min="1" max="2" width="2.7265625" style="3" customWidth="1"/>
    <col min="3" max="3" width="4.7265625" style="3" customWidth="1"/>
    <col min="4" max="4" width="73.26953125" style="3" customWidth="1"/>
    <col min="5" max="5" width="1.1796875" style="3" customWidth="1"/>
    <col min="6" max="9" width="3.26953125" style="3" customWidth="1"/>
    <col min="10" max="29" width="3.54296875" style="3" customWidth="1"/>
    <col min="30" max="35" width="3.26953125" style="3" customWidth="1"/>
    <col min="36" max="36" width="1.1796875" style="3" customWidth="1"/>
    <col min="37" max="40" width="3.26953125" style="3" customWidth="1"/>
    <col min="41" max="56" width="8.7265625" style="3" customWidth="1"/>
    <col min="57" max="60" width="7.54296875" style="3" customWidth="1"/>
    <col min="61" max="66" width="3.26953125" style="3" customWidth="1"/>
    <col min="67" max="68" width="2.7265625" style="3" customWidth="1"/>
    <col min="69" max="16384" width="9.1796875" style="3"/>
  </cols>
  <sheetData>
    <row r="2" spans="2:67" ht="120" customHeigh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1"/>
    </row>
    <row r="3" spans="2:67" ht="22.5" customHeight="1">
      <c r="B3" s="2"/>
      <c r="C3" s="1" t="s">
        <v>31</v>
      </c>
      <c r="D3" s="3" t="s">
        <v>50</v>
      </c>
      <c r="BO3" s="12"/>
    </row>
    <row r="4" spans="2:67" ht="15" customHeight="1">
      <c r="B4" s="2"/>
      <c r="C4" s="267" t="s">
        <v>0</v>
      </c>
      <c r="D4" s="267" t="s">
        <v>12</v>
      </c>
      <c r="F4" s="4" t="s">
        <v>2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4"/>
      <c r="AK4" s="4" t="s">
        <v>1</v>
      </c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4"/>
      <c r="BO4" s="12"/>
    </row>
    <row r="5" spans="2:67" ht="31.5" customHeight="1">
      <c r="B5" s="2"/>
      <c r="C5" s="267"/>
      <c r="D5" s="268"/>
      <c r="F5" s="35">
        <v>2011</v>
      </c>
      <c r="G5" s="35">
        <f>F5+1</f>
        <v>2012</v>
      </c>
      <c r="H5" s="35">
        <f t="shared" ref="H5:AI5" si="0">G5+1</f>
        <v>2013</v>
      </c>
      <c r="I5" s="35">
        <f t="shared" si="0"/>
        <v>2014</v>
      </c>
      <c r="J5" s="35">
        <f t="shared" si="0"/>
        <v>2015</v>
      </c>
      <c r="K5" s="35">
        <f t="shared" si="0"/>
        <v>2016</v>
      </c>
      <c r="L5" s="35">
        <f t="shared" si="0"/>
        <v>2017</v>
      </c>
      <c r="M5" s="35">
        <f t="shared" si="0"/>
        <v>2018</v>
      </c>
      <c r="N5" s="35">
        <f t="shared" si="0"/>
        <v>2019</v>
      </c>
      <c r="O5" s="35">
        <f t="shared" si="0"/>
        <v>2020</v>
      </c>
      <c r="P5" s="35">
        <f t="shared" si="0"/>
        <v>2021</v>
      </c>
      <c r="Q5" s="35">
        <f t="shared" si="0"/>
        <v>2022</v>
      </c>
      <c r="R5" s="35">
        <f t="shared" si="0"/>
        <v>2023</v>
      </c>
      <c r="S5" s="35">
        <f t="shared" si="0"/>
        <v>2024</v>
      </c>
      <c r="T5" s="35">
        <f t="shared" si="0"/>
        <v>2025</v>
      </c>
      <c r="U5" s="35">
        <f t="shared" si="0"/>
        <v>2026</v>
      </c>
      <c r="V5" s="35">
        <f t="shared" si="0"/>
        <v>2027</v>
      </c>
      <c r="W5" s="35">
        <f t="shared" si="0"/>
        <v>2028</v>
      </c>
      <c r="X5" s="35">
        <f t="shared" si="0"/>
        <v>2029</v>
      </c>
      <c r="Y5" s="35">
        <f t="shared" si="0"/>
        <v>2030</v>
      </c>
      <c r="Z5" s="35">
        <f t="shared" si="0"/>
        <v>2031</v>
      </c>
      <c r="AA5" s="35">
        <f t="shared" si="0"/>
        <v>2032</v>
      </c>
      <c r="AB5" s="35">
        <f t="shared" si="0"/>
        <v>2033</v>
      </c>
      <c r="AC5" s="35">
        <f t="shared" si="0"/>
        <v>2034</v>
      </c>
      <c r="AD5" s="35">
        <f t="shared" si="0"/>
        <v>2035</v>
      </c>
      <c r="AE5" s="35">
        <f t="shared" si="0"/>
        <v>2036</v>
      </c>
      <c r="AF5" s="35">
        <f t="shared" si="0"/>
        <v>2037</v>
      </c>
      <c r="AG5" s="35">
        <f t="shared" si="0"/>
        <v>2038</v>
      </c>
      <c r="AH5" s="35">
        <f t="shared" si="0"/>
        <v>2039</v>
      </c>
      <c r="AI5" s="35">
        <f t="shared" si="0"/>
        <v>2040</v>
      </c>
      <c r="AK5" s="35">
        <v>2011</v>
      </c>
      <c r="AL5" s="35">
        <f>AK5+1</f>
        <v>2012</v>
      </c>
      <c r="AM5" s="35">
        <f t="shared" ref="AM5:BN5" si="1">AL5+1</f>
        <v>2013</v>
      </c>
      <c r="AN5" s="35">
        <f t="shared" si="1"/>
        <v>2014</v>
      </c>
      <c r="AO5" s="35">
        <f t="shared" si="1"/>
        <v>2015</v>
      </c>
      <c r="AP5" s="35">
        <f t="shared" si="1"/>
        <v>2016</v>
      </c>
      <c r="AQ5" s="35">
        <f t="shared" si="1"/>
        <v>2017</v>
      </c>
      <c r="AR5" s="35">
        <f t="shared" si="1"/>
        <v>2018</v>
      </c>
      <c r="AS5" s="35">
        <f t="shared" si="1"/>
        <v>2019</v>
      </c>
      <c r="AT5" s="35">
        <f t="shared" si="1"/>
        <v>2020</v>
      </c>
      <c r="AU5" s="35">
        <f t="shared" si="1"/>
        <v>2021</v>
      </c>
      <c r="AV5" s="35">
        <f t="shared" si="1"/>
        <v>2022</v>
      </c>
      <c r="AW5" s="35">
        <f t="shared" si="1"/>
        <v>2023</v>
      </c>
      <c r="AX5" s="35">
        <f t="shared" si="1"/>
        <v>2024</v>
      </c>
      <c r="AY5" s="35">
        <f t="shared" si="1"/>
        <v>2025</v>
      </c>
      <c r="AZ5" s="35">
        <f t="shared" si="1"/>
        <v>2026</v>
      </c>
      <c r="BA5" s="35">
        <f t="shared" si="1"/>
        <v>2027</v>
      </c>
      <c r="BB5" s="35">
        <f t="shared" si="1"/>
        <v>2028</v>
      </c>
      <c r="BC5" s="35">
        <f t="shared" si="1"/>
        <v>2029</v>
      </c>
      <c r="BD5" s="35">
        <f t="shared" si="1"/>
        <v>2030</v>
      </c>
      <c r="BE5" s="35">
        <f t="shared" si="1"/>
        <v>2031</v>
      </c>
      <c r="BF5" s="35">
        <f t="shared" si="1"/>
        <v>2032</v>
      </c>
      <c r="BG5" s="35">
        <f t="shared" si="1"/>
        <v>2033</v>
      </c>
      <c r="BH5" s="35">
        <f t="shared" si="1"/>
        <v>2034</v>
      </c>
      <c r="BI5" s="35">
        <f t="shared" si="1"/>
        <v>2035</v>
      </c>
      <c r="BJ5" s="35">
        <f t="shared" si="1"/>
        <v>2036</v>
      </c>
      <c r="BK5" s="35">
        <f t="shared" si="1"/>
        <v>2037</v>
      </c>
      <c r="BL5" s="35">
        <f t="shared" si="1"/>
        <v>2038</v>
      </c>
      <c r="BM5" s="35">
        <f t="shared" si="1"/>
        <v>2039</v>
      </c>
      <c r="BN5" s="35">
        <f t="shared" si="1"/>
        <v>2040</v>
      </c>
      <c r="BO5" s="12"/>
    </row>
    <row r="6" spans="2:67" s="6" customFormat="1" ht="4.5">
      <c r="B6" s="5"/>
      <c r="BO6" s="7"/>
    </row>
    <row r="7" spans="2:67">
      <c r="B7" s="2"/>
      <c r="C7" s="1" t="s">
        <v>13</v>
      </c>
      <c r="BO7" s="12"/>
    </row>
    <row r="8" spans="2:67">
      <c r="B8" s="2"/>
      <c r="C8" s="15">
        <v>1</v>
      </c>
      <c r="D8" s="37" t="s">
        <v>17</v>
      </c>
      <c r="F8" s="16">
        <v>0</v>
      </c>
      <c r="G8" s="17">
        <v>0</v>
      </c>
      <c r="H8" s="18">
        <v>0</v>
      </c>
      <c r="I8" s="17">
        <v>0</v>
      </c>
      <c r="J8" s="18">
        <v>2</v>
      </c>
      <c r="K8" s="17">
        <v>2</v>
      </c>
      <c r="L8" s="18">
        <v>2</v>
      </c>
      <c r="M8" s="17">
        <v>2</v>
      </c>
      <c r="N8" s="18">
        <v>2</v>
      </c>
      <c r="O8" s="17">
        <v>2</v>
      </c>
      <c r="P8" s="18">
        <v>2</v>
      </c>
      <c r="Q8" s="17">
        <v>2</v>
      </c>
      <c r="R8" s="18">
        <v>2</v>
      </c>
      <c r="S8" s="17">
        <v>2</v>
      </c>
      <c r="T8" s="18">
        <v>2</v>
      </c>
      <c r="U8" s="17">
        <v>2</v>
      </c>
      <c r="V8" s="18">
        <v>2</v>
      </c>
      <c r="W8" s="17">
        <v>2</v>
      </c>
      <c r="X8" s="18">
        <v>2</v>
      </c>
      <c r="Y8" s="17">
        <v>2</v>
      </c>
      <c r="Z8" s="18">
        <v>1</v>
      </c>
      <c r="AA8" s="17">
        <v>1</v>
      </c>
      <c r="AB8" s="18">
        <v>1</v>
      </c>
      <c r="AC8" s="17">
        <v>1</v>
      </c>
      <c r="AD8" s="18">
        <v>0</v>
      </c>
      <c r="AE8" s="17">
        <v>0</v>
      </c>
      <c r="AF8" s="18">
        <v>0</v>
      </c>
      <c r="AG8" s="17">
        <v>0</v>
      </c>
      <c r="AH8" s="18">
        <v>0</v>
      </c>
      <c r="AI8" s="42">
        <v>0</v>
      </c>
      <c r="AK8" s="16">
        <v>0</v>
      </c>
      <c r="AL8" s="17">
        <v>0</v>
      </c>
      <c r="AM8" s="18">
        <v>0</v>
      </c>
      <c r="AN8" s="17">
        <v>0</v>
      </c>
      <c r="AO8" s="18">
        <v>33232</v>
      </c>
      <c r="AP8" s="17">
        <v>32921</v>
      </c>
      <c r="AQ8" s="18">
        <v>32921</v>
      </c>
      <c r="AR8" s="17">
        <v>32921</v>
      </c>
      <c r="AS8" s="18">
        <v>32921</v>
      </c>
      <c r="AT8" s="17">
        <v>32921</v>
      </c>
      <c r="AU8" s="18">
        <v>32921</v>
      </c>
      <c r="AV8" s="17">
        <v>32914</v>
      </c>
      <c r="AW8" s="18">
        <v>32914</v>
      </c>
      <c r="AX8" s="17">
        <v>32914</v>
      </c>
      <c r="AY8" s="18">
        <v>30095</v>
      </c>
      <c r="AZ8" s="17">
        <v>29951</v>
      </c>
      <c r="BA8" s="18">
        <v>29951</v>
      </c>
      <c r="BB8" s="17">
        <v>29854</v>
      </c>
      <c r="BC8" s="18">
        <v>29854</v>
      </c>
      <c r="BD8" s="17">
        <v>29842</v>
      </c>
      <c r="BE8" s="18">
        <v>11613</v>
      </c>
      <c r="BF8" s="17">
        <v>11613</v>
      </c>
      <c r="BG8" s="18">
        <v>11613</v>
      </c>
      <c r="BH8" s="17">
        <v>11613</v>
      </c>
      <c r="BI8" s="18">
        <v>0</v>
      </c>
      <c r="BJ8" s="17">
        <v>0</v>
      </c>
      <c r="BK8" s="18">
        <v>0</v>
      </c>
      <c r="BL8" s="17">
        <v>0</v>
      </c>
      <c r="BM8" s="18">
        <v>0</v>
      </c>
      <c r="BN8" s="42">
        <v>0</v>
      </c>
      <c r="BO8" s="12"/>
    </row>
    <row r="9" spans="2:67">
      <c r="B9" s="2"/>
      <c r="C9" s="34">
        <f>C8+1</f>
        <v>2</v>
      </c>
      <c r="D9" s="38" t="s">
        <v>18</v>
      </c>
      <c r="E9" s="12"/>
      <c r="F9" s="43">
        <v>0</v>
      </c>
      <c r="G9" s="44">
        <v>0</v>
      </c>
      <c r="H9" s="45">
        <v>0</v>
      </c>
      <c r="I9" s="44">
        <v>0</v>
      </c>
      <c r="J9" s="45">
        <v>6</v>
      </c>
      <c r="K9" s="44">
        <v>6</v>
      </c>
      <c r="L9" s="45">
        <v>6</v>
      </c>
      <c r="M9" s="44">
        <v>6</v>
      </c>
      <c r="N9" s="45">
        <v>6</v>
      </c>
      <c r="O9" s="44">
        <v>6</v>
      </c>
      <c r="P9" s="45">
        <v>6</v>
      </c>
      <c r="Q9" s="44">
        <v>6</v>
      </c>
      <c r="R9" s="45">
        <v>6</v>
      </c>
      <c r="S9" s="44">
        <v>6</v>
      </c>
      <c r="T9" s="45">
        <v>5</v>
      </c>
      <c r="U9" s="44">
        <v>5</v>
      </c>
      <c r="V9" s="45">
        <v>5</v>
      </c>
      <c r="W9" s="44">
        <v>5</v>
      </c>
      <c r="X9" s="45">
        <v>5</v>
      </c>
      <c r="Y9" s="44">
        <v>5</v>
      </c>
      <c r="Z9" s="45">
        <v>2</v>
      </c>
      <c r="AA9" s="44">
        <v>2</v>
      </c>
      <c r="AB9" s="45">
        <v>2</v>
      </c>
      <c r="AC9" s="44">
        <v>2</v>
      </c>
      <c r="AD9" s="45">
        <v>0</v>
      </c>
      <c r="AE9" s="44">
        <v>0</v>
      </c>
      <c r="AF9" s="45">
        <v>0</v>
      </c>
      <c r="AG9" s="44">
        <v>0</v>
      </c>
      <c r="AH9" s="45">
        <v>0</v>
      </c>
      <c r="AI9" s="46">
        <v>0</v>
      </c>
      <c r="AK9" s="43">
        <v>0</v>
      </c>
      <c r="AL9" s="44">
        <v>0</v>
      </c>
      <c r="AM9" s="45">
        <v>0</v>
      </c>
      <c r="AN9" s="44">
        <v>0</v>
      </c>
      <c r="AO9" s="45">
        <v>94733</v>
      </c>
      <c r="AP9" s="44">
        <v>93043</v>
      </c>
      <c r="AQ9" s="45">
        <v>93043</v>
      </c>
      <c r="AR9" s="44">
        <v>93043</v>
      </c>
      <c r="AS9" s="45">
        <v>93043</v>
      </c>
      <c r="AT9" s="44">
        <v>93043</v>
      </c>
      <c r="AU9" s="45">
        <v>93043</v>
      </c>
      <c r="AV9" s="44">
        <v>92998</v>
      </c>
      <c r="AW9" s="45">
        <v>92998</v>
      </c>
      <c r="AX9" s="44">
        <v>92998</v>
      </c>
      <c r="AY9" s="45">
        <v>85888</v>
      </c>
      <c r="AZ9" s="44">
        <v>81345</v>
      </c>
      <c r="BA9" s="45">
        <v>81345</v>
      </c>
      <c r="BB9" s="44">
        <v>79704</v>
      </c>
      <c r="BC9" s="45">
        <v>79704</v>
      </c>
      <c r="BD9" s="44">
        <v>79532</v>
      </c>
      <c r="BE9" s="45">
        <v>29430</v>
      </c>
      <c r="BF9" s="44">
        <v>29430</v>
      </c>
      <c r="BG9" s="45">
        <v>29430</v>
      </c>
      <c r="BH9" s="44">
        <v>29430</v>
      </c>
      <c r="BI9" s="45">
        <v>0</v>
      </c>
      <c r="BJ9" s="44">
        <v>0</v>
      </c>
      <c r="BK9" s="45">
        <v>0</v>
      </c>
      <c r="BL9" s="44">
        <v>0</v>
      </c>
      <c r="BM9" s="45">
        <v>0</v>
      </c>
      <c r="BN9" s="46">
        <v>0</v>
      </c>
      <c r="BO9" s="12"/>
    </row>
    <row r="10" spans="2:67">
      <c r="B10" s="2"/>
      <c r="C10" s="19">
        <f t="shared" ref="C10:C34" si="2">C9+1</f>
        <v>3</v>
      </c>
      <c r="D10" s="39" t="s">
        <v>19</v>
      </c>
      <c r="E10" s="12"/>
      <c r="F10" s="20">
        <v>0</v>
      </c>
      <c r="G10" s="21">
        <v>0</v>
      </c>
      <c r="H10" s="22">
        <v>0</v>
      </c>
      <c r="I10" s="21">
        <v>0</v>
      </c>
      <c r="J10" s="22">
        <v>2</v>
      </c>
      <c r="K10" s="21">
        <v>2</v>
      </c>
      <c r="L10" s="22">
        <v>2</v>
      </c>
      <c r="M10" s="21">
        <v>2</v>
      </c>
      <c r="N10" s="22">
        <v>1</v>
      </c>
      <c r="O10" s="21">
        <v>0</v>
      </c>
      <c r="P10" s="22">
        <v>0</v>
      </c>
      <c r="Q10" s="21">
        <v>0</v>
      </c>
      <c r="R10" s="22">
        <v>0</v>
      </c>
      <c r="S10" s="21">
        <v>0</v>
      </c>
      <c r="T10" s="22">
        <v>0</v>
      </c>
      <c r="U10" s="21">
        <v>0</v>
      </c>
      <c r="V10" s="22">
        <v>0</v>
      </c>
      <c r="W10" s="21">
        <v>0</v>
      </c>
      <c r="X10" s="22">
        <v>0</v>
      </c>
      <c r="Y10" s="21">
        <v>0</v>
      </c>
      <c r="Z10" s="22">
        <v>0</v>
      </c>
      <c r="AA10" s="21">
        <v>0</v>
      </c>
      <c r="AB10" s="22">
        <v>0</v>
      </c>
      <c r="AC10" s="21">
        <v>0</v>
      </c>
      <c r="AD10" s="22">
        <v>0</v>
      </c>
      <c r="AE10" s="21">
        <v>0</v>
      </c>
      <c r="AF10" s="22">
        <v>0</v>
      </c>
      <c r="AG10" s="21">
        <v>0</v>
      </c>
      <c r="AH10" s="22">
        <v>0</v>
      </c>
      <c r="AI10" s="23">
        <v>0</v>
      </c>
      <c r="AK10" s="20">
        <v>0</v>
      </c>
      <c r="AL10" s="21">
        <v>0</v>
      </c>
      <c r="AM10" s="22">
        <v>0</v>
      </c>
      <c r="AN10" s="21">
        <v>0</v>
      </c>
      <c r="AO10" s="22">
        <v>10789</v>
      </c>
      <c r="AP10" s="21">
        <v>10789</v>
      </c>
      <c r="AQ10" s="22">
        <v>10789</v>
      </c>
      <c r="AR10" s="21">
        <v>10789</v>
      </c>
      <c r="AS10" s="22">
        <v>5698</v>
      </c>
      <c r="AT10" s="21">
        <v>0</v>
      </c>
      <c r="AU10" s="22">
        <v>0</v>
      </c>
      <c r="AV10" s="21">
        <v>0</v>
      </c>
      <c r="AW10" s="22">
        <v>0</v>
      </c>
      <c r="AX10" s="21">
        <v>0</v>
      </c>
      <c r="AY10" s="22">
        <v>0</v>
      </c>
      <c r="AZ10" s="21">
        <v>0</v>
      </c>
      <c r="BA10" s="22">
        <v>0</v>
      </c>
      <c r="BB10" s="21">
        <v>0</v>
      </c>
      <c r="BC10" s="22">
        <v>0</v>
      </c>
      <c r="BD10" s="21">
        <v>0</v>
      </c>
      <c r="BE10" s="22">
        <v>0</v>
      </c>
      <c r="BF10" s="21">
        <v>0</v>
      </c>
      <c r="BG10" s="22">
        <v>0</v>
      </c>
      <c r="BH10" s="21">
        <v>0</v>
      </c>
      <c r="BI10" s="22">
        <v>0</v>
      </c>
      <c r="BJ10" s="21">
        <v>0</v>
      </c>
      <c r="BK10" s="22">
        <v>0</v>
      </c>
      <c r="BL10" s="21">
        <v>0</v>
      </c>
      <c r="BM10" s="22">
        <v>0</v>
      </c>
      <c r="BN10" s="23">
        <v>0</v>
      </c>
      <c r="BO10" s="12"/>
    </row>
    <row r="11" spans="2:67">
      <c r="B11" s="2"/>
      <c r="C11" s="34">
        <f t="shared" si="2"/>
        <v>4</v>
      </c>
      <c r="D11" s="38" t="s">
        <v>20</v>
      </c>
      <c r="E11" s="12"/>
      <c r="F11" s="43">
        <v>0</v>
      </c>
      <c r="G11" s="44">
        <v>0</v>
      </c>
      <c r="H11" s="45">
        <v>0</v>
      </c>
      <c r="I11" s="44">
        <v>0</v>
      </c>
      <c r="J11" s="45">
        <v>7</v>
      </c>
      <c r="K11" s="44">
        <v>7</v>
      </c>
      <c r="L11" s="45">
        <v>7</v>
      </c>
      <c r="M11" s="44">
        <v>7</v>
      </c>
      <c r="N11" s="45">
        <v>7</v>
      </c>
      <c r="O11" s="44">
        <v>7</v>
      </c>
      <c r="P11" s="45">
        <v>7</v>
      </c>
      <c r="Q11" s="44">
        <v>7</v>
      </c>
      <c r="R11" s="45">
        <v>7</v>
      </c>
      <c r="S11" s="44">
        <v>7</v>
      </c>
      <c r="T11" s="45">
        <v>7</v>
      </c>
      <c r="U11" s="44">
        <v>7</v>
      </c>
      <c r="V11" s="45">
        <v>7</v>
      </c>
      <c r="W11" s="44">
        <v>7</v>
      </c>
      <c r="X11" s="45">
        <v>7</v>
      </c>
      <c r="Y11" s="44">
        <v>7</v>
      </c>
      <c r="Z11" s="45">
        <v>7</v>
      </c>
      <c r="AA11" s="44">
        <v>7</v>
      </c>
      <c r="AB11" s="45">
        <v>7</v>
      </c>
      <c r="AC11" s="44">
        <v>0</v>
      </c>
      <c r="AD11" s="45">
        <v>0</v>
      </c>
      <c r="AE11" s="44">
        <v>0</v>
      </c>
      <c r="AF11" s="45">
        <v>0</v>
      </c>
      <c r="AG11" s="44">
        <v>0</v>
      </c>
      <c r="AH11" s="45">
        <v>0</v>
      </c>
      <c r="AI11" s="46">
        <v>0</v>
      </c>
      <c r="AK11" s="43">
        <v>0</v>
      </c>
      <c r="AL11" s="44">
        <v>0</v>
      </c>
      <c r="AM11" s="45">
        <v>0</v>
      </c>
      <c r="AN11" s="44">
        <v>0</v>
      </c>
      <c r="AO11" s="45">
        <v>13380</v>
      </c>
      <c r="AP11" s="44">
        <v>13380</v>
      </c>
      <c r="AQ11" s="45">
        <v>13380</v>
      </c>
      <c r="AR11" s="44">
        <v>13380</v>
      </c>
      <c r="AS11" s="45">
        <v>13380</v>
      </c>
      <c r="AT11" s="44">
        <v>13380</v>
      </c>
      <c r="AU11" s="45">
        <v>13380</v>
      </c>
      <c r="AV11" s="44">
        <v>13380</v>
      </c>
      <c r="AW11" s="45">
        <v>13380</v>
      </c>
      <c r="AX11" s="44">
        <v>13380</v>
      </c>
      <c r="AY11" s="45">
        <v>13380</v>
      </c>
      <c r="AZ11" s="44">
        <v>13380</v>
      </c>
      <c r="BA11" s="45">
        <v>13380</v>
      </c>
      <c r="BB11" s="44">
        <v>13380</v>
      </c>
      <c r="BC11" s="45">
        <v>13380</v>
      </c>
      <c r="BD11" s="44">
        <v>13380</v>
      </c>
      <c r="BE11" s="45">
        <v>13380</v>
      </c>
      <c r="BF11" s="44">
        <v>13380</v>
      </c>
      <c r="BG11" s="45">
        <v>13380</v>
      </c>
      <c r="BH11" s="44">
        <v>0</v>
      </c>
      <c r="BI11" s="45">
        <v>0</v>
      </c>
      <c r="BJ11" s="44">
        <v>0</v>
      </c>
      <c r="BK11" s="45">
        <v>0</v>
      </c>
      <c r="BL11" s="44">
        <v>0</v>
      </c>
      <c r="BM11" s="45">
        <v>0</v>
      </c>
      <c r="BN11" s="46">
        <v>0</v>
      </c>
      <c r="BO11" s="12"/>
    </row>
    <row r="12" spans="2:67">
      <c r="B12" s="2"/>
      <c r="C12" s="19">
        <f t="shared" si="2"/>
        <v>5</v>
      </c>
      <c r="D12" s="39" t="s">
        <v>21</v>
      </c>
      <c r="E12" s="12"/>
      <c r="F12" s="20">
        <v>0</v>
      </c>
      <c r="G12" s="21">
        <v>0</v>
      </c>
      <c r="H12" s="22">
        <v>0</v>
      </c>
      <c r="I12" s="21">
        <v>0</v>
      </c>
      <c r="J12" s="22">
        <v>0</v>
      </c>
      <c r="K12" s="21">
        <v>0</v>
      </c>
      <c r="L12" s="22">
        <v>0</v>
      </c>
      <c r="M12" s="21">
        <v>0</v>
      </c>
      <c r="N12" s="22">
        <v>0</v>
      </c>
      <c r="O12" s="21">
        <v>0</v>
      </c>
      <c r="P12" s="22">
        <v>0</v>
      </c>
      <c r="Q12" s="21">
        <v>0</v>
      </c>
      <c r="R12" s="22">
        <v>0</v>
      </c>
      <c r="S12" s="21">
        <v>0</v>
      </c>
      <c r="T12" s="22">
        <v>0</v>
      </c>
      <c r="U12" s="21">
        <v>0</v>
      </c>
      <c r="V12" s="22">
        <v>0</v>
      </c>
      <c r="W12" s="21">
        <v>0</v>
      </c>
      <c r="X12" s="22">
        <v>0</v>
      </c>
      <c r="Y12" s="21">
        <v>0</v>
      </c>
      <c r="Z12" s="22">
        <v>0</v>
      </c>
      <c r="AA12" s="21">
        <v>0</v>
      </c>
      <c r="AB12" s="22">
        <v>0</v>
      </c>
      <c r="AC12" s="21">
        <v>0</v>
      </c>
      <c r="AD12" s="22">
        <v>0</v>
      </c>
      <c r="AE12" s="21">
        <v>0</v>
      </c>
      <c r="AF12" s="22">
        <v>0</v>
      </c>
      <c r="AG12" s="21">
        <v>0</v>
      </c>
      <c r="AH12" s="22">
        <v>0</v>
      </c>
      <c r="AI12" s="23">
        <v>0</v>
      </c>
      <c r="AK12" s="20">
        <v>0</v>
      </c>
      <c r="AL12" s="21">
        <v>0</v>
      </c>
      <c r="AM12" s="22">
        <v>0</v>
      </c>
      <c r="AN12" s="21">
        <v>0</v>
      </c>
      <c r="AO12" s="22">
        <v>0</v>
      </c>
      <c r="AP12" s="21">
        <v>0</v>
      </c>
      <c r="AQ12" s="22">
        <v>0</v>
      </c>
      <c r="AR12" s="21">
        <v>0</v>
      </c>
      <c r="AS12" s="22">
        <v>0</v>
      </c>
      <c r="AT12" s="21">
        <v>0</v>
      </c>
      <c r="AU12" s="22">
        <v>0</v>
      </c>
      <c r="AV12" s="21">
        <v>0</v>
      </c>
      <c r="AW12" s="22">
        <v>0</v>
      </c>
      <c r="AX12" s="21">
        <v>0</v>
      </c>
      <c r="AY12" s="22">
        <v>0</v>
      </c>
      <c r="AZ12" s="21">
        <v>0</v>
      </c>
      <c r="BA12" s="22">
        <v>0</v>
      </c>
      <c r="BB12" s="21">
        <v>0</v>
      </c>
      <c r="BC12" s="22">
        <v>0</v>
      </c>
      <c r="BD12" s="21">
        <v>0</v>
      </c>
      <c r="BE12" s="22">
        <v>0</v>
      </c>
      <c r="BF12" s="21">
        <v>0</v>
      </c>
      <c r="BG12" s="22">
        <v>0</v>
      </c>
      <c r="BH12" s="21">
        <v>0</v>
      </c>
      <c r="BI12" s="22">
        <v>0</v>
      </c>
      <c r="BJ12" s="21">
        <v>0</v>
      </c>
      <c r="BK12" s="22">
        <v>0</v>
      </c>
      <c r="BL12" s="21">
        <v>0</v>
      </c>
      <c r="BM12" s="22">
        <v>0</v>
      </c>
      <c r="BN12" s="23">
        <v>0</v>
      </c>
      <c r="BO12" s="12"/>
    </row>
    <row r="13" spans="2:67">
      <c r="B13" s="2"/>
      <c r="C13" s="34">
        <f t="shared" si="2"/>
        <v>6</v>
      </c>
      <c r="D13" s="38" t="s">
        <v>22</v>
      </c>
      <c r="E13" s="12"/>
      <c r="F13" s="43">
        <v>0</v>
      </c>
      <c r="G13" s="44">
        <v>0</v>
      </c>
      <c r="H13" s="45">
        <v>0</v>
      </c>
      <c r="I13" s="44">
        <v>0</v>
      </c>
      <c r="J13" s="45">
        <v>0</v>
      </c>
      <c r="K13" s="44">
        <v>0</v>
      </c>
      <c r="L13" s="45">
        <v>0</v>
      </c>
      <c r="M13" s="44">
        <v>0</v>
      </c>
      <c r="N13" s="45">
        <v>0</v>
      </c>
      <c r="O13" s="44">
        <v>0</v>
      </c>
      <c r="P13" s="45">
        <v>0</v>
      </c>
      <c r="Q13" s="44">
        <v>0</v>
      </c>
      <c r="R13" s="45">
        <v>0</v>
      </c>
      <c r="S13" s="44">
        <v>0</v>
      </c>
      <c r="T13" s="45">
        <v>0</v>
      </c>
      <c r="U13" s="44">
        <v>0</v>
      </c>
      <c r="V13" s="45">
        <v>0</v>
      </c>
      <c r="W13" s="44">
        <v>0</v>
      </c>
      <c r="X13" s="45">
        <v>0</v>
      </c>
      <c r="Y13" s="44">
        <v>0</v>
      </c>
      <c r="Z13" s="45">
        <v>0</v>
      </c>
      <c r="AA13" s="44">
        <v>0</v>
      </c>
      <c r="AB13" s="45">
        <v>0</v>
      </c>
      <c r="AC13" s="44">
        <v>0</v>
      </c>
      <c r="AD13" s="45">
        <v>0</v>
      </c>
      <c r="AE13" s="44">
        <v>0</v>
      </c>
      <c r="AF13" s="45">
        <v>0</v>
      </c>
      <c r="AG13" s="44">
        <v>0</v>
      </c>
      <c r="AH13" s="45">
        <v>0</v>
      </c>
      <c r="AI13" s="46">
        <v>0</v>
      </c>
      <c r="AK13" s="43">
        <v>0</v>
      </c>
      <c r="AL13" s="44">
        <v>0</v>
      </c>
      <c r="AM13" s="45">
        <v>0</v>
      </c>
      <c r="AN13" s="44">
        <v>0</v>
      </c>
      <c r="AO13" s="45">
        <v>0</v>
      </c>
      <c r="AP13" s="44">
        <v>0</v>
      </c>
      <c r="AQ13" s="45">
        <v>0</v>
      </c>
      <c r="AR13" s="44">
        <v>0</v>
      </c>
      <c r="AS13" s="45">
        <v>0</v>
      </c>
      <c r="AT13" s="44">
        <v>0</v>
      </c>
      <c r="AU13" s="45">
        <v>0</v>
      </c>
      <c r="AV13" s="44">
        <v>0</v>
      </c>
      <c r="AW13" s="45">
        <v>0</v>
      </c>
      <c r="AX13" s="44">
        <v>0</v>
      </c>
      <c r="AY13" s="45">
        <v>0</v>
      </c>
      <c r="AZ13" s="44">
        <v>0</v>
      </c>
      <c r="BA13" s="45">
        <v>0</v>
      </c>
      <c r="BB13" s="44">
        <v>0</v>
      </c>
      <c r="BC13" s="45">
        <v>0</v>
      </c>
      <c r="BD13" s="44">
        <v>0</v>
      </c>
      <c r="BE13" s="45">
        <v>0</v>
      </c>
      <c r="BF13" s="44">
        <v>0</v>
      </c>
      <c r="BG13" s="45">
        <v>0</v>
      </c>
      <c r="BH13" s="44">
        <v>0</v>
      </c>
      <c r="BI13" s="45">
        <v>0</v>
      </c>
      <c r="BJ13" s="44">
        <v>0</v>
      </c>
      <c r="BK13" s="45">
        <v>0</v>
      </c>
      <c r="BL13" s="44">
        <v>0</v>
      </c>
      <c r="BM13" s="45">
        <v>0</v>
      </c>
      <c r="BN13" s="46">
        <v>0</v>
      </c>
      <c r="BO13" s="12"/>
    </row>
    <row r="14" spans="2:67">
      <c r="B14" s="2"/>
      <c r="C14" s="19">
        <f t="shared" si="2"/>
        <v>7</v>
      </c>
      <c r="D14" s="39" t="s">
        <v>23</v>
      </c>
      <c r="E14" s="12"/>
      <c r="F14" s="20">
        <v>0</v>
      </c>
      <c r="G14" s="21">
        <v>0</v>
      </c>
      <c r="H14" s="22">
        <v>0</v>
      </c>
      <c r="I14" s="21">
        <v>0</v>
      </c>
      <c r="J14" s="22">
        <v>52</v>
      </c>
      <c r="K14" s="21">
        <v>52</v>
      </c>
      <c r="L14" s="22">
        <v>52</v>
      </c>
      <c r="M14" s="21">
        <v>52</v>
      </c>
      <c r="N14" s="22">
        <v>52</v>
      </c>
      <c r="O14" s="21">
        <v>52</v>
      </c>
      <c r="P14" s="22">
        <v>51</v>
      </c>
      <c r="Q14" s="21">
        <v>51</v>
      </c>
      <c r="R14" s="22">
        <v>51</v>
      </c>
      <c r="S14" s="21">
        <v>47</v>
      </c>
      <c r="T14" s="22">
        <v>36</v>
      </c>
      <c r="U14" s="21">
        <v>36</v>
      </c>
      <c r="V14" s="22">
        <v>20</v>
      </c>
      <c r="W14" s="21">
        <v>20</v>
      </c>
      <c r="X14" s="22">
        <v>20</v>
      </c>
      <c r="Y14" s="21">
        <v>16</v>
      </c>
      <c r="Z14" s="22">
        <v>7</v>
      </c>
      <c r="AA14" s="21">
        <v>7</v>
      </c>
      <c r="AB14" s="22">
        <v>7</v>
      </c>
      <c r="AC14" s="21">
        <v>7</v>
      </c>
      <c r="AD14" s="22">
        <v>0</v>
      </c>
      <c r="AE14" s="21">
        <v>0</v>
      </c>
      <c r="AF14" s="22">
        <v>0</v>
      </c>
      <c r="AG14" s="21">
        <v>0</v>
      </c>
      <c r="AH14" s="22">
        <v>0</v>
      </c>
      <c r="AI14" s="23">
        <v>0</v>
      </c>
      <c r="AK14" s="20">
        <v>0</v>
      </c>
      <c r="AL14" s="21">
        <v>0</v>
      </c>
      <c r="AM14" s="22">
        <v>0</v>
      </c>
      <c r="AN14" s="21">
        <v>0</v>
      </c>
      <c r="AO14" s="22">
        <v>305911</v>
      </c>
      <c r="AP14" s="21">
        <v>305911</v>
      </c>
      <c r="AQ14" s="22">
        <v>305911</v>
      </c>
      <c r="AR14" s="21">
        <v>305911</v>
      </c>
      <c r="AS14" s="22">
        <v>305911</v>
      </c>
      <c r="AT14" s="21">
        <v>305911</v>
      </c>
      <c r="AU14" s="22">
        <v>300063</v>
      </c>
      <c r="AV14" s="21">
        <v>300063</v>
      </c>
      <c r="AW14" s="22">
        <v>300063</v>
      </c>
      <c r="AX14" s="21">
        <v>281000</v>
      </c>
      <c r="AY14" s="22">
        <v>235485</v>
      </c>
      <c r="AZ14" s="21">
        <v>235485</v>
      </c>
      <c r="BA14" s="22">
        <v>141282</v>
      </c>
      <c r="BB14" s="21">
        <v>141282</v>
      </c>
      <c r="BC14" s="22">
        <v>141282</v>
      </c>
      <c r="BD14" s="21">
        <v>98468</v>
      </c>
      <c r="BE14" s="22">
        <v>10938</v>
      </c>
      <c r="BF14" s="21">
        <v>10938</v>
      </c>
      <c r="BG14" s="22">
        <v>10938</v>
      </c>
      <c r="BH14" s="21">
        <v>10938</v>
      </c>
      <c r="BI14" s="22">
        <v>0</v>
      </c>
      <c r="BJ14" s="21">
        <v>0</v>
      </c>
      <c r="BK14" s="22">
        <v>0</v>
      </c>
      <c r="BL14" s="21">
        <v>0</v>
      </c>
      <c r="BM14" s="22">
        <v>0</v>
      </c>
      <c r="BN14" s="23">
        <v>0</v>
      </c>
      <c r="BO14" s="12"/>
    </row>
    <row r="15" spans="2:67">
      <c r="B15" s="2"/>
      <c r="C15" s="34">
        <f t="shared" si="2"/>
        <v>8</v>
      </c>
      <c r="D15" s="38" t="s">
        <v>24</v>
      </c>
      <c r="E15" s="12"/>
      <c r="F15" s="43">
        <v>0</v>
      </c>
      <c r="G15" s="44">
        <v>0</v>
      </c>
      <c r="H15" s="45">
        <v>0</v>
      </c>
      <c r="I15" s="44">
        <v>0</v>
      </c>
      <c r="J15" s="45">
        <v>20</v>
      </c>
      <c r="K15" s="44">
        <v>16</v>
      </c>
      <c r="L15" s="45">
        <v>9</v>
      </c>
      <c r="M15" s="44">
        <v>9</v>
      </c>
      <c r="N15" s="45">
        <v>9</v>
      </c>
      <c r="O15" s="44">
        <v>9</v>
      </c>
      <c r="P15" s="45">
        <v>9</v>
      </c>
      <c r="Q15" s="44">
        <v>9</v>
      </c>
      <c r="R15" s="45">
        <v>9</v>
      </c>
      <c r="S15" s="44">
        <v>9</v>
      </c>
      <c r="T15" s="45">
        <v>9</v>
      </c>
      <c r="U15" s="44">
        <v>4</v>
      </c>
      <c r="V15" s="45">
        <v>0</v>
      </c>
      <c r="W15" s="44">
        <v>0</v>
      </c>
      <c r="X15" s="45">
        <v>0</v>
      </c>
      <c r="Y15" s="44">
        <v>0</v>
      </c>
      <c r="Z15" s="45">
        <v>0</v>
      </c>
      <c r="AA15" s="44">
        <v>0</v>
      </c>
      <c r="AB15" s="45">
        <v>0</v>
      </c>
      <c r="AC15" s="44">
        <v>0</v>
      </c>
      <c r="AD15" s="45">
        <v>0</v>
      </c>
      <c r="AE15" s="44">
        <v>0</v>
      </c>
      <c r="AF15" s="45">
        <v>0</v>
      </c>
      <c r="AG15" s="44">
        <v>0</v>
      </c>
      <c r="AH15" s="45">
        <v>0</v>
      </c>
      <c r="AI15" s="46">
        <v>0</v>
      </c>
      <c r="AK15" s="43">
        <v>0</v>
      </c>
      <c r="AL15" s="44">
        <v>0</v>
      </c>
      <c r="AM15" s="45">
        <v>0</v>
      </c>
      <c r="AN15" s="44">
        <v>0</v>
      </c>
      <c r="AO15" s="45">
        <v>83105</v>
      </c>
      <c r="AP15" s="44">
        <v>62990</v>
      </c>
      <c r="AQ15" s="45">
        <v>37965</v>
      </c>
      <c r="AR15" s="44">
        <v>37965</v>
      </c>
      <c r="AS15" s="45">
        <v>37965</v>
      </c>
      <c r="AT15" s="44">
        <v>37965</v>
      </c>
      <c r="AU15" s="45">
        <v>37965</v>
      </c>
      <c r="AV15" s="44">
        <v>37965</v>
      </c>
      <c r="AW15" s="45">
        <v>37965</v>
      </c>
      <c r="AX15" s="44">
        <v>37965</v>
      </c>
      <c r="AY15" s="45">
        <v>37965</v>
      </c>
      <c r="AZ15" s="44">
        <v>15151</v>
      </c>
      <c r="BA15" s="45">
        <v>0</v>
      </c>
      <c r="BB15" s="44">
        <v>0</v>
      </c>
      <c r="BC15" s="45">
        <v>0</v>
      </c>
      <c r="BD15" s="44">
        <v>0</v>
      </c>
      <c r="BE15" s="45">
        <v>0</v>
      </c>
      <c r="BF15" s="44">
        <v>0</v>
      </c>
      <c r="BG15" s="45">
        <v>0</v>
      </c>
      <c r="BH15" s="44">
        <v>0</v>
      </c>
      <c r="BI15" s="45">
        <v>0</v>
      </c>
      <c r="BJ15" s="44">
        <v>0</v>
      </c>
      <c r="BK15" s="45">
        <v>0</v>
      </c>
      <c r="BL15" s="44">
        <v>0</v>
      </c>
      <c r="BM15" s="45">
        <v>0</v>
      </c>
      <c r="BN15" s="46">
        <v>0</v>
      </c>
      <c r="BO15" s="12"/>
    </row>
    <row r="16" spans="2:67">
      <c r="B16" s="2"/>
      <c r="C16" s="19">
        <f t="shared" si="2"/>
        <v>9</v>
      </c>
      <c r="D16" s="39" t="s">
        <v>25</v>
      </c>
      <c r="E16" s="12"/>
      <c r="F16" s="20">
        <v>0</v>
      </c>
      <c r="G16" s="21">
        <v>0</v>
      </c>
      <c r="H16" s="22">
        <v>0</v>
      </c>
      <c r="I16" s="21">
        <v>0</v>
      </c>
      <c r="J16" s="22">
        <v>0</v>
      </c>
      <c r="K16" s="21">
        <v>0</v>
      </c>
      <c r="L16" s="22">
        <v>0</v>
      </c>
      <c r="M16" s="21">
        <v>0</v>
      </c>
      <c r="N16" s="22">
        <v>0</v>
      </c>
      <c r="O16" s="21">
        <v>0</v>
      </c>
      <c r="P16" s="22">
        <v>0</v>
      </c>
      <c r="Q16" s="21">
        <v>0</v>
      </c>
      <c r="R16" s="22">
        <v>0</v>
      </c>
      <c r="S16" s="21">
        <v>0</v>
      </c>
      <c r="T16" s="22">
        <v>0</v>
      </c>
      <c r="U16" s="21">
        <v>0</v>
      </c>
      <c r="V16" s="22">
        <v>0</v>
      </c>
      <c r="W16" s="21">
        <v>0</v>
      </c>
      <c r="X16" s="22">
        <v>0</v>
      </c>
      <c r="Y16" s="21">
        <v>0</v>
      </c>
      <c r="Z16" s="22">
        <v>0</v>
      </c>
      <c r="AA16" s="21">
        <v>0</v>
      </c>
      <c r="AB16" s="22">
        <v>0</v>
      </c>
      <c r="AC16" s="21">
        <v>0</v>
      </c>
      <c r="AD16" s="22">
        <v>0</v>
      </c>
      <c r="AE16" s="21">
        <v>0</v>
      </c>
      <c r="AF16" s="22">
        <v>0</v>
      </c>
      <c r="AG16" s="21">
        <v>0</v>
      </c>
      <c r="AH16" s="22">
        <v>0</v>
      </c>
      <c r="AI16" s="23">
        <v>0</v>
      </c>
      <c r="AK16" s="20">
        <v>0</v>
      </c>
      <c r="AL16" s="21">
        <v>0</v>
      </c>
      <c r="AM16" s="22">
        <v>0</v>
      </c>
      <c r="AN16" s="21">
        <v>0</v>
      </c>
      <c r="AO16" s="22">
        <v>0</v>
      </c>
      <c r="AP16" s="21">
        <v>0</v>
      </c>
      <c r="AQ16" s="22">
        <v>0</v>
      </c>
      <c r="AR16" s="21">
        <v>0</v>
      </c>
      <c r="AS16" s="22">
        <v>0</v>
      </c>
      <c r="AT16" s="21">
        <v>0</v>
      </c>
      <c r="AU16" s="22">
        <v>0</v>
      </c>
      <c r="AV16" s="21">
        <v>0</v>
      </c>
      <c r="AW16" s="22">
        <v>0</v>
      </c>
      <c r="AX16" s="21">
        <v>0</v>
      </c>
      <c r="AY16" s="22">
        <v>0</v>
      </c>
      <c r="AZ16" s="21">
        <v>0</v>
      </c>
      <c r="BA16" s="22">
        <v>0</v>
      </c>
      <c r="BB16" s="21">
        <v>0</v>
      </c>
      <c r="BC16" s="22">
        <v>0</v>
      </c>
      <c r="BD16" s="21">
        <v>0</v>
      </c>
      <c r="BE16" s="22">
        <v>0</v>
      </c>
      <c r="BF16" s="21">
        <v>0</v>
      </c>
      <c r="BG16" s="22">
        <v>0</v>
      </c>
      <c r="BH16" s="21">
        <v>0</v>
      </c>
      <c r="BI16" s="22">
        <v>0</v>
      </c>
      <c r="BJ16" s="21">
        <v>0</v>
      </c>
      <c r="BK16" s="22">
        <v>0</v>
      </c>
      <c r="BL16" s="21">
        <v>0</v>
      </c>
      <c r="BM16" s="22">
        <v>0</v>
      </c>
      <c r="BN16" s="23">
        <v>0</v>
      </c>
      <c r="BO16" s="12"/>
    </row>
    <row r="17" spans="2:67">
      <c r="B17" s="2"/>
      <c r="C17" s="34">
        <f t="shared" si="2"/>
        <v>10</v>
      </c>
      <c r="D17" s="38" t="s">
        <v>26</v>
      </c>
      <c r="E17" s="12"/>
      <c r="F17" s="43">
        <v>0</v>
      </c>
      <c r="G17" s="44">
        <v>0</v>
      </c>
      <c r="H17" s="45">
        <v>0</v>
      </c>
      <c r="I17" s="44">
        <v>0</v>
      </c>
      <c r="J17" s="45">
        <v>0</v>
      </c>
      <c r="K17" s="44">
        <v>0</v>
      </c>
      <c r="L17" s="45">
        <v>0</v>
      </c>
      <c r="M17" s="44">
        <v>0</v>
      </c>
      <c r="N17" s="45">
        <v>0</v>
      </c>
      <c r="O17" s="44">
        <v>0</v>
      </c>
      <c r="P17" s="45">
        <v>0</v>
      </c>
      <c r="Q17" s="44">
        <v>0</v>
      </c>
      <c r="R17" s="45">
        <v>0</v>
      </c>
      <c r="S17" s="44">
        <v>0</v>
      </c>
      <c r="T17" s="45">
        <v>0</v>
      </c>
      <c r="U17" s="44">
        <v>0</v>
      </c>
      <c r="V17" s="45">
        <v>0</v>
      </c>
      <c r="W17" s="44">
        <v>0</v>
      </c>
      <c r="X17" s="45">
        <v>0</v>
      </c>
      <c r="Y17" s="44">
        <v>0</v>
      </c>
      <c r="Z17" s="45">
        <v>0</v>
      </c>
      <c r="AA17" s="44">
        <v>0</v>
      </c>
      <c r="AB17" s="45">
        <v>0</v>
      </c>
      <c r="AC17" s="44">
        <v>0</v>
      </c>
      <c r="AD17" s="45">
        <v>0</v>
      </c>
      <c r="AE17" s="44">
        <v>0</v>
      </c>
      <c r="AF17" s="45">
        <v>0</v>
      </c>
      <c r="AG17" s="44">
        <v>0</v>
      </c>
      <c r="AH17" s="45">
        <v>0</v>
      </c>
      <c r="AI17" s="46">
        <v>0</v>
      </c>
      <c r="AK17" s="43">
        <v>0</v>
      </c>
      <c r="AL17" s="44">
        <v>0</v>
      </c>
      <c r="AM17" s="45">
        <v>0</v>
      </c>
      <c r="AN17" s="44">
        <v>0</v>
      </c>
      <c r="AO17" s="45">
        <v>0</v>
      </c>
      <c r="AP17" s="44">
        <v>0</v>
      </c>
      <c r="AQ17" s="45">
        <v>0</v>
      </c>
      <c r="AR17" s="44">
        <v>0</v>
      </c>
      <c r="AS17" s="45">
        <v>0</v>
      </c>
      <c r="AT17" s="44">
        <v>0</v>
      </c>
      <c r="AU17" s="45">
        <v>0</v>
      </c>
      <c r="AV17" s="44">
        <v>0</v>
      </c>
      <c r="AW17" s="45">
        <v>0</v>
      </c>
      <c r="AX17" s="44">
        <v>0</v>
      </c>
      <c r="AY17" s="45">
        <v>0</v>
      </c>
      <c r="AZ17" s="44">
        <v>0</v>
      </c>
      <c r="BA17" s="45">
        <v>0</v>
      </c>
      <c r="BB17" s="44">
        <v>0</v>
      </c>
      <c r="BC17" s="45">
        <v>0</v>
      </c>
      <c r="BD17" s="44">
        <v>0</v>
      </c>
      <c r="BE17" s="45">
        <v>0</v>
      </c>
      <c r="BF17" s="44">
        <v>0</v>
      </c>
      <c r="BG17" s="45">
        <v>0</v>
      </c>
      <c r="BH17" s="44">
        <v>0</v>
      </c>
      <c r="BI17" s="45">
        <v>0</v>
      </c>
      <c r="BJ17" s="44">
        <v>0</v>
      </c>
      <c r="BK17" s="45">
        <v>0</v>
      </c>
      <c r="BL17" s="44">
        <v>0</v>
      </c>
      <c r="BM17" s="45">
        <v>0</v>
      </c>
      <c r="BN17" s="46">
        <v>0</v>
      </c>
      <c r="BO17" s="12"/>
    </row>
    <row r="18" spans="2:67">
      <c r="B18" s="2"/>
      <c r="C18" s="19">
        <f t="shared" si="2"/>
        <v>11</v>
      </c>
      <c r="D18" s="39" t="s">
        <v>27</v>
      </c>
      <c r="E18" s="12"/>
      <c r="F18" s="20">
        <v>0</v>
      </c>
      <c r="G18" s="21">
        <v>0</v>
      </c>
      <c r="H18" s="22">
        <v>0</v>
      </c>
      <c r="I18" s="21">
        <v>0</v>
      </c>
      <c r="J18" s="22">
        <v>0</v>
      </c>
      <c r="K18" s="21">
        <v>0</v>
      </c>
      <c r="L18" s="22">
        <v>0</v>
      </c>
      <c r="M18" s="21">
        <v>0</v>
      </c>
      <c r="N18" s="22">
        <v>0</v>
      </c>
      <c r="O18" s="21">
        <v>0</v>
      </c>
      <c r="P18" s="22">
        <v>0</v>
      </c>
      <c r="Q18" s="21">
        <v>0</v>
      </c>
      <c r="R18" s="22">
        <v>0</v>
      </c>
      <c r="S18" s="21">
        <v>0</v>
      </c>
      <c r="T18" s="22">
        <v>0</v>
      </c>
      <c r="U18" s="21">
        <v>0</v>
      </c>
      <c r="V18" s="22">
        <v>0</v>
      </c>
      <c r="W18" s="21">
        <v>0</v>
      </c>
      <c r="X18" s="22">
        <v>0</v>
      </c>
      <c r="Y18" s="21">
        <v>0</v>
      </c>
      <c r="Z18" s="22">
        <v>0</v>
      </c>
      <c r="AA18" s="21">
        <v>0</v>
      </c>
      <c r="AB18" s="22">
        <v>0</v>
      </c>
      <c r="AC18" s="21">
        <v>0</v>
      </c>
      <c r="AD18" s="22">
        <v>0</v>
      </c>
      <c r="AE18" s="21">
        <v>0</v>
      </c>
      <c r="AF18" s="22">
        <v>0</v>
      </c>
      <c r="AG18" s="21">
        <v>0</v>
      </c>
      <c r="AH18" s="22">
        <v>0</v>
      </c>
      <c r="AI18" s="23">
        <v>0</v>
      </c>
      <c r="AK18" s="20">
        <v>0</v>
      </c>
      <c r="AL18" s="21">
        <v>0</v>
      </c>
      <c r="AM18" s="22">
        <v>0</v>
      </c>
      <c r="AN18" s="21">
        <v>0</v>
      </c>
      <c r="AO18" s="22">
        <v>0</v>
      </c>
      <c r="AP18" s="21">
        <v>0</v>
      </c>
      <c r="AQ18" s="22">
        <v>0</v>
      </c>
      <c r="AR18" s="21">
        <v>0</v>
      </c>
      <c r="AS18" s="22">
        <v>0</v>
      </c>
      <c r="AT18" s="21">
        <v>0</v>
      </c>
      <c r="AU18" s="22">
        <v>0</v>
      </c>
      <c r="AV18" s="21">
        <v>0</v>
      </c>
      <c r="AW18" s="22">
        <v>0</v>
      </c>
      <c r="AX18" s="21">
        <v>0</v>
      </c>
      <c r="AY18" s="22">
        <v>0</v>
      </c>
      <c r="AZ18" s="21">
        <v>0</v>
      </c>
      <c r="BA18" s="22">
        <v>0</v>
      </c>
      <c r="BB18" s="21">
        <v>0</v>
      </c>
      <c r="BC18" s="22">
        <v>0</v>
      </c>
      <c r="BD18" s="21">
        <v>0</v>
      </c>
      <c r="BE18" s="22">
        <v>0</v>
      </c>
      <c r="BF18" s="21">
        <v>0</v>
      </c>
      <c r="BG18" s="22">
        <v>0</v>
      </c>
      <c r="BH18" s="21">
        <v>0</v>
      </c>
      <c r="BI18" s="22">
        <v>0</v>
      </c>
      <c r="BJ18" s="21">
        <v>0</v>
      </c>
      <c r="BK18" s="22">
        <v>0</v>
      </c>
      <c r="BL18" s="21">
        <v>0</v>
      </c>
      <c r="BM18" s="22">
        <v>0</v>
      </c>
      <c r="BN18" s="23">
        <v>0</v>
      </c>
      <c r="BO18" s="12"/>
    </row>
    <row r="19" spans="2:67">
      <c r="B19" s="2"/>
      <c r="C19" s="34">
        <f t="shared" si="2"/>
        <v>12</v>
      </c>
      <c r="D19" s="38" t="s">
        <v>28</v>
      </c>
      <c r="E19" s="12"/>
      <c r="F19" s="43">
        <v>0</v>
      </c>
      <c r="G19" s="44">
        <v>0</v>
      </c>
      <c r="H19" s="45">
        <v>0</v>
      </c>
      <c r="I19" s="44">
        <v>0</v>
      </c>
      <c r="J19" s="45">
        <v>0</v>
      </c>
      <c r="K19" s="44">
        <v>0</v>
      </c>
      <c r="L19" s="45">
        <v>0</v>
      </c>
      <c r="M19" s="44">
        <v>0</v>
      </c>
      <c r="N19" s="45">
        <v>0</v>
      </c>
      <c r="O19" s="44">
        <v>0</v>
      </c>
      <c r="P19" s="45">
        <v>0</v>
      </c>
      <c r="Q19" s="44">
        <v>0</v>
      </c>
      <c r="R19" s="45">
        <v>0</v>
      </c>
      <c r="S19" s="44">
        <v>0</v>
      </c>
      <c r="T19" s="45">
        <v>0</v>
      </c>
      <c r="U19" s="44">
        <v>0</v>
      </c>
      <c r="V19" s="45">
        <v>0</v>
      </c>
      <c r="W19" s="44">
        <v>0</v>
      </c>
      <c r="X19" s="45">
        <v>0</v>
      </c>
      <c r="Y19" s="44">
        <v>0</v>
      </c>
      <c r="Z19" s="45">
        <v>0</v>
      </c>
      <c r="AA19" s="44">
        <v>0</v>
      </c>
      <c r="AB19" s="45">
        <v>0</v>
      </c>
      <c r="AC19" s="44">
        <v>0</v>
      </c>
      <c r="AD19" s="45">
        <v>0</v>
      </c>
      <c r="AE19" s="44">
        <v>0</v>
      </c>
      <c r="AF19" s="45">
        <v>0</v>
      </c>
      <c r="AG19" s="44">
        <v>0</v>
      </c>
      <c r="AH19" s="45">
        <v>0</v>
      </c>
      <c r="AI19" s="46">
        <v>0</v>
      </c>
      <c r="AK19" s="43">
        <v>0</v>
      </c>
      <c r="AL19" s="44">
        <v>0</v>
      </c>
      <c r="AM19" s="45">
        <v>0</v>
      </c>
      <c r="AN19" s="44">
        <v>0</v>
      </c>
      <c r="AO19" s="45">
        <v>0</v>
      </c>
      <c r="AP19" s="44">
        <v>0</v>
      </c>
      <c r="AQ19" s="45">
        <v>0</v>
      </c>
      <c r="AR19" s="44">
        <v>0</v>
      </c>
      <c r="AS19" s="45">
        <v>0</v>
      </c>
      <c r="AT19" s="44">
        <v>0</v>
      </c>
      <c r="AU19" s="45">
        <v>0</v>
      </c>
      <c r="AV19" s="44">
        <v>0</v>
      </c>
      <c r="AW19" s="45">
        <v>0</v>
      </c>
      <c r="AX19" s="44">
        <v>0</v>
      </c>
      <c r="AY19" s="45">
        <v>0</v>
      </c>
      <c r="AZ19" s="44">
        <v>0</v>
      </c>
      <c r="BA19" s="45">
        <v>0</v>
      </c>
      <c r="BB19" s="44">
        <v>0</v>
      </c>
      <c r="BC19" s="45">
        <v>0</v>
      </c>
      <c r="BD19" s="44">
        <v>0</v>
      </c>
      <c r="BE19" s="45">
        <v>0</v>
      </c>
      <c r="BF19" s="44">
        <v>0</v>
      </c>
      <c r="BG19" s="45">
        <v>0</v>
      </c>
      <c r="BH19" s="44">
        <v>0</v>
      </c>
      <c r="BI19" s="45">
        <v>0</v>
      </c>
      <c r="BJ19" s="44">
        <v>0</v>
      </c>
      <c r="BK19" s="45">
        <v>0</v>
      </c>
      <c r="BL19" s="44">
        <v>0</v>
      </c>
      <c r="BM19" s="45">
        <v>0</v>
      </c>
      <c r="BN19" s="46">
        <v>0</v>
      </c>
      <c r="BO19" s="12"/>
    </row>
    <row r="20" spans="2:67">
      <c r="B20" s="2"/>
      <c r="C20" s="19">
        <f t="shared" si="2"/>
        <v>13</v>
      </c>
      <c r="D20" s="39" t="s">
        <v>29</v>
      </c>
      <c r="E20" s="12"/>
      <c r="F20" s="20">
        <v>0</v>
      </c>
      <c r="G20" s="21">
        <v>0</v>
      </c>
      <c r="H20" s="22">
        <v>0</v>
      </c>
      <c r="I20" s="21">
        <v>0</v>
      </c>
      <c r="J20" s="22">
        <v>0</v>
      </c>
      <c r="K20" s="21">
        <v>0</v>
      </c>
      <c r="L20" s="22">
        <v>0</v>
      </c>
      <c r="M20" s="21">
        <v>0</v>
      </c>
      <c r="N20" s="22">
        <v>0</v>
      </c>
      <c r="O20" s="21">
        <v>0</v>
      </c>
      <c r="P20" s="22">
        <v>0</v>
      </c>
      <c r="Q20" s="21">
        <v>0</v>
      </c>
      <c r="R20" s="22">
        <v>0</v>
      </c>
      <c r="S20" s="21">
        <v>0</v>
      </c>
      <c r="T20" s="22">
        <v>0</v>
      </c>
      <c r="U20" s="21">
        <v>0</v>
      </c>
      <c r="V20" s="22">
        <v>0</v>
      </c>
      <c r="W20" s="21">
        <v>0</v>
      </c>
      <c r="X20" s="22">
        <v>0</v>
      </c>
      <c r="Y20" s="21">
        <v>0</v>
      </c>
      <c r="Z20" s="22">
        <v>0</v>
      </c>
      <c r="AA20" s="21">
        <v>0</v>
      </c>
      <c r="AB20" s="22">
        <v>0</v>
      </c>
      <c r="AC20" s="21">
        <v>0</v>
      </c>
      <c r="AD20" s="22">
        <v>0</v>
      </c>
      <c r="AE20" s="21">
        <v>0</v>
      </c>
      <c r="AF20" s="22">
        <v>0</v>
      </c>
      <c r="AG20" s="21">
        <v>0</v>
      </c>
      <c r="AH20" s="22">
        <v>0</v>
      </c>
      <c r="AI20" s="23">
        <v>0</v>
      </c>
      <c r="AK20" s="20">
        <v>0</v>
      </c>
      <c r="AL20" s="21">
        <v>0</v>
      </c>
      <c r="AM20" s="22">
        <v>0</v>
      </c>
      <c r="AN20" s="21">
        <v>0</v>
      </c>
      <c r="AO20" s="22">
        <v>0</v>
      </c>
      <c r="AP20" s="21">
        <v>0</v>
      </c>
      <c r="AQ20" s="22">
        <v>0</v>
      </c>
      <c r="AR20" s="21">
        <v>0</v>
      </c>
      <c r="AS20" s="22">
        <v>0</v>
      </c>
      <c r="AT20" s="21">
        <v>0</v>
      </c>
      <c r="AU20" s="22">
        <v>0</v>
      </c>
      <c r="AV20" s="21">
        <v>0</v>
      </c>
      <c r="AW20" s="22">
        <v>0</v>
      </c>
      <c r="AX20" s="21">
        <v>0</v>
      </c>
      <c r="AY20" s="22">
        <v>0</v>
      </c>
      <c r="AZ20" s="21">
        <v>0</v>
      </c>
      <c r="BA20" s="22">
        <v>0</v>
      </c>
      <c r="BB20" s="21">
        <v>0</v>
      </c>
      <c r="BC20" s="22">
        <v>0</v>
      </c>
      <c r="BD20" s="21">
        <v>0</v>
      </c>
      <c r="BE20" s="22">
        <v>0</v>
      </c>
      <c r="BF20" s="21">
        <v>0</v>
      </c>
      <c r="BG20" s="22">
        <v>0</v>
      </c>
      <c r="BH20" s="21">
        <v>0</v>
      </c>
      <c r="BI20" s="22">
        <v>0</v>
      </c>
      <c r="BJ20" s="21">
        <v>0</v>
      </c>
      <c r="BK20" s="22">
        <v>0</v>
      </c>
      <c r="BL20" s="21">
        <v>0</v>
      </c>
      <c r="BM20" s="22">
        <v>0</v>
      </c>
      <c r="BN20" s="23">
        <v>0</v>
      </c>
      <c r="BO20" s="12"/>
    </row>
    <row r="21" spans="2:67">
      <c r="B21" s="2"/>
      <c r="C21" s="34">
        <f t="shared" si="2"/>
        <v>14</v>
      </c>
      <c r="D21" s="38" t="s">
        <v>30</v>
      </c>
      <c r="E21" s="12"/>
      <c r="F21" s="43">
        <v>0</v>
      </c>
      <c r="G21" s="44">
        <v>0</v>
      </c>
      <c r="H21" s="45">
        <v>0</v>
      </c>
      <c r="I21" s="44">
        <v>0</v>
      </c>
      <c r="J21" s="45">
        <v>0</v>
      </c>
      <c r="K21" s="44">
        <v>0</v>
      </c>
      <c r="L21" s="45">
        <v>0</v>
      </c>
      <c r="M21" s="44">
        <v>0</v>
      </c>
      <c r="N21" s="45">
        <v>0</v>
      </c>
      <c r="O21" s="44">
        <v>0</v>
      </c>
      <c r="P21" s="45">
        <v>0</v>
      </c>
      <c r="Q21" s="44">
        <v>0</v>
      </c>
      <c r="R21" s="45">
        <v>0</v>
      </c>
      <c r="S21" s="44">
        <v>0</v>
      </c>
      <c r="T21" s="45">
        <v>0</v>
      </c>
      <c r="U21" s="44">
        <v>0</v>
      </c>
      <c r="V21" s="45">
        <v>0</v>
      </c>
      <c r="W21" s="44">
        <v>0</v>
      </c>
      <c r="X21" s="45">
        <v>0</v>
      </c>
      <c r="Y21" s="44">
        <v>0</v>
      </c>
      <c r="Z21" s="45">
        <v>0</v>
      </c>
      <c r="AA21" s="44">
        <v>0</v>
      </c>
      <c r="AB21" s="45">
        <v>0</v>
      </c>
      <c r="AC21" s="44">
        <v>0</v>
      </c>
      <c r="AD21" s="45">
        <v>0</v>
      </c>
      <c r="AE21" s="44">
        <v>0</v>
      </c>
      <c r="AF21" s="45">
        <v>0</v>
      </c>
      <c r="AG21" s="44">
        <v>0</v>
      </c>
      <c r="AH21" s="45">
        <v>0</v>
      </c>
      <c r="AI21" s="46">
        <v>0</v>
      </c>
      <c r="AK21" s="43">
        <v>0</v>
      </c>
      <c r="AL21" s="44">
        <v>0</v>
      </c>
      <c r="AM21" s="45">
        <v>0</v>
      </c>
      <c r="AN21" s="44">
        <v>0</v>
      </c>
      <c r="AO21" s="45">
        <v>0</v>
      </c>
      <c r="AP21" s="44">
        <v>0</v>
      </c>
      <c r="AQ21" s="45">
        <v>0</v>
      </c>
      <c r="AR21" s="44">
        <v>0</v>
      </c>
      <c r="AS21" s="45">
        <v>0</v>
      </c>
      <c r="AT21" s="44">
        <v>0</v>
      </c>
      <c r="AU21" s="45">
        <v>0</v>
      </c>
      <c r="AV21" s="44">
        <v>0</v>
      </c>
      <c r="AW21" s="45">
        <v>0</v>
      </c>
      <c r="AX21" s="44">
        <v>0</v>
      </c>
      <c r="AY21" s="45">
        <v>0</v>
      </c>
      <c r="AZ21" s="44">
        <v>0</v>
      </c>
      <c r="BA21" s="45">
        <v>0</v>
      </c>
      <c r="BB21" s="44">
        <v>0</v>
      </c>
      <c r="BC21" s="45">
        <v>0</v>
      </c>
      <c r="BD21" s="44">
        <v>0</v>
      </c>
      <c r="BE21" s="45">
        <v>0</v>
      </c>
      <c r="BF21" s="44">
        <v>0</v>
      </c>
      <c r="BG21" s="45">
        <v>0</v>
      </c>
      <c r="BH21" s="44">
        <v>0</v>
      </c>
      <c r="BI21" s="45">
        <v>0</v>
      </c>
      <c r="BJ21" s="44">
        <v>0</v>
      </c>
      <c r="BK21" s="45">
        <v>0</v>
      </c>
      <c r="BL21" s="44">
        <v>0</v>
      </c>
      <c r="BM21" s="45">
        <v>0</v>
      </c>
      <c r="BN21" s="46">
        <v>0</v>
      </c>
      <c r="BO21" s="12"/>
    </row>
    <row r="22" spans="2:67">
      <c r="B22" s="2"/>
      <c r="C22" s="19">
        <f t="shared" si="2"/>
        <v>15</v>
      </c>
      <c r="D22" s="39" t="s">
        <v>3</v>
      </c>
      <c r="E22" s="12"/>
      <c r="F22" s="20">
        <v>0</v>
      </c>
      <c r="G22" s="21">
        <v>0</v>
      </c>
      <c r="H22" s="22">
        <v>0</v>
      </c>
      <c r="I22" s="21">
        <v>0</v>
      </c>
      <c r="J22" s="22">
        <v>0</v>
      </c>
      <c r="K22" s="21">
        <v>0</v>
      </c>
      <c r="L22" s="22">
        <v>0</v>
      </c>
      <c r="M22" s="21">
        <v>0</v>
      </c>
      <c r="N22" s="22">
        <v>0</v>
      </c>
      <c r="O22" s="21">
        <v>0</v>
      </c>
      <c r="P22" s="22">
        <v>0</v>
      </c>
      <c r="Q22" s="21">
        <v>0</v>
      </c>
      <c r="R22" s="22">
        <v>0</v>
      </c>
      <c r="S22" s="21">
        <v>0</v>
      </c>
      <c r="T22" s="22">
        <v>0</v>
      </c>
      <c r="U22" s="21">
        <v>0</v>
      </c>
      <c r="V22" s="22">
        <v>0</v>
      </c>
      <c r="W22" s="21">
        <v>0</v>
      </c>
      <c r="X22" s="22">
        <v>0</v>
      </c>
      <c r="Y22" s="21">
        <v>0</v>
      </c>
      <c r="Z22" s="22">
        <v>0</v>
      </c>
      <c r="AA22" s="21">
        <v>0</v>
      </c>
      <c r="AB22" s="22">
        <v>0</v>
      </c>
      <c r="AC22" s="21">
        <v>0</v>
      </c>
      <c r="AD22" s="22">
        <v>0</v>
      </c>
      <c r="AE22" s="21">
        <v>0</v>
      </c>
      <c r="AF22" s="22">
        <v>0</v>
      </c>
      <c r="AG22" s="21">
        <v>0</v>
      </c>
      <c r="AH22" s="22">
        <v>0</v>
      </c>
      <c r="AI22" s="23">
        <v>0</v>
      </c>
      <c r="AK22" s="20">
        <v>0</v>
      </c>
      <c r="AL22" s="21">
        <v>0</v>
      </c>
      <c r="AM22" s="22">
        <v>0</v>
      </c>
      <c r="AN22" s="21">
        <v>0</v>
      </c>
      <c r="AO22" s="22">
        <v>0</v>
      </c>
      <c r="AP22" s="21">
        <v>0</v>
      </c>
      <c r="AQ22" s="22">
        <v>0</v>
      </c>
      <c r="AR22" s="21">
        <v>0</v>
      </c>
      <c r="AS22" s="22">
        <v>0</v>
      </c>
      <c r="AT22" s="21">
        <v>0</v>
      </c>
      <c r="AU22" s="22">
        <v>0</v>
      </c>
      <c r="AV22" s="21">
        <v>0</v>
      </c>
      <c r="AW22" s="22">
        <v>0</v>
      </c>
      <c r="AX22" s="21">
        <v>0</v>
      </c>
      <c r="AY22" s="22">
        <v>0</v>
      </c>
      <c r="AZ22" s="21">
        <v>0</v>
      </c>
      <c r="BA22" s="22">
        <v>0</v>
      </c>
      <c r="BB22" s="21">
        <v>0</v>
      </c>
      <c r="BC22" s="22">
        <v>0</v>
      </c>
      <c r="BD22" s="21">
        <v>0</v>
      </c>
      <c r="BE22" s="22">
        <v>0</v>
      </c>
      <c r="BF22" s="21">
        <v>0</v>
      </c>
      <c r="BG22" s="22">
        <v>0</v>
      </c>
      <c r="BH22" s="21">
        <v>0</v>
      </c>
      <c r="BI22" s="22">
        <v>0</v>
      </c>
      <c r="BJ22" s="21">
        <v>0</v>
      </c>
      <c r="BK22" s="22">
        <v>0</v>
      </c>
      <c r="BL22" s="21">
        <v>0</v>
      </c>
      <c r="BM22" s="22">
        <v>0</v>
      </c>
      <c r="BN22" s="23">
        <v>0</v>
      </c>
      <c r="BO22" s="12"/>
    </row>
    <row r="23" spans="2:67">
      <c r="B23" s="2"/>
      <c r="C23" s="40">
        <f t="shared" si="2"/>
        <v>16</v>
      </c>
      <c r="D23" s="41" t="s">
        <v>4</v>
      </c>
      <c r="E23" s="12"/>
      <c r="F23" s="47">
        <v>0</v>
      </c>
      <c r="G23" s="48">
        <v>0</v>
      </c>
      <c r="H23" s="49">
        <v>0</v>
      </c>
      <c r="I23" s="48">
        <v>0</v>
      </c>
      <c r="J23" s="49">
        <v>0</v>
      </c>
      <c r="K23" s="48">
        <v>0</v>
      </c>
      <c r="L23" s="49">
        <v>0</v>
      </c>
      <c r="M23" s="48">
        <v>0</v>
      </c>
      <c r="N23" s="49">
        <v>0</v>
      </c>
      <c r="O23" s="48">
        <v>0</v>
      </c>
      <c r="P23" s="49">
        <v>0</v>
      </c>
      <c r="Q23" s="48">
        <v>0</v>
      </c>
      <c r="R23" s="49">
        <v>0</v>
      </c>
      <c r="S23" s="48">
        <v>0</v>
      </c>
      <c r="T23" s="49">
        <v>0</v>
      </c>
      <c r="U23" s="48">
        <v>0</v>
      </c>
      <c r="V23" s="49">
        <v>0</v>
      </c>
      <c r="W23" s="48">
        <v>0</v>
      </c>
      <c r="X23" s="49">
        <v>0</v>
      </c>
      <c r="Y23" s="48">
        <v>0</v>
      </c>
      <c r="Z23" s="49">
        <v>0</v>
      </c>
      <c r="AA23" s="48">
        <v>0</v>
      </c>
      <c r="AB23" s="49">
        <v>0</v>
      </c>
      <c r="AC23" s="48">
        <v>0</v>
      </c>
      <c r="AD23" s="49">
        <v>0</v>
      </c>
      <c r="AE23" s="48">
        <v>0</v>
      </c>
      <c r="AF23" s="49">
        <v>0</v>
      </c>
      <c r="AG23" s="48">
        <v>0</v>
      </c>
      <c r="AH23" s="49">
        <v>0</v>
      </c>
      <c r="AI23" s="50">
        <v>0</v>
      </c>
      <c r="AK23" s="47">
        <v>0</v>
      </c>
      <c r="AL23" s="48">
        <v>0</v>
      </c>
      <c r="AM23" s="49">
        <v>0</v>
      </c>
      <c r="AN23" s="48">
        <v>0</v>
      </c>
      <c r="AO23" s="49">
        <v>0</v>
      </c>
      <c r="AP23" s="48">
        <v>0</v>
      </c>
      <c r="AQ23" s="49">
        <v>0</v>
      </c>
      <c r="AR23" s="48">
        <v>0</v>
      </c>
      <c r="AS23" s="49">
        <v>0</v>
      </c>
      <c r="AT23" s="48">
        <v>0</v>
      </c>
      <c r="AU23" s="49">
        <v>0</v>
      </c>
      <c r="AV23" s="48">
        <v>0</v>
      </c>
      <c r="AW23" s="49">
        <v>0</v>
      </c>
      <c r="AX23" s="48">
        <v>0</v>
      </c>
      <c r="AY23" s="49">
        <v>0</v>
      </c>
      <c r="AZ23" s="48">
        <v>0</v>
      </c>
      <c r="BA23" s="49">
        <v>0</v>
      </c>
      <c r="BB23" s="48">
        <v>0</v>
      </c>
      <c r="BC23" s="49">
        <v>0</v>
      </c>
      <c r="BD23" s="48">
        <v>0</v>
      </c>
      <c r="BE23" s="49">
        <v>0</v>
      </c>
      <c r="BF23" s="48">
        <v>0</v>
      </c>
      <c r="BG23" s="49">
        <v>0</v>
      </c>
      <c r="BH23" s="48">
        <v>0</v>
      </c>
      <c r="BI23" s="49">
        <v>0</v>
      </c>
      <c r="BJ23" s="48">
        <v>0</v>
      </c>
      <c r="BK23" s="49">
        <v>0</v>
      </c>
      <c r="BL23" s="48">
        <v>0</v>
      </c>
      <c r="BM23" s="49">
        <v>0</v>
      </c>
      <c r="BN23" s="50">
        <v>0</v>
      </c>
      <c r="BO23" s="12"/>
    </row>
    <row r="24" spans="2:67" ht="23.15" customHeight="1">
      <c r="B24" s="2"/>
      <c r="C24" s="36" t="s">
        <v>33</v>
      </c>
      <c r="BO24" s="12"/>
    </row>
    <row r="25" spans="2:67">
      <c r="B25" s="2"/>
      <c r="C25" s="15">
        <f>C21+1</f>
        <v>15</v>
      </c>
      <c r="D25" s="37" t="s">
        <v>8</v>
      </c>
      <c r="E25" s="12"/>
      <c r="F25" s="16">
        <v>0</v>
      </c>
      <c r="G25" s="17">
        <v>0</v>
      </c>
      <c r="H25" s="18">
        <v>0</v>
      </c>
      <c r="I25" s="17">
        <v>0</v>
      </c>
      <c r="J25" s="18">
        <v>0</v>
      </c>
      <c r="K25" s="17">
        <v>0</v>
      </c>
      <c r="L25" s="18">
        <v>0</v>
      </c>
      <c r="M25" s="17">
        <v>0</v>
      </c>
      <c r="N25" s="18">
        <v>0</v>
      </c>
      <c r="O25" s="17">
        <v>0</v>
      </c>
      <c r="P25" s="18">
        <v>0</v>
      </c>
      <c r="Q25" s="17">
        <v>0</v>
      </c>
      <c r="R25" s="18">
        <v>0</v>
      </c>
      <c r="S25" s="17">
        <v>0</v>
      </c>
      <c r="T25" s="18">
        <v>0</v>
      </c>
      <c r="U25" s="17">
        <v>0</v>
      </c>
      <c r="V25" s="18">
        <v>0</v>
      </c>
      <c r="W25" s="17">
        <v>0</v>
      </c>
      <c r="X25" s="18">
        <v>0</v>
      </c>
      <c r="Y25" s="17">
        <v>0</v>
      </c>
      <c r="Z25" s="18">
        <v>0</v>
      </c>
      <c r="AA25" s="17">
        <v>0</v>
      </c>
      <c r="AB25" s="18">
        <v>0</v>
      </c>
      <c r="AC25" s="17">
        <v>0</v>
      </c>
      <c r="AD25" s="18">
        <v>0</v>
      </c>
      <c r="AE25" s="17">
        <v>0</v>
      </c>
      <c r="AF25" s="18">
        <v>0</v>
      </c>
      <c r="AG25" s="17">
        <v>0</v>
      </c>
      <c r="AH25" s="18">
        <v>0</v>
      </c>
      <c r="AI25" s="42">
        <v>0</v>
      </c>
      <c r="AK25" s="16">
        <v>0</v>
      </c>
      <c r="AL25" s="17">
        <v>0</v>
      </c>
      <c r="AM25" s="18">
        <v>0</v>
      </c>
      <c r="AN25" s="17">
        <v>0</v>
      </c>
      <c r="AO25" s="18">
        <v>0</v>
      </c>
      <c r="AP25" s="17">
        <v>0</v>
      </c>
      <c r="AQ25" s="18">
        <v>0</v>
      </c>
      <c r="AR25" s="17">
        <v>0</v>
      </c>
      <c r="AS25" s="18">
        <v>0</v>
      </c>
      <c r="AT25" s="17">
        <v>0</v>
      </c>
      <c r="AU25" s="18">
        <v>0</v>
      </c>
      <c r="AV25" s="17">
        <v>0</v>
      </c>
      <c r="AW25" s="18">
        <v>0</v>
      </c>
      <c r="AX25" s="17">
        <v>0</v>
      </c>
      <c r="AY25" s="18">
        <v>0</v>
      </c>
      <c r="AZ25" s="17">
        <v>0</v>
      </c>
      <c r="BA25" s="18">
        <v>0</v>
      </c>
      <c r="BB25" s="17">
        <v>0</v>
      </c>
      <c r="BC25" s="18">
        <v>0</v>
      </c>
      <c r="BD25" s="17">
        <v>0</v>
      </c>
      <c r="BE25" s="18">
        <v>0</v>
      </c>
      <c r="BF25" s="17">
        <v>0</v>
      </c>
      <c r="BG25" s="18">
        <v>0</v>
      </c>
      <c r="BH25" s="17">
        <v>0</v>
      </c>
      <c r="BI25" s="18">
        <v>0</v>
      </c>
      <c r="BJ25" s="17">
        <v>0</v>
      </c>
      <c r="BK25" s="18">
        <v>0</v>
      </c>
      <c r="BL25" s="17">
        <v>0</v>
      </c>
      <c r="BM25" s="18">
        <v>0</v>
      </c>
      <c r="BN25" s="42">
        <v>0</v>
      </c>
      <c r="BO25" s="12"/>
    </row>
    <row r="26" spans="2:67">
      <c r="B26" s="2"/>
      <c r="C26" s="34">
        <f t="shared" si="2"/>
        <v>16</v>
      </c>
      <c r="D26" s="38" t="s">
        <v>32</v>
      </c>
      <c r="E26" s="12"/>
      <c r="F26" s="43">
        <v>0</v>
      </c>
      <c r="G26" s="44">
        <v>0</v>
      </c>
      <c r="H26" s="45">
        <v>0</v>
      </c>
      <c r="I26" s="44">
        <v>0</v>
      </c>
      <c r="J26" s="45">
        <v>0</v>
      </c>
      <c r="K26" s="44">
        <v>0</v>
      </c>
      <c r="L26" s="45">
        <v>0</v>
      </c>
      <c r="M26" s="44">
        <v>0</v>
      </c>
      <c r="N26" s="45">
        <v>0</v>
      </c>
      <c r="O26" s="44">
        <v>0</v>
      </c>
      <c r="P26" s="45">
        <v>0</v>
      </c>
      <c r="Q26" s="44">
        <v>0</v>
      </c>
      <c r="R26" s="45">
        <v>0</v>
      </c>
      <c r="S26" s="44">
        <v>0</v>
      </c>
      <c r="T26" s="45">
        <v>0</v>
      </c>
      <c r="U26" s="44">
        <v>0</v>
      </c>
      <c r="V26" s="45">
        <v>0</v>
      </c>
      <c r="W26" s="44">
        <v>0</v>
      </c>
      <c r="X26" s="45">
        <v>0</v>
      </c>
      <c r="Y26" s="44">
        <v>0</v>
      </c>
      <c r="Z26" s="45">
        <v>0</v>
      </c>
      <c r="AA26" s="44">
        <v>0</v>
      </c>
      <c r="AB26" s="45">
        <v>0</v>
      </c>
      <c r="AC26" s="44">
        <v>0</v>
      </c>
      <c r="AD26" s="45">
        <v>0</v>
      </c>
      <c r="AE26" s="44">
        <v>0</v>
      </c>
      <c r="AF26" s="45">
        <v>0</v>
      </c>
      <c r="AG26" s="44">
        <v>0</v>
      </c>
      <c r="AH26" s="45">
        <v>0</v>
      </c>
      <c r="AI26" s="46">
        <v>0</v>
      </c>
      <c r="AK26" s="43">
        <v>0</v>
      </c>
      <c r="AL26" s="44">
        <v>0</v>
      </c>
      <c r="AM26" s="45">
        <v>0</v>
      </c>
      <c r="AN26" s="44">
        <v>0</v>
      </c>
      <c r="AO26" s="45">
        <v>0</v>
      </c>
      <c r="AP26" s="44">
        <v>0</v>
      </c>
      <c r="AQ26" s="45">
        <v>0</v>
      </c>
      <c r="AR26" s="44">
        <v>0</v>
      </c>
      <c r="AS26" s="45">
        <v>0</v>
      </c>
      <c r="AT26" s="44">
        <v>0</v>
      </c>
      <c r="AU26" s="45">
        <v>0</v>
      </c>
      <c r="AV26" s="44">
        <v>0</v>
      </c>
      <c r="AW26" s="45">
        <v>0</v>
      </c>
      <c r="AX26" s="44">
        <v>0</v>
      </c>
      <c r="AY26" s="45">
        <v>0</v>
      </c>
      <c r="AZ26" s="44">
        <v>0</v>
      </c>
      <c r="BA26" s="45">
        <v>0</v>
      </c>
      <c r="BB26" s="44">
        <v>0</v>
      </c>
      <c r="BC26" s="45">
        <v>0</v>
      </c>
      <c r="BD26" s="44">
        <v>0</v>
      </c>
      <c r="BE26" s="45">
        <v>0</v>
      </c>
      <c r="BF26" s="44">
        <v>0</v>
      </c>
      <c r="BG26" s="45">
        <v>0</v>
      </c>
      <c r="BH26" s="44">
        <v>0</v>
      </c>
      <c r="BI26" s="45">
        <v>0</v>
      </c>
      <c r="BJ26" s="44">
        <v>0</v>
      </c>
      <c r="BK26" s="45">
        <v>0</v>
      </c>
      <c r="BL26" s="44">
        <v>0</v>
      </c>
      <c r="BM26" s="45">
        <v>0</v>
      </c>
      <c r="BN26" s="46">
        <v>0</v>
      </c>
      <c r="BO26" s="12"/>
    </row>
    <row r="27" spans="2:67">
      <c r="B27" s="2"/>
      <c r="C27" s="19">
        <f t="shared" si="2"/>
        <v>17</v>
      </c>
      <c r="D27" s="39" t="s">
        <v>9</v>
      </c>
      <c r="E27" s="12"/>
      <c r="F27" s="20">
        <v>0</v>
      </c>
      <c r="G27" s="21">
        <v>0</v>
      </c>
      <c r="H27" s="22">
        <v>0</v>
      </c>
      <c r="I27" s="21">
        <v>0</v>
      </c>
      <c r="J27" s="22">
        <v>0</v>
      </c>
      <c r="K27" s="21">
        <v>0</v>
      </c>
      <c r="L27" s="22">
        <v>0</v>
      </c>
      <c r="M27" s="21">
        <v>0</v>
      </c>
      <c r="N27" s="22">
        <v>0</v>
      </c>
      <c r="O27" s="21">
        <v>0</v>
      </c>
      <c r="P27" s="22">
        <v>0</v>
      </c>
      <c r="Q27" s="21">
        <v>0</v>
      </c>
      <c r="R27" s="22">
        <v>0</v>
      </c>
      <c r="S27" s="21">
        <v>0</v>
      </c>
      <c r="T27" s="22">
        <v>0</v>
      </c>
      <c r="U27" s="21">
        <v>0</v>
      </c>
      <c r="V27" s="22">
        <v>0</v>
      </c>
      <c r="W27" s="21">
        <v>0</v>
      </c>
      <c r="X27" s="22">
        <v>0</v>
      </c>
      <c r="Y27" s="21">
        <v>0</v>
      </c>
      <c r="Z27" s="22">
        <v>0</v>
      </c>
      <c r="AA27" s="21">
        <v>0</v>
      </c>
      <c r="AB27" s="22">
        <v>0</v>
      </c>
      <c r="AC27" s="21">
        <v>0</v>
      </c>
      <c r="AD27" s="22">
        <v>0</v>
      </c>
      <c r="AE27" s="21">
        <v>0</v>
      </c>
      <c r="AF27" s="22">
        <v>0</v>
      </c>
      <c r="AG27" s="21">
        <v>0</v>
      </c>
      <c r="AH27" s="22">
        <v>0</v>
      </c>
      <c r="AI27" s="23">
        <v>0</v>
      </c>
      <c r="AK27" s="20">
        <v>0</v>
      </c>
      <c r="AL27" s="21">
        <v>0</v>
      </c>
      <c r="AM27" s="22">
        <v>0</v>
      </c>
      <c r="AN27" s="21">
        <v>0</v>
      </c>
      <c r="AO27" s="22">
        <v>0</v>
      </c>
      <c r="AP27" s="21">
        <v>0</v>
      </c>
      <c r="AQ27" s="22">
        <v>0</v>
      </c>
      <c r="AR27" s="21">
        <v>0</v>
      </c>
      <c r="AS27" s="22">
        <v>0</v>
      </c>
      <c r="AT27" s="21">
        <v>0</v>
      </c>
      <c r="AU27" s="22">
        <v>0</v>
      </c>
      <c r="AV27" s="21">
        <v>0</v>
      </c>
      <c r="AW27" s="22">
        <v>0</v>
      </c>
      <c r="AX27" s="21">
        <v>0</v>
      </c>
      <c r="AY27" s="22">
        <v>0</v>
      </c>
      <c r="AZ27" s="21">
        <v>0</v>
      </c>
      <c r="BA27" s="22">
        <v>0</v>
      </c>
      <c r="BB27" s="21">
        <v>0</v>
      </c>
      <c r="BC27" s="22">
        <v>0</v>
      </c>
      <c r="BD27" s="21">
        <v>0</v>
      </c>
      <c r="BE27" s="22">
        <v>0</v>
      </c>
      <c r="BF27" s="21">
        <v>0</v>
      </c>
      <c r="BG27" s="22">
        <v>0</v>
      </c>
      <c r="BH27" s="21">
        <v>0</v>
      </c>
      <c r="BI27" s="22">
        <v>0</v>
      </c>
      <c r="BJ27" s="21">
        <v>0</v>
      </c>
      <c r="BK27" s="22">
        <v>0</v>
      </c>
      <c r="BL27" s="21">
        <v>0</v>
      </c>
      <c r="BM27" s="22">
        <v>0</v>
      </c>
      <c r="BN27" s="23">
        <v>0</v>
      </c>
      <c r="BO27" s="12"/>
    </row>
    <row r="28" spans="2:67">
      <c r="B28" s="2"/>
      <c r="C28" s="40">
        <f t="shared" si="2"/>
        <v>18</v>
      </c>
      <c r="D28" s="41" t="s">
        <v>10</v>
      </c>
      <c r="E28" s="12"/>
      <c r="F28" s="47">
        <v>0</v>
      </c>
      <c r="G28" s="48">
        <v>0</v>
      </c>
      <c r="H28" s="49">
        <v>0</v>
      </c>
      <c r="I28" s="48">
        <v>0</v>
      </c>
      <c r="J28" s="49">
        <v>0</v>
      </c>
      <c r="K28" s="48">
        <v>0</v>
      </c>
      <c r="L28" s="49">
        <v>0</v>
      </c>
      <c r="M28" s="48">
        <v>0</v>
      </c>
      <c r="N28" s="49">
        <v>0</v>
      </c>
      <c r="O28" s="48">
        <v>0</v>
      </c>
      <c r="P28" s="49">
        <v>0</v>
      </c>
      <c r="Q28" s="48">
        <v>0</v>
      </c>
      <c r="R28" s="49">
        <v>0</v>
      </c>
      <c r="S28" s="48">
        <v>0</v>
      </c>
      <c r="T28" s="49">
        <v>0</v>
      </c>
      <c r="U28" s="48">
        <v>0</v>
      </c>
      <c r="V28" s="49">
        <v>0</v>
      </c>
      <c r="W28" s="48">
        <v>0</v>
      </c>
      <c r="X28" s="49">
        <v>0</v>
      </c>
      <c r="Y28" s="48">
        <v>0</v>
      </c>
      <c r="Z28" s="49">
        <v>0</v>
      </c>
      <c r="AA28" s="48">
        <v>0</v>
      </c>
      <c r="AB28" s="49">
        <v>0</v>
      </c>
      <c r="AC28" s="48">
        <v>0</v>
      </c>
      <c r="AD28" s="49">
        <v>0</v>
      </c>
      <c r="AE28" s="48">
        <v>0</v>
      </c>
      <c r="AF28" s="49">
        <v>0</v>
      </c>
      <c r="AG28" s="48">
        <v>0</v>
      </c>
      <c r="AH28" s="49">
        <v>0</v>
      </c>
      <c r="AI28" s="50">
        <v>0</v>
      </c>
      <c r="AK28" s="47">
        <v>0</v>
      </c>
      <c r="AL28" s="48">
        <v>0</v>
      </c>
      <c r="AM28" s="49">
        <v>0</v>
      </c>
      <c r="AN28" s="48">
        <v>0</v>
      </c>
      <c r="AO28" s="49">
        <v>0</v>
      </c>
      <c r="AP28" s="48">
        <v>0</v>
      </c>
      <c r="AQ28" s="49">
        <v>0</v>
      </c>
      <c r="AR28" s="48">
        <v>0</v>
      </c>
      <c r="AS28" s="49">
        <v>0</v>
      </c>
      <c r="AT28" s="48">
        <v>0</v>
      </c>
      <c r="AU28" s="49">
        <v>0</v>
      </c>
      <c r="AV28" s="48">
        <v>0</v>
      </c>
      <c r="AW28" s="49">
        <v>0</v>
      </c>
      <c r="AX28" s="48">
        <v>0</v>
      </c>
      <c r="AY28" s="49">
        <v>0</v>
      </c>
      <c r="AZ28" s="48">
        <v>0</v>
      </c>
      <c r="BA28" s="49">
        <v>0</v>
      </c>
      <c r="BB28" s="48">
        <v>0</v>
      </c>
      <c r="BC28" s="49">
        <v>0</v>
      </c>
      <c r="BD28" s="48">
        <v>0</v>
      </c>
      <c r="BE28" s="49">
        <v>0</v>
      </c>
      <c r="BF28" s="48">
        <v>0</v>
      </c>
      <c r="BG28" s="49">
        <v>0</v>
      </c>
      <c r="BH28" s="48">
        <v>0</v>
      </c>
      <c r="BI28" s="49">
        <v>0</v>
      </c>
      <c r="BJ28" s="48">
        <v>0</v>
      </c>
      <c r="BK28" s="49">
        <v>0</v>
      </c>
      <c r="BL28" s="48">
        <v>0</v>
      </c>
      <c r="BM28" s="49">
        <v>0</v>
      </c>
      <c r="BN28" s="50">
        <v>0</v>
      </c>
      <c r="BO28" s="12"/>
    </row>
    <row r="29" spans="2:67" ht="23.15" customHeight="1">
      <c r="B29" s="2"/>
      <c r="C29" s="36" t="s">
        <v>14</v>
      </c>
      <c r="BO29" s="12"/>
    </row>
    <row r="30" spans="2:67">
      <c r="B30" s="2"/>
      <c r="C30" s="15">
        <f>C28+1</f>
        <v>19</v>
      </c>
      <c r="D30" s="37" t="s">
        <v>5</v>
      </c>
      <c r="E30" s="12"/>
      <c r="F30" s="16">
        <v>0</v>
      </c>
      <c r="G30" s="17">
        <v>0</v>
      </c>
      <c r="H30" s="18">
        <v>0</v>
      </c>
      <c r="I30" s="17">
        <v>0</v>
      </c>
      <c r="J30" s="18">
        <v>2</v>
      </c>
      <c r="K30" s="17">
        <v>2</v>
      </c>
      <c r="L30" s="18">
        <v>2</v>
      </c>
      <c r="M30" s="17">
        <v>2</v>
      </c>
      <c r="N30" s="18">
        <v>2</v>
      </c>
      <c r="O30" s="17">
        <v>2</v>
      </c>
      <c r="P30" s="18">
        <v>2</v>
      </c>
      <c r="Q30" s="17">
        <v>2</v>
      </c>
      <c r="R30" s="18">
        <v>2</v>
      </c>
      <c r="S30" s="17">
        <v>2</v>
      </c>
      <c r="T30" s="18">
        <v>1</v>
      </c>
      <c r="U30" s="17">
        <v>1</v>
      </c>
      <c r="V30" s="18">
        <v>1</v>
      </c>
      <c r="W30" s="17">
        <v>1</v>
      </c>
      <c r="X30" s="18">
        <v>1</v>
      </c>
      <c r="Y30" s="17">
        <v>1</v>
      </c>
      <c r="Z30" s="18">
        <v>0</v>
      </c>
      <c r="AA30" s="17">
        <v>0</v>
      </c>
      <c r="AB30" s="18">
        <v>0</v>
      </c>
      <c r="AC30" s="17">
        <v>0</v>
      </c>
      <c r="AD30" s="18">
        <v>0</v>
      </c>
      <c r="AE30" s="17">
        <v>0</v>
      </c>
      <c r="AF30" s="18">
        <v>0</v>
      </c>
      <c r="AG30" s="17">
        <v>0</v>
      </c>
      <c r="AH30" s="18">
        <v>0</v>
      </c>
      <c r="AI30" s="42">
        <v>0</v>
      </c>
      <c r="AK30" s="16">
        <v>0</v>
      </c>
      <c r="AL30" s="17">
        <v>0</v>
      </c>
      <c r="AM30" s="18">
        <v>0</v>
      </c>
      <c r="AN30" s="17">
        <v>0</v>
      </c>
      <c r="AO30" s="18">
        <v>23657</v>
      </c>
      <c r="AP30" s="17">
        <v>23424</v>
      </c>
      <c r="AQ30" s="18">
        <v>23424</v>
      </c>
      <c r="AR30" s="17">
        <v>23424</v>
      </c>
      <c r="AS30" s="18">
        <v>23424</v>
      </c>
      <c r="AT30" s="17">
        <v>23424</v>
      </c>
      <c r="AU30" s="18">
        <v>23424</v>
      </c>
      <c r="AV30" s="17">
        <v>23414</v>
      </c>
      <c r="AW30" s="18">
        <v>23414</v>
      </c>
      <c r="AX30" s="17">
        <v>23414</v>
      </c>
      <c r="AY30" s="18">
        <v>21741</v>
      </c>
      <c r="AZ30" s="17">
        <v>21666</v>
      </c>
      <c r="BA30" s="18">
        <v>21666</v>
      </c>
      <c r="BB30" s="17">
        <v>21418</v>
      </c>
      <c r="BC30" s="18">
        <v>21418</v>
      </c>
      <c r="BD30" s="17">
        <v>21389</v>
      </c>
      <c r="BE30" s="18">
        <v>7560</v>
      </c>
      <c r="BF30" s="17">
        <v>7560</v>
      </c>
      <c r="BG30" s="18">
        <v>7560</v>
      </c>
      <c r="BH30" s="17">
        <v>7560</v>
      </c>
      <c r="BI30" s="18">
        <v>0</v>
      </c>
      <c r="BJ30" s="17">
        <v>0</v>
      </c>
      <c r="BK30" s="18">
        <v>0</v>
      </c>
      <c r="BL30" s="17">
        <v>0</v>
      </c>
      <c r="BM30" s="18">
        <v>0</v>
      </c>
      <c r="BN30" s="42">
        <v>0</v>
      </c>
      <c r="BO30" s="12"/>
    </row>
    <row r="31" spans="2:67">
      <c r="B31" s="2"/>
      <c r="C31" s="34">
        <f t="shared" si="2"/>
        <v>20</v>
      </c>
      <c r="D31" s="38" t="s">
        <v>15</v>
      </c>
      <c r="E31" s="12"/>
      <c r="F31" s="43">
        <v>0</v>
      </c>
      <c r="G31" s="44">
        <v>0</v>
      </c>
      <c r="H31" s="45">
        <v>0</v>
      </c>
      <c r="I31" s="44">
        <v>0</v>
      </c>
      <c r="J31" s="45">
        <v>2</v>
      </c>
      <c r="K31" s="44">
        <v>2</v>
      </c>
      <c r="L31" s="45">
        <v>2</v>
      </c>
      <c r="M31" s="44">
        <v>2</v>
      </c>
      <c r="N31" s="45">
        <v>2</v>
      </c>
      <c r="O31" s="44">
        <v>2</v>
      </c>
      <c r="P31" s="45">
        <v>2</v>
      </c>
      <c r="Q31" s="44">
        <v>2</v>
      </c>
      <c r="R31" s="45">
        <v>2</v>
      </c>
      <c r="S31" s="44">
        <v>2</v>
      </c>
      <c r="T31" s="45">
        <v>2</v>
      </c>
      <c r="U31" s="44">
        <v>2</v>
      </c>
      <c r="V31" s="45">
        <v>2</v>
      </c>
      <c r="W31" s="44">
        <v>2</v>
      </c>
      <c r="X31" s="45">
        <v>2</v>
      </c>
      <c r="Y31" s="44">
        <v>2</v>
      </c>
      <c r="Z31" s="45">
        <v>2</v>
      </c>
      <c r="AA31" s="44">
        <v>2</v>
      </c>
      <c r="AB31" s="45">
        <v>2</v>
      </c>
      <c r="AC31" s="44">
        <v>0</v>
      </c>
      <c r="AD31" s="45">
        <v>0</v>
      </c>
      <c r="AE31" s="44">
        <v>0</v>
      </c>
      <c r="AF31" s="45">
        <v>0</v>
      </c>
      <c r="AG31" s="44">
        <v>0</v>
      </c>
      <c r="AH31" s="45">
        <v>0</v>
      </c>
      <c r="AI31" s="46">
        <v>0</v>
      </c>
      <c r="AK31" s="43">
        <v>0</v>
      </c>
      <c r="AL31" s="44">
        <v>0</v>
      </c>
      <c r="AM31" s="45">
        <v>0</v>
      </c>
      <c r="AN31" s="44">
        <v>0</v>
      </c>
      <c r="AO31" s="45">
        <v>3088</v>
      </c>
      <c r="AP31" s="44">
        <v>3088</v>
      </c>
      <c r="AQ31" s="45">
        <v>3088</v>
      </c>
      <c r="AR31" s="44">
        <v>3088</v>
      </c>
      <c r="AS31" s="45">
        <v>3088</v>
      </c>
      <c r="AT31" s="44">
        <v>3088</v>
      </c>
      <c r="AU31" s="45">
        <v>3088</v>
      </c>
      <c r="AV31" s="44">
        <v>3088</v>
      </c>
      <c r="AW31" s="45">
        <v>3088</v>
      </c>
      <c r="AX31" s="44">
        <v>3088</v>
      </c>
      <c r="AY31" s="45">
        <v>3088</v>
      </c>
      <c r="AZ31" s="44">
        <v>3088</v>
      </c>
      <c r="BA31" s="45">
        <v>3088</v>
      </c>
      <c r="BB31" s="44">
        <v>3088</v>
      </c>
      <c r="BC31" s="45">
        <v>3088</v>
      </c>
      <c r="BD31" s="44">
        <v>3088</v>
      </c>
      <c r="BE31" s="45">
        <v>3088</v>
      </c>
      <c r="BF31" s="44">
        <v>3088</v>
      </c>
      <c r="BG31" s="45">
        <v>3088</v>
      </c>
      <c r="BH31" s="44">
        <v>0</v>
      </c>
      <c r="BI31" s="45">
        <v>0</v>
      </c>
      <c r="BJ31" s="44">
        <v>0</v>
      </c>
      <c r="BK31" s="45">
        <v>0</v>
      </c>
      <c r="BL31" s="44">
        <v>0</v>
      </c>
      <c r="BM31" s="45">
        <v>0</v>
      </c>
      <c r="BN31" s="46">
        <v>0</v>
      </c>
      <c r="BO31" s="12"/>
    </row>
    <row r="32" spans="2:67">
      <c r="B32" s="2"/>
      <c r="C32" s="19">
        <f t="shared" si="2"/>
        <v>21</v>
      </c>
      <c r="D32" s="39" t="s">
        <v>6</v>
      </c>
      <c r="E32" s="12"/>
      <c r="F32" s="20">
        <v>0</v>
      </c>
      <c r="G32" s="21">
        <v>0</v>
      </c>
      <c r="H32" s="22">
        <v>0</v>
      </c>
      <c r="I32" s="21">
        <v>0</v>
      </c>
      <c r="J32" s="22">
        <v>0</v>
      </c>
      <c r="K32" s="21">
        <v>0</v>
      </c>
      <c r="L32" s="22">
        <v>0</v>
      </c>
      <c r="M32" s="21">
        <v>0</v>
      </c>
      <c r="N32" s="22">
        <v>0</v>
      </c>
      <c r="O32" s="21">
        <v>0</v>
      </c>
      <c r="P32" s="22">
        <v>0</v>
      </c>
      <c r="Q32" s="21">
        <v>0</v>
      </c>
      <c r="R32" s="22">
        <v>0</v>
      </c>
      <c r="S32" s="21">
        <v>0</v>
      </c>
      <c r="T32" s="22">
        <v>0</v>
      </c>
      <c r="U32" s="21">
        <v>0</v>
      </c>
      <c r="V32" s="22">
        <v>0</v>
      </c>
      <c r="W32" s="21">
        <v>0</v>
      </c>
      <c r="X32" s="22">
        <v>0</v>
      </c>
      <c r="Y32" s="21">
        <v>0</v>
      </c>
      <c r="Z32" s="22">
        <v>0</v>
      </c>
      <c r="AA32" s="21">
        <v>0</v>
      </c>
      <c r="AB32" s="22">
        <v>0</v>
      </c>
      <c r="AC32" s="21">
        <v>0</v>
      </c>
      <c r="AD32" s="22">
        <v>0</v>
      </c>
      <c r="AE32" s="21">
        <v>0</v>
      </c>
      <c r="AF32" s="22">
        <v>0</v>
      </c>
      <c r="AG32" s="21">
        <v>0</v>
      </c>
      <c r="AH32" s="22">
        <v>0</v>
      </c>
      <c r="AI32" s="23">
        <v>0</v>
      </c>
      <c r="AK32" s="20">
        <v>0</v>
      </c>
      <c r="AL32" s="21">
        <v>0</v>
      </c>
      <c r="AM32" s="22">
        <v>0</v>
      </c>
      <c r="AN32" s="21">
        <v>0</v>
      </c>
      <c r="AO32" s="22">
        <v>0</v>
      </c>
      <c r="AP32" s="21">
        <v>0</v>
      </c>
      <c r="AQ32" s="22">
        <v>0</v>
      </c>
      <c r="AR32" s="21">
        <v>0</v>
      </c>
      <c r="AS32" s="22">
        <v>0</v>
      </c>
      <c r="AT32" s="21">
        <v>0</v>
      </c>
      <c r="AU32" s="22">
        <v>0</v>
      </c>
      <c r="AV32" s="21">
        <v>0</v>
      </c>
      <c r="AW32" s="22">
        <v>0</v>
      </c>
      <c r="AX32" s="21">
        <v>0</v>
      </c>
      <c r="AY32" s="22">
        <v>0</v>
      </c>
      <c r="AZ32" s="21">
        <v>0</v>
      </c>
      <c r="BA32" s="22">
        <v>0</v>
      </c>
      <c r="BB32" s="21">
        <v>0</v>
      </c>
      <c r="BC32" s="22">
        <v>0</v>
      </c>
      <c r="BD32" s="21">
        <v>0</v>
      </c>
      <c r="BE32" s="22">
        <v>0</v>
      </c>
      <c r="BF32" s="21">
        <v>0</v>
      </c>
      <c r="BG32" s="22">
        <v>0</v>
      </c>
      <c r="BH32" s="21">
        <v>0</v>
      </c>
      <c r="BI32" s="22">
        <v>0</v>
      </c>
      <c r="BJ32" s="21">
        <v>0</v>
      </c>
      <c r="BK32" s="22">
        <v>0</v>
      </c>
      <c r="BL32" s="21">
        <v>0</v>
      </c>
      <c r="BM32" s="22">
        <v>0</v>
      </c>
      <c r="BN32" s="23">
        <v>0</v>
      </c>
      <c r="BO32" s="12"/>
    </row>
    <row r="33" spans="2:67">
      <c r="B33" s="2"/>
      <c r="C33" s="34">
        <f t="shared" si="2"/>
        <v>22</v>
      </c>
      <c r="D33" s="38" t="s">
        <v>16</v>
      </c>
      <c r="E33" s="12"/>
      <c r="F33" s="43">
        <v>0</v>
      </c>
      <c r="G33" s="44">
        <v>0</v>
      </c>
      <c r="H33" s="45">
        <v>0</v>
      </c>
      <c r="I33" s="44">
        <v>0</v>
      </c>
      <c r="J33" s="45">
        <v>0</v>
      </c>
      <c r="K33" s="44">
        <v>0</v>
      </c>
      <c r="L33" s="45">
        <v>0</v>
      </c>
      <c r="M33" s="44">
        <v>0</v>
      </c>
      <c r="N33" s="45">
        <v>0</v>
      </c>
      <c r="O33" s="44">
        <v>0</v>
      </c>
      <c r="P33" s="45">
        <v>0</v>
      </c>
      <c r="Q33" s="44">
        <v>0</v>
      </c>
      <c r="R33" s="45">
        <v>0</v>
      </c>
      <c r="S33" s="44">
        <v>0</v>
      </c>
      <c r="T33" s="45">
        <v>0</v>
      </c>
      <c r="U33" s="44">
        <v>0</v>
      </c>
      <c r="V33" s="45">
        <v>0</v>
      </c>
      <c r="W33" s="44">
        <v>0</v>
      </c>
      <c r="X33" s="45">
        <v>0</v>
      </c>
      <c r="Y33" s="44">
        <v>0</v>
      </c>
      <c r="Z33" s="45">
        <v>0</v>
      </c>
      <c r="AA33" s="44">
        <v>0</v>
      </c>
      <c r="AB33" s="45">
        <v>0</v>
      </c>
      <c r="AC33" s="44">
        <v>0</v>
      </c>
      <c r="AD33" s="45">
        <v>0</v>
      </c>
      <c r="AE33" s="44">
        <v>0</v>
      </c>
      <c r="AF33" s="45">
        <v>0</v>
      </c>
      <c r="AG33" s="44">
        <v>0</v>
      </c>
      <c r="AH33" s="45">
        <v>0</v>
      </c>
      <c r="AI33" s="46">
        <v>0</v>
      </c>
      <c r="AK33" s="43">
        <v>0</v>
      </c>
      <c r="AL33" s="44">
        <v>0</v>
      </c>
      <c r="AM33" s="45">
        <v>0</v>
      </c>
      <c r="AN33" s="44">
        <v>0</v>
      </c>
      <c r="AO33" s="45">
        <v>0</v>
      </c>
      <c r="AP33" s="44">
        <v>0</v>
      </c>
      <c r="AQ33" s="45">
        <v>0</v>
      </c>
      <c r="AR33" s="44">
        <v>0</v>
      </c>
      <c r="AS33" s="45">
        <v>0</v>
      </c>
      <c r="AT33" s="44">
        <v>0</v>
      </c>
      <c r="AU33" s="45">
        <v>0</v>
      </c>
      <c r="AV33" s="44">
        <v>0</v>
      </c>
      <c r="AW33" s="45">
        <v>0</v>
      </c>
      <c r="AX33" s="44">
        <v>0</v>
      </c>
      <c r="AY33" s="45">
        <v>0</v>
      </c>
      <c r="AZ33" s="44">
        <v>0</v>
      </c>
      <c r="BA33" s="45">
        <v>0</v>
      </c>
      <c r="BB33" s="44">
        <v>0</v>
      </c>
      <c r="BC33" s="45">
        <v>0</v>
      </c>
      <c r="BD33" s="44">
        <v>0</v>
      </c>
      <c r="BE33" s="45">
        <v>0</v>
      </c>
      <c r="BF33" s="44">
        <v>0</v>
      </c>
      <c r="BG33" s="45">
        <v>0</v>
      </c>
      <c r="BH33" s="44">
        <v>0</v>
      </c>
      <c r="BI33" s="45">
        <v>0</v>
      </c>
      <c r="BJ33" s="44">
        <v>0</v>
      </c>
      <c r="BK33" s="45">
        <v>0</v>
      </c>
      <c r="BL33" s="44">
        <v>0</v>
      </c>
      <c r="BM33" s="45">
        <v>0</v>
      </c>
      <c r="BN33" s="46">
        <v>0</v>
      </c>
      <c r="BO33" s="12"/>
    </row>
    <row r="34" spans="2:67">
      <c r="B34" s="2"/>
      <c r="C34" s="24">
        <f t="shared" si="2"/>
        <v>23</v>
      </c>
      <c r="D34" s="52" t="s">
        <v>7</v>
      </c>
      <c r="E34" s="12"/>
      <c r="F34" s="25">
        <v>0</v>
      </c>
      <c r="G34" s="26">
        <v>0</v>
      </c>
      <c r="H34" s="27">
        <v>0</v>
      </c>
      <c r="I34" s="26">
        <v>0</v>
      </c>
      <c r="J34" s="27">
        <v>0</v>
      </c>
      <c r="K34" s="26">
        <v>0</v>
      </c>
      <c r="L34" s="27">
        <v>0</v>
      </c>
      <c r="M34" s="26">
        <v>0</v>
      </c>
      <c r="N34" s="27">
        <v>0</v>
      </c>
      <c r="O34" s="26">
        <v>0</v>
      </c>
      <c r="P34" s="27">
        <v>0</v>
      </c>
      <c r="Q34" s="26">
        <v>0</v>
      </c>
      <c r="R34" s="27">
        <v>0</v>
      </c>
      <c r="S34" s="26">
        <v>0</v>
      </c>
      <c r="T34" s="27">
        <v>0</v>
      </c>
      <c r="U34" s="26">
        <v>0</v>
      </c>
      <c r="V34" s="27">
        <v>0</v>
      </c>
      <c r="W34" s="26">
        <v>0</v>
      </c>
      <c r="X34" s="27">
        <v>0</v>
      </c>
      <c r="Y34" s="26">
        <v>0</v>
      </c>
      <c r="Z34" s="27">
        <v>0</v>
      </c>
      <c r="AA34" s="26">
        <v>0</v>
      </c>
      <c r="AB34" s="27">
        <v>0</v>
      </c>
      <c r="AC34" s="26">
        <v>0</v>
      </c>
      <c r="AD34" s="27">
        <v>0</v>
      </c>
      <c r="AE34" s="26">
        <v>0</v>
      </c>
      <c r="AF34" s="27">
        <v>0</v>
      </c>
      <c r="AG34" s="26">
        <v>0</v>
      </c>
      <c r="AH34" s="27">
        <v>0</v>
      </c>
      <c r="AI34" s="28">
        <v>0</v>
      </c>
      <c r="AK34" s="25">
        <v>0</v>
      </c>
      <c r="AL34" s="26">
        <v>0</v>
      </c>
      <c r="AM34" s="27">
        <v>0</v>
      </c>
      <c r="AN34" s="26">
        <v>0</v>
      </c>
      <c r="AO34" s="27">
        <v>0</v>
      </c>
      <c r="AP34" s="26">
        <v>0</v>
      </c>
      <c r="AQ34" s="27">
        <v>0</v>
      </c>
      <c r="AR34" s="26">
        <v>0</v>
      </c>
      <c r="AS34" s="27">
        <v>0</v>
      </c>
      <c r="AT34" s="26">
        <v>0</v>
      </c>
      <c r="AU34" s="27">
        <v>0</v>
      </c>
      <c r="AV34" s="26">
        <v>0</v>
      </c>
      <c r="AW34" s="27">
        <v>0</v>
      </c>
      <c r="AX34" s="26">
        <v>0</v>
      </c>
      <c r="AY34" s="27">
        <v>0</v>
      </c>
      <c r="AZ34" s="26">
        <v>0</v>
      </c>
      <c r="BA34" s="27">
        <v>0</v>
      </c>
      <c r="BB34" s="26">
        <v>0</v>
      </c>
      <c r="BC34" s="27">
        <v>0</v>
      </c>
      <c r="BD34" s="26">
        <v>0</v>
      </c>
      <c r="BE34" s="27">
        <v>0</v>
      </c>
      <c r="BF34" s="26">
        <v>0</v>
      </c>
      <c r="BG34" s="27">
        <v>0</v>
      </c>
      <c r="BH34" s="26">
        <v>0</v>
      </c>
      <c r="BI34" s="27">
        <v>0</v>
      </c>
      <c r="BJ34" s="26">
        <v>0</v>
      </c>
      <c r="BK34" s="27">
        <v>0</v>
      </c>
      <c r="BL34" s="26">
        <v>0</v>
      </c>
      <c r="BM34" s="27">
        <v>0</v>
      </c>
      <c r="BN34" s="28">
        <v>0</v>
      </c>
      <c r="BO34" s="12"/>
    </row>
    <row r="35" spans="2:67" s="6" customFormat="1" ht="4.5">
      <c r="B35" s="5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7"/>
    </row>
    <row r="36" spans="2:67">
      <c r="B36" s="2"/>
      <c r="C36" s="4" t="s">
        <v>11</v>
      </c>
      <c r="D36" s="13"/>
      <c r="E36" s="29"/>
      <c r="F36" s="8">
        <f t="shared" ref="F36:AI36" si="3">SUM(F8:F28,F30:F34)</f>
        <v>0</v>
      </c>
      <c r="G36" s="8">
        <f t="shared" si="3"/>
        <v>0</v>
      </c>
      <c r="H36" s="8">
        <f t="shared" si="3"/>
        <v>0</v>
      </c>
      <c r="I36" s="8">
        <f t="shared" si="3"/>
        <v>0</v>
      </c>
      <c r="J36" s="8">
        <f t="shared" si="3"/>
        <v>93</v>
      </c>
      <c r="K36" s="8">
        <f t="shared" si="3"/>
        <v>89</v>
      </c>
      <c r="L36" s="8">
        <f t="shared" si="3"/>
        <v>82</v>
      </c>
      <c r="M36" s="8">
        <f t="shared" si="3"/>
        <v>82</v>
      </c>
      <c r="N36" s="8">
        <f t="shared" si="3"/>
        <v>81</v>
      </c>
      <c r="O36" s="8">
        <f t="shared" si="3"/>
        <v>80</v>
      </c>
      <c r="P36" s="8">
        <f t="shared" si="3"/>
        <v>79</v>
      </c>
      <c r="Q36" s="8">
        <f t="shared" si="3"/>
        <v>79</v>
      </c>
      <c r="R36" s="8">
        <f t="shared" si="3"/>
        <v>79</v>
      </c>
      <c r="S36" s="8">
        <f t="shared" si="3"/>
        <v>75</v>
      </c>
      <c r="T36" s="8">
        <f t="shared" si="3"/>
        <v>62</v>
      </c>
      <c r="U36" s="8">
        <f t="shared" si="3"/>
        <v>57</v>
      </c>
      <c r="V36" s="8">
        <f t="shared" si="3"/>
        <v>37</v>
      </c>
      <c r="W36" s="8">
        <f t="shared" si="3"/>
        <v>37</v>
      </c>
      <c r="X36" s="8">
        <f t="shared" si="3"/>
        <v>37</v>
      </c>
      <c r="Y36" s="8">
        <f t="shared" si="3"/>
        <v>33</v>
      </c>
      <c r="Z36" s="8">
        <f t="shared" si="3"/>
        <v>19</v>
      </c>
      <c r="AA36" s="8">
        <f t="shared" si="3"/>
        <v>19</v>
      </c>
      <c r="AB36" s="8">
        <f t="shared" si="3"/>
        <v>19</v>
      </c>
      <c r="AC36" s="8">
        <f t="shared" si="3"/>
        <v>10</v>
      </c>
      <c r="AD36" s="8">
        <f t="shared" si="3"/>
        <v>0</v>
      </c>
      <c r="AE36" s="8">
        <f t="shared" si="3"/>
        <v>0</v>
      </c>
      <c r="AF36" s="8">
        <f t="shared" si="3"/>
        <v>0</v>
      </c>
      <c r="AG36" s="8">
        <f t="shared" si="3"/>
        <v>0</v>
      </c>
      <c r="AH36" s="8">
        <f t="shared" si="3"/>
        <v>0</v>
      </c>
      <c r="AI36" s="8">
        <f t="shared" si="3"/>
        <v>0</v>
      </c>
      <c r="AJ36" s="30"/>
      <c r="AK36" s="8">
        <f t="shared" ref="AK36:BN36" si="4">SUM(AK8:AK28,AK30:AK34)</f>
        <v>0</v>
      </c>
      <c r="AL36" s="8">
        <f t="shared" si="4"/>
        <v>0</v>
      </c>
      <c r="AM36" s="8">
        <f t="shared" si="4"/>
        <v>0</v>
      </c>
      <c r="AN36" s="8">
        <f t="shared" si="4"/>
        <v>0</v>
      </c>
      <c r="AO36" s="8">
        <f t="shared" si="4"/>
        <v>567895</v>
      </c>
      <c r="AP36" s="8">
        <f t="shared" si="4"/>
        <v>545546</v>
      </c>
      <c r="AQ36" s="8">
        <f t="shared" si="4"/>
        <v>520521</v>
      </c>
      <c r="AR36" s="8">
        <f t="shared" si="4"/>
        <v>520521</v>
      </c>
      <c r="AS36" s="8">
        <f t="shared" si="4"/>
        <v>515430</v>
      </c>
      <c r="AT36" s="8">
        <f t="shared" si="4"/>
        <v>509732</v>
      </c>
      <c r="AU36" s="8">
        <f t="shared" si="4"/>
        <v>503884</v>
      </c>
      <c r="AV36" s="8">
        <f t="shared" si="4"/>
        <v>503822</v>
      </c>
      <c r="AW36" s="8">
        <f t="shared" si="4"/>
        <v>503822</v>
      </c>
      <c r="AX36" s="8">
        <f t="shared" si="4"/>
        <v>484759</v>
      </c>
      <c r="AY36" s="8">
        <f t="shared" si="4"/>
        <v>427642</v>
      </c>
      <c r="AZ36" s="8">
        <f t="shared" si="4"/>
        <v>400066</v>
      </c>
      <c r="BA36" s="8">
        <f t="shared" si="4"/>
        <v>290712</v>
      </c>
      <c r="BB36" s="8">
        <f t="shared" si="4"/>
        <v>288726</v>
      </c>
      <c r="BC36" s="8">
        <f t="shared" si="4"/>
        <v>288726</v>
      </c>
      <c r="BD36" s="8">
        <f t="shared" si="4"/>
        <v>245699</v>
      </c>
      <c r="BE36" s="8">
        <f t="shared" si="4"/>
        <v>76009</v>
      </c>
      <c r="BF36" s="8">
        <f t="shared" si="4"/>
        <v>76009</v>
      </c>
      <c r="BG36" s="8">
        <f t="shared" si="4"/>
        <v>76009</v>
      </c>
      <c r="BH36" s="8">
        <f t="shared" si="4"/>
        <v>59541</v>
      </c>
      <c r="BI36" s="8">
        <f t="shared" si="4"/>
        <v>0</v>
      </c>
      <c r="BJ36" s="8">
        <f t="shared" si="4"/>
        <v>0</v>
      </c>
      <c r="BK36" s="8">
        <f t="shared" si="4"/>
        <v>0</v>
      </c>
      <c r="BL36" s="8">
        <f t="shared" si="4"/>
        <v>0</v>
      </c>
      <c r="BM36" s="8">
        <f t="shared" si="4"/>
        <v>0</v>
      </c>
      <c r="BN36" s="8">
        <f t="shared" si="4"/>
        <v>0</v>
      </c>
      <c r="BO36" s="30"/>
    </row>
    <row r="37" spans="2:67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3"/>
    </row>
  </sheetData>
  <mergeCells count="2">
    <mergeCell ref="C4:C5"/>
    <mergeCell ref="D4:D5"/>
  </mergeCells>
  <conditionalFormatting sqref="F8:AI23 AK8:BN23 F25:AI28 AK25:BN28 F30:AI34 AK30:BN34">
    <cfRule type="cellIs" dxfId="1" priority="1" operator="equal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80A3-484D-41CD-B045-633EFA903350}">
  <sheetPr>
    <pageSetUpPr fitToPage="1"/>
  </sheetPr>
  <dimension ref="A1:GP120"/>
  <sheetViews>
    <sheetView showGridLines="0" zoomScale="70" zoomScaleNormal="70" workbookViewId="0">
      <pane xSplit="3" ySplit="4" topLeftCell="AU38" activePane="bottomRight" state="frozen"/>
      <selection activeCell="C5" sqref="C5:F5"/>
      <selection pane="topRight" activeCell="C5" sqref="C5:F5"/>
      <selection pane="bottomLeft" activeCell="C5" sqref="C5:F5"/>
      <selection pane="bottomRight" activeCell="CH36" activeCellId="1" sqref="CH8 CH36"/>
    </sheetView>
  </sheetViews>
  <sheetFormatPr defaultColWidth="9.1796875" defaultRowHeight="12.5" outlineLevelRow="1" outlineLevelCol="3"/>
  <cols>
    <col min="1" max="1" width="2.26953125" style="96" customWidth="1"/>
    <col min="2" max="2" width="12.7265625" style="96" customWidth="1"/>
    <col min="3" max="3" width="69.81640625" style="96" customWidth="1"/>
    <col min="4" max="4" width="1" style="96" customWidth="1"/>
    <col min="5" max="5" width="12.453125" style="100" customWidth="1"/>
    <col min="6" max="6" width="1.26953125" style="96" customWidth="1"/>
    <col min="7" max="7" width="13.26953125" style="100" customWidth="1"/>
    <col min="8" max="8" width="1.26953125" style="96" customWidth="1"/>
    <col min="9" max="9" width="12.453125" style="100" customWidth="1"/>
    <col min="10" max="10" width="1.26953125" style="96" customWidth="1"/>
    <col min="11" max="11" width="13.26953125" style="100" customWidth="1"/>
    <col min="12" max="12" width="1.26953125" style="96" customWidth="1"/>
    <col min="13" max="13" width="12" style="101" hidden="1" customWidth="1" outlineLevel="1"/>
    <col min="14" max="17" width="19.1796875" style="103" hidden="1" customWidth="1" outlineLevel="2"/>
    <col min="18" max="18" width="19.1796875" style="103" hidden="1" customWidth="1" outlineLevel="1" collapsed="1"/>
    <col min="19" max="21" width="19.1796875" style="103" hidden="1" customWidth="1" outlineLevel="2"/>
    <col min="22" max="22" width="19.1796875" style="103" hidden="1" customWidth="1" outlineLevel="1" collapsed="1"/>
    <col min="23" max="24" width="19.1796875" style="103" hidden="1" customWidth="1" outlineLevel="2"/>
    <col min="25" max="25" width="19.1796875" style="103" hidden="1" customWidth="1" outlineLevel="1" collapsed="1"/>
    <col min="26" max="26" width="17.54296875" style="96" hidden="1" customWidth="1" outlineLevel="1"/>
    <col min="27" max="38" width="12" style="96" hidden="1" customWidth="1" outlineLevel="2"/>
    <col min="39" max="39" width="19.1796875" style="96" hidden="1" customWidth="1" outlineLevel="1" collapsed="1"/>
    <col min="40" max="40" width="19.1796875" style="96" hidden="1" customWidth="1" outlineLevel="1"/>
    <col min="41" max="41" width="16.1796875" style="96" customWidth="1" collapsed="1"/>
    <col min="42" max="43" width="8.54296875" style="100" customWidth="1" outlineLevel="1"/>
    <col min="44" max="47" width="19.1796875" style="103" customWidth="1" outlineLevel="2"/>
    <col min="48" max="48" width="19.1796875" style="103" customWidth="1" outlineLevel="1"/>
    <col min="49" max="51" width="19.1796875" style="103" hidden="1" customWidth="1" outlineLevel="2"/>
    <col min="52" max="52" width="19.1796875" style="103" customWidth="1" outlineLevel="1" collapsed="1"/>
    <col min="53" max="54" width="19.1796875" style="103" customWidth="1" outlineLevel="2"/>
    <col min="55" max="56" width="19.1796875" style="103" customWidth="1" outlineLevel="1"/>
    <col min="57" max="68" width="12" style="103" hidden="1" customWidth="1" outlineLevel="2"/>
    <col min="69" max="69" width="19.1796875" style="103" customWidth="1" outlineLevel="1" collapsed="1"/>
    <col min="70" max="70" width="19.1796875" style="103" customWidth="1" outlineLevel="1"/>
    <col min="71" max="71" width="16.1796875" style="96" customWidth="1"/>
    <col min="72" max="73" width="8.54296875" style="100" hidden="1" customWidth="1" outlineLevel="1"/>
    <col min="74" max="77" width="19.1796875" style="103" hidden="1" customWidth="1" outlineLevel="2"/>
    <col min="78" max="78" width="19.1796875" style="103" hidden="1" customWidth="1" outlineLevel="1" collapsed="1"/>
    <col min="79" max="81" width="19.1796875" style="103" hidden="1" customWidth="1" outlineLevel="2"/>
    <col min="82" max="82" width="19.1796875" style="103" hidden="1" customWidth="1" outlineLevel="1" collapsed="1"/>
    <col min="83" max="84" width="19.1796875" style="103" hidden="1" customWidth="1" outlineLevel="2"/>
    <col min="85" max="86" width="19.1796875" style="103" hidden="1" customWidth="1" outlineLevel="1"/>
    <col min="87" max="98" width="12" style="103" hidden="1" customWidth="1" outlineLevel="2"/>
    <col min="99" max="99" width="19.1796875" style="103" hidden="1" customWidth="1" outlineLevel="1" collapsed="1"/>
    <col min="100" max="100" width="19.1796875" style="103" hidden="1" customWidth="1" outlineLevel="1"/>
    <col min="101" max="101" width="16.1796875" style="96" customWidth="1" collapsed="1"/>
    <col min="102" max="102" width="25.1796875" style="96" hidden="1" customWidth="1" outlineLevel="1"/>
    <col min="103" max="114" width="14" style="96" hidden="1" customWidth="1" outlineLevel="2"/>
    <col min="115" max="115" width="25.1796875" style="96" hidden="1" customWidth="1" outlineLevel="1" collapsed="1"/>
    <col min="116" max="116" width="1" style="96" hidden="1" customWidth="1" outlineLevel="1"/>
    <col min="117" max="117" width="22.7265625" style="96" hidden="1" customWidth="1" outlineLevel="1"/>
    <col min="118" max="129" width="14.7265625" style="96" hidden="1" customWidth="1" outlineLevel="2"/>
    <col min="130" max="130" width="22.7265625" style="96" hidden="1" customWidth="1" outlineLevel="1" collapsed="1"/>
    <col min="131" max="131" width="1" style="96" hidden="1" customWidth="1" outlineLevel="1"/>
    <col min="132" max="133" width="22.7265625" style="96" hidden="1" customWidth="1" outlineLevel="1"/>
    <col min="134" max="134" width="16.1796875" style="96" customWidth="1" collapsed="1"/>
    <col min="135" max="135" width="25.1796875" style="96" hidden="1" customWidth="1" outlineLevel="1"/>
    <col min="136" max="136" width="23.54296875" style="96" hidden="1" customWidth="1" outlineLevel="3"/>
    <col min="137" max="139" width="22.7265625" style="96" hidden="1" customWidth="1" outlineLevel="3"/>
    <col min="140" max="140" width="22.7265625" style="96" hidden="1" customWidth="1" outlineLevel="2" collapsed="1"/>
    <col min="141" max="143" width="22.7265625" style="96" hidden="1" customWidth="1" outlineLevel="3"/>
    <col min="144" max="144" width="22.7265625" style="96" hidden="1" customWidth="1" outlineLevel="2" collapsed="1"/>
    <col min="145" max="146" width="22.7265625" style="96" hidden="1" customWidth="1" outlineLevel="3"/>
    <col min="147" max="147" width="22.7265625" style="96" hidden="1" customWidth="1" outlineLevel="2" collapsed="1"/>
    <col min="148" max="149" width="22.7265625" style="96" hidden="1" customWidth="1" outlineLevel="2"/>
    <col min="150" max="150" width="25.1796875" style="96" hidden="1" customWidth="1" outlineLevel="1" collapsed="1"/>
    <col min="151" max="151" width="1" style="96" hidden="1" customWidth="1" outlineLevel="1"/>
    <col min="152" max="152" width="22.7265625" style="96" hidden="1" customWidth="1" outlineLevel="1"/>
    <col min="153" max="156" width="22.7265625" style="96" hidden="1" customWidth="1" outlineLevel="3"/>
    <col min="157" max="157" width="22.7265625" style="96" hidden="1" customWidth="1" outlineLevel="2" collapsed="1"/>
    <col min="158" max="160" width="22.7265625" style="96" hidden="1" customWidth="1" outlineLevel="3"/>
    <col min="161" max="161" width="22.7265625" style="96" hidden="1" customWidth="1" outlineLevel="2" collapsed="1"/>
    <col min="162" max="163" width="22.7265625" style="96" hidden="1" customWidth="1" outlineLevel="3"/>
    <col min="164" max="164" width="22.7265625" style="96" hidden="1" customWidth="1" outlineLevel="2" collapsed="1"/>
    <col min="165" max="166" width="22.7265625" style="96" hidden="1" customWidth="1" outlineLevel="2"/>
    <col min="167" max="167" width="22.7265625" style="96" hidden="1" customWidth="1" outlineLevel="1" collapsed="1"/>
    <col min="168" max="168" width="1" style="96" hidden="1" customWidth="1" outlineLevel="1"/>
    <col min="169" max="169" width="22.7265625" style="96" hidden="1" customWidth="1" outlineLevel="1"/>
    <col min="170" max="173" width="22.7265625" style="96" hidden="1" customWidth="1" outlineLevel="3"/>
    <col min="174" max="174" width="22.7265625" style="96" hidden="1" customWidth="1" outlineLevel="2" collapsed="1"/>
    <col min="175" max="177" width="22.7265625" style="96" hidden="1" customWidth="1" outlineLevel="3"/>
    <col min="178" max="178" width="22.7265625" style="96" hidden="1" customWidth="1" outlineLevel="2" collapsed="1"/>
    <col min="179" max="180" width="22.7265625" style="96" hidden="1" customWidth="1" outlineLevel="3"/>
    <col min="181" max="181" width="22.7265625" style="96" hidden="1" customWidth="1" outlineLevel="2" collapsed="1"/>
    <col min="182" max="183" width="22.7265625" style="96" hidden="1" customWidth="1" outlineLevel="2"/>
    <col min="184" max="184" width="22.7265625" style="96" hidden="1" customWidth="1" outlineLevel="1" collapsed="1"/>
    <col min="185" max="185" width="16.1796875" style="96" customWidth="1" collapsed="1"/>
    <col min="186" max="186" width="1.26953125" style="96" hidden="1" customWidth="1" outlineLevel="1"/>
    <col min="187" max="189" width="17.54296875" style="96" hidden="1" customWidth="1" outlineLevel="1"/>
    <col min="190" max="190" width="16.1796875" style="96" customWidth="1" collapsed="1"/>
    <col min="191" max="191" width="1.26953125" style="96" hidden="1" customWidth="1" outlineLevel="1"/>
    <col min="192" max="194" width="17.26953125" style="96" hidden="1" customWidth="1" outlineLevel="1"/>
    <col min="195" max="195" width="16.1796875" style="96" customWidth="1" collapsed="1"/>
    <col min="196" max="196" width="9.1796875" style="96"/>
    <col min="197" max="197" width="18.81640625" style="96" customWidth="1"/>
    <col min="198" max="198" width="13.453125" style="96" customWidth="1"/>
    <col min="199" max="16384" width="9.1796875" style="96"/>
  </cols>
  <sheetData>
    <row r="1" spans="1:198" ht="9" customHeight="1" thickBot="1">
      <c r="C1" s="97"/>
      <c r="D1" s="98"/>
      <c r="E1" s="97"/>
      <c r="G1" s="99"/>
      <c r="K1" s="99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AM1" s="290" t="s">
        <v>108</v>
      </c>
      <c r="AN1" s="102"/>
      <c r="AO1" s="295" t="s">
        <v>109</v>
      </c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Q1" s="290" t="s">
        <v>108</v>
      </c>
      <c r="BS1" s="296" t="s">
        <v>110</v>
      </c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U1" s="290" t="s">
        <v>108</v>
      </c>
      <c r="CW1" s="297" t="s">
        <v>111</v>
      </c>
      <c r="DK1" s="290" t="s">
        <v>108</v>
      </c>
      <c r="DZ1" s="290" t="s">
        <v>108</v>
      </c>
      <c r="ED1" s="294" t="s">
        <v>112</v>
      </c>
      <c r="EE1" s="290"/>
      <c r="EJ1" s="290"/>
      <c r="EN1" s="290"/>
      <c r="EO1" s="102"/>
      <c r="EP1" s="102"/>
      <c r="EQ1" s="102"/>
      <c r="ER1" s="102"/>
      <c r="ET1" s="290" t="s">
        <v>113</v>
      </c>
      <c r="FK1" s="290" t="s">
        <v>113</v>
      </c>
      <c r="FM1" s="290"/>
      <c r="GB1" s="290" t="s">
        <v>113</v>
      </c>
      <c r="GC1" s="292" t="s">
        <v>114</v>
      </c>
      <c r="GH1" s="293" t="s">
        <v>115</v>
      </c>
      <c r="GM1" s="279" t="s">
        <v>116</v>
      </c>
    </row>
    <row r="2" spans="1:198" ht="28.5" customHeight="1" thickBot="1">
      <c r="B2" s="280" t="s">
        <v>50</v>
      </c>
      <c r="C2" s="281"/>
      <c r="E2" s="282" t="s">
        <v>117</v>
      </c>
      <c r="F2" s="283"/>
      <c r="G2" s="284"/>
      <c r="I2" s="282" t="s">
        <v>118</v>
      </c>
      <c r="J2" s="285"/>
      <c r="K2" s="286"/>
      <c r="N2" s="99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  <c r="AA2" s="103"/>
      <c r="AB2" s="106"/>
      <c r="AC2" s="106"/>
      <c r="AD2" s="106"/>
      <c r="AE2" s="106"/>
      <c r="AF2" s="103"/>
      <c r="AG2" s="106"/>
      <c r="AH2" s="106"/>
      <c r="AI2" s="106"/>
      <c r="AJ2" s="106"/>
      <c r="AK2" s="106"/>
      <c r="AL2" s="107"/>
      <c r="AM2" s="291"/>
      <c r="AN2" s="99"/>
      <c r="AO2" s="295"/>
      <c r="AP2" s="96"/>
      <c r="AQ2" s="96"/>
      <c r="AR2" s="99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M2" s="109"/>
      <c r="BQ2" s="291"/>
      <c r="BS2" s="296"/>
      <c r="BT2" s="96"/>
      <c r="BU2" s="96"/>
      <c r="BV2" s="99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Q2" s="109"/>
      <c r="CU2" s="291"/>
      <c r="CW2" s="297"/>
      <c r="DK2" s="291"/>
      <c r="DZ2" s="291"/>
      <c r="ED2" s="294"/>
      <c r="EE2" s="291"/>
      <c r="EJ2" s="291"/>
      <c r="EN2" s="291"/>
      <c r="EO2" s="99"/>
      <c r="EP2" s="99"/>
      <c r="EQ2" s="99"/>
      <c r="ER2" s="99"/>
      <c r="ET2" s="291"/>
      <c r="FK2" s="291"/>
      <c r="FM2" s="291"/>
      <c r="GB2" s="291"/>
      <c r="GC2" s="292"/>
      <c r="GE2" s="287" t="s">
        <v>119</v>
      </c>
      <c r="GF2" s="288"/>
      <c r="GG2" s="289"/>
      <c r="GH2" s="293"/>
      <c r="GJ2" s="287" t="s">
        <v>120</v>
      </c>
      <c r="GK2" s="288"/>
      <c r="GL2" s="289"/>
      <c r="GM2" s="279"/>
    </row>
    <row r="3" spans="1:198" ht="38" thickBot="1">
      <c r="B3" s="110" t="s">
        <v>121</v>
      </c>
      <c r="C3" s="111">
        <v>43570</v>
      </c>
      <c r="E3" s="112" t="s">
        <v>122</v>
      </c>
      <c r="F3" s="113"/>
      <c r="G3" s="114" t="s">
        <v>123</v>
      </c>
      <c r="H3" s="115"/>
      <c r="I3" s="112" t="s">
        <v>122</v>
      </c>
      <c r="J3" s="113"/>
      <c r="K3" s="114" t="s">
        <v>123</v>
      </c>
      <c r="L3" s="115"/>
      <c r="M3" s="116" t="s">
        <v>124</v>
      </c>
      <c r="N3" s="117" t="s">
        <v>125</v>
      </c>
      <c r="O3" s="117" t="s">
        <v>126</v>
      </c>
      <c r="P3" s="117" t="s">
        <v>127</v>
      </c>
      <c r="Q3" s="117" t="s">
        <v>128</v>
      </c>
      <c r="R3" s="117" t="s">
        <v>129</v>
      </c>
      <c r="S3" s="117" t="s">
        <v>130</v>
      </c>
      <c r="T3" s="117" t="s">
        <v>131</v>
      </c>
      <c r="U3" s="117" t="s">
        <v>132</v>
      </c>
      <c r="V3" s="117" t="s">
        <v>133</v>
      </c>
      <c r="W3" s="117" t="s">
        <v>134</v>
      </c>
      <c r="X3" s="117" t="s">
        <v>135</v>
      </c>
      <c r="Y3" s="117" t="s">
        <v>136</v>
      </c>
      <c r="Z3" s="117" t="s">
        <v>137</v>
      </c>
      <c r="AA3" s="118">
        <v>43466</v>
      </c>
      <c r="AB3" s="118">
        <v>43497</v>
      </c>
      <c r="AC3" s="118">
        <v>43525</v>
      </c>
      <c r="AD3" s="118">
        <v>43556</v>
      </c>
      <c r="AE3" s="118">
        <v>43586</v>
      </c>
      <c r="AF3" s="118">
        <v>43617</v>
      </c>
      <c r="AG3" s="118">
        <v>43647</v>
      </c>
      <c r="AH3" s="118">
        <v>43678</v>
      </c>
      <c r="AI3" s="118">
        <v>43709</v>
      </c>
      <c r="AJ3" s="118">
        <v>43739</v>
      </c>
      <c r="AK3" s="118">
        <v>43770</v>
      </c>
      <c r="AL3" s="118">
        <v>43800</v>
      </c>
      <c r="AM3" s="117" t="s">
        <v>138</v>
      </c>
      <c r="AN3" s="117" t="s">
        <v>139</v>
      </c>
      <c r="AO3" s="295"/>
      <c r="AP3" s="119" t="s">
        <v>140</v>
      </c>
      <c r="AQ3" s="119" t="s">
        <v>141</v>
      </c>
      <c r="AR3" s="117" t="s">
        <v>125</v>
      </c>
      <c r="AS3" s="117" t="s">
        <v>142</v>
      </c>
      <c r="AT3" s="117" t="s">
        <v>143</v>
      </c>
      <c r="AU3" s="117" t="s">
        <v>144</v>
      </c>
      <c r="AV3" s="117" t="s">
        <v>129</v>
      </c>
      <c r="AW3" s="117" t="s">
        <v>130</v>
      </c>
      <c r="AX3" s="117" t="s">
        <v>145</v>
      </c>
      <c r="AY3" s="117" t="s">
        <v>132</v>
      </c>
      <c r="AZ3" s="117" t="s">
        <v>133</v>
      </c>
      <c r="BA3" s="117" t="s">
        <v>134</v>
      </c>
      <c r="BB3" s="117" t="s">
        <v>135</v>
      </c>
      <c r="BC3" s="117" t="s">
        <v>136</v>
      </c>
      <c r="BD3" s="117" t="s">
        <v>137</v>
      </c>
      <c r="BE3" s="118">
        <v>43466</v>
      </c>
      <c r="BF3" s="118">
        <v>43497</v>
      </c>
      <c r="BG3" s="118">
        <v>43525</v>
      </c>
      <c r="BH3" s="118">
        <v>43556</v>
      </c>
      <c r="BI3" s="118">
        <v>43586</v>
      </c>
      <c r="BJ3" s="118">
        <v>43617</v>
      </c>
      <c r="BK3" s="118">
        <v>43647</v>
      </c>
      <c r="BL3" s="118">
        <v>43678</v>
      </c>
      <c r="BM3" s="118">
        <v>43709</v>
      </c>
      <c r="BN3" s="118">
        <v>43739</v>
      </c>
      <c r="BO3" s="118">
        <v>43770</v>
      </c>
      <c r="BP3" s="118">
        <v>43800</v>
      </c>
      <c r="BQ3" s="117" t="s">
        <v>138</v>
      </c>
      <c r="BR3" s="117" t="s">
        <v>139</v>
      </c>
      <c r="BS3" s="296"/>
      <c r="BT3" s="119" t="s">
        <v>140</v>
      </c>
      <c r="BU3" s="119" t="s">
        <v>141</v>
      </c>
      <c r="BV3" s="117" t="s">
        <v>125</v>
      </c>
      <c r="BW3" s="117" t="s">
        <v>142</v>
      </c>
      <c r="BX3" s="117" t="s">
        <v>143</v>
      </c>
      <c r="BY3" s="117" t="s">
        <v>144</v>
      </c>
      <c r="BZ3" s="117" t="s">
        <v>129</v>
      </c>
      <c r="CA3" s="117" t="s">
        <v>130</v>
      </c>
      <c r="CB3" s="117" t="s">
        <v>145</v>
      </c>
      <c r="CC3" s="117" t="s">
        <v>132</v>
      </c>
      <c r="CD3" s="117" t="s">
        <v>133</v>
      </c>
      <c r="CE3" s="117" t="s">
        <v>134</v>
      </c>
      <c r="CF3" s="117" t="s">
        <v>135</v>
      </c>
      <c r="CG3" s="117" t="s">
        <v>136</v>
      </c>
      <c r="CH3" s="117" t="s">
        <v>137</v>
      </c>
      <c r="CI3" s="118">
        <v>43466</v>
      </c>
      <c r="CJ3" s="118">
        <v>43497</v>
      </c>
      <c r="CK3" s="118">
        <v>43525</v>
      </c>
      <c r="CL3" s="118">
        <v>43556</v>
      </c>
      <c r="CM3" s="118">
        <v>43586</v>
      </c>
      <c r="CN3" s="118">
        <v>43617</v>
      </c>
      <c r="CO3" s="118">
        <v>43647</v>
      </c>
      <c r="CP3" s="118">
        <v>43678</v>
      </c>
      <c r="CQ3" s="118">
        <v>43709</v>
      </c>
      <c r="CR3" s="118">
        <v>43739</v>
      </c>
      <c r="CS3" s="118">
        <v>43770</v>
      </c>
      <c r="CT3" s="118">
        <v>43800</v>
      </c>
      <c r="CU3" s="117" t="s">
        <v>138</v>
      </c>
      <c r="CV3" s="117" t="s">
        <v>139</v>
      </c>
      <c r="CW3" s="297"/>
      <c r="CX3" s="115">
        <v>2019</v>
      </c>
      <c r="CY3" s="118">
        <v>43466</v>
      </c>
      <c r="CZ3" s="118">
        <v>43497</v>
      </c>
      <c r="DA3" s="118">
        <v>43525</v>
      </c>
      <c r="DB3" s="118">
        <v>43556</v>
      </c>
      <c r="DC3" s="118">
        <v>43586</v>
      </c>
      <c r="DD3" s="118">
        <v>43617</v>
      </c>
      <c r="DE3" s="118">
        <v>43647</v>
      </c>
      <c r="DF3" s="118">
        <v>43678</v>
      </c>
      <c r="DG3" s="118">
        <v>43709</v>
      </c>
      <c r="DH3" s="118">
        <v>43739</v>
      </c>
      <c r="DI3" s="118">
        <v>43770</v>
      </c>
      <c r="DJ3" s="118">
        <v>43800</v>
      </c>
      <c r="DK3" s="115" t="s">
        <v>146</v>
      </c>
      <c r="DL3" s="115"/>
      <c r="DM3" s="115">
        <v>2019</v>
      </c>
      <c r="DN3" s="118">
        <v>43466</v>
      </c>
      <c r="DO3" s="118">
        <v>43497</v>
      </c>
      <c r="DP3" s="118">
        <v>43525</v>
      </c>
      <c r="DQ3" s="118">
        <v>43556</v>
      </c>
      <c r="DR3" s="118">
        <v>43586</v>
      </c>
      <c r="DS3" s="118">
        <v>43617</v>
      </c>
      <c r="DT3" s="118">
        <v>43647</v>
      </c>
      <c r="DU3" s="118">
        <v>43678</v>
      </c>
      <c r="DV3" s="118">
        <v>43709</v>
      </c>
      <c r="DW3" s="118">
        <v>43739</v>
      </c>
      <c r="DX3" s="118">
        <v>43770</v>
      </c>
      <c r="DY3" s="118">
        <v>43800</v>
      </c>
      <c r="DZ3" s="115" t="s">
        <v>146</v>
      </c>
      <c r="EA3" s="115"/>
      <c r="EB3" s="115">
        <v>2019</v>
      </c>
      <c r="EC3" s="115" t="s">
        <v>146</v>
      </c>
      <c r="ED3" s="294"/>
      <c r="EE3" s="115" t="s">
        <v>147</v>
      </c>
      <c r="EF3" s="117" t="s">
        <v>125</v>
      </c>
      <c r="EG3" s="117" t="s">
        <v>142</v>
      </c>
      <c r="EH3" s="117" t="s">
        <v>143</v>
      </c>
      <c r="EI3" s="117" t="s">
        <v>144</v>
      </c>
      <c r="EJ3" s="117" t="s">
        <v>129</v>
      </c>
      <c r="EK3" s="117" t="s">
        <v>130</v>
      </c>
      <c r="EL3" s="117" t="s">
        <v>145</v>
      </c>
      <c r="EM3" s="117" t="s">
        <v>132</v>
      </c>
      <c r="EN3" s="117" t="s">
        <v>133</v>
      </c>
      <c r="EO3" s="117" t="s">
        <v>134</v>
      </c>
      <c r="EP3" s="117" t="s">
        <v>135</v>
      </c>
      <c r="EQ3" s="117" t="s">
        <v>136</v>
      </c>
      <c r="ER3" s="117" t="s">
        <v>137</v>
      </c>
      <c r="ES3" s="117" t="s">
        <v>138</v>
      </c>
      <c r="ET3" s="115" t="s">
        <v>139</v>
      </c>
      <c r="EU3" s="115"/>
      <c r="EV3" s="115" t="s">
        <v>147</v>
      </c>
      <c r="EW3" s="117" t="s">
        <v>125</v>
      </c>
      <c r="EX3" s="117" t="s">
        <v>142</v>
      </c>
      <c r="EY3" s="117" t="s">
        <v>143</v>
      </c>
      <c r="EZ3" s="117" t="s">
        <v>144</v>
      </c>
      <c r="FA3" s="117" t="s">
        <v>129</v>
      </c>
      <c r="FB3" s="117" t="s">
        <v>130</v>
      </c>
      <c r="FC3" s="117" t="s">
        <v>145</v>
      </c>
      <c r="FD3" s="117" t="s">
        <v>132</v>
      </c>
      <c r="FE3" s="117" t="s">
        <v>133</v>
      </c>
      <c r="FF3" s="117" t="s">
        <v>134</v>
      </c>
      <c r="FG3" s="117" t="s">
        <v>135</v>
      </c>
      <c r="FH3" s="117" t="s">
        <v>136</v>
      </c>
      <c r="FI3" s="117" t="s">
        <v>137</v>
      </c>
      <c r="FJ3" s="117" t="s">
        <v>138</v>
      </c>
      <c r="FK3" s="115" t="s">
        <v>139</v>
      </c>
      <c r="FL3" s="115"/>
      <c r="FM3" s="115" t="s">
        <v>147</v>
      </c>
      <c r="FN3" s="117" t="s">
        <v>125</v>
      </c>
      <c r="FO3" s="117" t="s">
        <v>142</v>
      </c>
      <c r="FP3" s="117" t="s">
        <v>143</v>
      </c>
      <c r="FQ3" s="117" t="s">
        <v>144</v>
      </c>
      <c r="FR3" s="117" t="s">
        <v>129</v>
      </c>
      <c r="FS3" s="117" t="s">
        <v>130</v>
      </c>
      <c r="FT3" s="117" t="s">
        <v>145</v>
      </c>
      <c r="FU3" s="117" t="s">
        <v>132</v>
      </c>
      <c r="FV3" s="117" t="s">
        <v>133</v>
      </c>
      <c r="FW3" s="117" t="s">
        <v>134</v>
      </c>
      <c r="FX3" s="117" t="s">
        <v>135</v>
      </c>
      <c r="FY3" s="117" t="s">
        <v>136</v>
      </c>
      <c r="FZ3" s="117" t="s">
        <v>137</v>
      </c>
      <c r="GA3" s="117" t="s">
        <v>138</v>
      </c>
      <c r="GB3" s="115" t="s">
        <v>139</v>
      </c>
      <c r="GC3" s="292"/>
      <c r="GD3" s="115"/>
      <c r="GE3" s="120" t="s">
        <v>148</v>
      </c>
      <c r="GF3" s="113" t="s">
        <v>149</v>
      </c>
      <c r="GG3" s="121" t="s">
        <v>150</v>
      </c>
      <c r="GH3" s="293"/>
      <c r="GI3" s="115"/>
      <c r="GJ3" s="120" t="s">
        <v>148</v>
      </c>
      <c r="GK3" s="113" t="s">
        <v>149</v>
      </c>
      <c r="GL3" s="121" t="s">
        <v>150</v>
      </c>
      <c r="GM3" s="279"/>
    </row>
    <row r="4" spans="1:198" ht="15.75" customHeight="1" thickBot="1">
      <c r="C4" s="122" t="s">
        <v>12</v>
      </c>
      <c r="D4" s="103" t="s">
        <v>74</v>
      </c>
      <c r="E4" s="123"/>
      <c r="F4" s="115"/>
      <c r="G4" s="123"/>
      <c r="H4" s="115"/>
      <c r="I4" s="123"/>
      <c r="J4" s="115"/>
      <c r="K4" s="123"/>
      <c r="L4" s="115"/>
      <c r="M4" s="124"/>
      <c r="N4" s="115" t="s">
        <v>151</v>
      </c>
      <c r="O4" s="115" t="s">
        <v>151</v>
      </c>
      <c r="P4" s="115" t="s">
        <v>151</v>
      </c>
      <c r="Q4" s="115" t="s">
        <v>151</v>
      </c>
      <c r="R4" s="115" t="s">
        <v>151</v>
      </c>
      <c r="S4" s="115" t="s">
        <v>151</v>
      </c>
      <c r="T4" s="115" t="s">
        <v>151</v>
      </c>
      <c r="U4" s="125" t="s">
        <v>151</v>
      </c>
      <c r="V4" s="125" t="s">
        <v>151</v>
      </c>
      <c r="W4" s="125" t="s">
        <v>151</v>
      </c>
      <c r="X4" s="125" t="s">
        <v>151</v>
      </c>
      <c r="Y4" s="125" t="s">
        <v>151</v>
      </c>
      <c r="Z4" s="125" t="s">
        <v>151</v>
      </c>
      <c r="AA4" s="115" t="s">
        <v>151</v>
      </c>
      <c r="AB4" s="115" t="s">
        <v>151</v>
      </c>
      <c r="AC4" s="115" t="s">
        <v>151</v>
      </c>
      <c r="AD4" s="115" t="s">
        <v>151</v>
      </c>
      <c r="AE4" s="115" t="s">
        <v>151</v>
      </c>
      <c r="AF4" s="115" t="s">
        <v>151</v>
      </c>
      <c r="AG4" s="115" t="s">
        <v>151</v>
      </c>
      <c r="AH4" s="115" t="s">
        <v>151</v>
      </c>
      <c r="AI4" s="115" t="s">
        <v>151</v>
      </c>
      <c r="AJ4" s="115" t="s">
        <v>151</v>
      </c>
      <c r="AK4" s="115" t="s">
        <v>151</v>
      </c>
      <c r="AL4" s="115" t="s">
        <v>151</v>
      </c>
      <c r="AM4" s="115" t="s">
        <v>151</v>
      </c>
      <c r="AN4" s="115" t="s">
        <v>151</v>
      </c>
      <c r="AO4" s="295"/>
      <c r="AP4" s="126" t="s">
        <v>152</v>
      </c>
      <c r="AQ4" s="126" t="s">
        <v>152</v>
      </c>
      <c r="AR4" s="115" t="s">
        <v>153</v>
      </c>
      <c r="AS4" s="115" t="s">
        <v>153</v>
      </c>
      <c r="AT4" s="115" t="s">
        <v>153</v>
      </c>
      <c r="AU4" s="115" t="s">
        <v>153</v>
      </c>
      <c r="AV4" s="115" t="s">
        <v>153</v>
      </c>
      <c r="AW4" s="115" t="s">
        <v>153</v>
      </c>
      <c r="AX4" s="115" t="s">
        <v>153</v>
      </c>
      <c r="AY4" s="115" t="s">
        <v>153</v>
      </c>
      <c r="AZ4" s="115" t="s">
        <v>153</v>
      </c>
      <c r="BA4" s="115" t="s">
        <v>153</v>
      </c>
      <c r="BB4" s="115" t="s">
        <v>153</v>
      </c>
      <c r="BC4" s="115" t="s">
        <v>153</v>
      </c>
      <c r="BD4" s="115" t="s">
        <v>153</v>
      </c>
      <c r="BE4" s="115" t="s">
        <v>153</v>
      </c>
      <c r="BF4" s="115" t="s">
        <v>153</v>
      </c>
      <c r="BG4" s="115" t="s">
        <v>153</v>
      </c>
      <c r="BH4" s="115" t="s">
        <v>153</v>
      </c>
      <c r="BI4" s="115" t="s">
        <v>153</v>
      </c>
      <c r="BJ4" s="115" t="s">
        <v>153</v>
      </c>
      <c r="BK4" s="115" t="s">
        <v>153</v>
      </c>
      <c r="BL4" s="115" t="s">
        <v>153</v>
      </c>
      <c r="BM4" s="115" t="s">
        <v>153</v>
      </c>
      <c r="BN4" s="115" t="s">
        <v>153</v>
      </c>
      <c r="BO4" s="115" t="s">
        <v>153</v>
      </c>
      <c r="BP4" s="115" t="s">
        <v>153</v>
      </c>
      <c r="BQ4" s="115" t="s">
        <v>153</v>
      </c>
      <c r="BR4" s="115" t="s">
        <v>153</v>
      </c>
      <c r="BS4" s="296"/>
      <c r="BT4" s="126" t="s">
        <v>152</v>
      </c>
      <c r="BU4" s="126" t="s">
        <v>152</v>
      </c>
      <c r="BV4" s="115" t="s">
        <v>153</v>
      </c>
      <c r="BW4" s="115" t="s">
        <v>153</v>
      </c>
      <c r="BX4" s="115" t="s">
        <v>153</v>
      </c>
      <c r="BY4" s="115" t="s">
        <v>153</v>
      </c>
      <c r="BZ4" s="115" t="s">
        <v>153</v>
      </c>
      <c r="CA4" s="115" t="s">
        <v>153</v>
      </c>
      <c r="CB4" s="115" t="s">
        <v>153</v>
      </c>
      <c r="CC4" s="115" t="s">
        <v>153</v>
      </c>
      <c r="CD4" s="115" t="s">
        <v>153</v>
      </c>
      <c r="CE4" s="115" t="s">
        <v>153</v>
      </c>
      <c r="CF4" s="115" t="s">
        <v>153</v>
      </c>
      <c r="CG4" s="115" t="s">
        <v>153</v>
      </c>
      <c r="CH4" s="115" t="s">
        <v>153</v>
      </c>
      <c r="CI4" s="115" t="s">
        <v>153</v>
      </c>
      <c r="CJ4" s="115" t="s">
        <v>153</v>
      </c>
      <c r="CK4" s="115" t="s">
        <v>153</v>
      </c>
      <c r="CL4" s="115" t="s">
        <v>153</v>
      </c>
      <c r="CM4" s="115" t="s">
        <v>153</v>
      </c>
      <c r="CN4" s="115" t="s">
        <v>153</v>
      </c>
      <c r="CO4" s="115" t="s">
        <v>153</v>
      </c>
      <c r="CP4" s="115" t="s">
        <v>153</v>
      </c>
      <c r="CQ4" s="115" t="s">
        <v>153</v>
      </c>
      <c r="CR4" s="115" t="s">
        <v>153</v>
      </c>
      <c r="CS4" s="115" t="s">
        <v>153</v>
      </c>
      <c r="CT4" s="115" t="s">
        <v>153</v>
      </c>
      <c r="CU4" s="115" t="s">
        <v>153</v>
      </c>
      <c r="CV4" s="115" t="s">
        <v>153</v>
      </c>
      <c r="CW4" s="297"/>
      <c r="CX4" s="115" t="s">
        <v>154</v>
      </c>
      <c r="CY4" s="115" t="s">
        <v>155</v>
      </c>
      <c r="CZ4" s="115" t="s">
        <v>155</v>
      </c>
      <c r="DA4" s="115" t="s">
        <v>155</v>
      </c>
      <c r="DB4" s="115" t="s">
        <v>155</v>
      </c>
      <c r="DC4" s="115" t="s">
        <v>155</v>
      </c>
      <c r="DD4" s="115" t="s">
        <v>155</v>
      </c>
      <c r="DE4" s="115" t="s">
        <v>155</v>
      </c>
      <c r="DF4" s="115" t="s">
        <v>155</v>
      </c>
      <c r="DG4" s="115" t="s">
        <v>155</v>
      </c>
      <c r="DH4" s="115" t="s">
        <v>155</v>
      </c>
      <c r="DI4" s="115" t="s">
        <v>155</v>
      </c>
      <c r="DJ4" s="115" t="s">
        <v>155</v>
      </c>
      <c r="DK4" s="115" t="s">
        <v>156</v>
      </c>
      <c r="DL4" s="115"/>
      <c r="DM4" s="115" t="s">
        <v>157</v>
      </c>
      <c r="DN4" s="115" t="s">
        <v>155</v>
      </c>
      <c r="DO4" s="115" t="s">
        <v>155</v>
      </c>
      <c r="DP4" s="115" t="s">
        <v>155</v>
      </c>
      <c r="DQ4" s="115" t="s">
        <v>155</v>
      </c>
      <c r="DR4" s="115" t="s">
        <v>155</v>
      </c>
      <c r="DS4" s="115" t="s">
        <v>155</v>
      </c>
      <c r="DT4" s="115" t="s">
        <v>155</v>
      </c>
      <c r="DU4" s="115" t="s">
        <v>155</v>
      </c>
      <c r="DV4" s="115" t="s">
        <v>155</v>
      </c>
      <c r="DW4" s="115" t="s">
        <v>155</v>
      </c>
      <c r="DX4" s="115" t="s">
        <v>155</v>
      </c>
      <c r="DY4" s="115" t="s">
        <v>155</v>
      </c>
      <c r="DZ4" s="115" t="s">
        <v>158</v>
      </c>
      <c r="EA4" s="115"/>
      <c r="EB4" s="115" t="s">
        <v>159</v>
      </c>
      <c r="EC4" s="115" t="s">
        <v>160</v>
      </c>
      <c r="ED4" s="294"/>
      <c r="EE4" s="115" t="s">
        <v>154</v>
      </c>
      <c r="EF4" s="115" t="s">
        <v>156</v>
      </c>
      <c r="EG4" s="115" t="s">
        <v>156</v>
      </c>
      <c r="EH4" s="115" t="s">
        <v>156</v>
      </c>
      <c r="EI4" s="115" t="s">
        <v>156</v>
      </c>
      <c r="EJ4" s="115" t="s">
        <v>156</v>
      </c>
      <c r="EK4" s="115" t="s">
        <v>156</v>
      </c>
      <c r="EL4" s="115" t="s">
        <v>156</v>
      </c>
      <c r="EM4" s="115" t="s">
        <v>156</v>
      </c>
      <c r="EN4" s="115" t="s">
        <v>156</v>
      </c>
      <c r="EO4" s="115" t="s">
        <v>156</v>
      </c>
      <c r="EP4" s="115" t="s">
        <v>156</v>
      </c>
      <c r="EQ4" s="115" t="s">
        <v>156</v>
      </c>
      <c r="ER4" s="115" t="s">
        <v>156</v>
      </c>
      <c r="ES4" s="115" t="s">
        <v>156</v>
      </c>
      <c r="ET4" s="115" t="s">
        <v>156</v>
      </c>
      <c r="EU4" s="115"/>
      <c r="EV4" s="115" t="s">
        <v>157</v>
      </c>
      <c r="EW4" s="115" t="s">
        <v>158</v>
      </c>
      <c r="EX4" s="115" t="s">
        <v>158</v>
      </c>
      <c r="EY4" s="115" t="s">
        <v>158</v>
      </c>
      <c r="EZ4" s="115" t="s">
        <v>158</v>
      </c>
      <c r="FA4" s="115" t="s">
        <v>158</v>
      </c>
      <c r="FB4" s="115" t="s">
        <v>158</v>
      </c>
      <c r="FC4" s="115" t="s">
        <v>158</v>
      </c>
      <c r="FD4" s="115" t="s">
        <v>158</v>
      </c>
      <c r="FE4" s="115" t="s">
        <v>158</v>
      </c>
      <c r="FF4" s="115" t="s">
        <v>158</v>
      </c>
      <c r="FG4" s="115" t="s">
        <v>158</v>
      </c>
      <c r="FH4" s="115" t="s">
        <v>158</v>
      </c>
      <c r="FI4" s="115" t="s">
        <v>158</v>
      </c>
      <c r="FJ4" s="115" t="s">
        <v>158</v>
      </c>
      <c r="FK4" s="115" t="s">
        <v>158</v>
      </c>
      <c r="FL4" s="115"/>
      <c r="FM4" s="115" t="s">
        <v>159</v>
      </c>
      <c r="FN4" s="115" t="s">
        <v>160</v>
      </c>
      <c r="FO4" s="115" t="s">
        <v>160</v>
      </c>
      <c r="FP4" s="115" t="s">
        <v>160</v>
      </c>
      <c r="FQ4" s="115" t="s">
        <v>160</v>
      </c>
      <c r="FR4" s="115" t="s">
        <v>160</v>
      </c>
      <c r="FS4" s="115" t="s">
        <v>160</v>
      </c>
      <c r="FT4" s="115" t="s">
        <v>160</v>
      </c>
      <c r="FU4" s="115" t="s">
        <v>160</v>
      </c>
      <c r="FV4" s="115" t="s">
        <v>160</v>
      </c>
      <c r="FW4" s="115" t="s">
        <v>160</v>
      </c>
      <c r="FX4" s="115" t="s">
        <v>160</v>
      </c>
      <c r="FY4" s="115" t="s">
        <v>160</v>
      </c>
      <c r="FZ4" s="115" t="s">
        <v>160</v>
      </c>
      <c r="GA4" s="115" t="s">
        <v>160</v>
      </c>
      <c r="GB4" s="115" t="s">
        <v>160</v>
      </c>
      <c r="GC4" s="292"/>
      <c r="GD4" s="115"/>
      <c r="GE4" s="115"/>
      <c r="GF4" s="115"/>
      <c r="GG4" s="115"/>
      <c r="GH4" s="293"/>
      <c r="GI4" s="115"/>
      <c r="GJ4" s="115"/>
      <c r="GK4" s="115"/>
      <c r="GL4" s="115"/>
      <c r="GM4" s="279"/>
    </row>
    <row r="5" spans="1:198" ht="18" customHeight="1">
      <c r="A5" s="127"/>
      <c r="B5" s="273" t="s">
        <v>161</v>
      </c>
      <c r="C5" s="128" t="s">
        <v>5</v>
      </c>
      <c r="D5" s="96" t="s">
        <v>74</v>
      </c>
      <c r="E5" s="129">
        <v>0</v>
      </c>
      <c r="F5" s="130"/>
      <c r="G5" s="129">
        <v>0</v>
      </c>
      <c r="H5" s="130"/>
      <c r="I5" s="129">
        <v>0.65545228778496789</v>
      </c>
      <c r="J5" s="130"/>
      <c r="K5" s="129">
        <v>0.61414913758130041</v>
      </c>
      <c r="L5" s="115"/>
      <c r="M5" s="131" t="s">
        <v>162</v>
      </c>
      <c r="N5" s="132">
        <v>962.494832083348</v>
      </c>
      <c r="O5" s="132">
        <v>411.9358838890783</v>
      </c>
      <c r="P5" s="132">
        <v>0</v>
      </c>
      <c r="Q5" s="132">
        <v>0</v>
      </c>
      <c r="R5" s="132">
        <v>1374.4307159724262</v>
      </c>
      <c r="S5" s="132">
        <v>13638.779601024289</v>
      </c>
      <c r="T5" s="132">
        <v>1502.3424295014549</v>
      </c>
      <c r="U5" s="132">
        <v>0</v>
      </c>
      <c r="V5" s="132">
        <v>15141.122030525745</v>
      </c>
      <c r="W5" s="132">
        <v>13253.085355438157</v>
      </c>
      <c r="X5" s="132">
        <v>454.84001610235902</v>
      </c>
      <c r="Y5" s="132">
        <v>13707.925371540516</v>
      </c>
      <c r="Z5" s="132">
        <v>0</v>
      </c>
      <c r="AA5" s="132">
        <v>0</v>
      </c>
      <c r="AB5" s="132">
        <v>0</v>
      </c>
      <c r="AC5" s="132">
        <v>0</v>
      </c>
      <c r="AD5" s="132">
        <v>0</v>
      </c>
      <c r="AE5" s="132">
        <v>0</v>
      </c>
      <c r="AF5" s="132">
        <v>0</v>
      </c>
      <c r="AG5" s="132">
        <v>0</v>
      </c>
      <c r="AH5" s="132">
        <v>0</v>
      </c>
      <c r="AI5" s="132">
        <v>0</v>
      </c>
      <c r="AJ5" s="132">
        <v>0</v>
      </c>
      <c r="AK5" s="132">
        <v>0</v>
      </c>
      <c r="AL5" s="132">
        <v>0</v>
      </c>
      <c r="AM5" s="132">
        <v>0</v>
      </c>
      <c r="AN5" s="132">
        <v>30223.478118038685</v>
      </c>
      <c r="AO5" s="133"/>
      <c r="AP5" s="129">
        <v>0</v>
      </c>
      <c r="AQ5" s="129">
        <v>0.15039273283813673</v>
      </c>
      <c r="AR5" s="132">
        <v>23657.073160732114</v>
      </c>
      <c r="AS5" s="132">
        <v>8905.9035286317376</v>
      </c>
      <c r="AT5" s="132">
        <v>0</v>
      </c>
      <c r="AU5" s="132">
        <v>0</v>
      </c>
      <c r="AV5" s="132">
        <v>32562.976689363852</v>
      </c>
      <c r="AW5" s="132">
        <v>407590.63215980923</v>
      </c>
      <c r="AX5" s="132">
        <v>45233.674942479294</v>
      </c>
      <c r="AY5" s="132">
        <v>0</v>
      </c>
      <c r="AZ5" s="132">
        <v>452824.30710228853</v>
      </c>
      <c r="BA5" s="132">
        <v>404108.40601141372</v>
      </c>
      <c r="BB5" s="132">
        <v>632.67506103734422</v>
      </c>
      <c r="BC5" s="132">
        <v>404741.08107245108</v>
      </c>
      <c r="BD5" s="132">
        <v>0</v>
      </c>
      <c r="BE5" s="132">
        <v>0</v>
      </c>
      <c r="BF5" s="132">
        <v>0</v>
      </c>
      <c r="BG5" s="132">
        <v>0</v>
      </c>
      <c r="BH5" s="132">
        <v>0</v>
      </c>
      <c r="BI5" s="132">
        <v>0</v>
      </c>
      <c r="BJ5" s="132">
        <v>0</v>
      </c>
      <c r="BK5" s="132">
        <v>0</v>
      </c>
      <c r="BL5" s="132">
        <v>0</v>
      </c>
      <c r="BM5" s="132">
        <v>0</v>
      </c>
      <c r="BN5" s="132">
        <v>0</v>
      </c>
      <c r="BO5" s="132">
        <v>0</v>
      </c>
      <c r="BP5" s="132">
        <v>0</v>
      </c>
      <c r="BQ5" s="132">
        <v>0</v>
      </c>
      <c r="BR5" s="134">
        <v>890128.3648641035</v>
      </c>
      <c r="BS5" s="135"/>
      <c r="BT5" s="129">
        <v>0</v>
      </c>
      <c r="BU5" s="129">
        <v>0.15424303217921359</v>
      </c>
      <c r="BV5" s="136">
        <v>23424.331539963649</v>
      </c>
      <c r="BW5" s="132">
        <v>8776.2864847590408</v>
      </c>
      <c r="BX5" s="132">
        <v>0</v>
      </c>
      <c r="BY5" s="132">
        <v>0</v>
      </c>
      <c r="BZ5" s="132">
        <v>32200.618024722688</v>
      </c>
      <c r="CA5" s="132">
        <v>407590.63215980923</v>
      </c>
      <c r="CB5" s="132">
        <v>45233.674942479294</v>
      </c>
      <c r="CC5" s="132">
        <v>0</v>
      </c>
      <c r="CD5" s="132">
        <v>452824.30710228853</v>
      </c>
      <c r="CE5" s="132">
        <v>325250.7547853163</v>
      </c>
      <c r="CF5" s="132">
        <v>627.47406699257579</v>
      </c>
      <c r="CG5" s="132">
        <v>325878.22885230888</v>
      </c>
      <c r="CH5" s="132">
        <v>0</v>
      </c>
      <c r="CI5" s="132">
        <v>0</v>
      </c>
      <c r="CJ5" s="132">
        <v>0</v>
      </c>
      <c r="CK5" s="132">
        <v>0</v>
      </c>
      <c r="CL5" s="132">
        <v>0</v>
      </c>
      <c r="CM5" s="132">
        <v>0</v>
      </c>
      <c r="CN5" s="132">
        <v>0</v>
      </c>
      <c r="CO5" s="132">
        <v>0</v>
      </c>
      <c r="CP5" s="132">
        <v>0</v>
      </c>
      <c r="CQ5" s="132">
        <v>0</v>
      </c>
      <c r="CR5" s="132">
        <v>0</v>
      </c>
      <c r="CS5" s="132">
        <v>0</v>
      </c>
      <c r="CT5" s="132">
        <v>0</v>
      </c>
      <c r="CU5" s="132">
        <v>0</v>
      </c>
      <c r="CV5" s="134">
        <v>810903.15397932008</v>
      </c>
      <c r="CW5" s="137"/>
      <c r="CX5" s="138">
        <v>4670.2</v>
      </c>
      <c r="CY5" s="138">
        <v>0</v>
      </c>
      <c r="CZ5" s="138">
        <v>0</v>
      </c>
      <c r="DA5" s="138">
        <v>0</v>
      </c>
      <c r="DB5" s="138">
        <v>0</v>
      </c>
      <c r="DC5" s="138">
        <v>0</v>
      </c>
      <c r="DD5" s="138">
        <v>0</v>
      </c>
      <c r="DE5" s="138">
        <v>0</v>
      </c>
      <c r="DF5" s="138">
        <v>0</v>
      </c>
      <c r="DG5" s="138">
        <v>0</v>
      </c>
      <c r="DH5" s="138">
        <v>0</v>
      </c>
      <c r="DI5" s="138">
        <v>0</v>
      </c>
      <c r="DJ5" s="138">
        <v>0</v>
      </c>
      <c r="DK5" s="138">
        <v>0</v>
      </c>
      <c r="DL5" s="122"/>
      <c r="DM5" s="138">
        <v>12461.83</v>
      </c>
      <c r="DN5" s="138">
        <v>0</v>
      </c>
      <c r="DO5" s="138">
        <v>0</v>
      </c>
      <c r="DP5" s="138">
        <v>0</v>
      </c>
      <c r="DQ5" s="138">
        <v>0</v>
      </c>
      <c r="DR5" s="138">
        <v>0</v>
      </c>
      <c r="DS5" s="138">
        <v>0</v>
      </c>
      <c r="DT5" s="138">
        <v>0</v>
      </c>
      <c r="DU5" s="138">
        <v>0</v>
      </c>
      <c r="DV5" s="138">
        <v>0</v>
      </c>
      <c r="DW5" s="138">
        <v>0</v>
      </c>
      <c r="DX5" s="138">
        <v>0</v>
      </c>
      <c r="DY5" s="138">
        <v>0</v>
      </c>
      <c r="DZ5" s="138">
        <v>0</v>
      </c>
      <c r="EA5" s="122"/>
      <c r="EB5" s="138">
        <v>17132.03</v>
      </c>
      <c r="EC5" s="138">
        <v>0</v>
      </c>
      <c r="ED5" s="139"/>
      <c r="EE5" s="138">
        <v>108825.7</v>
      </c>
      <c r="EF5" s="138">
        <v>3078.49</v>
      </c>
      <c r="EG5" s="138">
        <v>0</v>
      </c>
      <c r="EH5" s="138">
        <v>0</v>
      </c>
      <c r="EI5" s="138">
        <v>0</v>
      </c>
      <c r="EJ5" s="138">
        <v>3078.49</v>
      </c>
      <c r="EK5" s="138">
        <v>23350.89</v>
      </c>
      <c r="EL5" s="138">
        <v>0</v>
      </c>
      <c r="EM5" s="138">
        <v>0</v>
      </c>
      <c r="EN5" s="138">
        <v>23350.89</v>
      </c>
      <c r="EO5" s="138">
        <v>53221.2</v>
      </c>
      <c r="EP5" s="138">
        <v>0</v>
      </c>
      <c r="EQ5" s="138">
        <v>53221.2</v>
      </c>
      <c r="ER5" s="138">
        <v>1250.8499999999999</v>
      </c>
      <c r="ES5" s="138">
        <v>0</v>
      </c>
      <c r="ET5" s="138">
        <v>80901.42</v>
      </c>
      <c r="EU5" s="122"/>
      <c r="EV5" s="138">
        <v>58614.39</v>
      </c>
      <c r="EW5" s="138">
        <v>1097.6300000000001</v>
      </c>
      <c r="EX5" s="138">
        <v>0</v>
      </c>
      <c r="EY5" s="138">
        <v>0</v>
      </c>
      <c r="EZ5" s="138">
        <v>0</v>
      </c>
      <c r="FA5" s="138">
        <v>1097.6300000000001</v>
      </c>
      <c r="FB5" s="138">
        <v>7626.08</v>
      </c>
      <c r="FC5" s="138">
        <v>0</v>
      </c>
      <c r="FD5" s="138">
        <v>0</v>
      </c>
      <c r="FE5" s="138">
        <v>7626.08</v>
      </c>
      <c r="FF5" s="138">
        <v>5271.82</v>
      </c>
      <c r="FG5" s="138">
        <v>0</v>
      </c>
      <c r="FH5" s="138">
        <v>5271.82</v>
      </c>
      <c r="FI5" s="138">
        <v>7936.23</v>
      </c>
      <c r="FJ5" s="138">
        <v>0</v>
      </c>
      <c r="FK5" s="138">
        <v>21931.759999999998</v>
      </c>
      <c r="FL5" s="122"/>
      <c r="FM5" s="138">
        <v>167440.09</v>
      </c>
      <c r="FN5" s="138">
        <v>4176.12</v>
      </c>
      <c r="FO5" s="138">
        <v>0</v>
      </c>
      <c r="FP5" s="138">
        <v>0</v>
      </c>
      <c r="FQ5" s="138">
        <v>0</v>
      </c>
      <c r="FR5" s="138">
        <v>4176.12</v>
      </c>
      <c r="FS5" s="138">
        <v>30976.97</v>
      </c>
      <c r="FT5" s="138">
        <v>0</v>
      </c>
      <c r="FU5" s="138">
        <v>0</v>
      </c>
      <c r="FV5" s="138">
        <v>30976.97</v>
      </c>
      <c r="FW5" s="138">
        <v>58493.02</v>
      </c>
      <c r="FX5" s="138">
        <v>0</v>
      </c>
      <c r="FY5" s="138">
        <v>58493.02</v>
      </c>
      <c r="FZ5" s="138">
        <v>9187.07</v>
      </c>
      <c r="GA5" s="138">
        <v>0</v>
      </c>
      <c r="GB5" s="138">
        <v>102833.19</v>
      </c>
      <c r="GC5" s="140"/>
      <c r="GD5" s="115"/>
      <c r="GE5" s="141"/>
      <c r="GF5" s="142"/>
      <c r="GG5" s="143"/>
      <c r="GH5" s="144"/>
      <c r="GI5" s="115"/>
      <c r="GJ5" s="141"/>
      <c r="GK5" s="142"/>
      <c r="GL5" s="143"/>
      <c r="GM5" s="145"/>
      <c r="GO5" s="146"/>
      <c r="GP5" s="146"/>
    </row>
    <row r="6" spans="1:198" ht="18" customHeight="1">
      <c r="A6" s="127"/>
      <c r="B6" s="274"/>
      <c r="C6" s="147" t="s">
        <v>15</v>
      </c>
      <c r="D6" s="96" t="s">
        <v>74</v>
      </c>
      <c r="E6" s="148">
        <v>0</v>
      </c>
      <c r="F6" s="123"/>
      <c r="G6" s="148">
        <v>0</v>
      </c>
      <c r="H6" s="123"/>
      <c r="I6" s="148">
        <v>0.82366148978982967</v>
      </c>
      <c r="J6" s="123"/>
      <c r="K6" s="148">
        <v>0.78521819708387941</v>
      </c>
      <c r="L6" s="115"/>
      <c r="M6" s="149" t="s">
        <v>93</v>
      </c>
      <c r="N6" s="150">
        <v>3</v>
      </c>
      <c r="O6" s="150">
        <v>0</v>
      </c>
      <c r="P6" s="150">
        <v>0</v>
      </c>
      <c r="Q6" s="150">
        <v>0</v>
      </c>
      <c r="R6" s="150">
        <v>3</v>
      </c>
      <c r="S6" s="150">
        <v>19</v>
      </c>
      <c r="T6" s="150">
        <v>0</v>
      </c>
      <c r="U6" s="150">
        <v>0</v>
      </c>
      <c r="V6" s="150">
        <v>19</v>
      </c>
      <c r="W6" s="150">
        <v>6</v>
      </c>
      <c r="X6" s="150">
        <v>0</v>
      </c>
      <c r="Y6" s="150">
        <v>6</v>
      </c>
      <c r="Z6" s="151">
        <v>3</v>
      </c>
      <c r="AA6" s="151">
        <v>0</v>
      </c>
      <c r="AB6" s="151">
        <v>0</v>
      </c>
      <c r="AC6" s="151">
        <v>0</v>
      </c>
      <c r="AD6" s="151">
        <v>0</v>
      </c>
      <c r="AE6" s="151">
        <v>0</v>
      </c>
      <c r="AF6" s="151">
        <v>0</v>
      </c>
      <c r="AG6" s="151">
        <v>0</v>
      </c>
      <c r="AH6" s="151">
        <v>0</v>
      </c>
      <c r="AI6" s="151">
        <v>0</v>
      </c>
      <c r="AJ6" s="151">
        <v>0</v>
      </c>
      <c r="AK6" s="151">
        <v>0</v>
      </c>
      <c r="AL6" s="151">
        <v>0</v>
      </c>
      <c r="AM6" s="151">
        <v>0</v>
      </c>
      <c r="AN6" s="151">
        <v>31</v>
      </c>
      <c r="AO6" s="133"/>
      <c r="AP6" s="148">
        <v>0</v>
      </c>
      <c r="AQ6" s="148">
        <v>4.9834455590613419E-3</v>
      </c>
      <c r="AR6" s="150">
        <v>3087.6426816717635</v>
      </c>
      <c r="AS6" s="150">
        <v>0</v>
      </c>
      <c r="AT6" s="150">
        <v>0</v>
      </c>
      <c r="AU6" s="150">
        <v>0</v>
      </c>
      <c r="AV6" s="150">
        <v>3087.6426816717635</v>
      </c>
      <c r="AW6" s="150">
        <v>18179.199999999993</v>
      </c>
      <c r="AX6" s="150">
        <v>0</v>
      </c>
      <c r="AY6" s="150">
        <v>0</v>
      </c>
      <c r="AZ6" s="150">
        <v>18179.199999999993</v>
      </c>
      <c r="BA6" s="150">
        <v>6338.6400000000012</v>
      </c>
      <c r="BB6" s="150">
        <v>0</v>
      </c>
      <c r="BC6" s="150">
        <v>6338.6400000000012</v>
      </c>
      <c r="BD6" s="151">
        <v>1890</v>
      </c>
      <c r="BE6" s="151">
        <v>0</v>
      </c>
      <c r="BF6" s="151">
        <v>0</v>
      </c>
      <c r="BG6" s="151">
        <v>0</v>
      </c>
      <c r="BH6" s="151">
        <v>0</v>
      </c>
      <c r="BI6" s="151">
        <v>0</v>
      </c>
      <c r="BJ6" s="151">
        <v>0</v>
      </c>
      <c r="BK6" s="151">
        <v>0</v>
      </c>
      <c r="BL6" s="151">
        <v>0</v>
      </c>
      <c r="BM6" s="151">
        <v>0</v>
      </c>
      <c r="BN6" s="151">
        <v>0</v>
      </c>
      <c r="BO6" s="151">
        <v>0</v>
      </c>
      <c r="BP6" s="151">
        <v>0</v>
      </c>
      <c r="BQ6" s="151">
        <v>0</v>
      </c>
      <c r="BR6" s="152">
        <v>29495.482681671761</v>
      </c>
      <c r="BS6" s="135"/>
      <c r="BT6" s="148">
        <v>0</v>
      </c>
      <c r="BU6" s="148">
        <v>5.6103773454142421E-3</v>
      </c>
      <c r="BV6" s="150">
        <v>3087.6426816717635</v>
      </c>
      <c r="BW6" s="150">
        <v>0</v>
      </c>
      <c r="BX6" s="150">
        <v>0</v>
      </c>
      <c r="BY6" s="153">
        <v>0</v>
      </c>
      <c r="BZ6" s="150">
        <v>3087.6426816717635</v>
      </c>
      <c r="CA6" s="150">
        <v>18179.199999999993</v>
      </c>
      <c r="CB6" s="150">
        <v>0</v>
      </c>
      <c r="CC6" s="150">
        <v>0</v>
      </c>
      <c r="CD6" s="150">
        <v>18179.199999999993</v>
      </c>
      <c r="CE6" s="150">
        <v>6338.6400000000012</v>
      </c>
      <c r="CF6" s="150">
        <v>0</v>
      </c>
      <c r="CG6" s="150">
        <v>6338.6400000000012</v>
      </c>
      <c r="CH6" s="151">
        <v>1890</v>
      </c>
      <c r="CI6" s="151">
        <v>0</v>
      </c>
      <c r="CJ6" s="151">
        <v>0</v>
      </c>
      <c r="CK6" s="151">
        <v>0</v>
      </c>
      <c r="CL6" s="151">
        <v>0</v>
      </c>
      <c r="CM6" s="151">
        <v>0</v>
      </c>
      <c r="CN6" s="151">
        <v>0</v>
      </c>
      <c r="CO6" s="151">
        <v>0</v>
      </c>
      <c r="CP6" s="151">
        <v>0</v>
      </c>
      <c r="CQ6" s="151">
        <v>0</v>
      </c>
      <c r="CR6" s="151">
        <v>0</v>
      </c>
      <c r="CS6" s="151">
        <v>0</v>
      </c>
      <c r="CT6" s="151">
        <v>0</v>
      </c>
      <c r="CU6" s="151">
        <v>0</v>
      </c>
      <c r="CV6" s="152">
        <v>29495.482681671761</v>
      </c>
      <c r="CW6" s="137"/>
      <c r="CX6" s="154">
        <v>850</v>
      </c>
      <c r="CY6" s="154">
        <v>0</v>
      </c>
      <c r="CZ6" s="154">
        <v>0</v>
      </c>
      <c r="DA6" s="154">
        <v>0</v>
      </c>
      <c r="DB6" s="154">
        <v>0</v>
      </c>
      <c r="DC6" s="154">
        <v>0</v>
      </c>
      <c r="DD6" s="154">
        <v>0</v>
      </c>
      <c r="DE6" s="154">
        <v>0</v>
      </c>
      <c r="DF6" s="154">
        <v>0</v>
      </c>
      <c r="DG6" s="154">
        <v>0</v>
      </c>
      <c r="DH6" s="154">
        <v>0</v>
      </c>
      <c r="DI6" s="154">
        <v>0</v>
      </c>
      <c r="DJ6" s="154">
        <v>0</v>
      </c>
      <c r="DK6" s="154">
        <v>0</v>
      </c>
      <c r="DL6" s="122"/>
      <c r="DM6" s="154">
        <v>1788.2</v>
      </c>
      <c r="DN6" s="154">
        <v>0</v>
      </c>
      <c r="DO6" s="154">
        <v>0</v>
      </c>
      <c r="DP6" s="154">
        <v>0</v>
      </c>
      <c r="DQ6" s="154">
        <v>0</v>
      </c>
      <c r="DR6" s="154">
        <v>0</v>
      </c>
      <c r="DS6" s="154">
        <v>0</v>
      </c>
      <c r="DT6" s="154">
        <v>0</v>
      </c>
      <c r="DU6" s="154">
        <v>0</v>
      </c>
      <c r="DV6" s="154">
        <v>0</v>
      </c>
      <c r="DW6" s="154">
        <v>0</v>
      </c>
      <c r="DX6" s="154">
        <v>0</v>
      </c>
      <c r="DY6" s="154">
        <v>0</v>
      </c>
      <c r="DZ6" s="154">
        <v>0</v>
      </c>
      <c r="EA6" s="122"/>
      <c r="EB6" s="154">
        <v>2638.2</v>
      </c>
      <c r="EC6" s="154">
        <v>0</v>
      </c>
      <c r="ED6" s="139"/>
      <c r="EE6" s="154">
        <v>8400</v>
      </c>
      <c r="EF6" s="154">
        <v>750</v>
      </c>
      <c r="EG6" s="154">
        <v>0</v>
      </c>
      <c r="EH6" s="154">
        <v>0</v>
      </c>
      <c r="EI6" s="154">
        <v>0</v>
      </c>
      <c r="EJ6" s="154">
        <v>750</v>
      </c>
      <c r="EK6" s="154">
        <v>4250</v>
      </c>
      <c r="EL6" s="154">
        <v>0</v>
      </c>
      <c r="EM6" s="154">
        <v>0</v>
      </c>
      <c r="EN6" s="154">
        <v>4250</v>
      </c>
      <c r="EO6" s="154">
        <v>2000</v>
      </c>
      <c r="EP6" s="154">
        <v>0</v>
      </c>
      <c r="EQ6" s="154">
        <v>2000</v>
      </c>
      <c r="ER6" s="154">
        <v>750</v>
      </c>
      <c r="ES6" s="154">
        <v>0</v>
      </c>
      <c r="ET6" s="154">
        <v>7750</v>
      </c>
      <c r="EU6" s="122"/>
      <c r="EV6" s="154">
        <v>11132.8</v>
      </c>
      <c r="EW6" s="154">
        <v>39</v>
      </c>
      <c r="EX6" s="154">
        <v>0</v>
      </c>
      <c r="EY6" s="154">
        <v>0</v>
      </c>
      <c r="EZ6" s="154">
        <v>0</v>
      </c>
      <c r="FA6" s="154">
        <v>39</v>
      </c>
      <c r="FB6" s="154">
        <v>3940.51</v>
      </c>
      <c r="FC6" s="154">
        <v>0</v>
      </c>
      <c r="FD6" s="154">
        <v>0</v>
      </c>
      <c r="FE6" s="154">
        <v>3940.51</v>
      </c>
      <c r="FF6" s="154">
        <v>109</v>
      </c>
      <c r="FG6" s="154">
        <v>0</v>
      </c>
      <c r="FH6" s="154">
        <v>109</v>
      </c>
      <c r="FI6" s="154">
        <v>3499</v>
      </c>
      <c r="FJ6" s="154">
        <v>0</v>
      </c>
      <c r="FK6" s="154">
        <v>7587.51</v>
      </c>
      <c r="FL6" s="122"/>
      <c r="FM6" s="154">
        <v>19532.8</v>
      </c>
      <c r="FN6" s="154">
        <v>789</v>
      </c>
      <c r="FO6" s="154">
        <v>0</v>
      </c>
      <c r="FP6" s="154">
        <v>0</v>
      </c>
      <c r="FQ6" s="154">
        <v>0</v>
      </c>
      <c r="FR6" s="154">
        <v>789</v>
      </c>
      <c r="FS6" s="154">
        <v>8190.51</v>
      </c>
      <c r="FT6" s="154">
        <v>0</v>
      </c>
      <c r="FU6" s="154">
        <v>0</v>
      </c>
      <c r="FV6" s="154">
        <v>8190.51</v>
      </c>
      <c r="FW6" s="154">
        <v>2109</v>
      </c>
      <c r="FX6" s="154">
        <v>0</v>
      </c>
      <c r="FY6" s="154">
        <v>2109</v>
      </c>
      <c r="FZ6" s="154">
        <v>4249</v>
      </c>
      <c r="GA6" s="154">
        <v>0</v>
      </c>
      <c r="GB6" s="154">
        <v>15337.51</v>
      </c>
      <c r="GC6" s="140"/>
      <c r="GD6" s="115"/>
      <c r="GE6" s="155"/>
      <c r="GF6" s="156"/>
      <c r="GG6" s="157"/>
      <c r="GH6" s="144"/>
      <c r="GI6" s="115"/>
      <c r="GJ6" s="155"/>
      <c r="GK6" s="156"/>
      <c r="GL6" s="157"/>
      <c r="GM6" s="145"/>
      <c r="GO6" s="146"/>
      <c r="GP6" s="146"/>
    </row>
    <row r="7" spans="1:198" ht="18" customHeight="1">
      <c r="A7" s="127"/>
      <c r="B7" s="274"/>
      <c r="C7" s="147" t="s">
        <v>6</v>
      </c>
      <c r="D7" s="96" t="s">
        <v>74</v>
      </c>
      <c r="E7" s="148"/>
      <c r="F7" s="123"/>
      <c r="G7" s="148">
        <v>0</v>
      </c>
      <c r="H7" s="123"/>
      <c r="I7" s="148"/>
      <c r="J7" s="123"/>
      <c r="K7" s="148">
        <v>0</v>
      </c>
      <c r="L7" s="115"/>
      <c r="M7" s="149" t="s">
        <v>98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50">
        <v>0</v>
      </c>
      <c r="V7" s="150">
        <v>0</v>
      </c>
      <c r="W7" s="150">
        <v>0</v>
      </c>
      <c r="X7" s="150">
        <v>0</v>
      </c>
      <c r="Y7" s="150">
        <v>0</v>
      </c>
      <c r="Z7" s="158">
        <v>0</v>
      </c>
      <c r="AA7" s="151">
        <v>0</v>
      </c>
      <c r="AB7" s="158">
        <v>0</v>
      </c>
      <c r="AC7" s="158">
        <v>0</v>
      </c>
      <c r="AD7" s="158">
        <v>0</v>
      </c>
      <c r="AE7" s="158">
        <v>0</v>
      </c>
      <c r="AF7" s="158">
        <v>0</v>
      </c>
      <c r="AG7" s="158">
        <v>0</v>
      </c>
      <c r="AH7" s="158">
        <v>0</v>
      </c>
      <c r="AI7" s="158">
        <v>0</v>
      </c>
      <c r="AJ7" s="158">
        <v>0</v>
      </c>
      <c r="AK7" s="158">
        <v>0</v>
      </c>
      <c r="AL7" s="158">
        <v>0</v>
      </c>
      <c r="AM7" s="151">
        <v>0</v>
      </c>
      <c r="AN7" s="151">
        <v>0</v>
      </c>
      <c r="AO7" s="133"/>
      <c r="AP7" s="148">
        <v>0</v>
      </c>
      <c r="AQ7" s="148">
        <v>0</v>
      </c>
      <c r="AR7" s="150">
        <v>0</v>
      </c>
      <c r="AS7" s="150">
        <v>0</v>
      </c>
      <c r="AT7" s="150">
        <v>0</v>
      </c>
      <c r="AU7" s="150">
        <v>0</v>
      </c>
      <c r="AV7" s="150">
        <v>0</v>
      </c>
      <c r="AW7" s="150">
        <v>0</v>
      </c>
      <c r="AX7" s="150">
        <v>0</v>
      </c>
      <c r="AY7" s="150">
        <v>0</v>
      </c>
      <c r="AZ7" s="150">
        <v>0</v>
      </c>
      <c r="BA7" s="150">
        <v>0</v>
      </c>
      <c r="BB7" s="150">
        <v>0</v>
      </c>
      <c r="BC7" s="150">
        <v>0</v>
      </c>
      <c r="BD7" s="151">
        <v>0</v>
      </c>
      <c r="BE7" s="151">
        <v>0</v>
      </c>
      <c r="BF7" s="151">
        <v>0</v>
      </c>
      <c r="BG7" s="151">
        <v>0</v>
      </c>
      <c r="BH7" s="151">
        <v>0</v>
      </c>
      <c r="BI7" s="151">
        <v>0</v>
      </c>
      <c r="BJ7" s="151">
        <v>0</v>
      </c>
      <c r="BK7" s="151">
        <v>0</v>
      </c>
      <c r="BL7" s="151">
        <v>0</v>
      </c>
      <c r="BM7" s="151">
        <v>0</v>
      </c>
      <c r="BN7" s="151">
        <v>0</v>
      </c>
      <c r="BO7" s="151">
        <v>0</v>
      </c>
      <c r="BP7" s="151">
        <v>0</v>
      </c>
      <c r="BQ7" s="151">
        <v>0</v>
      </c>
      <c r="BR7" s="152">
        <v>0</v>
      </c>
      <c r="BS7" s="135"/>
      <c r="BT7" s="148">
        <v>0</v>
      </c>
      <c r="BU7" s="148">
        <v>0</v>
      </c>
      <c r="BV7" s="150">
        <v>0</v>
      </c>
      <c r="BW7" s="150">
        <v>0</v>
      </c>
      <c r="BX7" s="150">
        <v>0</v>
      </c>
      <c r="BY7" s="150">
        <v>0</v>
      </c>
      <c r="BZ7" s="150">
        <v>0</v>
      </c>
      <c r="CA7" s="150">
        <v>0</v>
      </c>
      <c r="CB7" s="150">
        <v>0</v>
      </c>
      <c r="CC7" s="150">
        <v>0</v>
      </c>
      <c r="CD7" s="150">
        <v>0</v>
      </c>
      <c r="CE7" s="150">
        <v>0</v>
      </c>
      <c r="CF7" s="150">
        <v>0</v>
      </c>
      <c r="CG7" s="150">
        <v>0</v>
      </c>
      <c r="CH7" s="151">
        <v>0</v>
      </c>
      <c r="CI7" s="151">
        <v>0</v>
      </c>
      <c r="CJ7" s="151">
        <v>0</v>
      </c>
      <c r="CK7" s="151">
        <v>0</v>
      </c>
      <c r="CL7" s="151">
        <v>0</v>
      </c>
      <c r="CM7" s="151">
        <v>0</v>
      </c>
      <c r="CN7" s="151">
        <v>0</v>
      </c>
      <c r="CO7" s="151">
        <v>0</v>
      </c>
      <c r="CP7" s="151">
        <v>0</v>
      </c>
      <c r="CQ7" s="151">
        <v>0</v>
      </c>
      <c r="CR7" s="151">
        <v>0</v>
      </c>
      <c r="CS7" s="151">
        <v>0</v>
      </c>
      <c r="CT7" s="151">
        <v>0</v>
      </c>
      <c r="CU7" s="151">
        <v>0</v>
      </c>
      <c r="CV7" s="152">
        <v>0</v>
      </c>
      <c r="CW7" s="137"/>
      <c r="CX7" s="154">
        <v>0</v>
      </c>
      <c r="CY7" s="154">
        <v>0</v>
      </c>
      <c r="CZ7" s="154">
        <v>0</v>
      </c>
      <c r="DA7" s="154">
        <v>0</v>
      </c>
      <c r="DB7" s="154">
        <v>0</v>
      </c>
      <c r="DC7" s="154">
        <v>0</v>
      </c>
      <c r="DD7" s="154">
        <v>0</v>
      </c>
      <c r="DE7" s="154">
        <v>0</v>
      </c>
      <c r="DF7" s="154">
        <v>0</v>
      </c>
      <c r="DG7" s="154">
        <v>0</v>
      </c>
      <c r="DH7" s="154">
        <v>0</v>
      </c>
      <c r="DI7" s="154">
        <v>0</v>
      </c>
      <c r="DJ7" s="154">
        <v>0</v>
      </c>
      <c r="DK7" s="154">
        <v>0</v>
      </c>
      <c r="DL7" s="122"/>
      <c r="DM7" s="154">
        <v>0</v>
      </c>
      <c r="DN7" s="154">
        <v>0</v>
      </c>
      <c r="DO7" s="154">
        <v>0</v>
      </c>
      <c r="DP7" s="154">
        <v>0</v>
      </c>
      <c r="DQ7" s="154">
        <v>0</v>
      </c>
      <c r="DR7" s="154">
        <v>0</v>
      </c>
      <c r="DS7" s="154">
        <v>0</v>
      </c>
      <c r="DT7" s="154">
        <v>0</v>
      </c>
      <c r="DU7" s="154">
        <v>0</v>
      </c>
      <c r="DV7" s="154">
        <v>0</v>
      </c>
      <c r="DW7" s="154">
        <v>0</v>
      </c>
      <c r="DX7" s="154">
        <v>0</v>
      </c>
      <c r="DY7" s="154">
        <v>0</v>
      </c>
      <c r="DZ7" s="154">
        <v>0</v>
      </c>
      <c r="EA7" s="122"/>
      <c r="EB7" s="154">
        <v>-1</v>
      </c>
      <c r="EC7" s="154">
        <v>0</v>
      </c>
      <c r="ED7" s="139"/>
      <c r="EE7" s="154">
        <v>0</v>
      </c>
      <c r="EF7" s="154">
        <v>0</v>
      </c>
      <c r="EG7" s="154">
        <v>0</v>
      </c>
      <c r="EH7" s="154">
        <v>0</v>
      </c>
      <c r="EI7" s="154">
        <v>0</v>
      </c>
      <c r="EJ7" s="154">
        <v>0</v>
      </c>
      <c r="EK7" s="154">
        <v>0</v>
      </c>
      <c r="EL7" s="154">
        <v>0</v>
      </c>
      <c r="EM7" s="154">
        <v>0</v>
      </c>
      <c r="EN7" s="154">
        <v>0</v>
      </c>
      <c r="EO7" s="154">
        <v>0</v>
      </c>
      <c r="EP7" s="154">
        <v>0</v>
      </c>
      <c r="EQ7" s="154">
        <v>0</v>
      </c>
      <c r="ER7" s="154">
        <v>0</v>
      </c>
      <c r="ES7" s="154">
        <v>0</v>
      </c>
      <c r="ET7" s="154">
        <v>0</v>
      </c>
      <c r="EU7" s="122"/>
      <c r="EV7" s="154">
        <v>0</v>
      </c>
      <c r="EW7" s="154">
        <v>0</v>
      </c>
      <c r="EX7" s="154">
        <v>0</v>
      </c>
      <c r="EY7" s="154">
        <v>0</v>
      </c>
      <c r="EZ7" s="154">
        <v>0</v>
      </c>
      <c r="FA7" s="154">
        <v>0</v>
      </c>
      <c r="FB7" s="154">
        <v>0</v>
      </c>
      <c r="FC7" s="154">
        <v>0</v>
      </c>
      <c r="FD7" s="154">
        <v>0</v>
      </c>
      <c r="FE7" s="154">
        <v>0</v>
      </c>
      <c r="FF7" s="154">
        <v>0</v>
      </c>
      <c r="FG7" s="154">
        <v>0</v>
      </c>
      <c r="FH7" s="154">
        <v>0</v>
      </c>
      <c r="FI7" s="154">
        <v>0</v>
      </c>
      <c r="FJ7" s="154">
        <v>0</v>
      </c>
      <c r="FK7" s="154">
        <v>0</v>
      </c>
      <c r="FL7" s="122"/>
      <c r="FM7" s="154">
        <v>-3</v>
      </c>
      <c r="FN7" s="154">
        <v>0</v>
      </c>
      <c r="FO7" s="154">
        <v>0</v>
      </c>
      <c r="FP7" s="154">
        <v>0</v>
      </c>
      <c r="FQ7" s="154">
        <v>0</v>
      </c>
      <c r="FR7" s="154">
        <v>0</v>
      </c>
      <c r="FS7" s="154">
        <v>0</v>
      </c>
      <c r="FT7" s="154">
        <v>0</v>
      </c>
      <c r="FU7" s="154">
        <v>0</v>
      </c>
      <c r="FV7" s="154">
        <v>0</v>
      </c>
      <c r="FW7" s="154">
        <v>0</v>
      </c>
      <c r="FX7" s="154">
        <v>0</v>
      </c>
      <c r="FY7" s="154">
        <v>0</v>
      </c>
      <c r="FZ7" s="154">
        <v>0</v>
      </c>
      <c r="GA7" s="154">
        <v>0</v>
      </c>
      <c r="GB7" s="154">
        <v>0</v>
      </c>
      <c r="GC7" s="140"/>
      <c r="GD7" s="115"/>
      <c r="GE7" s="155"/>
      <c r="GF7" s="156"/>
      <c r="GG7" s="157"/>
      <c r="GH7" s="144"/>
      <c r="GI7" s="115"/>
      <c r="GJ7" s="155"/>
      <c r="GK7" s="156"/>
      <c r="GL7" s="157"/>
      <c r="GM7" s="145"/>
      <c r="GO7" s="146"/>
      <c r="GP7" s="146"/>
    </row>
    <row r="8" spans="1:198" ht="18" customHeight="1">
      <c r="A8" s="127"/>
      <c r="B8" s="274"/>
      <c r="C8" s="147" t="s">
        <v>163</v>
      </c>
      <c r="E8" s="148"/>
      <c r="F8" s="130"/>
      <c r="G8" s="148"/>
      <c r="H8" s="130"/>
      <c r="I8" s="148"/>
      <c r="J8" s="130"/>
      <c r="K8" s="148"/>
      <c r="L8" s="115"/>
      <c r="M8" s="149" t="s">
        <v>162</v>
      </c>
      <c r="N8" s="150">
        <v>0</v>
      </c>
      <c r="O8" s="150">
        <v>0</v>
      </c>
      <c r="P8" s="150">
        <v>0</v>
      </c>
      <c r="Q8" s="150">
        <v>0</v>
      </c>
      <c r="R8" s="150">
        <v>0</v>
      </c>
      <c r="S8" s="150">
        <v>0</v>
      </c>
      <c r="T8" s="150">
        <v>0</v>
      </c>
      <c r="U8" s="150">
        <v>0</v>
      </c>
      <c r="V8" s="150">
        <v>0</v>
      </c>
      <c r="W8" s="150">
        <v>10395.248871796508</v>
      </c>
      <c r="X8" s="150">
        <v>2725.7974437965086</v>
      </c>
      <c r="Y8" s="150">
        <v>13121.046315593016</v>
      </c>
      <c r="Z8" s="158">
        <v>13848.41369907397</v>
      </c>
      <c r="AA8" s="151">
        <v>0</v>
      </c>
      <c r="AB8" s="158">
        <v>0</v>
      </c>
      <c r="AC8" s="158">
        <v>0</v>
      </c>
      <c r="AD8" s="158">
        <v>0</v>
      </c>
      <c r="AE8" s="158">
        <v>0</v>
      </c>
      <c r="AF8" s="158">
        <v>0</v>
      </c>
      <c r="AG8" s="158">
        <v>0</v>
      </c>
      <c r="AH8" s="158">
        <v>0</v>
      </c>
      <c r="AI8" s="158">
        <v>0</v>
      </c>
      <c r="AJ8" s="158">
        <v>0</v>
      </c>
      <c r="AK8" s="158">
        <v>0</v>
      </c>
      <c r="AL8" s="158">
        <v>0</v>
      </c>
      <c r="AM8" s="151">
        <v>0</v>
      </c>
      <c r="AN8" s="151">
        <v>26969.460014666984</v>
      </c>
      <c r="AO8" s="133"/>
      <c r="AP8" s="148">
        <v>0</v>
      </c>
      <c r="AQ8" s="148">
        <v>9.1917041484310694E-2</v>
      </c>
      <c r="AR8" s="150">
        <v>0</v>
      </c>
      <c r="AS8" s="150">
        <v>0</v>
      </c>
      <c r="AT8" s="150">
        <v>0</v>
      </c>
      <c r="AU8" s="150">
        <v>0</v>
      </c>
      <c r="AV8" s="150">
        <v>0</v>
      </c>
      <c r="AW8" s="150">
        <v>0</v>
      </c>
      <c r="AX8" s="150">
        <v>0</v>
      </c>
      <c r="AY8" s="150">
        <v>0</v>
      </c>
      <c r="AZ8" s="150">
        <v>0</v>
      </c>
      <c r="BA8" s="150">
        <v>380807.85788211675</v>
      </c>
      <c r="BB8" s="150">
        <v>0</v>
      </c>
      <c r="BC8" s="150">
        <v>380807.85788211675</v>
      </c>
      <c r="BD8" s="151">
        <v>163220.86142863423</v>
      </c>
      <c r="BE8" s="151">
        <v>0</v>
      </c>
      <c r="BF8" s="151">
        <v>0</v>
      </c>
      <c r="BG8" s="151">
        <v>0</v>
      </c>
      <c r="BH8" s="151">
        <v>0</v>
      </c>
      <c r="BI8" s="151">
        <v>0</v>
      </c>
      <c r="BJ8" s="151">
        <v>0</v>
      </c>
      <c r="BK8" s="151">
        <v>0</v>
      </c>
      <c r="BL8" s="151">
        <v>0</v>
      </c>
      <c r="BM8" s="151">
        <v>0</v>
      </c>
      <c r="BN8" s="151">
        <v>0</v>
      </c>
      <c r="BO8" s="151">
        <v>0</v>
      </c>
      <c r="BP8" s="151">
        <v>0</v>
      </c>
      <c r="BQ8" s="151">
        <v>0</v>
      </c>
      <c r="BR8" s="152">
        <v>544028.71931075095</v>
      </c>
      <c r="BS8" s="135"/>
      <c r="BT8" s="148">
        <v>0</v>
      </c>
      <c r="BU8" s="148">
        <v>8.3247115410162928E-2</v>
      </c>
      <c r="BV8" s="150">
        <v>0</v>
      </c>
      <c r="BW8" s="150">
        <v>0</v>
      </c>
      <c r="BX8" s="150">
        <v>0</v>
      </c>
      <c r="BY8" s="150">
        <v>0</v>
      </c>
      <c r="BZ8" s="150">
        <v>0</v>
      </c>
      <c r="CA8" s="150">
        <v>0</v>
      </c>
      <c r="CB8" s="150">
        <v>0</v>
      </c>
      <c r="CC8" s="150">
        <v>0</v>
      </c>
      <c r="CD8" s="150">
        <v>0</v>
      </c>
      <c r="CE8" s="150">
        <v>275776.65892053116</v>
      </c>
      <c r="CF8" s="150">
        <v>0</v>
      </c>
      <c r="CG8" s="150">
        <v>275776.65892053116</v>
      </c>
      <c r="CH8" s="151">
        <v>161879.08145254268</v>
      </c>
      <c r="CI8" s="151">
        <v>0</v>
      </c>
      <c r="CJ8" s="151">
        <v>0</v>
      </c>
      <c r="CK8" s="151">
        <v>0</v>
      </c>
      <c r="CL8" s="151">
        <v>0</v>
      </c>
      <c r="CM8" s="151">
        <v>0</v>
      </c>
      <c r="CN8" s="151">
        <v>0</v>
      </c>
      <c r="CO8" s="151">
        <v>0</v>
      </c>
      <c r="CP8" s="151">
        <v>0</v>
      </c>
      <c r="CQ8" s="151">
        <v>0</v>
      </c>
      <c r="CR8" s="151">
        <v>0</v>
      </c>
      <c r="CS8" s="151">
        <v>0</v>
      </c>
      <c r="CT8" s="151">
        <v>0</v>
      </c>
      <c r="CU8" s="151">
        <v>0</v>
      </c>
      <c r="CV8" s="152">
        <v>437655.74037307384</v>
      </c>
      <c r="CW8" s="137"/>
      <c r="CX8" s="154">
        <v>0</v>
      </c>
      <c r="CY8" s="154">
        <v>2028.88</v>
      </c>
      <c r="CZ8" s="154">
        <v>0.37</v>
      </c>
      <c r="DA8" s="154">
        <v>0</v>
      </c>
      <c r="DB8" s="154">
        <v>0</v>
      </c>
      <c r="DC8" s="154">
        <v>0</v>
      </c>
      <c r="DD8" s="154">
        <v>0</v>
      </c>
      <c r="DE8" s="154">
        <v>0</v>
      </c>
      <c r="DF8" s="154">
        <v>0</v>
      </c>
      <c r="DG8" s="154">
        <v>0</v>
      </c>
      <c r="DH8" s="154">
        <v>0</v>
      </c>
      <c r="DI8" s="154">
        <v>0</v>
      </c>
      <c r="DJ8" s="154">
        <v>0</v>
      </c>
      <c r="DK8" s="154">
        <v>2029.25</v>
      </c>
      <c r="DL8" s="122"/>
      <c r="DM8" s="154">
        <v>0</v>
      </c>
      <c r="DN8" s="154">
        <v>84.96</v>
      </c>
      <c r="DO8" s="154">
        <v>0.01</v>
      </c>
      <c r="DP8" s="154">
        <v>0</v>
      </c>
      <c r="DQ8" s="154">
        <v>0</v>
      </c>
      <c r="DR8" s="154">
        <v>0</v>
      </c>
      <c r="DS8" s="154">
        <v>0</v>
      </c>
      <c r="DT8" s="154">
        <v>0</v>
      </c>
      <c r="DU8" s="154">
        <v>0</v>
      </c>
      <c r="DV8" s="154">
        <v>0</v>
      </c>
      <c r="DW8" s="154">
        <v>0</v>
      </c>
      <c r="DX8" s="154">
        <v>0</v>
      </c>
      <c r="DY8" s="154">
        <v>0</v>
      </c>
      <c r="DZ8" s="154">
        <v>84.97</v>
      </c>
      <c r="EA8" s="122"/>
      <c r="EB8" s="154">
        <v>0</v>
      </c>
      <c r="EC8" s="154">
        <v>2114.2199999999998</v>
      </c>
      <c r="ED8" s="139"/>
      <c r="EE8" s="154">
        <v>0</v>
      </c>
      <c r="EF8" s="154">
        <v>0</v>
      </c>
      <c r="EG8" s="154">
        <v>0</v>
      </c>
      <c r="EH8" s="154">
        <v>0</v>
      </c>
      <c r="EI8" s="154">
        <v>0</v>
      </c>
      <c r="EJ8" s="154">
        <v>0</v>
      </c>
      <c r="EK8" s="154">
        <v>0</v>
      </c>
      <c r="EL8" s="154">
        <v>0</v>
      </c>
      <c r="EM8" s="154">
        <v>0</v>
      </c>
      <c r="EN8" s="154">
        <v>0</v>
      </c>
      <c r="EO8" s="154">
        <v>13102.43</v>
      </c>
      <c r="EP8" s="154">
        <v>0</v>
      </c>
      <c r="EQ8" s="154">
        <v>13102.43</v>
      </c>
      <c r="ER8" s="154">
        <v>31341.61</v>
      </c>
      <c r="ES8" s="154">
        <v>2029.25</v>
      </c>
      <c r="ET8" s="154">
        <v>46473.29</v>
      </c>
      <c r="EU8" s="122"/>
      <c r="EV8" s="154">
        <v>0</v>
      </c>
      <c r="EW8" s="154">
        <v>0</v>
      </c>
      <c r="EX8" s="154">
        <v>0</v>
      </c>
      <c r="EY8" s="154">
        <v>0</v>
      </c>
      <c r="EZ8" s="154">
        <v>0</v>
      </c>
      <c r="FA8" s="154">
        <v>0</v>
      </c>
      <c r="FB8" s="154">
        <v>0</v>
      </c>
      <c r="FC8" s="154">
        <v>0</v>
      </c>
      <c r="FD8" s="154">
        <v>0</v>
      </c>
      <c r="FE8" s="154">
        <v>0</v>
      </c>
      <c r="FF8" s="154">
        <v>613.55999999999995</v>
      </c>
      <c r="FG8" s="154">
        <v>0</v>
      </c>
      <c r="FH8" s="154">
        <v>613.55999999999995</v>
      </c>
      <c r="FI8" s="154">
        <v>1240.97</v>
      </c>
      <c r="FJ8" s="154">
        <v>84.97</v>
      </c>
      <c r="FK8" s="154">
        <v>1939.49</v>
      </c>
      <c r="FL8" s="122"/>
      <c r="FM8" s="154">
        <v>0</v>
      </c>
      <c r="FN8" s="154">
        <v>0</v>
      </c>
      <c r="FO8" s="154">
        <v>0</v>
      </c>
      <c r="FP8" s="154">
        <v>0</v>
      </c>
      <c r="FQ8" s="154">
        <v>0</v>
      </c>
      <c r="FR8" s="154">
        <v>0</v>
      </c>
      <c r="FS8" s="154">
        <v>0</v>
      </c>
      <c r="FT8" s="154">
        <v>0</v>
      </c>
      <c r="FU8" s="154">
        <v>0</v>
      </c>
      <c r="FV8" s="154">
        <v>0</v>
      </c>
      <c r="FW8" s="154">
        <v>13715.99</v>
      </c>
      <c r="FX8" s="154">
        <v>0</v>
      </c>
      <c r="FY8" s="154">
        <v>13715.99</v>
      </c>
      <c r="FZ8" s="154">
        <v>32582.58</v>
      </c>
      <c r="GA8" s="154">
        <v>2114.2199999999998</v>
      </c>
      <c r="GB8" s="154">
        <v>48412.78</v>
      </c>
      <c r="GC8" s="140"/>
      <c r="GD8" s="115"/>
      <c r="GE8" s="155"/>
      <c r="GF8" s="156"/>
      <c r="GG8" s="157"/>
      <c r="GH8" s="144"/>
      <c r="GI8" s="115"/>
      <c r="GJ8" s="155"/>
      <c r="GK8" s="156"/>
      <c r="GL8" s="157"/>
      <c r="GM8" s="145"/>
      <c r="GO8" s="146"/>
      <c r="GP8" s="146"/>
    </row>
    <row r="9" spans="1:198" ht="18" customHeight="1">
      <c r="A9" s="127"/>
      <c r="B9" s="274"/>
      <c r="C9" s="147" t="s">
        <v>164</v>
      </c>
      <c r="E9" s="148"/>
      <c r="F9" s="123"/>
      <c r="G9" s="148">
        <v>0</v>
      </c>
      <c r="H9" s="123"/>
      <c r="I9" s="148"/>
      <c r="J9" s="123"/>
      <c r="K9" s="148">
        <v>0</v>
      </c>
      <c r="L9" s="115"/>
      <c r="M9" s="149" t="s">
        <v>67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0</v>
      </c>
      <c r="W9" s="150">
        <v>0</v>
      </c>
      <c r="X9" s="150">
        <v>0</v>
      </c>
      <c r="Y9" s="150">
        <v>0</v>
      </c>
      <c r="Z9" s="158">
        <v>0</v>
      </c>
      <c r="AA9" s="151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58">
        <v>0</v>
      </c>
      <c r="AL9" s="158">
        <v>0</v>
      </c>
      <c r="AM9" s="151">
        <v>0</v>
      </c>
      <c r="AN9" s="151">
        <v>0</v>
      </c>
      <c r="AO9" s="133"/>
      <c r="AP9" s="148">
        <v>0</v>
      </c>
      <c r="AQ9" s="148">
        <v>0</v>
      </c>
      <c r="AR9" s="150">
        <v>0</v>
      </c>
      <c r="AS9" s="150">
        <v>0</v>
      </c>
      <c r="AT9" s="150">
        <v>0</v>
      </c>
      <c r="AU9" s="150">
        <v>0</v>
      </c>
      <c r="AV9" s="150">
        <v>0</v>
      </c>
      <c r="AW9" s="150">
        <v>0</v>
      </c>
      <c r="AX9" s="150">
        <v>0</v>
      </c>
      <c r="AY9" s="150">
        <v>0</v>
      </c>
      <c r="AZ9" s="150">
        <v>0</v>
      </c>
      <c r="BA9" s="150">
        <v>0</v>
      </c>
      <c r="BB9" s="150">
        <v>0</v>
      </c>
      <c r="BC9" s="150">
        <v>0</v>
      </c>
      <c r="BD9" s="151">
        <v>0</v>
      </c>
      <c r="BE9" s="151">
        <v>0</v>
      </c>
      <c r="BF9" s="151">
        <v>0</v>
      </c>
      <c r="BG9" s="151">
        <v>0</v>
      </c>
      <c r="BH9" s="151">
        <v>0</v>
      </c>
      <c r="BI9" s="151">
        <v>0</v>
      </c>
      <c r="BJ9" s="151">
        <v>0</v>
      </c>
      <c r="BK9" s="151">
        <v>0</v>
      </c>
      <c r="BL9" s="151">
        <v>0</v>
      </c>
      <c r="BM9" s="151">
        <v>0</v>
      </c>
      <c r="BN9" s="151">
        <v>0</v>
      </c>
      <c r="BO9" s="151">
        <v>0</v>
      </c>
      <c r="BP9" s="151">
        <v>0</v>
      </c>
      <c r="BQ9" s="151">
        <v>0</v>
      </c>
      <c r="BR9" s="152">
        <v>0</v>
      </c>
      <c r="BS9" s="135"/>
      <c r="BT9" s="148">
        <v>0</v>
      </c>
      <c r="BU9" s="148">
        <v>0</v>
      </c>
      <c r="BV9" s="150">
        <v>0</v>
      </c>
      <c r="BW9" s="150">
        <v>0</v>
      </c>
      <c r="BX9" s="150">
        <v>0</v>
      </c>
      <c r="BY9" s="150">
        <v>0</v>
      </c>
      <c r="BZ9" s="150">
        <v>0</v>
      </c>
      <c r="CA9" s="150">
        <v>0</v>
      </c>
      <c r="CB9" s="150">
        <v>0</v>
      </c>
      <c r="CC9" s="150">
        <v>0</v>
      </c>
      <c r="CD9" s="150">
        <v>0</v>
      </c>
      <c r="CE9" s="150">
        <v>0</v>
      </c>
      <c r="CF9" s="150">
        <v>0</v>
      </c>
      <c r="CG9" s="150">
        <v>0</v>
      </c>
      <c r="CH9" s="151">
        <v>0</v>
      </c>
      <c r="CI9" s="151">
        <v>0</v>
      </c>
      <c r="CJ9" s="151">
        <v>0</v>
      </c>
      <c r="CK9" s="151">
        <v>0</v>
      </c>
      <c r="CL9" s="151">
        <v>0</v>
      </c>
      <c r="CM9" s="151">
        <v>0</v>
      </c>
      <c r="CN9" s="151">
        <v>0</v>
      </c>
      <c r="CO9" s="151">
        <v>0</v>
      </c>
      <c r="CP9" s="151">
        <v>0</v>
      </c>
      <c r="CQ9" s="151">
        <v>0</v>
      </c>
      <c r="CR9" s="151">
        <v>0</v>
      </c>
      <c r="CS9" s="151">
        <v>0</v>
      </c>
      <c r="CT9" s="151">
        <v>0</v>
      </c>
      <c r="CU9" s="151">
        <v>0</v>
      </c>
      <c r="CV9" s="152">
        <v>0</v>
      </c>
      <c r="CW9" s="137"/>
      <c r="CX9" s="154">
        <v>0</v>
      </c>
      <c r="CY9" s="154">
        <v>0</v>
      </c>
      <c r="CZ9" s="154">
        <v>0</v>
      </c>
      <c r="DA9" s="154">
        <v>0</v>
      </c>
      <c r="DB9" s="154">
        <v>0</v>
      </c>
      <c r="DC9" s="154">
        <v>0</v>
      </c>
      <c r="DD9" s="154">
        <v>0</v>
      </c>
      <c r="DE9" s="154">
        <v>0</v>
      </c>
      <c r="DF9" s="154">
        <v>0</v>
      </c>
      <c r="DG9" s="154">
        <v>0</v>
      </c>
      <c r="DH9" s="154">
        <v>0</v>
      </c>
      <c r="DI9" s="154">
        <v>0</v>
      </c>
      <c r="DJ9" s="154">
        <v>0</v>
      </c>
      <c r="DK9" s="154">
        <v>0</v>
      </c>
      <c r="DL9" s="122"/>
      <c r="DM9" s="154">
        <v>1000</v>
      </c>
      <c r="DN9" s="154">
        <v>0</v>
      </c>
      <c r="DO9" s="154">
        <v>0</v>
      </c>
      <c r="DP9" s="154">
        <v>0</v>
      </c>
      <c r="DQ9" s="154">
        <v>0</v>
      </c>
      <c r="DR9" s="154">
        <v>0</v>
      </c>
      <c r="DS9" s="154">
        <v>0</v>
      </c>
      <c r="DT9" s="154">
        <v>0</v>
      </c>
      <c r="DU9" s="154">
        <v>0</v>
      </c>
      <c r="DV9" s="154">
        <v>0</v>
      </c>
      <c r="DW9" s="154">
        <v>0</v>
      </c>
      <c r="DX9" s="154">
        <v>0</v>
      </c>
      <c r="DY9" s="154">
        <v>0</v>
      </c>
      <c r="DZ9" s="154">
        <v>0</v>
      </c>
      <c r="EA9" s="122"/>
      <c r="EB9" s="154">
        <v>1000</v>
      </c>
      <c r="EC9" s="154">
        <v>0</v>
      </c>
      <c r="ED9" s="139"/>
      <c r="EE9" s="154">
        <v>0</v>
      </c>
      <c r="EF9" s="154">
        <v>0</v>
      </c>
      <c r="EG9" s="154">
        <v>0</v>
      </c>
      <c r="EH9" s="154">
        <v>0</v>
      </c>
      <c r="EI9" s="154">
        <v>0</v>
      </c>
      <c r="EJ9" s="154">
        <v>0</v>
      </c>
      <c r="EK9" s="154">
        <v>0</v>
      </c>
      <c r="EL9" s="154">
        <v>0</v>
      </c>
      <c r="EM9" s="154">
        <v>0</v>
      </c>
      <c r="EN9" s="154">
        <v>0</v>
      </c>
      <c r="EO9" s="154">
        <v>0</v>
      </c>
      <c r="EP9" s="154">
        <v>0</v>
      </c>
      <c r="EQ9" s="154">
        <v>0</v>
      </c>
      <c r="ER9" s="154">
        <v>0</v>
      </c>
      <c r="ES9" s="154">
        <v>0</v>
      </c>
      <c r="ET9" s="154">
        <v>0</v>
      </c>
      <c r="EU9" s="122"/>
      <c r="EV9" s="154">
        <v>4000</v>
      </c>
      <c r="EW9" s="154">
        <v>0</v>
      </c>
      <c r="EX9" s="154">
        <v>0</v>
      </c>
      <c r="EY9" s="154">
        <v>0</v>
      </c>
      <c r="EZ9" s="154">
        <v>0</v>
      </c>
      <c r="FA9" s="154">
        <v>0</v>
      </c>
      <c r="FB9" s="154">
        <v>0</v>
      </c>
      <c r="FC9" s="154">
        <v>0</v>
      </c>
      <c r="FD9" s="154">
        <v>0</v>
      </c>
      <c r="FE9" s="154">
        <v>0</v>
      </c>
      <c r="FF9" s="154">
        <v>0</v>
      </c>
      <c r="FG9" s="154">
        <v>0</v>
      </c>
      <c r="FH9" s="154">
        <v>0</v>
      </c>
      <c r="FI9" s="154">
        <v>0</v>
      </c>
      <c r="FJ9" s="154">
        <v>0</v>
      </c>
      <c r="FK9" s="154">
        <v>0</v>
      </c>
      <c r="FL9" s="122"/>
      <c r="FM9" s="154">
        <v>4000</v>
      </c>
      <c r="FN9" s="154">
        <v>0</v>
      </c>
      <c r="FO9" s="154">
        <v>0</v>
      </c>
      <c r="FP9" s="154">
        <v>0</v>
      </c>
      <c r="FQ9" s="154">
        <v>0</v>
      </c>
      <c r="FR9" s="154">
        <v>0</v>
      </c>
      <c r="FS9" s="154">
        <v>0</v>
      </c>
      <c r="FT9" s="154">
        <v>0</v>
      </c>
      <c r="FU9" s="154">
        <v>0</v>
      </c>
      <c r="FV9" s="154">
        <v>0</v>
      </c>
      <c r="FW9" s="154">
        <v>0</v>
      </c>
      <c r="FX9" s="154">
        <v>0</v>
      </c>
      <c r="FY9" s="154">
        <v>0</v>
      </c>
      <c r="FZ9" s="154">
        <v>0</v>
      </c>
      <c r="GA9" s="154">
        <v>0</v>
      </c>
      <c r="GB9" s="154">
        <v>0</v>
      </c>
      <c r="GC9" s="140"/>
      <c r="GD9" s="115"/>
      <c r="GE9" s="155"/>
      <c r="GF9" s="156"/>
      <c r="GG9" s="157"/>
      <c r="GH9" s="144"/>
      <c r="GI9" s="115"/>
      <c r="GJ9" s="155"/>
      <c r="GK9" s="156"/>
      <c r="GL9" s="157"/>
      <c r="GM9" s="145"/>
      <c r="GO9" s="146"/>
      <c r="GP9" s="146"/>
    </row>
    <row r="10" spans="1:198" ht="18" customHeight="1">
      <c r="A10" s="127"/>
      <c r="B10" s="274"/>
      <c r="C10" s="147" t="s">
        <v>165</v>
      </c>
      <c r="D10" s="96" t="s">
        <v>74</v>
      </c>
      <c r="E10" s="148"/>
      <c r="F10" s="123"/>
      <c r="G10" s="148"/>
      <c r="H10" s="123"/>
      <c r="I10" s="148"/>
      <c r="J10" s="123"/>
      <c r="K10" s="148"/>
      <c r="L10" s="115"/>
      <c r="M10" s="149" t="s">
        <v>93</v>
      </c>
      <c r="N10" s="150"/>
      <c r="O10" s="150"/>
      <c r="P10" s="150">
        <v>0</v>
      </c>
      <c r="Q10" s="150"/>
      <c r="R10" s="150"/>
      <c r="S10" s="150"/>
      <c r="T10" s="150">
        <v>0</v>
      </c>
      <c r="U10" s="150"/>
      <c r="V10" s="150"/>
      <c r="W10" s="150">
        <v>0</v>
      </c>
      <c r="X10" s="150">
        <v>0</v>
      </c>
      <c r="Y10" s="150">
        <v>0</v>
      </c>
      <c r="Z10" s="158">
        <v>0</v>
      </c>
      <c r="AA10" s="151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58">
        <v>0</v>
      </c>
      <c r="AL10" s="158">
        <v>0</v>
      </c>
      <c r="AM10" s="151">
        <v>0</v>
      </c>
      <c r="AN10" s="151">
        <v>0</v>
      </c>
      <c r="AO10" s="133"/>
      <c r="AP10" s="148">
        <v>0</v>
      </c>
      <c r="AQ10" s="148">
        <v>0</v>
      </c>
      <c r="AR10" s="150">
        <v>0</v>
      </c>
      <c r="AS10" s="150">
        <v>0</v>
      </c>
      <c r="AT10" s="150">
        <v>0</v>
      </c>
      <c r="AU10" s="150">
        <v>0</v>
      </c>
      <c r="AV10" s="150">
        <v>0</v>
      </c>
      <c r="AW10" s="150">
        <v>0</v>
      </c>
      <c r="AX10" s="150">
        <v>0</v>
      </c>
      <c r="AY10" s="150">
        <v>0</v>
      </c>
      <c r="AZ10" s="150">
        <v>0</v>
      </c>
      <c r="BA10" s="150">
        <v>0</v>
      </c>
      <c r="BB10" s="150">
        <v>0</v>
      </c>
      <c r="BC10" s="150">
        <v>0</v>
      </c>
      <c r="BD10" s="151">
        <v>0</v>
      </c>
      <c r="BE10" s="151">
        <v>0</v>
      </c>
      <c r="BF10" s="151">
        <v>0</v>
      </c>
      <c r="BG10" s="151">
        <v>0</v>
      </c>
      <c r="BH10" s="151">
        <v>0</v>
      </c>
      <c r="BI10" s="151">
        <v>0</v>
      </c>
      <c r="BJ10" s="151">
        <v>0</v>
      </c>
      <c r="BK10" s="151">
        <v>0</v>
      </c>
      <c r="BL10" s="151">
        <v>0</v>
      </c>
      <c r="BM10" s="151">
        <v>0</v>
      </c>
      <c r="BN10" s="151">
        <v>0</v>
      </c>
      <c r="BO10" s="151">
        <v>0</v>
      </c>
      <c r="BP10" s="151">
        <v>0</v>
      </c>
      <c r="BQ10" s="151">
        <v>0</v>
      </c>
      <c r="BR10" s="152">
        <v>0</v>
      </c>
      <c r="BS10" s="135"/>
      <c r="BT10" s="148">
        <v>0</v>
      </c>
      <c r="BU10" s="148">
        <v>0</v>
      </c>
      <c r="BV10" s="150">
        <v>0</v>
      </c>
      <c r="BW10" s="150">
        <v>0</v>
      </c>
      <c r="BX10" s="150">
        <v>0</v>
      </c>
      <c r="BY10" s="150">
        <v>0</v>
      </c>
      <c r="BZ10" s="150">
        <v>0</v>
      </c>
      <c r="CA10" s="150">
        <v>0</v>
      </c>
      <c r="CB10" s="150">
        <v>0</v>
      </c>
      <c r="CC10" s="150">
        <v>0</v>
      </c>
      <c r="CD10" s="150">
        <v>0</v>
      </c>
      <c r="CE10" s="150">
        <v>0</v>
      </c>
      <c r="CF10" s="150">
        <v>0</v>
      </c>
      <c r="CG10" s="150">
        <v>0</v>
      </c>
      <c r="CH10" s="151">
        <v>0</v>
      </c>
      <c r="CI10" s="151">
        <v>0</v>
      </c>
      <c r="CJ10" s="151">
        <v>0</v>
      </c>
      <c r="CK10" s="151">
        <v>0</v>
      </c>
      <c r="CL10" s="151">
        <v>0</v>
      </c>
      <c r="CM10" s="151">
        <v>0</v>
      </c>
      <c r="CN10" s="151">
        <v>0</v>
      </c>
      <c r="CO10" s="151">
        <v>0</v>
      </c>
      <c r="CP10" s="151">
        <v>0</v>
      </c>
      <c r="CQ10" s="151">
        <v>0</v>
      </c>
      <c r="CR10" s="151">
        <v>0</v>
      </c>
      <c r="CS10" s="151">
        <v>0</v>
      </c>
      <c r="CT10" s="151">
        <v>0</v>
      </c>
      <c r="CU10" s="151">
        <v>0</v>
      </c>
      <c r="CV10" s="152">
        <v>0</v>
      </c>
      <c r="CW10" s="137"/>
      <c r="CX10" s="154">
        <v>0</v>
      </c>
      <c r="CY10" s="154">
        <v>0</v>
      </c>
      <c r="CZ10" s="154">
        <v>0</v>
      </c>
      <c r="DA10" s="154">
        <v>0</v>
      </c>
      <c r="DB10" s="154">
        <v>0</v>
      </c>
      <c r="DC10" s="154">
        <v>0</v>
      </c>
      <c r="DD10" s="154">
        <v>0</v>
      </c>
      <c r="DE10" s="154">
        <v>0</v>
      </c>
      <c r="DF10" s="154">
        <v>0</v>
      </c>
      <c r="DG10" s="154">
        <v>0</v>
      </c>
      <c r="DH10" s="154">
        <v>0</v>
      </c>
      <c r="DI10" s="154">
        <v>0</v>
      </c>
      <c r="DJ10" s="154">
        <v>0</v>
      </c>
      <c r="DK10" s="154">
        <v>0</v>
      </c>
      <c r="DL10" s="122"/>
      <c r="DM10" s="154">
        <v>0</v>
      </c>
      <c r="DN10" s="154">
        <v>0</v>
      </c>
      <c r="DO10" s="154">
        <v>0</v>
      </c>
      <c r="DP10" s="154">
        <v>0</v>
      </c>
      <c r="DQ10" s="154">
        <v>0</v>
      </c>
      <c r="DR10" s="154">
        <v>0</v>
      </c>
      <c r="DS10" s="154">
        <v>0</v>
      </c>
      <c r="DT10" s="154">
        <v>0</v>
      </c>
      <c r="DU10" s="154">
        <v>0</v>
      </c>
      <c r="DV10" s="154">
        <v>0</v>
      </c>
      <c r="DW10" s="154">
        <v>0</v>
      </c>
      <c r="DX10" s="154">
        <v>0</v>
      </c>
      <c r="DY10" s="154">
        <v>0</v>
      </c>
      <c r="DZ10" s="154">
        <v>0</v>
      </c>
      <c r="EA10" s="122"/>
      <c r="EB10" s="154">
        <v>0</v>
      </c>
      <c r="EC10" s="154">
        <v>0</v>
      </c>
      <c r="ED10" s="139"/>
      <c r="EE10" s="154">
        <v>0</v>
      </c>
      <c r="EF10" s="154">
        <v>0</v>
      </c>
      <c r="EG10" s="154">
        <v>0</v>
      </c>
      <c r="EH10" s="154">
        <v>0</v>
      </c>
      <c r="EI10" s="154">
        <v>0</v>
      </c>
      <c r="EJ10" s="154">
        <v>0</v>
      </c>
      <c r="EK10" s="154">
        <v>0</v>
      </c>
      <c r="EL10" s="154">
        <v>0</v>
      </c>
      <c r="EM10" s="154">
        <v>0</v>
      </c>
      <c r="EN10" s="154">
        <v>0</v>
      </c>
      <c r="EO10" s="154">
        <v>0</v>
      </c>
      <c r="EP10" s="154">
        <v>0</v>
      </c>
      <c r="EQ10" s="154">
        <v>0</v>
      </c>
      <c r="ER10" s="154">
        <v>0</v>
      </c>
      <c r="ES10" s="154">
        <v>0</v>
      </c>
      <c r="ET10" s="154">
        <v>0</v>
      </c>
      <c r="EU10" s="122"/>
      <c r="EV10" s="154">
        <v>0</v>
      </c>
      <c r="EW10" s="154">
        <v>0</v>
      </c>
      <c r="EX10" s="154">
        <v>0</v>
      </c>
      <c r="EY10" s="154">
        <v>0</v>
      </c>
      <c r="EZ10" s="154">
        <v>0</v>
      </c>
      <c r="FA10" s="154">
        <v>0</v>
      </c>
      <c r="FB10" s="154">
        <v>0</v>
      </c>
      <c r="FC10" s="154">
        <v>0</v>
      </c>
      <c r="FD10" s="154">
        <v>0</v>
      </c>
      <c r="FE10" s="154">
        <v>0</v>
      </c>
      <c r="FF10" s="154">
        <v>0</v>
      </c>
      <c r="FG10" s="154">
        <v>0</v>
      </c>
      <c r="FH10" s="154">
        <v>0</v>
      </c>
      <c r="FI10" s="154">
        <v>0</v>
      </c>
      <c r="FJ10" s="154">
        <v>0</v>
      </c>
      <c r="FK10" s="154">
        <v>0</v>
      </c>
      <c r="FL10" s="122"/>
      <c r="FM10" s="154">
        <v>0</v>
      </c>
      <c r="FN10" s="154">
        <v>0</v>
      </c>
      <c r="FO10" s="154">
        <v>0</v>
      </c>
      <c r="FP10" s="154">
        <v>0</v>
      </c>
      <c r="FQ10" s="154">
        <v>0</v>
      </c>
      <c r="FR10" s="154">
        <v>0</v>
      </c>
      <c r="FS10" s="154">
        <v>0</v>
      </c>
      <c r="FT10" s="154">
        <v>0</v>
      </c>
      <c r="FU10" s="154">
        <v>0</v>
      </c>
      <c r="FV10" s="154">
        <v>0</v>
      </c>
      <c r="FW10" s="154">
        <v>0</v>
      </c>
      <c r="FX10" s="154">
        <v>0</v>
      </c>
      <c r="FY10" s="154">
        <v>0</v>
      </c>
      <c r="FZ10" s="154">
        <v>0</v>
      </c>
      <c r="GA10" s="154">
        <v>0</v>
      </c>
      <c r="GB10" s="154">
        <v>0</v>
      </c>
      <c r="GC10" s="140"/>
      <c r="GD10" s="115"/>
      <c r="GE10" s="155"/>
      <c r="GF10" s="156"/>
      <c r="GG10" s="157"/>
      <c r="GH10" s="144"/>
      <c r="GI10" s="115"/>
      <c r="GJ10" s="155"/>
      <c r="GK10" s="156"/>
      <c r="GL10" s="157"/>
      <c r="GM10" s="145"/>
      <c r="GO10" s="146"/>
      <c r="GP10" s="146"/>
    </row>
    <row r="11" spans="1:198" ht="18" customHeight="1" thickBot="1">
      <c r="A11" s="127"/>
      <c r="B11" s="274"/>
      <c r="C11" s="147" t="s">
        <v>166</v>
      </c>
      <c r="D11" s="96" t="s">
        <v>74</v>
      </c>
      <c r="E11" s="148"/>
      <c r="F11" s="123"/>
      <c r="G11" s="148">
        <v>0</v>
      </c>
      <c r="H11" s="123"/>
      <c r="I11" s="148"/>
      <c r="J11" s="123"/>
      <c r="K11" s="148">
        <v>0</v>
      </c>
      <c r="L11" s="115"/>
      <c r="M11" s="149" t="s">
        <v>98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50">
        <v>0</v>
      </c>
      <c r="V11" s="150">
        <v>0</v>
      </c>
      <c r="W11" s="150">
        <v>1</v>
      </c>
      <c r="X11" s="150">
        <v>0</v>
      </c>
      <c r="Y11" s="150">
        <v>1</v>
      </c>
      <c r="Z11" s="158">
        <v>0</v>
      </c>
      <c r="AA11" s="151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58">
        <v>0</v>
      </c>
      <c r="AL11" s="158">
        <v>0</v>
      </c>
      <c r="AM11" s="151">
        <v>0</v>
      </c>
      <c r="AN11" s="151">
        <v>1</v>
      </c>
      <c r="AO11" s="133"/>
      <c r="AP11" s="148">
        <v>0</v>
      </c>
      <c r="AQ11" s="148">
        <v>1.1480575835724055E-4</v>
      </c>
      <c r="AR11" s="150">
        <v>0</v>
      </c>
      <c r="AS11" s="150">
        <v>0</v>
      </c>
      <c r="AT11" s="150">
        <v>0</v>
      </c>
      <c r="AU11" s="150">
        <v>0</v>
      </c>
      <c r="AV11" s="150">
        <v>0</v>
      </c>
      <c r="AW11" s="150">
        <v>0</v>
      </c>
      <c r="AX11" s="150">
        <v>0</v>
      </c>
      <c r="AY11" s="150">
        <v>0</v>
      </c>
      <c r="AZ11" s="150">
        <v>0</v>
      </c>
      <c r="BA11" s="150">
        <v>679.5</v>
      </c>
      <c r="BB11" s="150">
        <v>0</v>
      </c>
      <c r="BC11" s="150">
        <v>679.5</v>
      </c>
      <c r="BD11" s="151">
        <v>0</v>
      </c>
      <c r="BE11" s="151">
        <v>0</v>
      </c>
      <c r="BF11" s="151">
        <v>0</v>
      </c>
      <c r="BG11" s="151">
        <v>0</v>
      </c>
      <c r="BH11" s="151">
        <v>0</v>
      </c>
      <c r="BI11" s="151">
        <v>0</v>
      </c>
      <c r="BJ11" s="151">
        <v>0</v>
      </c>
      <c r="BK11" s="151">
        <v>0</v>
      </c>
      <c r="BL11" s="151">
        <v>0</v>
      </c>
      <c r="BM11" s="151">
        <v>0</v>
      </c>
      <c r="BN11" s="151">
        <v>0</v>
      </c>
      <c r="BO11" s="151">
        <v>0</v>
      </c>
      <c r="BP11" s="151">
        <v>0</v>
      </c>
      <c r="BQ11" s="151">
        <v>0</v>
      </c>
      <c r="BR11" s="152">
        <v>679.5</v>
      </c>
      <c r="BS11" s="135"/>
      <c r="BT11" s="148">
        <v>0</v>
      </c>
      <c r="BU11" s="148">
        <v>1.292486530006128E-4</v>
      </c>
      <c r="BV11" s="150">
        <v>0</v>
      </c>
      <c r="BW11" s="150">
        <v>0</v>
      </c>
      <c r="BX11" s="150">
        <v>0</v>
      </c>
      <c r="BY11" s="150">
        <v>0</v>
      </c>
      <c r="BZ11" s="150">
        <v>0</v>
      </c>
      <c r="CA11" s="150">
        <v>0</v>
      </c>
      <c r="CB11" s="150">
        <v>0</v>
      </c>
      <c r="CC11" s="150">
        <v>0</v>
      </c>
      <c r="CD11" s="150">
        <v>0</v>
      </c>
      <c r="CE11" s="150">
        <v>679.5</v>
      </c>
      <c r="CF11" s="150">
        <v>0</v>
      </c>
      <c r="CG11" s="150">
        <v>679.5</v>
      </c>
      <c r="CH11" s="151">
        <v>0</v>
      </c>
      <c r="CI11" s="151">
        <v>0</v>
      </c>
      <c r="CJ11" s="151">
        <v>0</v>
      </c>
      <c r="CK11" s="151">
        <v>0</v>
      </c>
      <c r="CL11" s="151">
        <v>0</v>
      </c>
      <c r="CM11" s="151">
        <v>0</v>
      </c>
      <c r="CN11" s="151">
        <v>0</v>
      </c>
      <c r="CO11" s="151">
        <v>0</v>
      </c>
      <c r="CP11" s="151">
        <v>0</v>
      </c>
      <c r="CQ11" s="151">
        <v>0</v>
      </c>
      <c r="CR11" s="151">
        <v>0</v>
      </c>
      <c r="CS11" s="151">
        <v>0</v>
      </c>
      <c r="CT11" s="151">
        <v>0</v>
      </c>
      <c r="CU11" s="151">
        <v>0</v>
      </c>
      <c r="CV11" s="152">
        <v>679.5</v>
      </c>
      <c r="CW11" s="137"/>
      <c r="CX11" s="154">
        <v>0</v>
      </c>
      <c r="CY11" s="154">
        <v>0</v>
      </c>
      <c r="CZ11" s="154">
        <v>0</v>
      </c>
      <c r="DA11" s="154">
        <v>0</v>
      </c>
      <c r="DB11" s="154">
        <v>0</v>
      </c>
      <c r="DC11" s="154">
        <v>0</v>
      </c>
      <c r="DD11" s="154">
        <v>0</v>
      </c>
      <c r="DE11" s="154">
        <v>0</v>
      </c>
      <c r="DF11" s="154">
        <v>0</v>
      </c>
      <c r="DG11" s="154">
        <v>0</v>
      </c>
      <c r="DH11" s="154">
        <v>0</v>
      </c>
      <c r="DI11" s="154">
        <v>0</v>
      </c>
      <c r="DJ11" s="154">
        <v>0</v>
      </c>
      <c r="DK11" s="154">
        <v>0</v>
      </c>
      <c r="DL11" s="122"/>
      <c r="DM11" s="154">
        <v>3000</v>
      </c>
      <c r="DN11" s="154">
        <v>0</v>
      </c>
      <c r="DO11" s="154">
        <v>0</v>
      </c>
      <c r="DP11" s="154">
        <v>0</v>
      </c>
      <c r="DQ11" s="154">
        <v>0</v>
      </c>
      <c r="DR11" s="154">
        <v>0</v>
      </c>
      <c r="DS11" s="154">
        <v>0</v>
      </c>
      <c r="DT11" s="154">
        <v>0</v>
      </c>
      <c r="DU11" s="154">
        <v>0</v>
      </c>
      <c r="DV11" s="154">
        <v>0</v>
      </c>
      <c r="DW11" s="154">
        <v>0</v>
      </c>
      <c r="DX11" s="154">
        <v>0</v>
      </c>
      <c r="DY11" s="154">
        <v>0</v>
      </c>
      <c r="DZ11" s="154">
        <v>0</v>
      </c>
      <c r="EA11" s="122"/>
      <c r="EB11" s="154">
        <v>3000</v>
      </c>
      <c r="EC11" s="154">
        <v>0</v>
      </c>
      <c r="ED11" s="139"/>
      <c r="EE11" s="154">
        <v>0</v>
      </c>
      <c r="EF11" s="154">
        <v>0</v>
      </c>
      <c r="EG11" s="154">
        <v>0</v>
      </c>
      <c r="EH11" s="154">
        <v>0</v>
      </c>
      <c r="EI11" s="154">
        <v>0</v>
      </c>
      <c r="EJ11" s="154">
        <v>0</v>
      </c>
      <c r="EK11" s="154">
        <v>0</v>
      </c>
      <c r="EL11" s="154">
        <v>0</v>
      </c>
      <c r="EM11" s="154">
        <v>0</v>
      </c>
      <c r="EN11" s="154">
        <v>0</v>
      </c>
      <c r="EO11" s="154">
        <v>0</v>
      </c>
      <c r="EP11" s="154">
        <v>0</v>
      </c>
      <c r="EQ11" s="154">
        <v>0</v>
      </c>
      <c r="ER11" s="154">
        <v>0</v>
      </c>
      <c r="ES11" s="154">
        <v>0</v>
      </c>
      <c r="ET11" s="154">
        <v>0</v>
      </c>
      <c r="EU11" s="122"/>
      <c r="EV11" s="154">
        <v>10600</v>
      </c>
      <c r="EW11" s="154">
        <v>0</v>
      </c>
      <c r="EX11" s="154">
        <v>0</v>
      </c>
      <c r="EY11" s="154">
        <v>0</v>
      </c>
      <c r="EZ11" s="154">
        <v>0</v>
      </c>
      <c r="FA11" s="154">
        <v>0</v>
      </c>
      <c r="FB11" s="154">
        <v>0</v>
      </c>
      <c r="FC11" s="154">
        <v>0</v>
      </c>
      <c r="FD11" s="154">
        <v>0</v>
      </c>
      <c r="FE11" s="154">
        <v>0</v>
      </c>
      <c r="FF11" s="154">
        <v>0</v>
      </c>
      <c r="FG11" s="154">
        <v>0</v>
      </c>
      <c r="FH11" s="154">
        <v>0</v>
      </c>
      <c r="FI11" s="154">
        <v>0</v>
      </c>
      <c r="FJ11" s="154">
        <v>0</v>
      </c>
      <c r="FK11" s="154">
        <v>0</v>
      </c>
      <c r="FL11" s="122"/>
      <c r="FM11" s="154">
        <v>10598</v>
      </c>
      <c r="FN11" s="154">
        <v>0</v>
      </c>
      <c r="FO11" s="154">
        <v>0</v>
      </c>
      <c r="FP11" s="154">
        <v>0</v>
      </c>
      <c r="FQ11" s="154">
        <v>0</v>
      </c>
      <c r="FR11" s="154">
        <v>0</v>
      </c>
      <c r="FS11" s="154">
        <v>0</v>
      </c>
      <c r="FT11" s="154">
        <v>0</v>
      </c>
      <c r="FU11" s="154">
        <v>0</v>
      </c>
      <c r="FV11" s="154">
        <v>0</v>
      </c>
      <c r="FW11" s="154">
        <v>0</v>
      </c>
      <c r="FX11" s="154">
        <v>0</v>
      </c>
      <c r="FY11" s="154">
        <v>0</v>
      </c>
      <c r="FZ11" s="154">
        <v>0</v>
      </c>
      <c r="GA11" s="154">
        <v>0</v>
      </c>
      <c r="GB11" s="154">
        <v>0</v>
      </c>
      <c r="GC11" s="140"/>
      <c r="GD11" s="115"/>
      <c r="GE11" s="155"/>
      <c r="GF11" s="156"/>
      <c r="GG11" s="157"/>
      <c r="GH11" s="144"/>
      <c r="GI11" s="115"/>
      <c r="GJ11" s="155"/>
      <c r="GK11" s="156"/>
      <c r="GL11" s="157"/>
      <c r="GM11" s="145"/>
      <c r="GO11" s="146"/>
      <c r="GP11" s="146"/>
    </row>
    <row r="12" spans="1:198" s="122" customFormat="1" ht="18" customHeight="1" thickBot="1">
      <c r="A12" s="159"/>
      <c r="B12" s="275"/>
      <c r="C12" s="160" t="s">
        <v>167</v>
      </c>
      <c r="D12" s="122" t="s">
        <v>74</v>
      </c>
      <c r="E12" s="161">
        <v>0</v>
      </c>
      <c r="F12" s="123"/>
      <c r="G12" s="161">
        <v>8.8947790779160374E-2</v>
      </c>
      <c r="H12" s="123"/>
      <c r="I12" s="161">
        <v>1.0045231622859079</v>
      </c>
      <c r="J12" s="123"/>
      <c r="K12" s="161">
        <v>0.82643856453299214</v>
      </c>
      <c r="L12" s="115"/>
      <c r="M12" s="115"/>
      <c r="N12" s="162"/>
      <c r="O12" s="162"/>
      <c r="P12" s="162"/>
      <c r="Q12" s="162"/>
      <c r="R12" s="162">
        <v>0</v>
      </c>
      <c r="S12" s="162"/>
      <c r="T12" s="162"/>
      <c r="U12" s="162"/>
      <c r="V12" s="162">
        <v>0</v>
      </c>
      <c r="W12" s="162"/>
      <c r="X12" s="162"/>
      <c r="Y12" s="162"/>
      <c r="Z12" s="163"/>
      <c r="AA12" s="162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2"/>
      <c r="AO12" s="133"/>
      <c r="AP12" s="164">
        <v>0</v>
      </c>
      <c r="AQ12" s="164">
        <v>0.24740802563986602</v>
      </c>
      <c r="AR12" s="165">
        <v>26744.715842403879</v>
      </c>
      <c r="AS12" s="165">
        <v>8905.9035286317376</v>
      </c>
      <c r="AT12" s="165">
        <v>0</v>
      </c>
      <c r="AU12" s="165">
        <v>0</v>
      </c>
      <c r="AV12" s="165">
        <v>35650.619371035616</v>
      </c>
      <c r="AW12" s="165">
        <v>425769.83215980924</v>
      </c>
      <c r="AX12" s="165">
        <v>45233.674942479294</v>
      </c>
      <c r="AY12" s="165">
        <v>0</v>
      </c>
      <c r="AZ12" s="166">
        <v>471003.50710228854</v>
      </c>
      <c r="BA12" s="165">
        <v>791934.40389353049</v>
      </c>
      <c r="BB12" s="165">
        <v>632.67506103734422</v>
      </c>
      <c r="BC12" s="165">
        <v>792567.0789545679</v>
      </c>
      <c r="BD12" s="166">
        <v>165110.86142863423</v>
      </c>
      <c r="BE12" s="166">
        <v>0</v>
      </c>
      <c r="BF12" s="166">
        <v>0</v>
      </c>
      <c r="BG12" s="166">
        <v>0</v>
      </c>
      <c r="BH12" s="166">
        <v>0</v>
      </c>
      <c r="BI12" s="166">
        <v>0</v>
      </c>
      <c r="BJ12" s="166">
        <v>0</v>
      </c>
      <c r="BK12" s="166">
        <v>0</v>
      </c>
      <c r="BL12" s="166">
        <v>0</v>
      </c>
      <c r="BM12" s="166">
        <v>0</v>
      </c>
      <c r="BN12" s="166">
        <v>0</v>
      </c>
      <c r="BO12" s="166">
        <v>0</v>
      </c>
      <c r="BP12" s="166">
        <v>0</v>
      </c>
      <c r="BQ12" s="165">
        <v>0</v>
      </c>
      <c r="BR12" s="165">
        <v>1464332.0668565263</v>
      </c>
      <c r="BS12" s="135"/>
      <c r="BT12" s="167">
        <v>0</v>
      </c>
      <c r="BU12" s="167">
        <v>0.24322977358779138</v>
      </c>
      <c r="BV12" s="168">
        <v>26511.974221635413</v>
      </c>
      <c r="BW12" s="168">
        <v>8776.2864847590408</v>
      </c>
      <c r="BX12" s="168">
        <v>0</v>
      </c>
      <c r="BY12" s="168">
        <v>0</v>
      </c>
      <c r="BZ12" s="168">
        <v>35288.260706394452</v>
      </c>
      <c r="CA12" s="168">
        <v>425769.83215980924</v>
      </c>
      <c r="CB12" s="168">
        <v>45233.674942479294</v>
      </c>
      <c r="CC12" s="168">
        <v>0</v>
      </c>
      <c r="CD12" s="169">
        <v>471003.50710228854</v>
      </c>
      <c r="CE12" s="169">
        <v>608045.55370584747</v>
      </c>
      <c r="CF12" s="168">
        <v>627.47406699257579</v>
      </c>
      <c r="CG12" s="168">
        <v>608673.02777284011</v>
      </c>
      <c r="CH12" s="169">
        <v>163769.08145254268</v>
      </c>
      <c r="CI12" s="169">
        <v>0</v>
      </c>
      <c r="CJ12" s="169">
        <v>0</v>
      </c>
      <c r="CK12" s="169">
        <v>0</v>
      </c>
      <c r="CL12" s="169">
        <v>0</v>
      </c>
      <c r="CM12" s="169">
        <v>0</v>
      </c>
      <c r="CN12" s="169">
        <v>0</v>
      </c>
      <c r="CO12" s="169">
        <v>0</v>
      </c>
      <c r="CP12" s="169">
        <v>0</v>
      </c>
      <c r="CQ12" s="169">
        <v>0</v>
      </c>
      <c r="CR12" s="169">
        <v>0</v>
      </c>
      <c r="CS12" s="169">
        <v>0</v>
      </c>
      <c r="CT12" s="169">
        <v>0</v>
      </c>
      <c r="CU12" s="168">
        <v>0</v>
      </c>
      <c r="CV12" s="168">
        <v>1278733.8770340658</v>
      </c>
      <c r="CW12" s="137"/>
      <c r="CX12" s="170">
        <v>5520.2</v>
      </c>
      <c r="CY12" s="170">
        <v>2028.88</v>
      </c>
      <c r="CZ12" s="170">
        <v>0.37</v>
      </c>
      <c r="DA12" s="170">
        <v>0</v>
      </c>
      <c r="DB12" s="170">
        <v>0</v>
      </c>
      <c r="DC12" s="170">
        <v>0</v>
      </c>
      <c r="DD12" s="170">
        <v>0</v>
      </c>
      <c r="DE12" s="170">
        <v>0</v>
      </c>
      <c r="DF12" s="170">
        <v>0</v>
      </c>
      <c r="DG12" s="170">
        <v>0</v>
      </c>
      <c r="DH12" s="170">
        <v>0</v>
      </c>
      <c r="DI12" s="170">
        <v>0</v>
      </c>
      <c r="DJ12" s="170">
        <v>0</v>
      </c>
      <c r="DK12" s="170">
        <v>2029.25</v>
      </c>
      <c r="DM12" s="170">
        <v>18250.03</v>
      </c>
      <c r="DN12" s="170">
        <v>84.96</v>
      </c>
      <c r="DO12" s="170">
        <v>0.01</v>
      </c>
      <c r="DP12" s="170">
        <v>0</v>
      </c>
      <c r="DQ12" s="170">
        <v>0</v>
      </c>
      <c r="DR12" s="170">
        <v>0</v>
      </c>
      <c r="DS12" s="170">
        <v>0</v>
      </c>
      <c r="DT12" s="170">
        <v>0</v>
      </c>
      <c r="DU12" s="170">
        <v>0</v>
      </c>
      <c r="DV12" s="170">
        <v>0</v>
      </c>
      <c r="DW12" s="170">
        <v>0</v>
      </c>
      <c r="DX12" s="170">
        <v>0</v>
      </c>
      <c r="DY12" s="170">
        <v>0</v>
      </c>
      <c r="DZ12" s="170">
        <v>84.97</v>
      </c>
      <c r="EB12" s="170">
        <v>23769.23</v>
      </c>
      <c r="EC12" s="170">
        <v>2114.2199999999998</v>
      </c>
      <c r="ED12" s="139"/>
      <c r="EE12" s="171">
        <v>117225.7</v>
      </c>
      <c r="EF12" s="171">
        <v>3828.49</v>
      </c>
      <c r="EG12" s="171">
        <v>0</v>
      </c>
      <c r="EH12" s="171">
        <v>0</v>
      </c>
      <c r="EI12" s="171">
        <v>0</v>
      </c>
      <c r="EJ12" s="171">
        <v>3828.49</v>
      </c>
      <c r="EK12" s="171">
        <v>27600.89</v>
      </c>
      <c r="EL12" s="171">
        <v>0</v>
      </c>
      <c r="EM12" s="171">
        <v>0</v>
      </c>
      <c r="EN12" s="171">
        <v>27600.89</v>
      </c>
      <c r="EO12" s="171">
        <v>68323.63</v>
      </c>
      <c r="EP12" s="171">
        <v>0</v>
      </c>
      <c r="EQ12" s="171">
        <v>68323.63</v>
      </c>
      <c r="ER12" s="171">
        <v>33342.449999999997</v>
      </c>
      <c r="ES12" s="171">
        <v>2029.25</v>
      </c>
      <c r="ET12" s="171">
        <v>135124.71</v>
      </c>
      <c r="EV12" s="172">
        <v>84347.19</v>
      </c>
      <c r="EW12" s="172">
        <v>1136.6300000000001</v>
      </c>
      <c r="EX12" s="172">
        <v>0</v>
      </c>
      <c r="EY12" s="172">
        <v>0</v>
      </c>
      <c r="EZ12" s="172">
        <v>0</v>
      </c>
      <c r="FA12" s="172">
        <v>1136.6300000000001</v>
      </c>
      <c r="FB12" s="172">
        <v>11566.59</v>
      </c>
      <c r="FC12" s="172">
        <v>0</v>
      </c>
      <c r="FD12" s="172">
        <v>0</v>
      </c>
      <c r="FE12" s="172">
        <v>11566.59</v>
      </c>
      <c r="FF12" s="172">
        <v>5994.38</v>
      </c>
      <c r="FG12" s="172">
        <v>0</v>
      </c>
      <c r="FH12" s="172">
        <v>5994.38</v>
      </c>
      <c r="FI12" s="172">
        <v>12676.2</v>
      </c>
      <c r="FJ12" s="172">
        <v>84.97</v>
      </c>
      <c r="FK12" s="172">
        <v>31458.77</v>
      </c>
      <c r="FM12" s="172">
        <v>201567.89</v>
      </c>
      <c r="FN12" s="172">
        <v>4965.12</v>
      </c>
      <c r="FO12" s="172">
        <v>0</v>
      </c>
      <c r="FP12" s="172">
        <v>0</v>
      </c>
      <c r="FQ12" s="172">
        <v>0</v>
      </c>
      <c r="FR12" s="172">
        <v>4965.12</v>
      </c>
      <c r="FS12" s="172">
        <v>39167.480000000003</v>
      </c>
      <c r="FT12" s="172">
        <v>0</v>
      </c>
      <c r="FU12" s="172">
        <v>0</v>
      </c>
      <c r="FV12" s="172">
        <v>39167.480000000003</v>
      </c>
      <c r="FW12" s="172">
        <v>74318.009999999995</v>
      </c>
      <c r="FX12" s="172">
        <v>0</v>
      </c>
      <c r="FY12" s="172">
        <v>74318.009999999995</v>
      </c>
      <c r="FZ12" s="172">
        <v>46018.65</v>
      </c>
      <c r="GA12" s="172">
        <v>2114.2199999999998</v>
      </c>
      <c r="GB12" s="172">
        <v>166583.48000000001</v>
      </c>
      <c r="GC12" s="140"/>
      <c r="GD12" s="115"/>
      <c r="GE12" s="96"/>
      <c r="GF12" s="96"/>
      <c r="GG12" s="96"/>
      <c r="GH12" s="144"/>
      <c r="GI12" s="115"/>
      <c r="GJ12" s="96"/>
      <c r="GK12" s="96"/>
      <c r="GL12" s="96"/>
      <c r="GM12" s="145"/>
      <c r="GO12" s="146"/>
      <c r="GP12" s="146"/>
    </row>
    <row r="13" spans="1:198" ht="4.5" customHeight="1" thickBot="1">
      <c r="A13" s="127"/>
      <c r="D13" s="96" t="s">
        <v>74</v>
      </c>
      <c r="E13" s="173"/>
      <c r="F13" s="123"/>
      <c r="G13" s="173"/>
      <c r="H13" s="123"/>
      <c r="I13" s="173"/>
      <c r="J13" s="123"/>
      <c r="K13" s="173"/>
      <c r="L13" s="115"/>
      <c r="M13" s="174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09"/>
      <c r="AN13" s="109"/>
      <c r="AO13" s="133"/>
      <c r="AP13" s="176"/>
      <c r="AQ13" s="176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35"/>
      <c r="BT13" s="176"/>
      <c r="BU13" s="176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3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22"/>
      <c r="DM13" s="177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7"/>
      <c r="EA13" s="122"/>
      <c r="EB13" s="177"/>
      <c r="EC13" s="177"/>
      <c r="ED13" s="139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22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22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40"/>
      <c r="GD13" s="115"/>
      <c r="GE13" s="179"/>
      <c r="GF13" s="179"/>
      <c r="GG13" s="179"/>
      <c r="GH13" s="144"/>
      <c r="GI13" s="115"/>
      <c r="GJ13" s="179"/>
      <c r="GK13" s="179"/>
      <c r="GL13" s="179"/>
      <c r="GM13" s="145"/>
      <c r="GO13" s="146"/>
      <c r="GP13" s="146"/>
    </row>
    <row r="14" spans="1:198" ht="18" customHeight="1">
      <c r="A14" s="127"/>
      <c r="B14" s="276" t="s">
        <v>168</v>
      </c>
      <c r="C14" s="128" t="s">
        <v>16</v>
      </c>
      <c r="D14" s="96" t="s">
        <v>74</v>
      </c>
      <c r="E14" s="129"/>
      <c r="F14" s="123"/>
      <c r="G14" s="148">
        <v>0</v>
      </c>
      <c r="H14" s="123"/>
      <c r="I14" s="129"/>
      <c r="J14" s="123"/>
      <c r="K14" s="129">
        <v>0.23170325649469448</v>
      </c>
      <c r="L14" s="115"/>
      <c r="M14" s="180" t="s">
        <v>76</v>
      </c>
      <c r="N14" s="181">
        <v>0</v>
      </c>
      <c r="O14" s="181">
        <v>0</v>
      </c>
      <c r="P14" s="181">
        <v>0</v>
      </c>
      <c r="Q14" s="181">
        <v>0</v>
      </c>
      <c r="R14" s="181">
        <v>0</v>
      </c>
      <c r="S14" s="181">
        <v>0</v>
      </c>
      <c r="T14" s="181">
        <v>0</v>
      </c>
      <c r="U14" s="181">
        <v>0</v>
      </c>
      <c r="V14" s="181">
        <v>0</v>
      </c>
      <c r="W14" s="181">
        <v>0</v>
      </c>
      <c r="X14" s="181">
        <v>0</v>
      </c>
      <c r="Y14" s="181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0</v>
      </c>
      <c r="AE14" s="182">
        <v>0</v>
      </c>
      <c r="AF14" s="182">
        <v>0</v>
      </c>
      <c r="AG14" s="182">
        <v>0</v>
      </c>
      <c r="AH14" s="182">
        <v>0</v>
      </c>
      <c r="AI14" s="182">
        <v>0</v>
      </c>
      <c r="AJ14" s="182">
        <v>0</v>
      </c>
      <c r="AK14" s="182">
        <v>0</v>
      </c>
      <c r="AL14" s="132">
        <v>0</v>
      </c>
      <c r="AM14" s="181">
        <v>0</v>
      </c>
      <c r="AN14" s="132">
        <v>0</v>
      </c>
      <c r="AO14" s="133"/>
      <c r="AP14" s="129">
        <v>0</v>
      </c>
      <c r="AQ14" s="129">
        <v>0</v>
      </c>
      <c r="AR14" s="181">
        <v>0</v>
      </c>
      <c r="AS14" s="181">
        <v>0</v>
      </c>
      <c r="AT14" s="181">
        <v>0</v>
      </c>
      <c r="AU14" s="181">
        <v>0</v>
      </c>
      <c r="AV14" s="181">
        <v>0</v>
      </c>
      <c r="AW14" s="181">
        <v>0</v>
      </c>
      <c r="AX14" s="181">
        <v>0</v>
      </c>
      <c r="AY14" s="181">
        <v>0</v>
      </c>
      <c r="AZ14" s="181">
        <v>0</v>
      </c>
      <c r="BA14" s="181">
        <v>0</v>
      </c>
      <c r="BB14" s="132">
        <v>0</v>
      </c>
      <c r="BC14" s="182">
        <v>0</v>
      </c>
      <c r="BD14" s="181">
        <v>0</v>
      </c>
      <c r="BE14" s="181">
        <v>0</v>
      </c>
      <c r="BF14" s="181">
        <v>0</v>
      </c>
      <c r="BG14" s="181">
        <v>0</v>
      </c>
      <c r="BH14" s="181">
        <v>0</v>
      </c>
      <c r="BI14" s="181">
        <v>0</v>
      </c>
      <c r="BJ14" s="181">
        <v>0</v>
      </c>
      <c r="BK14" s="181">
        <v>0</v>
      </c>
      <c r="BL14" s="181">
        <v>0</v>
      </c>
      <c r="BM14" s="181">
        <v>0</v>
      </c>
      <c r="BN14" s="181">
        <v>0</v>
      </c>
      <c r="BO14" s="181">
        <v>0</v>
      </c>
      <c r="BP14" s="181">
        <v>0</v>
      </c>
      <c r="BQ14" s="181">
        <v>0</v>
      </c>
      <c r="BR14" s="134">
        <v>0</v>
      </c>
      <c r="BS14" s="135"/>
      <c r="BT14" s="129">
        <v>0</v>
      </c>
      <c r="BU14" s="129">
        <v>0</v>
      </c>
      <c r="BV14" s="181">
        <v>0</v>
      </c>
      <c r="BW14" s="181">
        <v>0</v>
      </c>
      <c r="BX14" s="181">
        <v>0</v>
      </c>
      <c r="BY14" s="181">
        <v>0</v>
      </c>
      <c r="BZ14" s="181">
        <v>0</v>
      </c>
      <c r="CA14" s="181">
        <v>0</v>
      </c>
      <c r="CB14" s="181">
        <v>0</v>
      </c>
      <c r="CC14" s="181">
        <v>0</v>
      </c>
      <c r="CD14" s="181">
        <v>0</v>
      </c>
      <c r="CE14" s="181">
        <v>0</v>
      </c>
      <c r="CF14" s="181">
        <v>0</v>
      </c>
      <c r="CG14" s="181">
        <v>0</v>
      </c>
      <c r="CH14" s="181">
        <v>0</v>
      </c>
      <c r="CI14" s="181">
        <v>0</v>
      </c>
      <c r="CJ14" s="181">
        <v>0</v>
      </c>
      <c r="CK14" s="181">
        <v>0</v>
      </c>
      <c r="CL14" s="181">
        <v>0</v>
      </c>
      <c r="CM14" s="181">
        <v>0</v>
      </c>
      <c r="CN14" s="181">
        <v>0</v>
      </c>
      <c r="CO14" s="181">
        <v>0</v>
      </c>
      <c r="CP14" s="181">
        <v>0</v>
      </c>
      <c r="CQ14" s="181">
        <v>0</v>
      </c>
      <c r="CR14" s="181">
        <v>0</v>
      </c>
      <c r="CS14" s="181">
        <v>0</v>
      </c>
      <c r="CT14" s="181">
        <v>0</v>
      </c>
      <c r="CU14" s="181">
        <v>0</v>
      </c>
      <c r="CV14" s="134">
        <v>0</v>
      </c>
      <c r="CW14" s="137"/>
      <c r="CX14" s="138">
        <v>0</v>
      </c>
      <c r="CY14" s="138">
        <v>0</v>
      </c>
      <c r="CZ14" s="138">
        <v>0</v>
      </c>
      <c r="DA14" s="138">
        <v>0</v>
      </c>
      <c r="DB14" s="138">
        <v>0</v>
      </c>
      <c r="DC14" s="138">
        <v>0</v>
      </c>
      <c r="DD14" s="138">
        <v>0</v>
      </c>
      <c r="DE14" s="138">
        <v>0</v>
      </c>
      <c r="DF14" s="138">
        <v>0</v>
      </c>
      <c r="DG14" s="138">
        <v>0</v>
      </c>
      <c r="DH14" s="138">
        <v>0</v>
      </c>
      <c r="DI14" s="138">
        <v>0</v>
      </c>
      <c r="DJ14" s="138">
        <v>0</v>
      </c>
      <c r="DK14" s="138">
        <v>0</v>
      </c>
      <c r="DL14" s="122"/>
      <c r="DM14" s="138">
        <v>1000</v>
      </c>
      <c r="DN14" s="138">
        <v>0</v>
      </c>
      <c r="DO14" s="138">
        <v>0</v>
      </c>
      <c r="DP14" s="138">
        <v>0</v>
      </c>
      <c r="DQ14" s="138">
        <v>0</v>
      </c>
      <c r="DR14" s="138">
        <v>0</v>
      </c>
      <c r="DS14" s="138">
        <v>0</v>
      </c>
      <c r="DT14" s="138">
        <v>0</v>
      </c>
      <c r="DU14" s="138">
        <v>0</v>
      </c>
      <c r="DV14" s="138">
        <v>0</v>
      </c>
      <c r="DW14" s="138">
        <v>0</v>
      </c>
      <c r="DX14" s="138">
        <v>0</v>
      </c>
      <c r="DY14" s="138">
        <v>0</v>
      </c>
      <c r="DZ14" s="138">
        <v>0</v>
      </c>
      <c r="EA14" s="122"/>
      <c r="EB14" s="138">
        <v>1000</v>
      </c>
      <c r="EC14" s="138">
        <v>0</v>
      </c>
      <c r="ED14" s="139"/>
      <c r="EE14" s="138">
        <v>0</v>
      </c>
      <c r="EF14" s="138">
        <v>0</v>
      </c>
      <c r="EG14" s="138">
        <v>0</v>
      </c>
      <c r="EH14" s="138">
        <v>0</v>
      </c>
      <c r="EI14" s="138">
        <v>0</v>
      </c>
      <c r="EJ14" s="138">
        <v>0</v>
      </c>
      <c r="EK14" s="138">
        <v>0</v>
      </c>
      <c r="EL14" s="138">
        <v>0</v>
      </c>
      <c r="EM14" s="138">
        <v>0</v>
      </c>
      <c r="EN14" s="138">
        <v>0</v>
      </c>
      <c r="EO14" s="138">
        <v>0</v>
      </c>
      <c r="EP14" s="138">
        <v>0</v>
      </c>
      <c r="EQ14" s="138">
        <v>0</v>
      </c>
      <c r="ER14" s="138">
        <v>0</v>
      </c>
      <c r="ES14" s="138">
        <v>0</v>
      </c>
      <c r="ET14" s="138">
        <v>0</v>
      </c>
      <c r="EU14" s="122"/>
      <c r="EV14" s="138">
        <v>5466</v>
      </c>
      <c r="EW14" s="138">
        <v>0</v>
      </c>
      <c r="EX14" s="138">
        <v>0</v>
      </c>
      <c r="EY14" s="138">
        <v>0</v>
      </c>
      <c r="EZ14" s="138">
        <v>0</v>
      </c>
      <c r="FA14" s="138">
        <v>0</v>
      </c>
      <c r="FB14" s="138">
        <v>1266.49</v>
      </c>
      <c r="FC14" s="138">
        <v>0</v>
      </c>
      <c r="FD14" s="138">
        <v>0</v>
      </c>
      <c r="FE14" s="138">
        <v>1266.49</v>
      </c>
      <c r="FF14" s="138">
        <v>0</v>
      </c>
      <c r="FG14" s="138">
        <v>0</v>
      </c>
      <c r="FH14" s="138">
        <v>0</v>
      </c>
      <c r="FI14" s="138">
        <v>0</v>
      </c>
      <c r="FJ14" s="138">
        <v>0</v>
      </c>
      <c r="FK14" s="138">
        <v>1266.49</v>
      </c>
      <c r="FL14" s="122"/>
      <c r="FM14" s="138">
        <v>5466</v>
      </c>
      <c r="FN14" s="138">
        <v>0</v>
      </c>
      <c r="FO14" s="138">
        <v>0</v>
      </c>
      <c r="FP14" s="138">
        <v>0</v>
      </c>
      <c r="FQ14" s="138">
        <v>0</v>
      </c>
      <c r="FR14" s="138">
        <v>0</v>
      </c>
      <c r="FS14" s="138">
        <v>1266.49</v>
      </c>
      <c r="FT14" s="138">
        <v>0</v>
      </c>
      <c r="FU14" s="138">
        <v>0</v>
      </c>
      <c r="FV14" s="138">
        <v>1266.49</v>
      </c>
      <c r="FW14" s="138">
        <v>0</v>
      </c>
      <c r="FX14" s="138">
        <v>0</v>
      </c>
      <c r="FY14" s="138">
        <v>0</v>
      </c>
      <c r="FZ14" s="138">
        <v>0</v>
      </c>
      <c r="GA14" s="138">
        <v>0</v>
      </c>
      <c r="GB14" s="138">
        <v>1266.49</v>
      </c>
      <c r="GC14" s="140"/>
      <c r="GD14" s="115"/>
      <c r="GE14" s="183"/>
      <c r="GF14" s="184"/>
      <c r="GG14" s="185"/>
      <c r="GH14" s="144"/>
      <c r="GI14" s="115"/>
      <c r="GJ14" s="183"/>
      <c r="GK14" s="184"/>
      <c r="GL14" s="185"/>
      <c r="GM14" s="145"/>
      <c r="GO14" s="146"/>
      <c r="GP14" s="146"/>
    </row>
    <row r="15" spans="1:198" ht="18" customHeight="1">
      <c r="A15" s="127"/>
      <c r="B15" s="277"/>
      <c r="C15" s="186" t="s">
        <v>7</v>
      </c>
      <c r="D15" s="96" t="s">
        <v>74</v>
      </c>
      <c r="E15" s="148">
        <v>0</v>
      </c>
      <c r="F15" s="123"/>
      <c r="G15" s="148">
        <v>0.19814984622210949</v>
      </c>
      <c r="H15" s="123"/>
      <c r="I15" s="148">
        <v>1.2884663598998762</v>
      </c>
      <c r="J15" s="123"/>
      <c r="K15" s="148">
        <v>0.72351240823820406</v>
      </c>
      <c r="L15" s="115"/>
      <c r="M15" s="187" t="s">
        <v>67</v>
      </c>
      <c r="N15" s="188">
        <v>0</v>
      </c>
      <c r="O15" s="188">
        <v>0</v>
      </c>
      <c r="P15" s="188">
        <v>0</v>
      </c>
      <c r="Q15" s="188">
        <v>0</v>
      </c>
      <c r="R15" s="188">
        <v>0</v>
      </c>
      <c r="S15" s="188">
        <v>9</v>
      </c>
      <c r="T15" s="188">
        <v>5</v>
      </c>
      <c r="U15" s="188">
        <v>0</v>
      </c>
      <c r="V15" s="188">
        <v>14</v>
      </c>
      <c r="W15" s="188">
        <v>13</v>
      </c>
      <c r="X15" s="188">
        <v>9</v>
      </c>
      <c r="Y15" s="188">
        <v>22</v>
      </c>
      <c r="Z15" s="189">
        <v>11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0</v>
      </c>
      <c r="AI15" s="158">
        <v>0</v>
      </c>
      <c r="AJ15" s="158">
        <v>0</v>
      </c>
      <c r="AK15" s="158">
        <v>0</v>
      </c>
      <c r="AL15" s="151">
        <v>0</v>
      </c>
      <c r="AM15" s="188">
        <v>0</v>
      </c>
      <c r="AN15" s="151">
        <v>47</v>
      </c>
      <c r="AO15" s="133"/>
      <c r="AP15" s="148">
        <v>0</v>
      </c>
      <c r="AQ15" s="148">
        <v>0.35557941323341596</v>
      </c>
      <c r="AR15" s="188">
        <v>0</v>
      </c>
      <c r="AS15" s="188">
        <v>0</v>
      </c>
      <c r="AT15" s="188">
        <v>0</v>
      </c>
      <c r="AU15" s="188">
        <v>0</v>
      </c>
      <c r="AV15" s="188">
        <v>0</v>
      </c>
      <c r="AW15" s="188">
        <v>363526.23391781567</v>
      </c>
      <c r="AX15" s="188">
        <v>61639.259077520757</v>
      </c>
      <c r="AY15" s="188">
        <v>0</v>
      </c>
      <c r="AZ15" s="188">
        <v>425165.49299533642</v>
      </c>
      <c r="BA15" s="188">
        <v>383255.50752927194</v>
      </c>
      <c r="BB15" s="150">
        <v>269452.47318727605</v>
      </c>
      <c r="BC15" s="189">
        <v>652707.98071654793</v>
      </c>
      <c r="BD15" s="188">
        <v>1026691.7915622677</v>
      </c>
      <c r="BE15" s="188">
        <v>0</v>
      </c>
      <c r="BF15" s="188">
        <v>0</v>
      </c>
      <c r="BG15" s="188">
        <v>0</v>
      </c>
      <c r="BH15" s="188">
        <v>0</v>
      </c>
      <c r="BI15" s="188">
        <v>0</v>
      </c>
      <c r="BJ15" s="188">
        <v>0</v>
      </c>
      <c r="BK15" s="188">
        <v>0</v>
      </c>
      <c r="BL15" s="188">
        <v>0</v>
      </c>
      <c r="BM15" s="188">
        <v>0</v>
      </c>
      <c r="BN15" s="188">
        <v>0</v>
      </c>
      <c r="BO15" s="188">
        <v>0</v>
      </c>
      <c r="BP15" s="188">
        <v>0</v>
      </c>
      <c r="BQ15" s="188">
        <v>0</v>
      </c>
      <c r="BR15" s="152">
        <v>2104565.2652741522</v>
      </c>
      <c r="BS15" s="135"/>
      <c r="BT15" s="148">
        <v>0</v>
      </c>
      <c r="BU15" s="148">
        <v>0.39923928195314035</v>
      </c>
      <c r="BV15" s="188">
        <v>0</v>
      </c>
      <c r="BW15" s="188">
        <v>0</v>
      </c>
      <c r="BX15" s="188">
        <v>0</v>
      </c>
      <c r="BY15" s="188">
        <v>0</v>
      </c>
      <c r="BZ15" s="188">
        <v>0</v>
      </c>
      <c r="CA15" s="188">
        <v>353441.09886411944</v>
      </c>
      <c r="CB15" s="188">
        <v>71913.527021778922</v>
      </c>
      <c r="CC15" s="188">
        <v>0</v>
      </c>
      <c r="CD15" s="188">
        <v>425354.62588589836</v>
      </c>
      <c r="CE15" s="188">
        <v>383834.61843911809</v>
      </c>
      <c r="CF15" s="150">
        <v>268120.002647085</v>
      </c>
      <c r="CG15" s="189">
        <v>651954.62108620303</v>
      </c>
      <c r="CH15" s="188">
        <v>1021614.693735216</v>
      </c>
      <c r="CI15" s="188">
        <v>0</v>
      </c>
      <c r="CJ15" s="188">
        <v>0</v>
      </c>
      <c r="CK15" s="188">
        <v>0</v>
      </c>
      <c r="CL15" s="188">
        <v>0</v>
      </c>
      <c r="CM15" s="188">
        <v>0</v>
      </c>
      <c r="CN15" s="188">
        <v>0</v>
      </c>
      <c r="CO15" s="188">
        <v>0</v>
      </c>
      <c r="CP15" s="188">
        <v>0</v>
      </c>
      <c r="CQ15" s="188">
        <v>0</v>
      </c>
      <c r="CR15" s="188">
        <v>0</v>
      </c>
      <c r="CS15" s="188">
        <v>0</v>
      </c>
      <c r="CT15" s="188">
        <v>0</v>
      </c>
      <c r="CU15" s="188">
        <v>0</v>
      </c>
      <c r="CV15" s="152">
        <v>2098923.9407073176</v>
      </c>
      <c r="CW15" s="137"/>
      <c r="CX15" s="154">
        <v>28999.52</v>
      </c>
      <c r="CY15" s="154">
        <v>0</v>
      </c>
      <c r="CZ15" s="154">
        <v>0</v>
      </c>
      <c r="DA15" s="154">
        <v>13897.6</v>
      </c>
      <c r="DB15" s="154">
        <v>0</v>
      </c>
      <c r="DC15" s="154">
        <v>0</v>
      </c>
      <c r="DD15" s="154">
        <v>0</v>
      </c>
      <c r="DE15" s="154">
        <v>0</v>
      </c>
      <c r="DF15" s="154">
        <v>0</v>
      </c>
      <c r="DG15" s="154">
        <v>0</v>
      </c>
      <c r="DH15" s="154">
        <v>0</v>
      </c>
      <c r="DI15" s="154">
        <v>0</v>
      </c>
      <c r="DJ15" s="154">
        <v>0</v>
      </c>
      <c r="DK15" s="154">
        <v>13897.6</v>
      </c>
      <c r="DL15" s="122"/>
      <c r="DM15" s="154">
        <v>61058.94</v>
      </c>
      <c r="DN15" s="154">
        <v>0</v>
      </c>
      <c r="DO15" s="154">
        <v>0</v>
      </c>
      <c r="DP15" s="154">
        <v>3947.47</v>
      </c>
      <c r="DQ15" s="154">
        <v>0</v>
      </c>
      <c r="DR15" s="154">
        <v>0</v>
      </c>
      <c r="DS15" s="154">
        <v>0</v>
      </c>
      <c r="DT15" s="154">
        <v>0</v>
      </c>
      <c r="DU15" s="154">
        <v>0</v>
      </c>
      <c r="DV15" s="154">
        <v>0</v>
      </c>
      <c r="DW15" s="154">
        <v>0</v>
      </c>
      <c r="DX15" s="154">
        <v>0</v>
      </c>
      <c r="DY15" s="154">
        <v>0</v>
      </c>
      <c r="DZ15" s="154">
        <v>3947.47</v>
      </c>
      <c r="EA15" s="122"/>
      <c r="EB15" s="154">
        <v>90058.46</v>
      </c>
      <c r="EC15" s="154">
        <v>17845.07</v>
      </c>
      <c r="ED15" s="139"/>
      <c r="EE15" s="154">
        <v>188517.32</v>
      </c>
      <c r="EF15" s="154">
        <v>0</v>
      </c>
      <c r="EG15" s="154">
        <v>0</v>
      </c>
      <c r="EH15" s="154">
        <v>0</v>
      </c>
      <c r="EI15" s="154">
        <v>0</v>
      </c>
      <c r="EJ15" s="154">
        <v>0</v>
      </c>
      <c r="EK15" s="154">
        <v>40901.69</v>
      </c>
      <c r="EL15" s="154">
        <v>0</v>
      </c>
      <c r="EM15" s="154">
        <v>0</v>
      </c>
      <c r="EN15" s="154">
        <v>40901.69</v>
      </c>
      <c r="EO15" s="154">
        <v>27014.400000000001</v>
      </c>
      <c r="EP15" s="154">
        <v>0</v>
      </c>
      <c r="EQ15" s="154">
        <v>27014.400000000001</v>
      </c>
      <c r="ER15" s="154">
        <v>146238.07999999999</v>
      </c>
      <c r="ES15" s="154">
        <v>13897.6</v>
      </c>
      <c r="ET15" s="154">
        <v>228051.77</v>
      </c>
      <c r="EU15" s="122"/>
      <c r="EV15" s="154">
        <v>262005.14</v>
      </c>
      <c r="EW15" s="154">
        <v>997.88</v>
      </c>
      <c r="EX15" s="154">
        <v>0</v>
      </c>
      <c r="EY15" s="154">
        <v>0</v>
      </c>
      <c r="EZ15" s="154">
        <v>0</v>
      </c>
      <c r="FA15" s="154">
        <v>997.88</v>
      </c>
      <c r="FB15" s="154">
        <v>22037.83</v>
      </c>
      <c r="FC15" s="154">
        <v>0</v>
      </c>
      <c r="FD15" s="154">
        <v>0</v>
      </c>
      <c r="FE15" s="154">
        <v>22037.83</v>
      </c>
      <c r="FF15" s="154">
        <v>44734.3</v>
      </c>
      <c r="FG15" s="154">
        <v>0</v>
      </c>
      <c r="FH15" s="154">
        <v>44734.3</v>
      </c>
      <c r="FI15" s="154">
        <v>26189.34</v>
      </c>
      <c r="FJ15" s="154">
        <v>3947.47</v>
      </c>
      <c r="FK15" s="154">
        <v>97906.82</v>
      </c>
      <c r="FL15" s="122"/>
      <c r="FM15" s="154">
        <v>450522.46</v>
      </c>
      <c r="FN15" s="154">
        <v>997.88</v>
      </c>
      <c r="FO15" s="154">
        <v>0</v>
      </c>
      <c r="FP15" s="154">
        <v>0</v>
      </c>
      <c r="FQ15" s="154">
        <v>0</v>
      </c>
      <c r="FR15" s="154">
        <v>997.88</v>
      </c>
      <c r="FS15" s="154">
        <v>62939.519999999997</v>
      </c>
      <c r="FT15" s="154">
        <v>0</v>
      </c>
      <c r="FU15" s="154">
        <v>0</v>
      </c>
      <c r="FV15" s="154">
        <v>62939.519999999997</v>
      </c>
      <c r="FW15" s="154">
        <v>71748.7</v>
      </c>
      <c r="FX15" s="154">
        <v>0</v>
      </c>
      <c r="FY15" s="154">
        <v>71748.7</v>
      </c>
      <c r="FZ15" s="154">
        <v>172427.42</v>
      </c>
      <c r="GA15" s="154">
        <v>17845.07</v>
      </c>
      <c r="GB15" s="154">
        <v>325958.59000000003</v>
      </c>
      <c r="GC15" s="140"/>
      <c r="GD15" s="115"/>
      <c r="GE15" s="190"/>
      <c r="GF15" s="191"/>
      <c r="GG15" s="192"/>
      <c r="GH15" s="144"/>
      <c r="GI15" s="115"/>
      <c r="GJ15" s="190"/>
      <c r="GK15" s="191"/>
      <c r="GL15" s="192"/>
      <c r="GM15" s="145"/>
      <c r="GO15" s="146"/>
      <c r="GP15" s="146"/>
    </row>
    <row r="16" spans="1:198" ht="18" customHeight="1">
      <c r="A16" s="127"/>
      <c r="B16" s="277"/>
      <c r="C16" s="186" t="s">
        <v>169</v>
      </c>
      <c r="D16" s="96" t="s">
        <v>74</v>
      </c>
      <c r="E16" s="148"/>
      <c r="F16" s="123"/>
      <c r="G16" s="148"/>
      <c r="H16" s="123"/>
      <c r="I16" s="148"/>
      <c r="J16" s="123"/>
      <c r="K16" s="148"/>
      <c r="L16" s="115"/>
      <c r="M16" s="187" t="s">
        <v>67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9">
        <v>0</v>
      </c>
      <c r="AA16" s="158">
        <v>0</v>
      </c>
      <c r="AB16" s="158">
        <v>0</v>
      </c>
      <c r="AC16" s="158">
        <v>0</v>
      </c>
      <c r="AD16" s="158">
        <v>0</v>
      </c>
      <c r="AE16" s="158">
        <v>0</v>
      </c>
      <c r="AF16" s="158">
        <v>0</v>
      </c>
      <c r="AG16" s="158">
        <v>0</v>
      </c>
      <c r="AH16" s="158">
        <v>0</v>
      </c>
      <c r="AI16" s="158">
        <v>0</v>
      </c>
      <c r="AJ16" s="158">
        <v>0</v>
      </c>
      <c r="AK16" s="158">
        <v>0</v>
      </c>
      <c r="AL16" s="151">
        <v>0</v>
      </c>
      <c r="AM16" s="188">
        <v>0</v>
      </c>
      <c r="AN16" s="151">
        <v>0</v>
      </c>
      <c r="AO16" s="133"/>
      <c r="AP16" s="148">
        <v>0</v>
      </c>
      <c r="AQ16" s="148">
        <v>0</v>
      </c>
      <c r="AR16" s="188">
        <v>0</v>
      </c>
      <c r="AS16" s="188">
        <v>0</v>
      </c>
      <c r="AT16" s="188">
        <v>0</v>
      </c>
      <c r="AU16" s="188">
        <v>0</v>
      </c>
      <c r="AV16" s="188">
        <v>0</v>
      </c>
      <c r="AW16" s="188">
        <v>0</v>
      </c>
      <c r="AX16" s="188">
        <v>0</v>
      </c>
      <c r="AY16" s="188">
        <v>0</v>
      </c>
      <c r="AZ16" s="188">
        <v>0</v>
      </c>
      <c r="BA16" s="188">
        <v>0</v>
      </c>
      <c r="BB16" s="150">
        <v>0</v>
      </c>
      <c r="BC16" s="189">
        <v>0</v>
      </c>
      <c r="BD16" s="188">
        <v>0</v>
      </c>
      <c r="BE16" s="188">
        <v>0</v>
      </c>
      <c r="BF16" s="188">
        <v>0</v>
      </c>
      <c r="BG16" s="188">
        <v>0</v>
      </c>
      <c r="BH16" s="188">
        <v>0</v>
      </c>
      <c r="BI16" s="188">
        <v>0</v>
      </c>
      <c r="BJ16" s="188">
        <v>0</v>
      </c>
      <c r="BK16" s="188">
        <v>0</v>
      </c>
      <c r="BL16" s="188">
        <v>0</v>
      </c>
      <c r="BM16" s="188">
        <v>0</v>
      </c>
      <c r="BN16" s="188">
        <v>0</v>
      </c>
      <c r="BO16" s="188">
        <v>0</v>
      </c>
      <c r="BP16" s="188">
        <v>0</v>
      </c>
      <c r="BQ16" s="188">
        <v>0</v>
      </c>
      <c r="BR16" s="152">
        <v>0</v>
      </c>
      <c r="BS16" s="135"/>
      <c r="BT16" s="148">
        <v>0</v>
      </c>
      <c r="BU16" s="148">
        <v>0</v>
      </c>
      <c r="BV16" s="188">
        <v>0</v>
      </c>
      <c r="BW16" s="188">
        <v>0</v>
      </c>
      <c r="BX16" s="188">
        <v>0</v>
      </c>
      <c r="BY16" s="188">
        <v>0</v>
      </c>
      <c r="BZ16" s="188">
        <v>0</v>
      </c>
      <c r="CA16" s="188">
        <v>0</v>
      </c>
      <c r="CB16" s="188">
        <v>0</v>
      </c>
      <c r="CC16" s="188">
        <v>0</v>
      </c>
      <c r="CD16" s="188">
        <v>0</v>
      </c>
      <c r="CE16" s="188">
        <v>0</v>
      </c>
      <c r="CF16" s="150">
        <v>0</v>
      </c>
      <c r="CG16" s="189">
        <v>0</v>
      </c>
      <c r="CH16" s="188">
        <v>0</v>
      </c>
      <c r="CI16" s="188">
        <v>0</v>
      </c>
      <c r="CJ16" s="188">
        <v>0</v>
      </c>
      <c r="CK16" s="188">
        <v>0</v>
      </c>
      <c r="CL16" s="188">
        <v>0</v>
      </c>
      <c r="CM16" s="188">
        <v>0</v>
      </c>
      <c r="CN16" s="188">
        <v>0</v>
      </c>
      <c r="CO16" s="188">
        <v>0</v>
      </c>
      <c r="CP16" s="188">
        <v>0</v>
      </c>
      <c r="CQ16" s="188">
        <v>0</v>
      </c>
      <c r="CR16" s="188">
        <v>0</v>
      </c>
      <c r="CS16" s="188">
        <v>0</v>
      </c>
      <c r="CT16" s="188">
        <v>0</v>
      </c>
      <c r="CU16" s="188">
        <v>0</v>
      </c>
      <c r="CV16" s="152">
        <v>0</v>
      </c>
      <c r="CW16" s="137"/>
      <c r="CX16" s="154">
        <v>0</v>
      </c>
      <c r="CY16" s="154">
        <v>0</v>
      </c>
      <c r="CZ16" s="154">
        <v>0</v>
      </c>
      <c r="DA16" s="154">
        <v>0</v>
      </c>
      <c r="DB16" s="154">
        <v>0</v>
      </c>
      <c r="DC16" s="154">
        <v>0</v>
      </c>
      <c r="DD16" s="154">
        <v>0</v>
      </c>
      <c r="DE16" s="154">
        <v>0</v>
      </c>
      <c r="DF16" s="154">
        <v>0</v>
      </c>
      <c r="DG16" s="154">
        <v>0</v>
      </c>
      <c r="DH16" s="154">
        <v>0</v>
      </c>
      <c r="DI16" s="154">
        <v>0</v>
      </c>
      <c r="DJ16" s="154">
        <v>0</v>
      </c>
      <c r="DK16" s="154">
        <v>0</v>
      </c>
      <c r="DL16" s="122"/>
      <c r="DM16" s="154">
        <v>0</v>
      </c>
      <c r="DN16" s="154">
        <v>0</v>
      </c>
      <c r="DO16" s="154">
        <v>0</v>
      </c>
      <c r="DP16" s="154">
        <v>0</v>
      </c>
      <c r="DQ16" s="154">
        <v>0</v>
      </c>
      <c r="DR16" s="154">
        <v>0</v>
      </c>
      <c r="DS16" s="154">
        <v>0</v>
      </c>
      <c r="DT16" s="154">
        <v>0</v>
      </c>
      <c r="DU16" s="154">
        <v>0</v>
      </c>
      <c r="DV16" s="154">
        <v>0</v>
      </c>
      <c r="DW16" s="154">
        <v>0</v>
      </c>
      <c r="DX16" s="154">
        <v>0</v>
      </c>
      <c r="DY16" s="154">
        <v>0</v>
      </c>
      <c r="DZ16" s="154">
        <v>0</v>
      </c>
      <c r="EA16" s="122"/>
      <c r="EB16" s="154">
        <v>0</v>
      </c>
      <c r="EC16" s="154">
        <v>0</v>
      </c>
      <c r="ED16" s="139"/>
      <c r="EE16" s="154">
        <v>0</v>
      </c>
      <c r="EF16" s="154">
        <v>0</v>
      </c>
      <c r="EG16" s="154">
        <v>0</v>
      </c>
      <c r="EH16" s="154">
        <v>0</v>
      </c>
      <c r="EI16" s="154">
        <v>0</v>
      </c>
      <c r="EJ16" s="154">
        <v>0</v>
      </c>
      <c r="EK16" s="154">
        <v>0</v>
      </c>
      <c r="EL16" s="154">
        <v>0</v>
      </c>
      <c r="EM16" s="154">
        <v>0</v>
      </c>
      <c r="EN16" s="154">
        <v>0</v>
      </c>
      <c r="EO16" s="154">
        <v>0</v>
      </c>
      <c r="EP16" s="154">
        <v>0</v>
      </c>
      <c r="EQ16" s="154">
        <v>0</v>
      </c>
      <c r="ER16" s="154">
        <v>0</v>
      </c>
      <c r="ES16" s="154">
        <v>0</v>
      </c>
      <c r="ET16" s="154">
        <v>0</v>
      </c>
      <c r="EU16" s="122"/>
      <c r="EV16" s="154">
        <v>0</v>
      </c>
      <c r="EW16" s="154">
        <v>0</v>
      </c>
      <c r="EX16" s="154">
        <v>0</v>
      </c>
      <c r="EY16" s="154">
        <v>0</v>
      </c>
      <c r="EZ16" s="154">
        <v>0</v>
      </c>
      <c r="FA16" s="154">
        <v>0</v>
      </c>
      <c r="FB16" s="154">
        <v>0</v>
      </c>
      <c r="FC16" s="154">
        <v>0</v>
      </c>
      <c r="FD16" s="154">
        <v>0</v>
      </c>
      <c r="FE16" s="154">
        <v>0</v>
      </c>
      <c r="FF16" s="154">
        <v>0</v>
      </c>
      <c r="FG16" s="154">
        <v>0</v>
      </c>
      <c r="FH16" s="154">
        <v>0</v>
      </c>
      <c r="FI16" s="154">
        <v>0</v>
      </c>
      <c r="FJ16" s="154">
        <v>0</v>
      </c>
      <c r="FK16" s="154">
        <v>0</v>
      </c>
      <c r="FL16" s="122"/>
      <c r="FM16" s="154">
        <v>0</v>
      </c>
      <c r="FN16" s="154">
        <v>0</v>
      </c>
      <c r="FO16" s="154">
        <v>0</v>
      </c>
      <c r="FP16" s="154">
        <v>0</v>
      </c>
      <c r="FQ16" s="154">
        <v>0</v>
      </c>
      <c r="FR16" s="154">
        <v>0</v>
      </c>
      <c r="FS16" s="154">
        <v>0</v>
      </c>
      <c r="FT16" s="154">
        <v>0</v>
      </c>
      <c r="FU16" s="154">
        <v>0</v>
      </c>
      <c r="FV16" s="154">
        <v>0</v>
      </c>
      <c r="FW16" s="154">
        <v>0</v>
      </c>
      <c r="FX16" s="154">
        <v>0</v>
      </c>
      <c r="FY16" s="154">
        <v>0</v>
      </c>
      <c r="FZ16" s="154">
        <v>0</v>
      </c>
      <c r="GA16" s="154">
        <v>0</v>
      </c>
      <c r="GB16" s="154">
        <v>0</v>
      </c>
      <c r="GC16" s="140"/>
      <c r="GD16" s="115"/>
      <c r="GE16" s="190"/>
      <c r="GF16" s="191"/>
      <c r="GG16" s="192"/>
      <c r="GH16" s="144"/>
      <c r="GI16" s="115"/>
      <c r="GJ16" s="190"/>
      <c r="GK16" s="191"/>
      <c r="GL16" s="192"/>
      <c r="GM16" s="145"/>
      <c r="GO16" s="146"/>
      <c r="GP16" s="146"/>
    </row>
    <row r="17" spans="1:198" ht="18" customHeight="1">
      <c r="A17" s="127"/>
      <c r="B17" s="277"/>
      <c r="C17" s="186" t="s">
        <v>170</v>
      </c>
      <c r="D17" s="96" t="s">
        <v>74</v>
      </c>
      <c r="E17" s="148"/>
      <c r="F17" s="123"/>
      <c r="G17" s="148"/>
      <c r="H17" s="123"/>
      <c r="I17" s="148"/>
      <c r="J17" s="123"/>
      <c r="K17" s="148"/>
      <c r="L17" s="115"/>
      <c r="M17" s="187" t="s">
        <v>67</v>
      </c>
      <c r="N17" s="188">
        <v>0</v>
      </c>
      <c r="O17" s="188">
        <v>0</v>
      </c>
      <c r="P17" s="188">
        <v>0</v>
      </c>
      <c r="Q17" s="188">
        <v>0</v>
      </c>
      <c r="R17" s="188">
        <v>0</v>
      </c>
      <c r="S17" s="188">
        <v>0</v>
      </c>
      <c r="T17" s="188">
        <v>0</v>
      </c>
      <c r="U17" s="188">
        <v>0</v>
      </c>
      <c r="V17" s="188">
        <v>0</v>
      </c>
      <c r="W17" s="188">
        <v>0</v>
      </c>
      <c r="X17" s="188">
        <v>0</v>
      </c>
      <c r="Y17" s="188">
        <v>0</v>
      </c>
      <c r="Z17" s="189">
        <v>0</v>
      </c>
      <c r="AA17" s="158">
        <v>0</v>
      </c>
      <c r="AB17" s="158">
        <v>0</v>
      </c>
      <c r="AC17" s="158">
        <v>0</v>
      </c>
      <c r="AD17" s="158">
        <v>0</v>
      </c>
      <c r="AE17" s="158">
        <v>0</v>
      </c>
      <c r="AF17" s="158">
        <v>0</v>
      </c>
      <c r="AG17" s="158">
        <v>0</v>
      </c>
      <c r="AH17" s="158">
        <v>0</v>
      </c>
      <c r="AI17" s="158">
        <v>0</v>
      </c>
      <c r="AJ17" s="158">
        <v>0</v>
      </c>
      <c r="AK17" s="158">
        <v>0</v>
      </c>
      <c r="AL17" s="151">
        <v>0</v>
      </c>
      <c r="AM17" s="188">
        <v>0</v>
      </c>
      <c r="AN17" s="151">
        <v>0</v>
      </c>
      <c r="AO17" s="133"/>
      <c r="AP17" s="148">
        <v>0</v>
      </c>
      <c r="AQ17" s="148">
        <v>0</v>
      </c>
      <c r="AR17" s="188">
        <v>0</v>
      </c>
      <c r="AS17" s="188">
        <v>0</v>
      </c>
      <c r="AT17" s="188">
        <v>0</v>
      </c>
      <c r="AU17" s="188">
        <v>0</v>
      </c>
      <c r="AV17" s="188">
        <v>0</v>
      </c>
      <c r="AW17" s="188">
        <v>0</v>
      </c>
      <c r="AX17" s="188">
        <v>0</v>
      </c>
      <c r="AY17" s="188">
        <v>0</v>
      </c>
      <c r="AZ17" s="188">
        <v>0</v>
      </c>
      <c r="BA17" s="188">
        <v>0</v>
      </c>
      <c r="BB17" s="150">
        <v>0</v>
      </c>
      <c r="BC17" s="189">
        <v>0</v>
      </c>
      <c r="BD17" s="188">
        <v>0</v>
      </c>
      <c r="BE17" s="188">
        <v>0</v>
      </c>
      <c r="BF17" s="188">
        <v>0</v>
      </c>
      <c r="BG17" s="188">
        <v>0</v>
      </c>
      <c r="BH17" s="188">
        <v>0</v>
      </c>
      <c r="BI17" s="188">
        <v>0</v>
      </c>
      <c r="BJ17" s="188">
        <v>0</v>
      </c>
      <c r="BK17" s="188">
        <v>0</v>
      </c>
      <c r="BL17" s="188">
        <v>0</v>
      </c>
      <c r="BM17" s="188">
        <v>0</v>
      </c>
      <c r="BN17" s="188">
        <v>0</v>
      </c>
      <c r="BO17" s="188">
        <v>0</v>
      </c>
      <c r="BP17" s="188">
        <v>0</v>
      </c>
      <c r="BQ17" s="188">
        <v>0</v>
      </c>
      <c r="BR17" s="152">
        <v>0</v>
      </c>
      <c r="BS17" s="135"/>
      <c r="BT17" s="148">
        <v>0</v>
      </c>
      <c r="BU17" s="148">
        <v>0</v>
      </c>
      <c r="BV17" s="188">
        <v>0</v>
      </c>
      <c r="BW17" s="188">
        <v>0</v>
      </c>
      <c r="BX17" s="188">
        <v>0</v>
      </c>
      <c r="BY17" s="188">
        <v>0</v>
      </c>
      <c r="BZ17" s="188">
        <v>0</v>
      </c>
      <c r="CA17" s="188">
        <v>0</v>
      </c>
      <c r="CB17" s="188">
        <v>0</v>
      </c>
      <c r="CC17" s="188">
        <v>0</v>
      </c>
      <c r="CD17" s="188">
        <v>0</v>
      </c>
      <c r="CE17" s="188">
        <v>0</v>
      </c>
      <c r="CF17" s="150">
        <v>0</v>
      </c>
      <c r="CG17" s="189">
        <v>0</v>
      </c>
      <c r="CH17" s="188">
        <v>0</v>
      </c>
      <c r="CI17" s="188">
        <v>0</v>
      </c>
      <c r="CJ17" s="188">
        <v>0</v>
      </c>
      <c r="CK17" s="188">
        <v>0</v>
      </c>
      <c r="CL17" s="188">
        <v>0</v>
      </c>
      <c r="CM17" s="188">
        <v>0</v>
      </c>
      <c r="CN17" s="188">
        <v>0</v>
      </c>
      <c r="CO17" s="188">
        <v>0</v>
      </c>
      <c r="CP17" s="188">
        <v>0</v>
      </c>
      <c r="CQ17" s="188">
        <v>0</v>
      </c>
      <c r="CR17" s="188">
        <v>0</v>
      </c>
      <c r="CS17" s="188">
        <v>0</v>
      </c>
      <c r="CT17" s="188">
        <v>0</v>
      </c>
      <c r="CU17" s="188">
        <v>0</v>
      </c>
      <c r="CV17" s="152">
        <v>0</v>
      </c>
      <c r="CW17" s="137"/>
      <c r="CX17" s="154">
        <v>0</v>
      </c>
      <c r="CY17" s="154">
        <v>0</v>
      </c>
      <c r="CZ17" s="154">
        <v>0</v>
      </c>
      <c r="DA17" s="154">
        <v>0</v>
      </c>
      <c r="DB17" s="154">
        <v>0</v>
      </c>
      <c r="DC17" s="154">
        <v>0</v>
      </c>
      <c r="DD17" s="154">
        <v>0</v>
      </c>
      <c r="DE17" s="154">
        <v>0</v>
      </c>
      <c r="DF17" s="154">
        <v>0</v>
      </c>
      <c r="DG17" s="154">
        <v>0</v>
      </c>
      <c r="DH17" s="154">
        <v>0</v>
      </c>
      <c r="DI17" s="154">
        <v>0</v>
      </c>
      <c r="DJ17" s="154">
        <v>0</v>
      </c>
      <c r="DK17" s="154">
        <v>0</v>
      </c>
      <c r="DL17" s="122"/>
      <c r="DM17" s="154">
        <v>0</v>
      </c>
      <c r="DN17" s="154">
        <v>0</v>
      </c>
      <c r="DO17" s="154">
        <v>0</v>
      </c>
      <c r="DP17" s="154">
        <v>0</v>
      </c>
      <c r="DQ17" s="154">
        <v>0</v>
      </c>
      <c r="DR17" s="154">
        <v>0</v>
      </c>
      <c r="DS17" s="154">
        <v>0</v>
      </c>
      <c r="DT17" s="154">
        <v>0</v>
      </c>
      <c r="DU17" s="154">
        <v>0</v>
      </c>
      <c r="DV17" s="154">
        <v>0</v>
      </c>
      <c r="DW17" s="154">
        <v>0</v>
      </c>
      <c r="DX17" s="154">
        <v>0</v>
      </c>
      <c r="DY17" s="154">
        <v>0</v>
      </c>
      <c r="DZ17" s="154">
        <v>0</v>
      </c>
      <c r="EA17" s="122"/>
      <c r="EB17" s="154">
        <v>0</v>
      </c>
      <c r="EC17" s="154">
        <v>0</v>
      </c>
      <c r="ED17" s="139"/>
      <c r="EE17" s="154">
        <v>0</v>
      </c>
      <c r="EF17" s="154">
        <v>0</v>
      </c>
      <c r="EG17" s="154">
        <v>0</v>
      </c>
      <c r="EH17" s="154">
        <v>0</v>
      </c>
      <c r="EI17" s="154">
        <v>0</v>
      </c>
      <c r="EJ17" s="154">
        <v>0</v>
      </c>
      <c r="EK17" s="154">
        <v>0</v>
      </c>
      <c r="EL17" s="154">
        <v>0</v>
      </c>
      <c r="EM17" s="154">
        <v>0</v>
      </c>
      <c r="EN17" s="154">
        <v>0</v>
      </c>
      <c r="EO17" s="154">
        <v>0</v>
      </c>
      <c r="EP17" s="154">
        <v>0</v>
      </c>
      <c r="EQ17" s="154">
        <v>0</v>
      </c>
      <c r="ER17" s="154">
        <v>0</v>
      </c>
      <c r="ES17" s="154">
        <v>0</v>
      </c>
      <c r="ET17" s="154">
        <v>0</v>
      </c>
      <c r="EU17" s="122"/>
      <c r="EV17" s="154">
        <v>0</v>
      </c>
      <c r="EW17" s="154">
        <v>0</v>
      </c>
      <c r="EX17" s="154">
        <v>0</v>
      </c>
      <c r="EY17" s="154">
        <v>0</v>
      </c>
      <c r="EZ17" s="154">
        <v>0</v>
      </c>
      <c r="FA17" s="154">
        <v>0</v>
      </c>
      <c r="FB17" s="154">
        <v>0</v>
      </c>
      <c r="FC17" s="154">
        <v>0</v>
      </c>
      <c r="FD17" s="154">
        <v>0</v>
      </c>
      <c r="FE17" s="154">
        <v>0</v>
      </c>
      <c r="FF17" s="154">
        <v>0</v>
      </c>
      <c r="FG17" s="154">
        <v>0</v>
      </c>
      <c r="FH17" s="154">
        <v>0</v>
      </c>
      <c r="FI17" s="154">
        <v>0</v>
      </c>
      <c r="FJ17" s="154">
        <v>0</v>
      </c>
      <c r="FK17" s="154">
        <v>0</v>
      </c>
      <c r="FL17" s="122"/>
      <c r="FM17" s="154">
        <v>0</v>
      </c>
      <c r="FN17" s="154">
        <v>0</v>
      </c>
      <c r="FO17" s="154">
        <v>0</v>
      </c>
      <c r="FP17" s="154">
        <v>0</v>
      </c>
      <c r="FQ17" s="154">
        <v>0</v>
      </c>
      <c r="FR17" s="154">
        <v>0</v>
      </c>
      <c r="FS17" s="154">
        <v>0</v>
      </c>
      <c r="FT17" s="154">
        <v>0</v>
      </c>
      <c r="FU17" s="154">
        <v>0</v>
      </c>
      <c r="FV17" s="154">
        <v>0</v>
      </c>
      <c r="FW17" s="154">
        <v>0</v>
      </c>
      <c r="FX17" s="154">
        <v>0</v>
      </c>
      <c r="FY17" s="154">
        <v>0</v>
      </c>
      <c r="FZ17" s="154">
        <v>0</v>
      </c>
      <c r="GA17" s="154">
        <v>0</v>
      </c>
      <c r="GB17" s="154">
        <v>0</v>
      </c>
      <c r="GC17" s="140"/>
      <c r="GD17" s="115"/>
      <c r="GE17" s="190"/>
      <c r="GF17" s="191"/>
      <c r="GG17" s="192"/>
      <c r="GH17" s="144"/>
      <c r="GI17" s="115"/>
      <c r="GJ17" s="190"/>
      <c r="GK17" s="191"/>
      <c r="GL17" s="192"/>
      <c r="GM17" s="145"/>
      <c r="GO17" s="146"/>
      <c r="GP17" s="146"/>
    </row>
    <row r="18" spans="1:198" ht="18" customHeight="1">
      <c r="A18" s="127"/>
      <c r="B18" s="277"/>
      <c r="C18" s="186" t="s">
        <v>171</v>
      </c>
      <c r="D18" s="96" t="s">
        <v>74</v>
      </c>
      <c r="E18" s="148">
        <v>0.63557835463567858</v>
      </c>
      <c r="F18" s="123"/>
      <c r="G18" s="148">
        <v>0.73322183605675995</v>
      </c>
      <c r="H18" s="123"/>
      <c r="I18" s="148">
        <v>1.36860270671023</v>
      </c>
      <c r="J18" s="123"/>
      <c r="K18" s="148">
        <v>1.0829677284392938</v>
      </c>
      <c r="L18" s="115"/>
      <c r="M18" s="187" t="s">
        <v>67</v>
      </c>
      <c r="N18" s="188">
        <v>0</v>
      </c>
      <c r="O18" s="188">
        <v>0</v>
      </c>
      <c r="P18" s="188">
        <v>0</v>
      </c>
      <c r="Q18" s="188">
        <v>0</v>
      </c>
      <c r="R18" s="188">
        <v>0</v>
      </c>
      <c r="S18" s="188">
        <v>37</v>
      </c>
      <c r="T18" s="188">
        <v>2</v>
      </c>
      <c r="U18" s="188">
        <v>0</v>
      </c>
      <c r="V18" s="188">
        <v>39</v>
      </c>
      <c r="W18" s="188">
        <v>21</v>
      </c>
      <c r="X18" s="188">
        <v>2</v>
      </c>
      <c r="Y18" s="188">
        <v>23</v>
      </c>
      <c r="Z18" s="189">
        <v>52</v>
      </c>
      <c r="AA18" s="158">
        <v>1</v>
      </c>
      <c r="AB18" s="158">
        <v>0</v>
      </c>
      <c r="AC18" s="158">
        <v>3</v>
      </c>
      <c r="AD18" s="158">
        <v>4</v>
      </c>
      <c r="AE18" s="158">
        <v>0</v>
      </c>
      <c r="AF18" s="158">
        <v>0</v>
      </c>
      <c r="AG18" s="158">
        <v>0</v>
      </c>
      <c r="AH18" s="158">
        <v>0</v>
      </c>
      <c r="AI18" s="158">
        <v>0</v>
      </c>
      <c r="AJ18" s="158">
        <v>0</v>
      </c>
      <c r="AK18" s="158">
        <v>0</v>
      </c>
      <c r="AL18" s="151">
        <v>0</v>
      </c>
      <c r="AM18" s="188">
        <v>8</v>
      </c>
      <c r="AN18" s="151">
        <v>122</v>
      </c>
      <c r="AO18" s="133"/>
      <c r="AP18" s="148">
        <v>1</v>
      </c>
      <c r="AQ18" s="148">
        <v>0.15551389763251466</v>
      </c>
      <c r="AR18" s="188">
        <v>0</v>
      </c>
      <c r="AS18" s="188">
        <v>0</v>
      </c>
      <c r="AT18" s="188">
        <v>0</v>
      </c>
      <c r="AU18" s="188">
        <v>0</v>
      </c>
      <c r="AV18" s="188">
        <v>0</v>
      </c>
      <c r="AW18" s="188">
        <v>354283.64344619546</v>
      </c>
      <c r="AX18" s="188">
        <v>104858.08395596227</v>
      </c>
      <c r="AY18" s="188">
        <v>0</v>
      </c>
      <c r="AZ18" s="188">
        <v>459141.72740215773</v>
      </c>
      <c r="BA18" s="188">
        <v>213586.42347122161</v>
      </c>
      <c r="BB18" s="150">
        <v>4129.5352651003468</v>
      </c>
      <c r="BC18" s="189">
        <v>217715.95873632195</v>
      </c>
      <c r="BD18" s="188">
        <v>220383.24562724301</v>
      </c>
      <c r="BE18" s="188">
        <v>2687.8428257136984</v>
      </c>
      <c r="BF18" s="188">
        <v>0</v>
      </c>
      <c r="BG18" s="188">
        <v>6312.7370145771783</v>
      </c>
      <c r="BH18" s="188">
        <v>11807.061672113761</v>
      </c>
      <c r="BI18" s="188">
        <v>0</v>
      </c>
      <c r="BJ18" s="188">
        <v>0</v>
      </c>
      <c r="BK18" s="188">
        <v>2390.3920956790384</v>
      </c>
      <c r="BL18" s="188">
        <v>0</v>
      </c>
      <c r="BM18" s="188">
        <v>0</v>
      </c>
      <c r="BN18" s="188">
        <v>0</v>
      </c>
      <c r="BO18" s="188">
        <v>0</v>
      </c>
      <c r="BP18" s="188">
        <v>0</v>
      </c>
      <c r="BQ18" s="188">
        <v>23198.033608083679</v>
      </c>
      <c r="BR18" s="152">
        <v>920438.96537380642</v>
      </c>
      <c r="BS18" s="135"/>
      <c r="BT18" s="148">
        <v>1</v>
      </c>
      <c r="BU18" s="148">
        <v>8.7175350652171676E-2</v>
      </c>
      <c r="BV18" s="188">
        <v>0</v>
      </c>
      <c r="BW18" s="188">
        <v>0</v>
      </c>
      <c r="BX18" s="188">
        <v>0</v>
      </c>
      <c r="BY18" s="188">
        <v>0</v>
      </c>
      <c r="BZ18" s="188">
        <v>0</v>
      </c>
      <c r="CA18" s="188">
        <v>128549.96361197806</v>
      </c>
      <c r="CB18" s="188">
        <v>21987.908847304374</v>
      </c>
      <c r="CC18" s="188">
        <v>0</v>
      </c>
      <c r="CD18" s="188">
        <v>150537.87245928243</v>
      </c>
      <c r="CE18" s="188">
        <v>142992.84610480603</v>
      </c>
      <c r="CF18" s="150">
        <v>2647.1888438840292</v>
      </c>
      <c r="CG18" s="189">
        <v>145640.03494869007</v>
      </c>
      <c r="CH18" s="188">
        <v>141703.87684328627</v>
      </c>
      <c r="CI18" s="188">
        <v>2366.6491743907454</v>
      </c>
      <c r="CJ18" s="188">
        <v>0</v>
      </c>
      <c r="CK18" s="188">
        <v>5558.3733173564488</v>
      </c>
      <c r="CL18" s="188">
        <v>10396.133468432607</v>
      </c>
      <c r="CM18" s="188">
        <v>0</v>
      </c>
      <c r="CN18" s="188">
        <v>0</v>
      </c>
      <c r="CO18" s="188">
        <v>2104.7434119243221</v>
      </c>
      <c r="CP18" s="188">
        <v>0</v>
      </c>
      <c r="CQ18" s="188">
        <v>0</v>
      </c>
      <c r="CR18" s="188">
        <v>0</v>
      </c>
      <c r="CS18" s="188">
        <v>0</v>
      </c>
      <c r="CT18" s="188">
        <v>0</v>
      </c>
      <c r="CU18" s="188">
        <v>20425.899372104122</v>
      </c>
      <c r="CV18" s="152">
        <v>458307.68362336286</v>
      </c>
      <c r="CW18" s="137"/>
      <c r="CX18" s="154">
        <v>11201</v>
      </c>
      <c r="CY18" s="154">
        <v>0</v>
      </c>
      <c r="CZ18" s="154">
        <v>0</v>
      </c>
      <c r="DA18" s="154">
        <v>15145.26</v>
      </c>
      <c r="DB18" s="154">
        <v>0</v>
      </c>
      <c r="DC18" s="154">
        <v>0</v>
      </c>
      <c r="DD18" s="154">
        <v>0</v>
      </c>
      <c r="DE18" s="154">
        <v>0</v>
      </c>
      <c r="DF18" s="154">
        <v>0</v>
      </c>
      <c r="DG18" s="154">
        <v>0</v>
      </c>
      <c r="DH18" s="154">
        <v>0</v>
      </c>
      <c r="DI18" s="154">
        <v>0</v>
      </c>
      <c r="DJ18" s="154">
        <v>0</v>
      </c>
      <c r="DK18" s="154">
        <v>15145.26</v>
      </c>
      <c r="DL18" s="122"/>
      <c r="DM18" s="154">
        <v>14838.5</v>
      </c>
      <c r="DN18" s="154">
        <v>0</v>
      </c>
      <c r="DO18" s="154">
        <v>0</v>
      </c>
      <c r="DP18" s="154">
        <v>3947.47</v>
      </c>
      <c r="DQ18" s="154">
        <v>0</v>
      </c>
      <c r="DR18" s="154">
        <v>0</v>
      </c>
      <c r="DS18" s="154">
        <v>0</v>
      </c>
      <c r="DT18" s="154">
        <v>0</v>
      </c>
      <c r="DU18" s="154">
        <v>0</v>
      </c>
      <c r="DV18" s="154">
        <v>0</v>
      </c>
      <c r="DW18" s="154">
        <v>0</v>
      </c>
      <c r="DX18" s="154">
        <v>0</v>
      </c>
      <c r="DY18" s="154">
        <v>0</v>
      </c>
      <c r="DZ18" s="154">
        <v>3947.47</v>
      </c>
      <c r="EA18" s="122"/>
      <c r="EB18" s="154">
        <v>26039.5</v>
      </c>
      <c r="EC18" s="154">
        <v>19092.73</v>
      </c>
      <c r="ED18" s="139"/>
      <c r="EE18" s="154">
        <v>116714.42</v>
      </c>
      <c r="EF18" s="154">
        <v>0</v>
      </c>
      <c r="EG18" s="154">
        <v>0</v>
      </c>
      <c r="EH18" s="154">
        <v>0</v>
      </c>
      <c r="EI18" s="154">
        <v>0</v>
      </c>
      <c r="EJ18" s="154">
        <v>0</v>
      </c>
      <c r="EK18" s="154">
        <v>44804.23</v>
      </c>
      <c r="EL18" s="154">
        <v>0</v>
      </c>
      <c r="EM18" s="154">
        <v>0</v>
      </c>
      <c r="EN18" s="154">
        <v>44804.23</v>
      </c>
      <c r="EO18" s="154">
        <v>30954.48</v>
      </c>
      <c r="EP18" s="154">
        <v>0</v>
      </c>
      <c r="EQ18" s="154">
        <v>30954.48</v>
      </c>
      <c r="ER18" s="154">
        <v>85776.639999999999</v>
      </c>
      <c r="ES18" s="154">
        <v>15145.26</v>
      </c>
      <c r="ET18" s="154">
        <v>176680.61</v>
      </c>
      <c r="EU18" s="122"/>
      <c r="EV18" s="154">
        <v>97157.17</v>
      </c>
      <c r="EW18" s="154">
        <v>0</v>
      </c>
      <c r="EX18" s="154">
        <v>0</v>
      </c>
      <c r="EY18" s="154">
        <v>0</v>
      </c>
      <c r="EZ18" s="154">
        <v>0</v>
      </c>
      <c r="FA18" s="154">
        <v>0</v>
      </c>
      <c r="FB18" s="154">
        <v>7354.44</v>
      </c>
      <c r="FC18" s="154">
        <v>0</v>
      </c>
      <c r="FD18" s="154">
        <v>0</v>
      </c>
      <c r="FE18" s="154">
        <v>7354.44</v>
      </c>
      <c r="FF18" s="154">
        <v>22087.02</v>
      </c>
      <c r="FG18" s="154">
        <v>0</v>
      </c>
      <c r="FH18" s="154">
        <v>22087.02</v>
      </c>
      <c r="FI18" s="154">
        <v>21546.49</v>
      </c>
      <c r="FJ18" s="154">
        <v>3947.47</v>
      </c>
      <c r="FK18" s="154">
        <v>54935.42</v>
      </c>
      <c r="FL18" s="122"/>
      <c r="FM18" s="154">
        <v>213871.59</v>
      </c>
      <c r="FN18" s="154">
        <v>0</v>
      </c>
      <c r="FO18" s="154">
        <v>0</v>
      </c>
      <c r="FP18" s="154">
        <v>0</v>
      </c>
      <c r="FQ18" s="154">
        <v>0</v>
      </c>
      <c r="FR18" s="154">
        <v>0</v>
      </c>
      <c r="FS18" s="154">
        <v>52158.67</v>
      </c>
      <c r="FT18" s="154">
        <v>0</v>
      </c>
      <c r="FU18" s="154">
        <v>0</v>
      </c>
      <c r="FV18" s="154">
        <v>52158.67</v>
      </c>
      <c r="FW18" s="154">
        <v>53041.5</v>
      </c>
      <c r="FX18" s="154">
        <v>0</v>
      </c>
      <c r="FY18" s="154">
        <v>53041.5</v>
      </c>
      <c r="FZ18" s="154">
        <v>107323.13</v>
      </c>
      <c r="GA18" s="154">
        <v>19092.73</v>
      </c>
      <c r="GB18" s="154">
        <v>231616.03</v>
      </c>
      <c r="GC18" s="140"/>
      <c r="GD18" s="115"/>
      <c r="GE18" s="190"/>
      <c r="GF18" s="191"/>
      <c r="GG18" s="192"/>
      <c r="GH18" s="144"/>
      <c r="GI18" s="115"/>
      <c r="GJ18" s="190"/>
      <c r="GK18" s="191"/>
      <c r="GL18" s="192"/>
      <c r="GM18" s="145"/>
      <c r="GO18" s="146"/>
      <c r="GP18" s="146"/>
    </row>
    <row r="19" spans="1:198" ht="18" customHeight="1">
      <c r="A19" s="127"/>
      <c r="B19" s="277"/>
      <c r="C19" s="186" t="s">
        <v>172</v>
      </c>
      <c r="D19" s="96" t="s">
        <v>74</v>
      </c>
      <c r="E19" s="148">
        <v>0</v>
      </c>
      <c r="F19" s="123"/>
      <c r="G19" s="148">
        <v>0</v>
      </c>
      <c r="H19" s="123"/>
      <c r="I19" s="148">
        <v>0</v>
      </c>
      <c r="J19" s="123"/>
      <c r="K19" s="148">
        <v>8.5599254231806445E-3</v>
      </c>
      <c r="L19" s="115"/>
      <c r="M19" s="187" t="s">
        <v>67</v>
      </c>
      <c r="N19" s="188">
        <v>0</v>
      </c>
      <c r="O19" s="188">
        <v>0</v>
      </c>
      <c r="P19" s="188">
        <v>0</v>
      </c>
      <c r="Q19" s="188">
        <v>0</v>
      </c>
      <c r="R19" s="188">
        <v>0</v>
      </c>
      <c r="S19" s="188">
        <v>0</v>
      </c>
      <c r="T19" s="188">
        <v>0</v>
      </c>
      <c r="U19" s="188">
        <v>0</v>
      </c>
      <c r="V19" s="188">
        <v>0</v>
      </c>
      <c r="W19" s="188">
        <v>0</v>
      </c>
      <c r="X19" s="188">
        <v>0</v>
      </c>
      <c r="Y19" s="188">
        <v>0</v>
      </c>
      <c r="Z19" s="189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58">
        <v>0</v>
      </c>
      <c r="AL19" s="151">
        <v>0</v>
      </c>
      <c r="AM19" s="188">
        <v>0</v>
      </c>
      <c r="AN19" s="151">
        <v>0</v>
      </c>
      <c r="AO19" s="133"/>
      <c r="AP19" s="148">
        <v>0</v>
      </c>
      <c r="AQ19" s="148">
        <v>0</v>
      </c>
      <c r="AR19" s="188">
        <v>0</v>
      </c>
      <c r="AS19" s="188">
        <v>0</v>
      </c>
      <c r="AT19" s="188">
        <v>0</v>
      </c>
      <c r="AU19" s="188">
        <v>0</v>
      </c>
      <c r="AV19" s="188">
        <v>0</v>
      </c>
      <c r="AW19" s="188">
        <v>0</v>
      </c>
      <c r="AX19" s="188">
        <v>0</v>
      </c>
      <c r="AY19" s="188">
        <v>0</v>
      </c>
      <c r="AZ19" s="188">
        <v>0</v>
      </c>
      <c r="BA19" s="188">
        <v>0</v>
      </c>
      <c r="BB19" s="150">
        <v>0</v>
      </c>
      <c r="BC19" s="189">
        <v>0</v>
      </c>
      <c r="BD19" s="188">
        <v>0</v>
      </c>
      <c r="BE19" s="188">
        <v>0</v>
      </c>
      <c r="BF19" s="188">
        <v>0</v>
      </c>
      <c r="BG19" s="188">
        <v>0</v>
      </c>
      <c r="BH19" s="188">
        <v>0</v>
      </c>
      <c r="BI19" s="188">
        <v>0</v>
      </c>
      <c r="BJ19" s="188">
        <v>0</v>
      </c>
      <c r="BK19" s="188">
        <v>0</v>
      </c>
      <c r="BL19" s="188">
        <v>0</v>
      </c>
      <c r="BM19" s="188">
        <v>0</v>
      </c>
      <c r="BN19" s="188">
        <v>0</v>
      </c>
      <c r="BO19" s="188">
        <v>0</v>
      </c>
      <c r="BP19" s="188">
        <v>0</v>
      </c>
      <c r="BQ19" s="188">
        <v>0</v>
      </c>
      <c r="BR19" s="152">
        <v>0</v>
      </c>
      <c r="BS19" s="135"/>
      <c r="BT19" s="148">
        <v>0</v>
      </c>
      <c r="BU19" s="148">
        <v>0</v>
      </c>
      <c r="BV19" s="188">
        <v>0</v>
      </c>
      <c r="BW19" s="188">
        <v>0</v>
      </c>
      <c r="BX19" s="188">
        <v>0</v>
      </c>
      <c r="BY19" s="188">
        <v>0</v>
      </c>
      <c r="BZ19" s="188">
        <v>0</v>
      </c>
      <c r="CA19" s="188">
        <v>0</v>
      </c>
      <c r="CB19" s="188">
        <v>0</v>
      </c>
      <c r="CC19" s="188">
        <v>0</v>
      </c>
      <c r="CD19" s="188">
        <v>0</v>
      </c>
      <c r="CE19" s="188">
        <v>0</v>
      </c>
      <c r="CF19" s="150">
        <v>0</v>
      </c>
      <c r="CG19" s="189">
        <v>0</v>
      </c>
      <c r="CH19" s="188">
        <v>0</v>
      </c>
      <c r="CI19" s="188">
        <v>0</v>
      </c>
      <c r="CJ19" s="188">
        <v>0</v>
      </c>
      <c r="CK19" s="188">
        <v>0</v>
      </c>
      <c r="CL19" s="188">
        <v>0</v>
      </c>
      <c r="CM19" s="188">
        <v>0</v>
      </c>
      <c r="CN19" s="188">
        <v>0</v>
      </c>
      <c r="CO19" s="188">
        <v>0</v>
      </c>
      <c r="CP19" s="188">
        <v>0</v>
      </c>
      <c r="CQ19" s="188">
        <v>0</v>
      </c>
      <c r="CR19" s="188">
        <v>0</v>
      </c>
      <c r="CS19" s="188">
        <v>0</v>
      </c>
      <c r="CT19" s="188">
        <v>0</v>
      </c>
      <c r="CU19" s="188">
        <v>0</v>
      </c>
      <c r="CV19" s="152">
        <v>0</v>
      </c>
      <c r="CW19" s="137"/>
      <c r="CX19" s="154">
        <v>7491</v>
      </c>
      <c r="CY19" s="154">
        <v>0</v>
      </c>
      <c r="CZ19" s="154">
        <v>0</v>
      </c>
      <c r="DA19" s="154">
        <v>0</v>
      </c>
      <c r="DB19" s="154">
        <v>0</v>
      </c>
      <c r="DC19" s="154">
        <v>0</v>
      </c>
      <c r="DD19" s="154">
        <v>0</v>
      </c>
      <c r="DE19" s="154">
        <v>0</v>
      </c>
      <c r="DF19" s="154">
        <v>0</v>
      </c>
      <c r="DG19" s="154">
        <v>0</v>
      </c>
      <c r="DH19" s="154">
        <v>0</v>
      </c>
      <c r="DI19" s="154">
        <v>0</v>
      </c>
      <c r="DJ19" s="154">
        <v>0</v>
      </c>
      <c r="DK19" s="154">
        <v>0</v>
      </c>
      <c r="DL19" s="122"/>
      <c r="DM19" s="154">
        <v>5000</v>
      </c>
      <c r="DN19" s="154">
        <v>0</v>
      </c>
      <c r="DO19" s="154">
        <v>0</v>
      </c>
      <c r="DP19" s="154">
        <v>0</v>
      </c>
      <c r="DQ19" s="154">
        <v>0</v>
      </c>
      <c r="DR19" s="154">
        <v>0</v>
      </c>
      <c r="DS19" s="154">
        <v>0</v>
      </c>
      <c r="DT19" s="154">
        <v>0</v>
      </c>
      <c r="DU19" s="154">
        <v>0</v>
      </c>
      <c r="DV19" s="154">
        <v>0</v>
      </c>
      <c r="DW19" s="154">
        <v>0</v>
      </c>
      <c r="DX19" s="154">
        <v>0</v>
      </c>
      <c r="DY19" s="154">
        <v>0</v>
      </c>
      <c r="DZ19" s="154">
        <v>0</v>
      </c>
      <c r="EA19" s="122"/>
      <c r="EB19" s="154">
        <v>12491</v>
      </c>
      <c r="EC19" s="154">
        <v>0</v>
      </c>
      <c r="ED19" s="139"/>
      <c r="EE19" s="154">
        <v>32461</v>
      </c>
      <c r="EF19" s="154">
        <v>0</v>
      </c>
      <c r="EG19" s="154">
        <v>0</v>
      </c>
      <c r="EH19" s="154">
        <v>0</v>
      </c>
      <c r="EI19" s="154">
        <v>0</v>
      </c>
      <c r="EJ19" s="154">
        <v>0</v>
      </c>
      <c r="EK19" s="154">
        <v>0</v>
      </c>
      <c r="EL19" s="154">
        <v>0</v>
      </c>
      <c r="EM19" s="154">
        <v>0</v>
      </c>
      <c r="EN19" s="154">
        <v>0</v>
      </c>
      <c r="EO19" s="154">
        <v>0</v>
      </c>
      <c r="EP19" s="154">
        <v>0</v>
      </c>
      <c r="EQ19" s="154">
        <v>0</v>
      </c>
      <c r="ER19" s="154">
        <v>0</v>
      </c>
      <c r="ES19" s="154">
        <v>0</v>
      </c>
      <c r="ET19" s="154">
        <v>0</v>
      </c>
      <c r="EU19" s="122"/>
      <c r="EV19" s="154">
        <v>60050.32</v>
      </c>
      <c r="EW19" s="154">
        <v>0</v>
      </c>
      <c r="EX19" s="154">
        <v>0</v>
      </c>
      <c r="EY19" s="154">
        <v>0</v>
      </c>
      <c r="EZ19" s="154">
        <v>0</v>
      </c>
      <c r="FA19" s="154">
        <v>0</v>
      </c>
      <c r="FB19" s="154">
        <v>0</v>
      </c>
      <c r="FC19" s="154">
        <v>0</v>
      </c>
      <c r="FD19" s="154">
        <v>0</v>
      </c>
      <c r="FE19" s="154">
        <v>0</v>
      </c>
      <c r="FF19" s="154">
        <v>0</v>
      </c>
      <c r="FG19" s="154">
        <v>0</v>
      </c>
      <c r="FH19" s="154">
        <v>0</v>
      </c>
      <c r="FI19" s="154">
        <v>791.89</v>
      </c>
      <c r="FJ19" s="154">
        <v>0</v>
      </c>
      <c r="FK19" s="154">
        <v>791.89</v>
      </c>
      <c r="FL19" s="122"/>
      <c r="FM19" s="154">
        <v>92511.32</v>
      </c>
      <c r="FN19" s="154">
        <v>0</v>
      </c>
      <c r="FO19" s="154">
        <v>0</v>
      </c>
      <c r="FP19" s="154">
        <v>0</v>
      </c>
      <c r="FQ19" s="154">
        <v>0</v>
      </c>
      <c r="FR19" s="154">
        <v>0</v>
      </c>
      <c r="FS19" s="154">
        <v>0</v>
      </c>
      <c r="FT19" s="154">
        <v>0</v>
      </c>
      <c r="FU19" s="154">
        <v>0</v>
      </c>
      <c r="FV19" s="154">
        <v>0</v>
      </c>
      <c r="FW19" s="154">
        <v>0</v>
      </c>
      <c r="FX19" s="154">
        <v>0</v>
      </c>
      <c r="FY19" s="154">
        <v>0</v>
      </c>
      <c r="FZ19" s="154">
        <v>791.89</v>
      </c>
      <c r="GA19" s="154">
        <v>0</v>
      </c>
      <c r="GB19" s="154">
        <v>791.89</v>
      </c>
      <c r="GC19" s="140"/>
      <c r="GD19" s="115"/>
      <c r="GE19" s="190"/>
      <c r="GF19" s="191"/>
      <c r="GG19" s="192"/>
      <c r="GH19" s="144"/>
      <c r="GI19" s="115"/>
      <c r="GJ19" s="190"/>
      <c r="GK19" s="191"/>
      <c r="GL19" s="192"/>
      <c r="GM19" s="145"/>
      <c r="GO19" s="146"/>
      <c r="GP19" s="146"/>
    </row>
    <row r="20" spans="1:198" ht="18" customHeight="1">
      <c r="A20" s="127"/>
      <c r="B20" s="277"/>
      <c r="C20" s="186" t="s">
        <v>173</v>
      </c>
      <c r="D20" s="96" t="s">
        <v>74</v>
      </c>
      <c r="E20" s="148"/>
      <c r="F20" s="123"/>
      <c r="G20" s="148"/>
      <c r="H20" s="123"/>
      <c r="I20" s="148"/>
      <c r="J20" s="123"/>
      <c r="K20" s="148"/>
      <c r="L20" s="115"/>
      <c r="M20" s="187" t="s">
        <v>67</v>
      </c>
      <c r="N20" s="188">
        <v>0</v>
      </c>
      <c r="O20" s="188">
        <v>0</v>
      </c>
      <c r="P20" s="188">
        <v>0</v>
      </c>
      <c r="Q20" s="188">
        <v>0</v>
      </c>
      <c r="R20" s="188">
        <v>0</v>
      </c>
      <c r="S20" s="188">
        <v>0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Y20" s="188">
        <v>0</v>
      </c>
      <c r="Z20" s="189">
        <v>0</v>
      </c>
      <c r="AA20" s="158">
        <v>0</v>
      </c>
      <c r="AB20" s="158">
        <v>0</v>
      </c>
      <c r="AC20" s="158">
        <v>0</v>
      </c>
      <c r="AD20" s="158">
        <v>0</v>
      </c>
      <c r="AE20" s="158">
        <v>0</v>
      </c>
      <c r="AF20" s="158">
        <v>0</v>
      </c>
      <c r="AG20" s="158">
        <v>0</v>
      </c>
      <c r="AH20" s="158">
        <v>0</v>
      </c>
      <c r="AI20" s="158">
        <v>0</v>
      </c>
      <c r="AJ20" s="158">
        <v>0</v>
      </c>
      <c r="AK20" s="158">
        <v>0</v>
      </c>
      <c r="AL20" s="151">
        <v>0</v>
      </c>
      <c r="AM20" s="188">
        <v>0</v>
      </c>
      <c r="AN20" s="151">
        <v>0</v>
      </c>
      <c r="AO20" s="133"/>
      <c r="AP20" s="148">
        <v>0</v>
      </c>
      <c r="AQ20" s="148">
        <v>0</v>
      </c>
      <c r="AR20" s="188">
        <v>0</v>
      </c>
      <c r="AS20" s="188">
        <v>0</v>
      </c>
      <c r="AT20" s="188">
        <v>0</v>
      </c>
      <c r="AU20" s="188">
        <v>0</v>
      </c>
      <c r="AV20" s="188">
        <v>0</v>
      </c>
      <c r="AW20" s="188">
        <v>0</v>
      </c>
      <c r="AX20" s="188">
        <v>0</v>
      </c>
      <c r="AY20" s="188">
        <v>0</v>
      </c>
      <c r="AZ20" s="188">
        <v>0</v>
      </c>
      <c r="BA20" s="188">
        <v>0</v>
      </c>
      <c r="BB20" s="150">
        <v>0</v>
      </c>
      <c r="BC20" s="189">
        <v>0</v>
      </c>
      <c r="BD20" s="188">
        <v>0</v>
      </c>
      <c r="BE20" s="188">
        <v>0</v>
      </c>
      <c r="BF20" s="188">
        <v>0</v>
      </c>
      <c r="BG20" s="188">
        <v>0</v>
      </c>
      <c r="BH20" s="188">
        <v>0</v>
      </c>
      <c r="BI20" s="188">
        <v>0</v>
      </c>
      <c r="BJ20" s="188">
        <v>0</v>
      </c>
      <c r="BK20" s="188">
        <v>0</v>
      </c>
      <c r="BL20" s="188">
        <v>0</v>
      </c>
      <c r="BM20" s="188">
        <v>0</v>
      </c>
      <c r="BN20" s="188">
        <v>0</v>
      </c>
      <c r="BO20" s="188">
        <v>0</v>
      </c>
      <c r="BP20" s="188">
        <v>0</v>
      </c>
      <c r="BQ20" s="188">
        <v>0</v>
      </c>
      <c r="BR20" s="152">
        <v>0</v>
      </c>
      <c r="BS20" s="135"/>
      <c r="BT20" s="148">
        <v>0</v>
      </c>
      <c r="BU20" s="148">
        <v>0</v>
      </c>
      <c r="BV20" s="188">
        <v>0</v>
      </c>
      <c r="BW20" s="188">
        <v>0</v>
      </c>
      <c r="BX20" s="188">
        <v>0</v>
      </c>
      <c r="BY20" s="188">
        <v>0</v>
      </c>
      <c r="BZ20" s="188">
        <v>0</v>
      </c>
      <c r="CA20" s="188">
        <v>0</v>
      </c>
      <c r="CB20" s="188">
        <v>0</v>
      </c>
      <c r="CC20" s="188">
        <v>0</v>
      </c>
      <c r="CD20" s="188">
        <v>0</v>
      </c>
      <c r="CE20" s="188">
        <v>0</v>
      </c>
      <c r="CF20" s="150">
        <v>0</v>
      </c>
      <c r="CG20" s="189">
        <v>0</v>
      </c>
      <c r="CH20" s="188">
        <v>0</v>
      </c>
      <c r="CI20" s="188">
        <v>0</v>
      </c>
      <c r="CJ20" s="188">
        <v>0</v>
      </c>
      <c r="CK20" s="188">
        <v>0</v>
      </c>
      <c r="CL20" s="188">
        <v>0</v>
      </c>
      <c r="CM20" s="188">
        <v>0</v>
      </c>
      <c r="CN20" s="188">
        <v>0</v>
      </c>
      <c r="CO20" s="188">
        <v>0</v>
      </c>
      <c r="CP20" s="188">
        <v>0</v>
      </c>
      <c r="CQ20" s="188">
        <v>0</v>
      </c>
      <c r="CR20" s="188">
        <v>0</v>
      </c>
      <c r="CS20" s="188">
        <v>0</v>
      </c>
      <c r="CT20" s="188">
        <v>0</v>
      </c>
      <c r="CU20" s="188">
        <v>0</v>
      </c>
      <c r="CV20" s="152">
        <v>0</v>
      </c>
      <c r="CW20" s="137"/>
      <c r="CX20" s="154">
        <v>0</v>
      </c>
      <c r="CY20" s="154">
        <v>0</v>
      </c>
      <c r="CZ20" s="154">
        <v>0</v>
      </c>
      <c r="DA20" s="154">
        <v>0</v>
      </c>
      <c r="DB20" s="154">
        <v>0</v>
      </c>
      <c r="DC20" s="154">
        <v>0</v>
      </c>
      <c r="DD20" s="154">
        <v>0</v>
      </c>
      <c r="DE20" s="154">
        <v>0</v>
      </c>
      <c r="DF20" s="154">
        <v>0</v>
      </c>
      <c r="DG20" s="154">
        <v>0</v>
      </c>
      <c r="DH20" s="154">
        <v>0</v>
      </c>
      <c r="DI20" s="154">
        <v>0</v>
      </c>
      <c r="DJ20" s="154">
        <v>0</v>
      </c>
      <c r="DK20" s="154">
        <v>0</v>
      </c>
      <c r="DL20" s="122"/>
      <c r="DM20" s="154">
        <v>0</v>
      </c>
      <c r="DN20" s="154">
        <v>0</v>
      </c>
      <c r="DO20" s="154">
        <v>0</v>
      </c>
      <c r="DP20" s="154">
        <v>0</v>
      </c>
      <c r="DQ20" s="154">
        <v>0</v>
      </c>
      <c r="DR20" s="154">
        <v>0</v>
      </c>
      <c r="DS20" s="154">
        <v>0</v>
      </c>
      <c r="DT20" s="154">
        <v>0</v>
      </c>
      <c r="DU20" s="154">
        <v>0</v>
      </c>
      <c r="DV20" s="154">
        <v>0</v>
      </c>
      <c r="DW20" s="154">
        <v>0</v>
      </c>
      <c r="DX20" s="154">
        <v>0</v>
      </c>
      <c r="DY20" s="154">
        <v>0</v>
      </c>
      <c r="DZ20" s="154">
        <v>0</v>
      </c>
      <c r="EA20" s="122"/>
      <c r="EB20" s="154">
        <v>0</v>
      </c>
      <c r="EC20" s="154">
        <v>0</v>
      </c>
      <c r="ED20" s="139"/>
      <c r="EE20" s="154">
        <v>0</v>
      </c>
      <c r="EF20" s="154">
        <v>0</v>
      </c>
      <c r="EG20" s="154">
        <v>0</v>
      </c>
      <c r="EH20" s="154">
        <v>0</v>
      </c>
      <c r="EI20" s="154">
        <v>0</v>
      </c>
      <c r="EJ20" s="154">
        <v>0</v>
      </c>
      <c r="EK20" s="154">
        <v>0</v>
      </c>
      <c r="EL20" s="154">
        <v>0</v>
      </c>
      <c r="EM20" s="154">
        <v>0</v>
      </c>
      <c r="EN20" s="154">
        <v>0</v>
      </c>
      <c r="EO20" s="154">
        <v>0</v>
      </c>
      <c r="EP20" s="154">
        <v>0</v>
      </c>
      <c r="EQ20" s="154">
        <v>0</v>
      </c>
      <c r="ER20" s="154">
        <v>0</v>
      </c>
      <c r="ES20" s="154">
        <v>0</v>
      </c>
      <c r="ET20" s="154">
        <v>0</v>
      </c>
      <c r="EU20" s="122"/>
      <c r="EV20" s="154">
        <v>0</v>
      </c>
      <c r="EW20" s="154">
        <v>0</v>
      </c>
      <c r="EX20" s="154">
        <v>0</v>
      </c>
      <c r="EY20" s="154">
        <v>0</v>
      </c>
      <c r="EZ20" s="154">
        <v>0</v>
      </c>
      <c r="FA20" s="154">
        <v>0</v>
      </c>
      <c r="FB20" s="154">
        <v>0</v>
      </c>
      <c r="FC20" s="154">
        <v>0</v>
      </c>
      <c r="FD20" s="154">
        <v>0</v>
      </c>
      <c r="FE20" s="154">
        <v>0</v>
      </c>
      <c r="FF20" s="154">
        <v>0</v>
      </c>
      <c r="FG20" s="154">
        <v>0</v>
      </c>
      <c r="FH20" s="154">
        <v>0</v>
      </c>
      <c r="FI20" s="154">
        <v>0</v>
      </c>
      <c r="FJ20" s="154">
        <v>0</v>
      </c>
      <c r="FK20" s="154">
        <v>0</v>
      </c>
      <c r="FL20" s="122"/>
      <c r="FM20" s="154">
        <v>0</v>
      </c>
      <c r="FN20" s="154">
        <v>0</v>
      </c>
      <c r="FO20" s="154">
        <v>0</v>
      </c>
      <c r="FP20" s="154">
        <v>0</v>
      </c>
      <c r="FQ20" s="154">
        <v>0</v>
      </c>
      <c r="FR20" s="154">
        <v>0</v>
      </c>
      <c r="FS20" s="154">
        <v>0</v>
      </c>
      <c r="FT20" s="154">
        <v>0</v>
      </c>
      <c r="FU20" s="154">
        <v>0</v>
      </c>
      <c r="FV20" s="154">
        <v>0</v>
      </c>
      <c r="FW20" s="154">
        <v>0</v>
      </c>
      <c r="FX20" s="154">
        <v>0</v>
      </c>
      <c r="FY20" s="154">
        <v>0</v>
      </c>
      <c r="FZ20" s="154">
        <v>0</v>
      </c>
      <c r="GA20" s="154">
        <v>0</v>
      </c>
      <c r="GB20" s="154">
        <v>0</v>
      </c>
      <c r="GC20" s="140"/>
      <c r="GD20" s="115"/>
      <c r="GE20" s="190"/>
      <c r="GF20" s="191"/>
      <c r="GG20" s="192"/>
      <c r="GH20" s="144"/>
      <c r="GI20" s="115"/>
      <c r="GJ20" s="190"/>
      <c r="GK20" s="191"/>
      <c r="GL20" s="192"/>
      <c r="GM20" s="145"/>
      <c r="GO20" s="146"/>
      <c r="GP20" s="146"/>
    </row>
    <row r="21" spans="1:198" ht="18" customHeight="1">
      <c r="A21" s="127"/>
      <c r="B21" s="277"/>
      <c r="C21" s="186" t="s">
        <v>174</v>
      </c>
      <c r="D21" s="96" t="s">
        <v>74</v>
      </c>
      <c r="E21" s="148"/>
      <c r="F21" s="123"/>
      <c r="G21" s="148">
        <v>0</v>
      </c>
      <c r="H21" s="123"/>
      <c r="I21" s="148"/>
      <c r="J21" s="123"/>
      <c r="K21" s="148">
        <v>0</v>
      </c>
      <c r="L21" s="115"/>
      <c r="M21" s="187" t="s">
        <v>67</v>
      </c>
      <c r="N21" s="188">
        <v>0</v>
      </c>
      <c r="O21" s="188">
        <v>0</v>
      </c>
      <c r="P21" s="188">
        <v>0</v>
      </c>
      <c r="Q21" s="188">
        <v>0</v>
      </c>
      <c r="R21" s="188">
        <v>0</v>
      </c>
      <c r="S21" s="188">
        <v>0</v>
      </c>
      <c r="T21" s="188">
        <v>0</v>
      </c>
      <c r="U21" s="188">
        <v>0</v>
      </c>
      <c r="V21" s="188">
        <v>0</v>
      </c>
      <c r="W21" s="188">
        <v>0</v>
      </c>
      <c r="X21" s="188">
        <v>0</v>
      </c>
      <c r="Y21" s="188">
        <v>0</v>
      </c>
      <c r="Z21" s="189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58">
        <v>0</v>
      </c>
      <c r="AL21" s="151">
        <v>0</v>
      </c>
      <c r="AM21" s="188">
        <v>0</v>
      </c>
      <c r="AN21" s="151">
        <v>0</v>
      </c>
      <c r="AO21" s="133"/>
      <c r="AP21" s="148">
        <v>0</v>
      </c>
      <c r="AQ21" s="148">
        <v>0</v>
      </c>
      <c r="AR21" s="188">
        <v>0</v>
      </c>
      <c r="AS21" s="188">
        <v>0</v>
      </c>
      <c r="AT21" s="188">
        <v>0</v>
      </c>
      <c r="AU21" s="188">
        <v>0</v>
      </c>
      <c r="AV21" s="188">
        <v>0</v>
      </c>
      <c r="AW21" s="188">
        <v>0</v>
      </c>
      <c r="AX21" s="188">
        <v>0</v>
      </c>
      <c r="AY21" s="188">
        <v>0</v>
      </c>
      <c r="AZ21" s="188">
        <v>0</v>
      </c>
      <c r="BA21" s="188">
        <v>0</v>
      </c>
      <c r="BB21" s="150">
        <v>0</v>
      </c>
      <c r="BC21" s="189">
        <v>0</v>
      </c>
      <c r="BD21" s="188">
        <v>0</v>
      </c>
      <c r="BE21" s="188">
        <v>0</v>
      </c>
      <c r="BF21" s="188">
        <v>0</v>
      </c>
      <c r="BG21" s="188">
        <v>0</v>
      </c>
      <c r="BH21" s="188">
        <v>0</v>
      </c>
      <c r="BI21" s="188">
        <v>0</v>
      </c>
      <c r="BJ21" s="188">
        <v>0</v>
      </c>
      <c r="BK21" s="188">
        <v>0</v>
      </c>
      <c r="BL21" s="188">
        <v>0</v>
      </c>
      <c r="BM21" s="188">
        <v>0</v>
      </c>
      <c r="BN21" s="188">
        <v>0</v>
      </c>
      <c r="BO21" s="188">
        <v>0</v>
      </c>
      <c r="BP21" s="188">
        <v>0</v>
      </c>
      <c r="BQ21" s="188">
        <v>0</v>
      </c>
      <c r="BR21" s="152">
        <v>0</v>
      </c>
      <c r="BS21" s="135"/>
      <c r="BT21" s="148">
        <v>0</v>
      </c>
      <c r="BU21" s="148">
        <v>0</v>
      </c>
      <c r="BV21" s="188">
        <v>0</v>
      </c>
      <c r="BW21" s="188">
        <v>0</v>
      </c>
      <c r="BX21" s="188">
        <v>0</v>
      </c>
      <c r="BY21" s="188">
        <v>0</v>
      </c>
      <c r="BZ21" s="188">
        <v>0</v>
      </c>
      <c r="CA21" s="188">
        <v>0</v>
      </c>
      <c r="CB21" s="188">
        <v>0</v>
      </c>
      <c r="CC21" s="188">
        <v>0</v>
      </c>
      <c r="CD21" s="188">
        <v>0</v>
      </c>
      <c r="CE21" s="188">
        <v>0</v>
      </c>
      <c r="CF21" s="150">
        <v>0</v>
      </c>
      <c r="CG21" s="189">
        <v>0</v>
      </c>
      <c r="CH21" s="188">
        <v>0</v>
      </c>
      <c r="CI21" s="188">
        <v>0</v>
      </c>
      <c r="CJ21" s="188">
        <v>0</v>
      </c>
      <c r="CK21" s="188">
        <v>0</v>
      </c>
      <c r="CL21" s="188">
        <v>0</v>
      </c>
      <c r="CM21" s="188">
        <v>0</v>
      </c>
      <c r="CN21" s="188">
        <v>0</v>
      </c>
      <c r="CO21" s="188">
        <v>0</v>
      </c>
      <c r="CP21" s="188">
        <v>0</v>
      </c>
      <c r="CQ21" s="188">
        <v>0</v>
      </c>
      <c r="CR21" s="188">
        <v>0</v>
      </c>
      <c r="CS21" s="188">
        <v>0</v>
      </c>
      <c r="CT21" s="188">
        <v>0</v>
      </c>
      <c r="CU21" s="188">
        <v>0</v>
      </c>
      <c r="CV21" s="152">
        <v>0</v>
      </c>
      <c r="CW21" s="137"/>
      <c r="CX21" s="154">
        <v>0</v>
      </c>
      <c r="CY21" s="154">
        <v>0</v>
      </c>
      <c r="CZ21" s="154">
        <v>0</v>
      </c>
      <c r="DA21" s="154">
        <v>0</v>
      </c>
      <c r="DB21" s="154">
        <v>0</v>
      </c>
      <c r="DC21" s="154">
        <v>0</v>
      </c>
      <c r="DD21" s="154">
        <v>0</v>
      </c>
      <c r="DE21" s="154">
        <v>0</v>
      </c>
      <c r="DF21" s="154">
        <v>0</v>
      </c>
      <c r="DG21" s="154">
        <v>0</v>
      </c>
      <c r="DH21" s="154">
        <v>0</v>
      </c>
      <c r="DI21" s="154">
        <v>0</v>
      </c>
      <c r="DJ21" s="154">
        <v>0</v>
      </c>
      <c r="DK21" s="154">
        <v>0</v>
      </c>
      <c r="DL21" s="122"/>
      <c r="DM21" s="154">
        <v>1000</v>
      </c>
      <c r="DN21" s="154">
        <v>0</v>
      </c>
      <c r="DO21" s="154">
        <v>0</v>
      </c>
      <c r="DP21" s="154">
        <v>0</v>
      </c>
      <c r="DQ21" s="154">
        <v>0</v>
      </c>
      <c r="DR21" s="154">
        <v>0</v>
      </c>
      <c r="DS21" s="154">
        <v>0</v>
      </c>
      <c r="DT21" s="154">
        <v>0</v>
      </c>
      <c r="DU21" s="154">
        <v>0</v>
      </c>
      <c r="DV21" s="154">
        <v>0</v>
      </c>
      <c r="DW21" s="154">
        <v>0</v>
      </c>
      <c r="DX21" s="154">
        <v>0</v>
      </c>
      <c r="DY21" s="154">
        <v>0</v>
      </c>
      <c r="DZ21" s="154">
        <v>0</v>
      </c>
      <c r="EA21" s="122"/>
      <c r="EB21" s="154">
        <v>1000</v>
      </c>
      <c r="EC21" s="154">
        <v>0</v>
      </c>
      <c r="ED21" s="139"/>
      <c r="EE21" s="154">
        <v>0</v>
      </c>
      <c r="EF21" s="154">
        <v>0</v>
      </c>
      <c r="EG21" s="154">
        <v>0</v>
      </c>
      <c r="EH21" s="154">
        <v>0</v>
      </c>
      <c r="EI21" s="154">
        <v>0</v>
      </c>
      <c r="EJ21" s="154">
        <v>0</v>
      </c>
      <c r="EK21" s="154">
        <v>0</v>
      </c>
      <c r="EL21" s="154">
        <v>0</v>
      </c>
      <c r="EM21" s="154">
        <v>0</v>
      </c>
      <c r="EN21" s="154">
        <v>0</v>
      </c>
      <c r="EO21" s="154">
        <v>0</v>
      </c>
      <c r="EP21" s="154">
        <v>0</v>
      </c>
      <c r="EQ21" s="154">
        <v>0</v>
      </c>
      <c r="ER21" s="154">
        <v>0</v>
      </c>
      <c r="ES21" s="154">
        <v>0</v>
      </c>
      <c r="ET21" s="154">
        <v>0</v>
      </c>
      <c r="EU21" s="122"/>
      <c r="EV21" s="154">
        <v>3700</v>
      </c>
      <c r="EW21" s="154">
        <v>0</v>
      </c>
      <c r="EX21" s="154">
        <v>0</v>
      </c>
      <c r="EY21" s="154">
        <v>0</v>
      </c>
      <c r="EZ21" s="154">
        <v>0</v>
      </c>
      <c r="FA21" s="154">
        <v>0</v>
      </c>
      <c r="FB21" s="154">
        <v>0</v>
      </c>
      <c r="FC21" s="154">
        <v>0</v>
      </c>
      <c r="FD21" s="154">
        <v>0</v>
      </c>
      <c r="FE21" s="154">
        <v>0</v>
      </c>
      <c r="FF21" s="154">
        <v>0</v>
      </c>
      <c r="FG21" s="154">
        <v>0</v>
      </c>
      <c r="FH21" s="154">
        <v>0</v>
      </c>
      <c r="FI21" s="154">
        <v>0</v>
      </c>
      <c r="FJ21" s="154">
        <v>0</v>
      </c>
      <c r="FK21" s="154">
        <v>0</v>
      </c>
      <c r="FL21" s="122"/>
      <c r="FM21" s="154">
        <v>3700</v>
      </c>
      <c r="FN21" s="154">
        <v>0</v>
      </c>
      <c r="FO21" s="154">
        <v>0</v>
      </c>
      <c r="FP21" s="154">
        <v>0</v>
      </c>
      <c r="FQ21" s="154">
        <v>0</v>
      </c>
      <c r="FR21" s="154">
        <v>0</v>
      </c>
      <c r="FS21" s="154">
        <v>0</v>
      </c>
      <c r="FT21" s="154">
        <v>0</v>
      </c>
      <c r="FU21" s="154">
        <v>0</v>
      </c>
      <c r="FV21" s="154">
        <v>0</v>
      </c>
      <c r="FW21" s="154">
        <v>0</v>
      </c>
      <c r="FX21" s="154">
        <v>0</v>
      </c>
      <c r="FY21" s="154">
        <v>0</v>
      </c>
      <c r="FZ21" s="154">
        <v>0</v>
      </c>
      <c r="GA21" s="154">
        <v>0</v>
      </c>
      <c r="GB21" s="154">
        <v>0</v>
      </c>
      <c r="GC21" s="140"/>
      <c r="GD21" s="115"/>
      <c r="GE21" s="190"/>
      <c r="GF21" s="191"/>
      <c r="GG21" s="192"/>
      <c r="GH21" s="144"/>
      <c r="GI21" s="115"/>
      <c r="GJ21" s="190"/>
      <c r="GK21" s="191"/>
      <c r="GL21" s="192"/>
      <c r="GM21" s="145"/>
      <c r="GO21" s="146"/>
      <c r="GP21" s="146"/>
    </row>
    <row r="22" spans="1:198" ht="18" customHeight="1">
      <c r="A22" s="127"/>
      <c r="B22" s="277"/>
      <c r="C22" s="186" t="s">
        <v>175</v>
      </c>
      <c r="D22" s="96" t="s">
        <v>74</v>
      </c>
      <c r="E22" s="148"/>
      <c r="F22" s="123"/>
      <c r="G22" s="148">
        <v>0</v>
      </c>
      <c r="H22" s="123"/>
      <c r="I22" s="148"/>
      <c r="J22" s="123"/>
      <c r="K22" s="148">
        <v>0</v>
      </c>
      <c r="L22" s="115"/>
      <c r="M22" s="187" t="s">
        <v>67</v>
      </c>
      <c r="N22" s="188">
        <v>0</v>
      </c>
      <c r="O22" s="188">
        <v>0</v>
      </c>
      <c r="P22" s="188">
        <v>0</v>
      </c>
      <c r="Q22" s="188">
        <v>0</v>
      </c>
      <c r="R22" s="188">
        <v>0</v>
      </c>
      <c r="S22" s="188">
        <v>0</v>
      </c>
      <c r="T22" s="188">
        <v>0</v>
      </c>
      <c r="U22" s="188">
        <v>0</v>
      </c>
      <c r="V22" s="188">
        <v>0</v>
      </c>
      <c r="W22" s="188">
        <v>0</v>
      </c>
      <c r="X22" s="188">
        <v>0</v>
      </c>
      <c r="Y22" s="188">
        <v>0</v>
      </c>
      <c r="Z22" s="189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58">
        <v>0</v>
      </c>
      <c r="AL22" s="151">
        <v>0</v>
      </c>
      <c r="AM22" s="188">
        <v>0</v>
      </c>
      <c r="AN22" s="151">
        <v>0</v>
      </c>
      <c r="AO22" s="133"/>
      <c r="AP22" s="148">
        <v>0</v>
      </c>
      <c r="AQ22" s="148">
        <v>0</v>
      </c>
      <c r="AR22" s="188">
        <v>0</v>
      </c>
      <c r="AS22" s="188">
        <v>0</v>
      </c>
      <c r="AT22" s="188">
        <v>0</v>
      </c>
      <c r="AU22" s="188">
        <v>0</v>
      </c>
      <c r="AV22" s="188">
        <v>0</v>
      </c>
      <c r="AW22" s="188">
        <v>0</v>
      </c>
      <c r="AX22" s="188">
        <v>0</v>
      </c>
      <c r="AY22" s="188">
        <v>0</v>
      </c>
      <c r="AZ22" s="188">
        <v>0</v>
      </c>
      <c r="BA22" s="188">
        <v>0</v>
      </c>
      <c r="BB22" s="150">
        <v>0</v>
      </c>
      <c r="BC22" s="189">
        <v>0</v>
      </c>
      <c r="BD22" s="188">
        <v>0</v>
      </c>
      <c r="BE22" s="188">
        <v>0</v>
      </c>
      <c r="BF22" s="188">
        <v>0</v>
      </c>
      <c r="BG22" s="188">
        <v>0</v>
      </c>
      <c r="BH22" s="188">
        <v>0</v>
      </c>
      <c r="BI22" s="188">
        <v>0</v>
      </c>
      <c r="BJ22" s="188">
        <v>0</v>
      </c>
      <c r="BK22" s="188">
        <v>0</v>
      </c>
      <c r="BL22" s="188">
        <v>0</v>
      </c>
      <c r="BM22" s="188">
        <v>0</v>
      </c>
      <c r="BN22" s="188">
        <v>0</v>
      </c>
      <c r="BO22" s="188">
        <v>0</v>
      </c>
      <c r="BP22" s="188">
        <v>0</v>
      </c>
      <c r="BQ22" s="188">
        <v>0</v>
      </c>
      <c r="BR22" s="152">
        <v>0</v>
      </c>
      <c r="BS22" s="135"/>
      <c r="BT22" s="148">
        <v>0</v>
      </c>
      <c r="BU22" s="148">
        <v>0</v>
      </c>
      <c r="BV22" s="188">
        <v>0</v>
      </c>
      <c r="BW22" s="188">
        <v>0</v>
      </c>
      <c r="BX22" s="188">
        <v>0</v>
      </c>
      <c r="BY22" s="188">
        <v>0</v>
      </c>
      <c r="BZ22" s="188">
        <v>0</v>
      </c>
      <c r="CA22" s="188">
        <v>0</v>
      </c>
      <c r="CB22" s="188">
        <v>0</v>
      </c>
      <c r="CC22" s="188">
        <v>0</v>
      </c>
      <c r="CD22" s="188">
        <v>0</v>
      </c>
      <c r="CE22" s="188">
        <v>0</v>
      </c>
      <c r="CF22" s="150">
        <v>0</v>
      </c>
      <c r="CG22" s="189">
        <v>0</v>
      </c>
      <c r="CH22" s="188">
        <v>0</v>
      </c>
      <c r="CI22" s="188">
        <v>0</v>
      </c>
      <c r="CJ22" s="188">
        <v>0</v>
      </c>
      <c r="CK22" s="188">
        <v>0</v>
      </c>
      <c r="CL22" s="188">
        <v>0</v>
      </c>
      <c r="CM22" s="188">
        <v>0</v>
      </c>
      <c r="CN22" s="188">
        <v>0</v>
      </c>
      <c r="CO22" s="188">
        <v>0</v>
      </c>
      <c r="CP22" s="188">
        <v>0</v>
      </c>
      <c r="CQ22" s="188">
        <v>0</v>
      </c>
      <c r="CR22" s="188">
        <v>0</v>
      </c>
      <c r="CS22" s="188">
        <v>0</v>
      </c>
      <c r="CT22" s="188">
        <v>0</v>
      </c>
      <c r="CU22" s="188">
        <v>0</v>
      </c>
      <c r="CV22" s="152">
        <v>0</v>
      </c>
      <c r="CW22" s="137"/>
      <c r="CX22" s="154">
        <v>0</v>
      </c>
      <c r="CY22" s="154">
        <v>0</v>
      </c>
      <c r="CZ22" s="154">
        <v>0</v>
      </c>
      <c r="DA22" s="154">
        <v>0</v>
      </c>
      <c r="DB22" s="154">
        <v>0</v>
      </c>
      <c r="DC22" s="154">
        <v>0</v>
      </c>
      <c r="DD22" s="154">
        <v>0</v>
      </c>
      <c r="DE22" s="154">
        <v>0</v>
      </c>
      <c r="DF22" s="154">
        <v>0</v>
      </c>
      <c r="DG22" s="154">
        <v>0</v>
      </c>
      <c r="DH22" s="154">
        <v>0</v>
      </c>
      <c r="DI22" s="154">
        <v>0</v>
      </c>
      <c r="DJ22" s="154">
        <v>0</v>
      </c>
      <c r="DK22" s="154">
        <v>0</v>
      </c>
      <c r="DL22" s="122"/>
      <c r="DM22" s="154">
        <v>1000</v>
      </c>
      <c r="DN22" s="154">
        <v>0</v>
      </c>
      <c r="DO22" s="154">
        <v>0</v>
      </c>
      <c r="DP22" s="154">
        <v>0</v>
      </c>
      <c r="DQ22" s="154">
        <v>0</v>
      </c>
      <c r="DR22" s="154">
        <v>0</v>
      </c>
      <c r="DS22" s="154">
        <v>0</v>
      </c>
      <c r="DT22" s="154">
        <v>0</v>
      </c>
      <c r="DU22" s="154">
        <v>0</v>
      </c>
      <c r="DV22" s="154">
        <v>0</v>
      </c>
      <c r="DW22" s="154">
        <v>0</v>
      </c>
      <c r="DX22" s="154">
        <v>0</v>
      </c>
      <c r="DY22" s="154">
        <v>0</v>
      </c>
      <c r="DZ22" s="154">
        <v>0</v>
      </c>
      <c r="EA22" s="122"/>
      <c r="EB22" s="154">
        <v>1000</v>
      </c>
      <c r="EC22" s="154">
        <v>0</v>
      </c>
      <c r="ED22" s="139"/>
      <c r="EE22" s="154">
        <v>0</v>
      </c>
      <c r="EF22" s="154">
        <v>0</v>
      </c>
      <c r="EG22" s="154">
        <v>0</v>
      </c>
      <c r="EH22" s="154">
        <v>0</v>
      </c>
      <c r="EI22" s="154">
        <v>0</v>
      </c>
      <c r="EJ22" s="154">
        <v>0</v>
      </c>
      <c r="EK22" s="154">
        <v>0</v>
      </c>
      <c r="EL22" s="154">
        <v>0</v>
      </c>
      <c r="EM22" s="154">
        <v>0</v>
      </c>
      <c r="EN22" s="154">
        <v>0</v>
      </c>
      <c r="EO22" s="154">
        <v>0</v>
      </c>
      <c r="EP22" s="154">
        <v>0</v>
      </c>
      <c r="EQ22" s="154">
        <v>0</v>
      </c>
      <c r="ER22" s="154">
        <v>0</v>
      </c>
      <c r="ES22" s="154">
        <v>0</v>
      </c>
      <c r="ET22" s="154">
        <v>0</v>
      </c>
      <c r="EU22" s="122"/>
      <c r="EV22" s="154">
        <v>4449</v>
      </c>
      <c r="EW22" s="154">
        <v>0</v>
      </c>
      <c r="EX22" s="154">
        <v>0</v>
      </c>
      <c r="EY22" s="154">
        <v>0</v>
      </c>
      <c r="EZ22" s="154">
        <v>0</v>
      </c>
      <c r="FA22" s="154">
        <v>0</v>
      </c>
      <c r="FB22" s="154">
        <v>0</v>
      </c>
      <c r="FC22" s="154">
        <v>0</v>
      </c>
      <c r="FD22" s="154">
        <v>0</v>
      </c>
      <c r="FE22" s="154">
        <v>0</v>
      </c>
      <c r="FF22" s="154">
        <v>0</v>
      </c>
      <c r="FG22" s="154">
        <v>0</v>
      </c>
      <c r="FH22" s="154">
        <v>0</v>
      </c>
      <c r="FI22" s="154">
        <v>0</v>
      </c>
      <c r="FJ22" s="154">
        <v>0</v>
      </c>
      <c r="FK22" s="154">
        <v>0</v>
      </c>
      <c r="FL22" s="122"/>
      <c r="FM22" s="154">
        <v>4200</v>
      </c>
      <c r="FN22" s="154">
        <v>0</v>
      </c>
      <c r="FO22" s="154">
        <v>0</v>
      </c>
      <c r="FP22" s="154">
        <v>0</v>
      </c>
      <c r="FQ22" s="154">
        <v>0</v>
      </c>
      <c r="FR22" s="154">
        <v>0</v>
      </c>
      <c r="FS22" s="154">
        <v>0</v>
      </c>
      <c r="FT22" s="154">
        <v>0</v>
      </c>
      <c r="FU22" s="154">
        <v>0</v>
      </c>
      <c r="FV22" s="154">
        <v>0</v>
      </c>
      <c r="FW22" s="154">
        <v>0</v>
      </c>
      <c r="FX22" s="154">
        <v>0</v>
      </c>
      <c r="FY22" s="154">
        <v>0</v>
      </c>
      <c r="FZ22" s="154">
        <v>0</v>
      </c>
      <c r="GA22" s="154">
        <v>0</v>
      </c>
      <c r="GB22" s="154">
        <v>0</v>
      </c>
      <c r="GC22" s="140"/>
      <c r="GD22" s="115"/>
      <c r="GE22" s="190"/>
      <c r="GF22" s="191"/>
      <c r="GG22" s="192"/>
      <c r="GH22" s="144"/>
      <c r="GI22" s="115"/>
      <c r="GJ22" s="190"/>
      <c r="GK22" s="191"/>
      <c r="GL22" s="192"/>
      <c r="GM22" s="145"/>
      <c r="GO22" s="146"/>
      <c r="GP22" s="146"/>
    </row>
    <row r="23" spans="1:198" ht="18" customHeight="1">
      <c r="A23" s="127"/>
      <c r="B23" s="277"/>
      <c r="C23" s="186" t="s">
        <v>176</v>
      </c>
      <c r="D23" s="96" t="s">
        <v>74</v>
      </c>
      <c r="E23" s="148"/>
      <c r="F23" s="123"/>
      <c r="G23" s="148"/>
      <c r="H23" s="123"/>
      <c r="I23" s="148"/>
      <c r="J23" s="123"/>
      <c r="K23" s="148"/>
      <c r="L23" s="115"/>
      <c r="M23" s="187" t="s">
        <v>67</v>
      </c>
      <c r="N23" s="188">
        <v>0</v>
      </c>
      <c r="O23" s="188">
        <v>0</v>
      </c>
      <c r="P23" s="188">
        <v>0</v>
      </c>
      <c r="Q23" s="188">
        <v>0</v>
      </c>
      <c r="R23" s="188">
        <v>0</v>
      </c>
      <c r="S23" s="188">
        <v>0</v>
      </c>
      <c r="T23" s="188">
        <v>0</v>
      </c>
      <c r="U23" s="188">
        <v>0</v>
      </c>
      <c r="V23" s="188">
        <v>0</v>
      </c>
      <c r="W23" s="188">
        <v>0</v>
      </c>
      <c r="X23" s="188">
        <v>0</v>
      </c>
      <c r="Y23" s="188">
        <v>0</v>
      </c>
      <c r="Z23" s="189">
        <v>0</v>
      </c>
      <c r="AA23" s="158">
        <v>0</v>
      </c>
      <c r="AB23" s="158">
        <v>0</v>
      </c>
      <c r="AC23" s="158">
        <v>0</v>
      </c>
      <c r="AD23" s="158">
        <v>0</v>
      </c>
      <c r="AE23" s="158">
        <v>0</v>
      </c>
      <c r="AF23" s="158">
        <v>0</v>
      </c>
      <c r="AG23" s="158">
        <v>0</v>
      </c>
      <c r="AH23" s="158">
        <v>0</v>
      </c>
      <c r="AI23" s="158">
        <v>0</v>
      </c>
      <c r="AJ23" s="158">
        <v>0</v>
      </c>
      <c r="AK23" s="158">
        <v>0</v>
      </c>
      <c r="AL23" s="151">
        <v>0</v>
      </c>
      <c r="AM23" s="188">
        <v>0</v>
      </c>
      <c r="AN23" s="151">
        <v>0</v>
      </c>
      <c r="AO23" s="133"/>
      <c r="AP23" s="148">
        <v>0</v>
      </c>
      <c r="AQ23" s="148">
        <v>0</v>
      </c>
      <c r="AR23" s="188">
        <v>0</v>
      </c>
      <c r="AS23" s="188">
        <v>0</v>
      </c>
      <c r="AT23" s="188">
        <v>0</v>
      </c>
      <c r="AU23" s="188">
        <v>0</v>
      </c>
      <c r="AV23" s="188">
        <v>0</v>
      </c>
      <c r="AW23" s="188">
        <v>0</v>
      </c>
      <c r="AX23" s="188">
        <v>0</v>
      </c>
      <c r="AY23" s="188">
        <v>0</v>
      </c>
      <c r="AZ23" s="188">
        <v>0</v>
      </c>
      <c r="BA23" s="188">
        <v>0</v>
      </c>
      <c r="BB23" s="150">
        <v>0</v>
      </c>
      <c r="BC23" s="189">
        <v>0</v>
      </c>
      <c r="BD23" s="188">
        <v>0</v>
      </c>
      <c r="BE23" s="188">
        <v>0</v>
      </c>
      <c r="BF23" s="188">
        <v>0</v>
      </c>
      <c r="BG23" s="188">
        <v>0</v>
      </c>
      <c r="BH23" s="188">
        <v>0</v>
      </c>
      <c r="BI23" s="188">
        <v>0</v>
      </c>
      <c r="BJ23" s="188">
        <v>0</v>
      </c>
      <c r="BK23" s="188">
        <v>0</v>
      </c>
      <c r="BL23" s="188">
        <v>0</v>
      </c>
      <c r="BM23" s="188">
        <v>0</v>
      </c>
      <c r="BN23" s="188">
        <v>0</v>
      </c>
      <c r="BO23" s="188">
        <v>0</v>
      </c>
      <c r="BP23" s="188">
        <v>0</v>
      </c>
      <c r="BQ23" s="188">
        <v>0</v>
      </c>
      <c r="BR23" s="152">
        <v>0</v>
      </c>
      <c r="BS23" s="135"/>
      <c r="BT23" s="148">
        <v>0</v>
      </c>
      <c r="BU23" s="148">
        <v>0</v>
      </c>
      <c r="BV23" s="188">
        <v>0</v>
      </c>
      <c r="BW23" s="188">
        <v>0</v>
      </c>
      <c r="BX23" s="188">
        <v>0</v>
      </c>
      <c r="BY23" s="188">
        <v>0</v>
      </c>
      <c r="BZ23" s="188">
        <v>0</v>
      </c>
      <c r="CA23" s="188">
        <v>0</v>
      </c>
      <c r="CB23" s="188">
        <v>0</v>
      </c>
      <c r="CC23" s="188">
        <v>0</v>
      </c>
      <c r="CD23" s="188">
        <v>0</v>
      </c>
      <c r="CE23" s="188">
        <v>0</v>
      </c>
      <c r="CF23" s="150">
        <v>0</v>
      </c>
      <c r="CG23" s="189">
        <v>0</v>
      </c>
      <c r="CH23" s="188">
        <v>0</v>
      </c>
      <c r="CI23" s="188">
        <v>0</v>
      </c>
      <c r="CJ23" s="188">
        <v>0</v>
      </c>
      <c r="CK23" s="188">
        <v>0</v>
      </c>
      <c r="CL23" s="188">
        <v>0</v>
      </c>
      <c r="CM23" s="188">
        <v>0</v>
      </c>
      <c r="CN23" s="188">
        <v>0</v>
      </c>
      <c r="CO23" s="188">
        <v>0</v>
      </c>
      <c r="CP23" s="188">
        <v>0</v>
      </c>
      <c r="CQ23" s="188">
        <v>0</v>
      </c>
      <c r="CR23" s="188">
        <v>0</v>
      </c>
      <c r="CS23" s="188">
        <v>0</v>
      </c>
      <c r="CT23" s="188">
        <v>0</v>
      </c>
      <c r="CU23" s="188">
        <v>0</v>
      </c>
      <c r="CV23" s="152">
        <v>0</v>
      </c>
      <c r="CW23" s="137"/>
      <c r="CX23" s="154">
        <v>0</v>
      </c>
      <c r="CY23" s="154">
        <v>0</v>
      </c>
      <c r="CZ23" s="154">
        <v>0</v>
      </c>
      <c r="DA23" s="154">
        <v>0</v>
      </c>
      <c r="DB23" s="154">
        <v>0</v>
      </c>
      <c r="DC23" s="154">
        <v>0</v>
      </c>
      <c r="DD23" s="154">
        <v>0</v>
      </c>
      <c r="DE23" s="154">
        <v>0</v>
      </c>
      <c r="DF23" s="154">
        <v>0</v>
      </c>
      <c r="DG23" s="154">
        <v>0</v>
      </c>
      <c r="DH23" s="154">
        <v>0</v>
      </c>
      <c r="DI23" s="154">
        <v>0</v>
      </c>
      <c r="DJ23" s="154">
        <v>0</v>
      </c>
      <c r="DK23" s="154">
        <v>0</v>
      </c>
      <c r="DL23" s="122"/>
      <c r="DM23" s="154">
        <v>0</v>
      </c>
      <c r="DN23" s="154">
        <v>0</v>
      </c>
      <c r="DO23" s="154">
        <v>0</v>
      </c>
      <c r="DP23" s="154">
        <v>0</v>
      </c>
      <c r="DQ23" s="154">
        <v>0</v>
      </c>
      <c r="DR23" s="154">
        <v>0</v>
      </c>
      <c r="DS23" s="154">
        <v>0</v>
      </c>
      <c r="DT23" s="154">
        <v>0</v>
      </c>
      <c r="DU23" s="154">
        <v>0</v>
      </c>
      <c r="DV23" s="154">
        <v>0</v>
      </c>
      <c r="DW23" s="154">
        <v>0</v>
      </c>
      <c r="DX23" s="154">
        <v>0</v>
      </c>
      <c r="DY23" s="154">
        <v>0</v>
      </c>
      <c r="DZ23" s="154">
        <v>0</v>
      </c>
      <c r="EA23" s="122"/>
      <c r="EB23" s="154">
        <v>0</v>
      </c>
      <c r="EC23" s="154">
        <v>0</v>
      </c>
      <c r="ED23" s="139"/>
      <c r="EE23" s="154">
        <v>0</v>
      </c>
      <c r="EF23" s="154">
        <v>0</v>
      </c>
      <c r="EG23" s="154">
        <v>0</v>
      </c>
      <c r="EH23" s="154">
        <v>0</v>
      </c>
      <c r="EI23" s="154">
        <v>0</v>
      </c>
      <c r="EJ23" s="154">
        <v>0</v>
      </c>
      <c r="EK23" s="154">
        <v>0</v>
      </c>
      <c r="EL23" s="154">
        <v>0</v>
      </c>
      <c r="EM23" s="154">
        <v>0</v>
      </c>
      <c r="EN23" s="154">
        <v>0</v>
      </c>
      <c r="EO23" s="154">
        <v>0</v>
      </c>
      <c r="EP23" s="154">
        <v>0</v>
      </c>
      <c r="EQ23" s="154">
        <v>0</v>
      </c>
      <c r="ER23" s="154">
        <v>0</v>
      </c>
      <c r="ES23" s="154">
        <v>0</v>
      </c>
      <c r="ET23" s="154">
        <v>0</v>
      </c>
      <c r="EU23" s="122"/>
      <c r="EV23" s="154">
        <v>0</v>
      </c>
      <c r="EW23" s="154">
        <v>0</v>
      </c>
      <c r="EX23" s="154">
        <v>0</v>
      </c>
      <c r="EY23" s="154">
        <v>0</v>
      </c>
      <c r="EZ23" s="154">
        <v>0</v>
      </c>
      <c r="FA23" s="154">
        <v>0</v>
      </c>
      <c r="FB23" s="154">
        <v>0</v>
      </c>
      <c r="FC23" s="154">
        <v>0</v>
      </c>
      <c r="FD23" s="154">
        <v>0</v>
      </c>
      <c r="FE23" s="154">
        <v>0</v>
      </c>
      <c r="FF23" s="154">
        <v>0</v>
      </c>
      <c r="FG23" s="154">
        <v>0</v>
      </c>
      <c r="FH23" s="154">
        <v>0</v>
      </c>
      <c r="FI23" s="154">
        <v>0</v>
      </c>
      <c r="FJ23" s="154">
        <v>0</v>
      </c>
      <c r="FK23" s="154">
        <v>0</v>
      </c>
      <c r="FL23" s="122"/>
      <c r="FM23" s="154">
        <v>0</v>
      </c>
      <c r="FN23" s="154">
        <v>0</v>
      </c>
      <c r="FO23" s="154">
        <v>0</v>
      </c>
      <c r="FP23" s="154">
        <v>0</v>
      </c>
      <c r="FQ23" s="154">
        <v>0</v>
      </c>
      <c r="FR23" s="154">
        <v>0</v>
      </c>
      <c r="FS23" s="154">
        <v>0</v>
      </c>
      <c r="FT23" s="154">
        <v>0</v>
      </c>
      <c r="FU23" s="154">
        <v>0</v>
      </c>
      <c r="FV23" s="154">
        <v>0</v>
      </c>
      <c r="FW23" s="154">
        <v>0</v>
      </c>
      <c r="FX23" s="154">
        <v>0</v>
      </c>
      <c r="FY23" s="154">
        <v>0</v>
      </c>
      <c r="FZ23" s="154">
        <v>0</v>
      </c>
      <c r="GA23" s="154">
        <v>0</v>
      </c>
      <c r="GB23" s="154">
        <v>0</v>
      </c>
      <c r="GC23" s="140"/>
      <c r="GD23" s="115"/>
      <c r="GE23" s="190"/>
      <c r="GF23" s="191"/>
      <c r="GG23" s="192"/>
      <c r="GH23" s="144"/>
      <c r="GI23" s="115"/>
      <c r="GJ23" s="190"/>
      <c r="GK23" s="191"/>
      <c r="GL23" s="192"/>
      <c r="GM23" s="145"/>
      <c r="GO23" s="146"/>
      <c r="GP23" s="146"/>
    </row>
    <row r="24" spans="1:198" ht="18" customHeight="1">
      <c r="A24" s="127"/>
      <c r="B24" s="277"/>
      <c r="C24" s="186" t="s">
        <v>177</v>
      </c>
      <c r="D24" s="96" t="s">
        <v>74</v>
      </c>
      <c r="E24" s="148"/>
      <c r="F24" s="123"/>
      <c r="G24" s="148">
        <v>1.6302459999999999</v>
      </c>
      <c r="H24" s="123"/>
      <c r="I24" s="148">
        <v>3.3610506002882823</v>
      </c>
      <c r="J24" s="123"/>
      <c r="K24" s="148">
        <v>0.81967047010349714</v>
      </c>
      <c r="L24" s="115"/>
      <c r="M24" s="187" t="s">
        <v>67</v>
      </c>
      <c r="N24" s="188">
        <v>0</v>
      </c>
      <c r="O24" s="188">
        <v>0</v>
      </c>
      <c r="P24" s="188">
        <v>0</v>
      </c>
      <c r="Q24" s="188">
        <v>0</v>
      </c>
      <c r="R24" s="188">
        <v>0</v>
      </c>
      <c r="S24" s="188">
        <v>0</v>
      </c>
      <c r="T24" s="188">
        <v>1</v>
      </c>
      <c r="U24" s="188">
        <v>1</v>
      </c>
      <c r="V24" s="188">
        <v>2</v>
      </c>
      <c r="W24" s="188">
        <v>0</v>
      </c>
      <c r="X24" s="188">
        <v>0</v>
      </c>
      <c r="Y24" s="188">
        <v>0</v>
      </c>
      <c r="Z24" s="189">
        <v>1</v>
      </c>
      <c r="AA24" s="158">
        <v>0</v>
      </c>
      <c r="AB24" s="158">
        <v>0</v>
      </c>
      <c r="AC24" s="158">
        <v>0</v>
      </c>
      <c r="AD24" s="158">
        <v>0</v>
      </c>
      <c r="AE24" s="158">
        <v>0</v>
      </c>
      <c r="AF24" s="158">
        <v>0</v>
      </c>
      <c r="AG24" s="158">
        <v>0</v>
      </c>
      <c r="AH24" s="158">
        <v>0</v>
      </c>
      <c r="AI24" s="158">
        <v>0</v>
      </c>
      <c r="AJ24" s="158">
        <v>0</v>
      </c>
      <c r="AK24" s="158">
        <v>0</v>
      </c>
      <c r="AL24" s="151">
        <v>0</v>
      </c>
      <c r="AM24" s="188">
        <v>0</v>
      </c>
      <c r="AN24" s="151">
        <v>3</v>
      </c>
      <c r="AO24" s="133"/>
      <c r="AP24" s="148">
        <v>0</v>
      </c>
      <c r="AQ24" s="148">
        <v>0.10943164323564396</v>
      </c>
      <c r="AR24" s="188">
        <v>0</v>
      </c>
      <c r="AS24" s="188">
        <v>0</v>
      </c>
      <c r="AT24" s="188">
        <v>0</v>
      </c>
      <c r="AU24" s="188">
        <v>0</v>
      </c>
      <c r="AV24" s="188">
        <v>0</v>
      </c>
      <c r="AW24" s="188">
        <v>0</v>
      </c>
      <c r="AX24" s="188">
        <v>647692.2642437336</v>
      </c>
      <c r="AY24" s="188">
        <v>0</v>
      </c>
      <c r="AZ24" s="188">
        <v>647692.2642437336</v>
      </c>
      <c r="BA24" s="188">
        <v>0</v>
      </c>
      <c r="BB24" s="150">
        <v>0</v>
      </c>
      <c r="BC24" s="189">
        <v>0</v>
      </c>
      <c r="BD24" s="188">
        <v>0</v>
      </c>
      <c r="BE24" s="188">
        <v>0</v>
      </c>
      <c r="BF24" s="188">
        <v>0</v>
      </c>
      <c r="BG24" s="188">
        <v>0</v>
      </c>
      <c r="BH24" s="188">
        <v>0</v>
      </c>
      <c r="BI24" s="188">
        <v>0</v>
      </c>
      <c r="BJ24" s="188">
        <v>0</v>
      </c>
      <c r="BK24" s="188">
        <v>0</v>
      </c>
      <c r="BL24" s="188">
        <v>0</v>
      </c>
      <c r="BM24" s="188">
        <v>0</v>
      </c>
      <c r="BN24" s="188">
        <v>0</v>
      </c>
      <c r="BO24" s="188">
        <v>0</v>
      </c>
      <c r="BP24" s="188">
        <v>0</v>
      </c>
      <c r="BQ24" s="188">
        <v>0</v>
      </c>
      <c r="BR24" s="152">
        <v>647692.2642437336</v>
      </c>
      <c r="BS24" s="135"/>
      <c r="BT24" s="148">
        <v>0</v>
      </c>
      <c r="BU24" s="148">
        <v>0.12319845873792426</v>
      </c>
      <c r="BV24" s="188">
        <v>0</v>
      </c>
      <c r="BW24" s="188">
        <v>0</v>
      </c>
      <c r="BX24" s="188">
        <v>0</v>
      </c>
      <c r="BY24" s="188">
        <v>0</v>
      </c>
      <c r="BZ24" s="188">
        <v>0</v>
      </c>
      <c r="CA24" s="188">
        <v>0</v>
      </c>
      <c r="CB24" s="188">
        <v>647692.2642437336</v>
      </c>
      <c r="CC24" s="188">
        <v>0</v>
      </c>
      <c r="CD24" s="188">
        <v>647692.2642437336</v>
      </c>
      <c r="CE24" s="188">
        <v>0</v>
      </c>
      <c r="CF24" s="150">
        <v>0</v>
      </c>
      <c r="CG24" s="189">
        <v>0</v>
      </c>
      <c r="CH24" s="188">
        <v>0</v>
      </c>
      <c r="CI24" s="188">
        <v>0</v>
      </c>
      <c r="CJ24" s="188">
        <v>0</v>
      </c>
      <c r="CK24" s="188">
        <v>0</v>
      </c>
      <c r="CL24" s="188">
        <v>0</v>
      </c>
      <c r="CM24" s="188">
        <v>0</v>
      </c>
      <c r="CN24" s="188">
        <v>0</v>
      </c>
      <c r="CO24" s="188">
        <v>0</v>
      </c>
      <c r="CP24" s="188">
        <v>0</v>
      </c>
      <c r="CQ24" s="188">
        <v>0</v>
      </c>
      <c r="CR24" s="188">
        <v>0</v>
      </c>
      <c r="CS24" s="188">
        <v>0</v>
      </c>
      <c r="CT24" s="188">
        <v>0</v>
      </c>
      <c r="CU24" s="188">
        <v>0</v>
      </c>
      <c r="CV24" s="152">
        <v>647692.2642437336</v>
      </c>
      <c r="CW24" s="137"/>
      <c r="CX24" s="154">
        <v>0</v>
      </c>
      <c r="CY24" s="154">
        <v>0</v>
      </c>
      <c r="CZ24" s="154">
        <v>0</v>
      </c>
      <c r="DA24" s="154">
        <v>6177.5</v>
      </c>
      <c r="DB24" s="154">
        <v>0</v>
      </c>
      <c r="DC24" s="154">
        <v>0</v>
      </c>
      <c r="DD24" s="154">
        <v>0</v>
      </c>
      <c r="DE24" s="154">
        <v>0</v>
      </c>
      <c r="DF24" s="154">
        <v>0</v>
      </c>
      <c r="DG24" s="154">
        <v>0</v>
      </c>
      <c r="DH24" s="154">
        <v>0</v>
      </c>
      <c r="DI24" s="154">
        <v>0</v>
      </c>
      <c r="DJ24" s="154">
        <v>0</v>
      </c>
      <c r="DK24" s="154">
        <v>6177.5</v>
      </c>
      <c r="DL24" s="122"/>
      <c r="DM24" s="154">
        <v>5000</v>
      </c>
      <c r="DN24" s="154">
        <v>0</v>
      </c>
      <c r="DO24" s="154">
        <v>0</v>
      </c>
      <c r="DP24" s="154">
        <v>1973.73</v>
      </c>
      <c r="DQ24" s="154">
        <v>0</v>
      </c>
      <c r="DR24" s="154">
        <v>0</v>
      </c>
      <c r="DS24" s="154">
        <v>0</v>
      </c>
      <c r="DT24" s="154">
        <v>0</v>
      </c>
      <c r="DU24" s="154">
        <v>0</v>
      </c>
      <c r="DV24" s="154">
        <v>0</v>
      </c>
      <c r="DW24" s="154">
        <v>0</v>
      </c>
      <c r="DX24" s="154">
        <v>0</v>
      </c>
      <c r="DY24" s="154">
        <v>0</v>
      </c>
      <c r="DZ24" s="154">
        <v>1973.73</v>
      </c>
      <c r="EA24" s="122"/>
      <c r="EB24" s="154">
        <v>5000</v>
      </c>
      <c r="EC24" s="154">
        <v>8151.23</v>
      </c>
      <c r="ED24" s="139"/>
      <c r="EE24" s="154">
        <v>116000</v>
      </c>
      <c r="EF24" s="154">
        <v>0</v>
      </c>
      <c r="EG24" s="154">
        <v>0</v>
      </c>
      <c r="EH24" s="154">
        <v>0</v>
      </c>
      <c r="EI24" s="154">
        <v>0</v>
      </c>
      <c r="EJ24" s="154">
        <v>0</v>
      </c>
      <c r="EK24" s="154">
        <v>0</v>
      </c>
      <c r="EL24" s="154">
        <v>0</v>
      </c>
      <c r="EM24" s="154">
        <v>0</v>
      </c>
      <c r="EN24" s="154">
        <v>0</v>
      </c>
      <c r="EO24" s="154">
        <v>58300</v>
      </c>
      <c r="EP24" s="154">
        <v>0</v>
      </c>
      <c r="EQ24" s="154">
        <v>58300</v>
      </c>
      <c r="ER24" s="154">
        <v>58300</v>
      </c>
      <c r="ES24" s="154">
        <v>6177.5</v>
      </c>
      <c r="ET24" s="154">
        <v>122777.5</v>
      </c>
      <c r="EU24" s="122"/>
      <c r="EV24" s="154">
        <v>41266</v>
      </c>
      <c r="EW24" s="154">
        <v>249.47</v>
      </c>
      <c r="EX24" s="154">
        <v>0</v>
      </c>
      <c r="EY24" s="154">
        <v>0</v>
      </c>
      <c r="EZ24" s="154">
        <v>0</v>
      </c>
      <c r="FA24" s="154">
        <v>249.47</v>
      </c>
      <c r="FB24" s="154">
        <v>593.99</v>
      </c>
      <c r="FC24" s="154">
        <v>0</v>
      </c>
      <c r="FD24" s="154">
        <v>0</v>
      </c>
      <c r="FE24" s="154">
        <v>593.99</v>
      </c>
      <c r="FF24" s="154">
        <v>1140.04</v>
      </c>
      <c r="FG24" s="154">
        <v>0</v>
      </c>
      <c r="FH24" s="154">
        <v>1140.04</v>
      </c>
      <c r="FI24" s="154">
        <v>2375.66</v>
      </c>
      <c r="FJ24" s="154">
        <v>1973.73</v>
      </c>
      <c r="FK24" s="154">
        <v>6332.89</v>
      </c>
      <c r="FL24" s="122"/>
      <c r="FM24" s="154">
        <v>157515</v>
      </c>
      <c r="FN24" s="154">
        <v>249.47</v>
      </c>
      <c r="FO24" s="154">
        <v>0</v>
      </c>
      <c r="FP24" s="154">
        <v>0</v>
      </c>
      <c r="FQ24" s="154">
        <v>0</v>
      </c>
      <c r="FR24" s="154">
        <v>249.47</v>
      </c>
      <c r="FS24" s="154">
        <v>593.99</v>
      </c>
      <c r="FT24" s="154">
        <v>0</v>
      </c>
      <c r="FU24" s="154">
        <v>0</v>
      </c>
      <c r="FV24" s="154">
        <v>593.99</v>
      </c>
      <c r="FW24" s="154">
        <v>59440.04</v>
      </c>
      <c r="FX24" s="154">
        <v>0</v>
      </c>
      <c r="FY24" s="154">
        <v>59440.04</v>
      </c>
      <c r="FZ24" s="154">
        <v>60675.66</v>
      </c>
      <c r="GA24" s="154">
        <v>8151.23</v>
      </c>
      <c r="GB24" s="154">
        <v>129110.39</v>
      </c>
      <c r="GC24" s="140"/>
      <c r="GD24" s="115"/>
      <c r="GE24" s="190"/>
      <c r="GF24" s="191"/>
      <c r="GG24" s="192"/>
      <c r="GH24" s="144"/>
      <c r="GI24" s="115"/>
      <c r="GJ24" s="190"/>
      <c r="GK24" s="191"/>
      <c r="GL24" s="192"/>
      <c r="GM24" s="145"/>
      <c r="GO24" s="146"/>
      <c r="GP24" s="146"/>
    </row>
    <row r="25" spans="1:198" ht="18" customHeight="1">
      <c r="A25" s="127"/>
      <c r="B25" s="277"/>
      <c r="C25" s="186" t="s">
        <v>178</v>
      </c>
      <c r="D25" s="96" t="s">
        <v>74</v>
      </c>
      <c r="E25" s="148"/>
      <c r="F25" s="123"/>
      <c r="G25" s="148"/>
      <c r="H25" s="123"/>
      <c r="I25" s="148"/>
      <c r="J25" s="123"/>
      <c r="K25" s="148"/>
      <c r="L25" s="115"/>
      <c r="M25" s="187" t="s">
        <v>67</v>
      </c>
      <c r="N25" s="188">
        <v>0</v>
      </c>
      <c r="O25" s="188">
        <v>0</v>
      </c>
      <c r="P25" s="188">
        <v>0</v>
      </c>
      <c r="Q25" s="188">
        <v>0</v>
      </c>
      <c r="R25" s="188">
        <v>0</v>
      </c>
      <c r="S25" s="188">
        <v>0</v>
      </c>
      <c r="T25" s="188">
        <v>0</v>
      </c>
      <c r="U25" s="188">
        <v>0</v>
      </c>
      <c r="V25" s="188">
        <v>0</v>
      </c>
      <c r="W25" s="188">
        <v>0</v>
      </c>
      <c r="X25" s="188">
        <v>0</v>
      </c>
      <c r="Y25" s="188">
        <v>0</v>
      </c>
      <c r="Z25" s="189">
        <v>0</v>
      </c>
      <c r="AA25" s="158">
        <v>0</v>
      </c>
      <c r="AB25" s="158">
        <v>0</v>
      </c>
      <c r="AC25" s="158">
        <v>0</v>
      </c>
      <c r="AD25" s="158">
        <v>0</v>
      </c>
      <c r="AE25" s="158">
        <v>0</v>
      </c>
      <c r="AF25" s="158">
        <v>0</v>
      </c>
      <c r="AG25" s="158">
        <v>0</v>
      </c>
      <c r="AH25" s="158">
        <v>0</v>
      </c>
      <c r="AI25" s="158">
        <v>0</v>
      </c>
      <c r="AJ25" s="158">
        <v>0</v>
      </c>
      <c r="AK25" s="158">
        <v>0</v>
      </c>
      <c r="AL25" s="151">
        <v>0</v>
      </c>
      <c r="AM25" s="188">
        <v>0</v>
      </c>
      <c r="AN25" s="151">
        <v>0</v>
      </c>
      <c r="AO25" s="133"/>
      <c r="AP25" s="148">
        <v>0</v>
      </c>
      <c r="AQ25" s="148">
        <v>0</v>
      </c>
      <c r="AR25" s="188">
        <v>0</v>
      </c>
      <c r="AS25" s="188">
        <v>0</v>
      </c>
      <c r="AT25" s="188">
        <v>0</v>
      </c>
      <c r="AU25" s="188">
        <v>0</v>
      </c>
      <c r="AV25" s="188">
        <v>0</v>
      </c>
      <c r="AW25" s="188">
        <v>0</v>
      </c>
      <c r="AX25" s="188">
        <v>0</v>
      </c>
      <c r="AY25" s="188">
        <v>0</v>
      </c>
      <c r="AZ25" s="188">
        <v>0</v>
      </c>
      <c r="BA25" s="188">
        <v>0</v>
      </c>
      <c r="BB25" s="150">
        <v>0</v>
      </c>
      <c r="BC25" s="189">
        <v>0</v>
      </c>
      <c r="BD25" s="188">
        <v>0</v>
      </c>
      <c r="BE25" s="188">
        <v>0</v>
      </c>
      <c r="BF25" s="188">
        <v>0</v>
      </c>
      <c r="BG25" s="188">
        <v>0</v>
      </c>
      <c r="BH25" s="188">
        <v>0</v>
      </c>
      <c r="BI25" s="188">
        <v>0</v>
      </c>
      <c r="BJ25" s="188">
        <v>0</v>
      </c>
      <c r="BK25" s="188">
        <v>0</v>
      </c>
      <c r="BL25" s="188">
        <v>0</v>
      </c>
      <c r="BM25" s="188">
        <v>0</v>
      </c>
      <c r="BN25" s="188">
        <v>0</v>
      </c>
      <c r="BO25" s="188">
        <v>0</v>
      </c>
      <c r="BP25" s="188">
        <v>0</v>
      </c>
      <c r="BQ25" s="188">
        <v>0</v>
      </c>
      <c r="BR25" s="152">
        <v>0</v>
      </c>
      <c r="BS25" s="135"/>
      <c r="BT25" s="148">
        <v>0</v>
      </c>
      <c r="BU25" s="148">
        <v>0</v>
      </c>
      <c r="BV25" s="188">
        <v>0</v>
      </c>
      <c r="BW25" s="188">
        <v>0</v>
      </c>
      <c r="BX25" s="188">
        <v>0</v>
      </c>
      <c r="BY25" s="188">
        <v>0</v>
      </c>
      <c r="BZ25" s="188">
        <v>0</v>
      </c>
      <c r="CA25" s="188">
        <v>0</v>
      </c>
      <c r="CB25" s="188">
        <v>0</v>
      </c>
      <c r="CC25" s="188">
        <v>0</v>
      </c>
      <c r="CD25" s="188">
        <v>0</v>
      </c>
      <c r="CE25" s="188">
        <v>0</v>
      </c>
      <c r="CF25" s="150">
        <v>0</v>
      </c>
      <c r="CG25" s="189">
        <v>0</v>
      </c>
      <c r="CH25" s="188">
        <v>0</v>
      </c>
      <c r="CI25" s="188">
        <v>0</v>
      </c>
      <c r="CJ25" s="188">
        <v>0</v>
      </c>
      <c r="CK25" s="188">
        <v>0</v>
      </c>
      <c r="CL25" s="188">
        <v>0</v>
      </c>
      <c r="CM25" s="188">
        <v>0</v>
      </c>
      <c r="CN25" s="188">
        <v>0</v>
      </c>
      <c r="CO25" s="188">
        <v>0</v>
      </c>
      <c r="CP25" s="188">
        <v>0</v>
      </c>
      <c r="CQ25" s="188">
        <v>0</v>
      </c>
      <c r="CR25" s="188">
        <v>0</v>
      </c>
      <c r="CS25" s="188">
        <v>0</v>
      </c>
      <c r="CT25" s="188">
        <v>0</v>
      </c>
      <c r="CU25" s="188">
        <v>0</v>
      </c>
      <c r="CV25" s="152">
        <v>0</v>
      </c>
      <c r="CW25" s="137"/>
      <c r="CX25" s="154">
        <v>0</v>
      </c>
      <c r="CY25" s="154">
        <v>0</v>
      </c>
      <c r="CZ25" s="154">
        <v>0</v>
      </c>
      <c r="DA25" s="154">
        <v>0</v>
      </c>
      <c r="DB25" s="154">
        <v>0</v>
      </c>
      <c r="DC25" s="154">
        <v>0</v>
      </c>
      <c r="DD25" s="154">
        <v>0</v>
      </c>
      <c r="DE25" s="154">
        <v>0</v>
      </c>
      <c r="DF25" s="154">
        <v>0</v>
      </c>
      <c r="DG25" s="154">
        <v>0</v>
      </c>
      <c r="DH25" s="154">
        <v>0</v>
      </c>
      <c r="DI25" s="154">
        <v>0</v>
      </c>
      <c r="DJ25" s="154">
        <v>0</v>
      </c>
      <c r="DK25" s="154">
        <v>0</v>
      </c>
      <c r="DL25" s="122"/>
      <c r="DM25" s="154">
        <v>0</v>
      </c>
      <c r="DN25" s="154">
        <v>0</v>
      </c>
      <c r="DO25" s="154">
        <v>0</v>
      </c>
      <c r="DP25" s="154">
        <v>0</v>
      </c>
      <c r="DQ25" s="154">
        <v>0</v>
      </c>
      <c r="DR25" s="154">
        <v>0</v>
      </c>
      <c r="DS25" s="154">
        <v>0</v>
      </c>
      <c r="DT25" s="154">
        <v>0</v>
      </c>
      <c r="DU25" s="154">
        <v>0</v>
      </c>
      <c r="DV25" s="154">
        <v>0</v>
      </c>
      <c r="DW25" s="154">
        <v>0</v>
      </c>
      <c r="DX25" s="154">
        <v>0</v>
      </c>
      <c r="DY25" s="154">
        <v>0</v>
      </c>
      <c r="DZ25" s="154">
        <v>0</v>
      </c>
      <c r="EA25" s="122"/>
      <c r="EB25" s="154">
        <v>0</v>
      </c>
      <c r="EC25" s="154">
        <v>0</v>
      </c>
      <c r="ED25" s="139"/>
      <c r="EE25" s="154">
        <v>0</v>
      </c>
      <c r="EF25" s="154">
        <v>0</v>
      </c>
      <c r="EG25" s="154">
        <v>0</v>
      </c>
      <c r="EH25" s="154">
        <v>0</v>
      </c>
      <c r="EI25" s="154">
        <v>0</v>
      </c>
      <c r="EJ25" s="154">
        <v>0</v>
      </c>
      <c r="EK25" s="154">
        <v>0</v>
      </c>
      <c r="EL25" s="154">
        <v>0</v>
      </c>
      <c r="EM25" s="154">
        <v>0</v>
      </c>
      <c r="EN25" s="154">
        <v>0</v>
      </c>
      <c r="EO25" s="154">
        <v>0</v>
      </c>
      <c r="EP25" s="154">
        <v>0</v>
      </c>
      <c r="EQ25" s="154">
        <v>0</v>
      </c>
      <c r="ER25" s="154">
        <v>0</v>
      </c>
      <c r="ES25" s="154">
        <v>0</v>
      </c>
      <c r="ET25" s="154">
        <v>0</v>
      </c>
      <c r="EU25" s="122"/>
      <c r="EV25" s="154">
        <v>0</v>
      </c>
      <c r="EW25" s="154">
        <v>0</v>
      </c>
      <c r="EX25" s="154">
        <v>0</v>
      </c>
      <c r="EY25" s="154">
        <v>0</v>
      </c>
      <c r="EZ25" s="154">
        <v>0</v>
      </c>
      <c r="FA25" s="154">
        <v>0</v>
      </c>
      <c r="FB25" s="154">
        <v>0</v>
      </c>
      <c r="FC25" s="154">
        <v>0</v>
      </c>
      <c r="FD25" s="154">
        <v>0</v>
      </c>
      <c r="FE25" s="154">
        <v>0</v>
      </c>
      <c r="FF25" s="154">
        <v>0</v>
      </c>
      <c r="FG25" s="154">
        <v>0</v>
      </c>
      <c r="FH25" s="154">
        <v>0</v>
      </c>
      <c r="FI25" s="154">
        <v>0</v>
      </c>
      <c r="FJ25" s="154">
        <v>0</v>
      </c>
      <c r="FK25" s="154">
        <v>0</v>
      </c>
      <c r="FL25" s="122"/>
      <c r="FM25" s="154">
        <v>0</v>
      </c>
      <c r="FN25" s="154">
        <v>0</v>
      </c>
      <c r="FO25" s="154">
        <v>0</v>
      </c>
      <c r="FP25" s="154">
        <v>0</v>
      </c>
      <c r="FQ25" s="154">
        <v>0</v>
      </c>
      <c r="FR25" s="154">
        <v>0</v>
      </c>
      <c r="FS25" s="154">
        <v>0</v>
      </c>
      <c r="FT25" s="154">
        <v>0</v>
      </c>
      <c r="FU25" s="154">
        <v>0</v>
      </c>
      <c r="FV25" s="154">
        <v>0</v>
      </c>
      <c r="FW25" s="154">
        <v>0</v>
      </c>
      <c r="FX25" s="154">
        <v>0</v>
      </c>
      <c r="FY25" s="154">
        <v>0</v>
      </c>
      <c r="FZ25" s="154">
        <v>0</v>
      </c>
      <c r="GA25" s="154">
        <v>0</v>
      </c>
      <c r="GB25" s="154">
        <v>0</v>
      </c>
      <c r="GC25" s="140"/>
      <c r="GD25" s="115"/>
      <c r="GE25" s="190"/>
      <c r="GF25" s="191"/>
      <c r="GG25" s="192"/>
      <c r="GH25" s="144"/>
      <c r="GI25" s="115"/>
      <c r="GJ25" s="190"/>
      <c r="GK25" s="191"/>
      <c r="GL25" s="192"/>
      <c r="GM25" s="145"/>
      <c r="GO25" s="146"/>
      <c r="GP25" s="146"/>
    </row>
    <row r="26" spans="1:198" ht="18" customHeight="1">
      <c r="A26" s="127"/>
      <c r="B26" s="277"/>
      <c r="C26" s="186" t="s">
        <v>179</v>
      </c>
      <c r="D26" s="96" t="s">
        <v>74</v>
      </c>
      <c r="E26" s="148"/>
      <c r="F26" s="123"/>
      <c r="G26" s="148"/>
      <c r="H26" s="123"/>
      <c r="I26" s="148"/>
      <c r="J26" s="123"/>
      <c r="K26" s="148"/>
      <c r="L26" s="115"/>
      <c r="M26" s="187" t="s">
        <v>67</v>
      </c>
      <c r="N26" s="188">
        <v>0</v>
      </c>
      <c r="O26" s="188">
        <v>0</v>
      </c>
      <c r="P26" s="188">
        <v>0</v>
      </c>
      <c r="Q26" s="188">
        <v>0</v>
      </c>
      <c r="R26" s="188">
        <v>0</v>
      </c>
      <c r="S26" s="188">
        <v>0</v>
      </c>
      <c r="T26" s="188">
        <v>0</v>
      </c>
      <c r="U26" s="188">
        <v>0</v>
      </c>
      <c r="V26" s="188">
        <v>0</v>
      </c>
      <c r="W26" s="188">
        <v>0</v>
      </c>
      <c r="X26" s="188">
        <v>0</v>
      </c>
      <c r="Y26" s="188">
        <v>0</v>
      </c>
      <c r="Z26" s="189">
        <v>0</v>
      </c>
      <c r="AA26" s="158">
        <v>0</v>
      </c>
      <c r="AB26" s="158">
        <v>0</v>
      </c>
      <c r="AC26" s="158">
        <v>0</v>
      </c>
      <c r="AD26" s="158">
        <v>0</v>
      </c>
      <c r="AE26" s="158">
        <v>0</v>
      </c>
      <c r="AF26" s="158">
        <v>0</v>
      </c>
      <c r="AG26" s="158">
        <v>0</v>
      </c>
      <c r="AH26" s="158">
        <v>0</v>
      </c>
      <c r="AI26" s="158">
        <v>0</v>
      </c>
      <c r="AJ26" s="158">
        <v>0</v>
      </c>
      <c r="AK26" s="158">
        <v>0</v>
      </c>
      <c r="AL26" s="151">
        <v>0</v>
      </c>
      <c r="AM26" s="188">
        <v>0</v>
      </c>
      <c r="AN26" s="151">
        <v>0</v>
      </c>
      <c r="AO26" s="133"/>
      <c r="AP26" s="148">
        <v>0</v>
      </c>
      <c r="AQ26" s="148">
        <v>0</v>
      </c>
      <c r="AR26" s="188">
        <v>0</v>
      </c>
      <c r="AS26" s="188">
        <v>0</v>
      </c>
      <c r="AT26" s="188">
        <v>0</v>
      </c>
      <c r="AU26" s="188">
        <v>0</v>
      </c>
      <c r="AV26" s="188">
        <v>0</v>
      </c>
      <c r="AW26" s="188">
        <v>0</v>
      </c>
      <c r="AX26" s="188">
        <v>0</v>
      </c>
      <c r="AY26" s="188">
        <v>0</v>
      </c>
      <c r="AZ26" s="188">
        <v>0</v>
      </c>
      <c r="BA26" s="188">
        <v>0</v>
      </c>
      <c r="BB26" s="150">
        <v>0</v>
      </c>
      <c r="BC26" s="189">
        <v>0</v>
      </c>
      <c r="BD26" s="188">
        <v>0</v>
      </c>
      <c r="BE26" s="188">
        <v>0</v>
      </c>
      <c r="BF26" s="188">
        <v>0</v>
      </c>
      <c r="BG26" s="188">
        <v>0</v>
      </c>
      <c r="BH26" s="188">
        <v>0</v>
      </c>
      <c r="BI26" s="188">
        <v>0</v>
      </c>
      <c r="BJ26" s="188">
        <v>0</v>
      </c>
      <c r="BK26" s="188">
        <v>0</v>
      </c>
      <c r="BL26" s="188">
        <v>0</v>
      </c>
      <c r="BM26" s="188">
        <v>0</v>
      </c>
      <c r="BN26" s="188">
        <v>0</v>
      </c>
      <c r="BO26" s="188">
        <v>0</v>
      </c>
      <c r="BP26" s="188">
        <v>0</v>
      </c>
      <c r="BQ26" s="188">
        <v>0</v>
      </c>
      <c r="BR26" s="152">
        <v>0</v>
      </c>
      <c r="BS26" s="135"/>
      <c r="BT26" s="148">
        <v>0</v>
      </c>
      <c r="BU26" s="148">
        <v>0</v>
      </c>
      <c r="BV26" s="188">
        <v>0</v>
      </c>
      <c r="BW26" s="188">
        <v>0</v>
      </c>
      <c r="BX26" s="188">
        <v>0</v>
      </c>
      <c r="BY26" s="188">
        <v>0</v>
      </c>
      <c r="BZ26" s="188">
        <v>0</v>
      </c>
      <c r="CA26" s="188">
        <v>0</v>
      </c>
      <c r="CB26" s="188">
        <v>0</v>
      </c>
      <c r="CC26" s="188">
        <v>0</v>
      </c>
      <c r="CD26" s="188">
        <v>0</v>
      </c>
      <c r="CE26" s="188">
        <v>0</v>
      </c>
      <c r="CF26" s="150">
        <v>0</v>
      </c>
      <c r="CG26" s="189">
        <v>0</v>
      </c>
      <c r="CH26" s="188">
        <v>0</v>
      </c>
      <c r="CI26" s="188">
        <v>0</v>
      </c>
      <c r="CJ26" s="188">
        <v>0</v>
      </c>
      <c r="CK26" s="188">
        <v>0</v>
      </c>
      <c r="CL26" s="188">
        <v>0</v>
      </c>
      <c r="CM26" s="188">
        <v>0</v>
      </c>
      <c r="CN26" s="188">
        <v>0</v>
      </c>
      <c r="CO26" s="188">
        <v>0</v>
      </c>
      <c r="CP26" s="188">
        <v>0</v>
      </c>
      <c r="CQ26" s="188">
        <v>0</v>
      </c>
      <c r="CR26" s="188">
        <v>0</v>
      </c>
      <c r="CS26" s="188">
        <v>0</v>
      </c>
      <c r="CT26" s="188">
        <v>0</v>
      </c>
      <c r="CU26" s="188">
        <v>0</v>
      </c>
      <c r="CV26" s="152">
        <v>0</v>
      </c>
      <c r="CW26" s="137"/>
      <c r="CX26" s="154">
        <v>0</v>
      </c>
      <c r="CY26" s="154">
        <v>0</v>
      </c>
      <c r="CZ26" s="154">
        <v>0</v>
      </c>
      <c r="DA26" s="154">
        <v>0</v>
      </c>
      <c r="DB26" s="154">
        <v>0</v>
      </c>
      <c r="DC26" s="154">
        <v>0</v>
      </c>
      <c r="DD26" s="154">
        <v>0</v>
      </c>
      <c r="DE26" s="154">
        <v>0</v>
      </c>
      <c r="DF26" s="154">
        <v>0</v>
      </c>
      <c r="DG26" s="154">
        <v>0</v>
      </c>
      <c r="DH26" s="154">
        <v>0</v>
      </c>
      <c r="DI26" s="154">
        <v>0</v>
      </c>
      <c r="DJ26" s="154">
        <v>0</v>
      </c>
      <c r="DK26" s="154">
        <v>0</v>
      </c>
      <c r="DL26" s="122"/>
      <c r="DM26" s="154">
        <v>0</v>
      </c>
      <c r="DN26" s="154">
        <v>0</v>
      </c>
      <c r="DO26" s="154">
        <v>0</v>
      </c>
      <c r="DP26" s="154">
        <v>0</v>
      </c>
      <c r="DQ26" s="154">
        <v>0</v>
      </c>
      <c r="DR26" s="154">
        <v>0</v>
      </c>
      <c r="DS26" s="154">
        <v>0</v>
      </c>
      <c r="DT26" s="154">
        <v>0</v>
      </c>
      <c r="DU26" s="154">
        <v>0</v>
      </c>
      <c r="DV26" s="154">
        <v>0</v>
      </c>
      <c r="DW26" s="154">
        <v>0</v>
      </c>
      <c r="DX26" s="154">
        <v>0</v>
      </c>
      <c r="DY26" s="154">
        <v>0</v>
      </c>
      <c r="DZ26" s="154">
        <v>0</v>
      </c>
      <c r="EA26" s="122"/>
      <c r="EB26" s="154">
        <v>0</v>
      </c>
      <c r="EC26" s="154">
        <v>0</v>
      </c>
      <c r="ED26" s="139"/>
      <c r="EE26" s="154">
        <v>0</v>
      </c>
      <c r="EF26" s="154">
        <v>0</v>
      </c>
      <c r="EG26" s="154">
        <v>0</v>
      </c>
      <c r="EH26" s="154">
        <v>0</v>
      </c>
      <c r="EI26" s="154">
        <v>0</v>
      </c>
      <c r="EJ26" s="154">
        <v>0</v>
      </c>
      <c r="EK26" s="154">
        <v>0</v>
      </c>
      <c r="EL26" s="154">
        <v>0</v>
      </c>
      <c r="EM26" s="154">
        <v>0</v>
      </c>
      <c r="EN26" s="154">
        <v>0</v>
      </c>
      <c r="EO26" s="154">
        <v>0</v>
      </c>
      <c r="EP26" s="154">
        <v>0</v>
      </c>
      <c r="EQ26" s="154">
        <v>0</v>
      </c>
      <c r="ER26" s="154">
        <v>0</v>
      </c>
      <c r="ES26" s="154">
        <v>0</v>
      </c>
      <c r="ET26" s="154">
        <v>0</v>
      </c>
      <c r="EU26" s="122"/>
      <c r="EV26" s="154">
        <v>0</v>
      </c>
      <c r="EW26" s="154">
        <v>0</v>
      </c>
      <c r="EX26" s="154">
        <v>0</v>
      </c>
      <c r="EY26" s="154">
        <v>0</v>
      </c>
      <c r="EZ26" s="154">
        <v>0</v>
      </c>
      <c r="FA26" s="154">
        <v>0</v>
      </c>
      <c r="FB26" s="154">
        <v>0</v>
      </c>
      <c r="FC26" s="154">
        <v>0</v>
      </c>
      <c r="FD26" s="154">
        <v>0</v>
      </c>
      <c r="FE26" s="154">
        <v>0</v>
      </c>
      <c r="FF26" s="154">
        <v>0</v>
      </c>
      <c r="FG26" s="154">
        <v>0</v>
      </c>
      <c r="FH26" s="154">
        <v>0</v>
      </c>
      <c r="FI26" s="154">
        <v>0</v>
      </c>
      <c r="FJ26" s="154">
        <v>0</v>
      </c>
      <c r="FK26" s="154">
        <v>0</v>
      </c>
      <c r="FL26" s="122"/>
      <c r="FM26" s="154">
        <v>0</v>
      </c>
      <c r="FN26" s="154">
        <v>0</v>
      </c>
      <c r="FO26" s="154">
        <v>0</v>
      </c>
      <c r="FP26" s="154">
        <v>0</v>
      </c>
      <c r="FQ26" s="154">
        <v>0</v>
      </c>
      <c r="FR26" s="154">
        <v>0</v>
      </c>
      <c r="FS26" s="154">
        <v>0</v>
      </c>
      <c r="FT26" s="154">
        <v>0</v>
      </c>
      <c r="FU26" s="154">
        <v>0</v>
      </c>
      <c r="FV26" s="154">
        <v>0</v>
      </c>
      <c r="FW26" s="154">
        <v>0</v>
      </c>
      <c r="FX26" s="154">
        <v>0</v>
      </c>
      <c r="FY26" s="154">
        <v>0</v>
      </c>
      <c r="FZ26" s="154">
        <v>0</v>
      </c>
      <c r="GA26" s="154">
        <v>0</v>
      </c>
      <c r="GB26" s="154">
        <v>0</v>
      </c>
      <c r="GC26" s="140"/>
      <c r="GD26" s="115"/>
      <c r="GE26" s="190"/>
      <c r="GF26" s="191"/>
      <c r="GG26" s="192"/>
      <c r="GH26" s="144"/>
      <c r="GI26" s="115"/>
      <c r="GJ26" s="190"/>
      <c r="GK26" s="191"/>
      <c r="GL26" s="192"/>
      <c r="GM26" s="145"/>
      <c r="GO26" s="146"/>
      <c r="GP26" s="146"/>
    </row>
    <row r="27" spans="1:198" ht="18" customHeight="1">
      <c r="A27" s="127"/>
      <c r="B27" s="277"/>
      <c r="C27" s="186" t="s">
        <v>180</v>
      </c>
      <c r="D27" s="96" t="s">
        <v>74</v>
      </c>
      <c r="E27" s="148"/>
      <c r="F27" s="123"/>
      <c r="G27" s="148">
        <v>0</v>
      </c>
      <c r="H27" s="123"/>
      <c r="I27" s="148"/>
      <c r="J27" s="123"/>
      <c r="K27" s="148">
        <v>0</v>
      </c>
      <c r="L27" s="115"/>
      <c r="M27" s="187" t="s">
        <v>67</v>
      </c>
      <c r="N27" s="188">
        <v>0</v>
      </c>
      <c r="O27" s="188">
        <v>0</v>
      </c>
      <c r="P27" s="188">
        <v>0</v>
      </c>
      <c r="Q27" s="188">
        <v>0</v>
      </c>
      <c r="R27" s="188">
        <v>0</v>
      </c>
      <c r="S27" s="188">
        <v>0</v>
      </c>
      <c r="T27" s="188">
        <v>0</v>
      </c>
      <c r="U27" s="188">
        <v>0</v>
      </c>
      <c r="V27" s="188">
        <v>0</v>
      </c>
      <c r="W27" s="188">
        <v>0</v>
      </c>
      <c r="X27" s="188">
        <v>0</v>
      </c>
      <c r="Y27" s="188">
        <v>0</v>
      </c>
      <c r="Z27" s="189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51">
        <v>0</v>
      </c>
      <c r="AM27" s="188">
        <v>0</v>
      </c>
      <c r="AN27" s="151">
        <v>0</v>
      </c>
      <c r="AO27" s="133"/>
      <c r="AP27" s="148">
        <v>0</v>
      </c>
      <c r="AQ27" s="148">
        <v>0</v>
      </c>
      <c r="AR27" s="188">
        <v>0</v>
      </c>
      <c r="AS27" s="188">
        <v>0</v>
      </c>
      <c r="AT27" s="188">
        <v>0</v>
      </c>
      <c r="AU27" s="188">
        <v>0</v>
      </c>
      <c r="AV27" s="188">
        <v>0</v>
      </c>
      <c r="AW27" s="188">
        <v>0</v>
      </c>
      <c r="AX27" s="188">
        <v>0</v>
      </c>
      <c r="AY27" s="188">
        <v>0</v>
      </c>
      <c r="AZ27" s="188">
        <v>0</v>
      </c>
      <c r="BA27" s="188">
        <v>0</v>
      </c>
      <c r="BB27" s="150">
        <v>0</v>
      </c>
      <c r="BC27" s="189">
        <v>0</v>
      </c>
      <c r="BD27" s="188">
        <v>0</v>
      </c>
      <c r="BE27" s="188">
        <v>0</v>
      </c>
      <c r="BF27" s="188">
        <v>0</v>
      </c>
      <c r="BG27" s="188">
        <v>0</v>
      </c>
      <c r="BH27" s="188">
        <v>0</v>
      </c>
      <c r="BI27" s="188">
        <v>0</v>
      </c>
      <c r="BJ27" s="188">
        <v>0</v>
      </c>
      <c r="BK27" s="188">
        <v>0</v>
      </c>
      <c r="BL27" s="188">
        <v>0</v>
      </c>
      <c r="BM27" s="188">
        <v>0</v>
      </c>
      <c r="BN27" s="188">
        <v>0</v>
      </c>
      <c r="BO27" s="188">
        <v>0</v>
      </c>
      <c r="BP27" s="188">
        <v>0</v>
      </c>
      <c r="BQ27" s="188">
        <v>0</v>
      </c>
      <c r="BR27" s="152">
        <v>0</v>
      </c>
      <c r="BS27" s="135"/>
      <c r="BT27" s="148">
        <v>0</v>
      </c>
      <c r="BU27" s="148">
        <v>0</v>
      </c>
      <c r="BV27" s="188">
        <v>0</v>
      </c>
      <c r="BW27" s="188">
        <v>0</v>
      </c>
      <c r="BX27" s="188">
        <v>0</v>
      </c>
      <c r="BY27" s="188">
        <v>0</v>
      </c>
      <c r="BZ27" s="188">
        <v>0</v>
      </c>
      <c r="CA27" s="188">
        <v>0</v>
      </c>
      <c r="CB27" s="188">
        <v>0</v>
      </c>
      <c r="CC27" s="188">
        <v>0</v>
      </c>
      <c r="CD27" s="188">
        <v>0</v>
      </c>
      <c r="CE27" s="188">
        <v>0</v>
      </c>
      <c r="CF27" s="150">
        <v>0</v>
      </c>
      <c r="CG27" s="189">
        <v>0</v>
      </c>
      <c r="CH27" s="188">
        <v>0</v>
      </c>
      <c r="CI27" s="188">
        <v>0</v>
      </c>
      <c r="CJ27" s="188">
        <v>0</v>
      </c>
      <c r="CK27" s="188">
        <v>0</v>
      </c>
      <c r="CL27" s="188">
        <v>0</v>
      </c>
      <c r="CM27" s="188">
        <v>0</v>
      </c>
      <c r="CN27" s="188">
        <v>0</v>
      </c>
      <c r="CO27" s="188">
        <v>0</v>
      </c>
      <c r="CP27" s="188">
        <v>0</v>
      </c>
      <c r="CQ27" s="188">
        <v>0</v>
      </c>
      <c r="CR27" s="188">
        <v>0</v>
      </c>
      <c r="CS27" s="188">
        <v>0</v>
      </c>
      <c r="CT27" s="188">
        <v>0</v>
      </c>
      <c r="CU27" s="188">
        <v>0</v>
      </c>
      <c r="CV27" s="152">
        <v>0</v>
      </c>
      <c r="CW27" s="137"/>
      <c r="CX27" s="154">
        <v>0</v>
      </c>
      <c r="CY27" s="154">
        <v>0</v>
      </c>
      <c r="CZ27" s="154">
        <v>0</v>
      </c>
      <c r="DA27" s="154">
        <v>0</v>
      </c>
      <c r="DB27" s="154">
        <v>0</v>
      </c>
      <c r="DC27" s="154">
        <v>0</v>
      </c>
      <c r="DD27" s="154">
        <v>0</v>
      </c>
      <c r="DE27" s="154">
        <v>0</v>
      </c>
      <c r="DF27" s="154">
        <v>0</v>
      </c>
      <c r="DG27" s="154">
        <v>0</v>
      </c>
      <c r="DH27" s="154">
        <v>0</v>
      </c>
      <c r="DI27" s="154">
        <v>0</v>
      </c>
      <c r="DJ27" s="154">
        <v>0</v>
      </c>
      <c r="DK27" s="154">
        <v>0</v>
      </c>
      <c r="DL27" s="122"/>
      <c r="DM27" s="154">
        <v>1000</v>
      </c>
      <c r="DN27" s="154">
        <v>0</v>
      </c>
      <c r="DO27" s="154">
        <v>0</v>
      </c>
      <c r="DP27" s="154">
        <v>0</v>
      </c>
      <c r="DQ27" s="154">
        <v>0</v>
      </c>
      <c r="DR27" s="154">
        <v>0</v>
      </c>
      <c r="DS27" s="154">
        <v>0</v>
      </c>
      <c r="DT27" s="154">
        <v>0</v>
      </c>
      <c r="DU27" s="154">
        <v>0</v>
      </c>
      <c r="DV27" s="154">
        <v>0</v>
      </c>
      <c r="DW27" s="154">
        <v>0</v>
      </c>
      <c r="DX27" s="154">
        <v>0</v>
      </c>
      <c r="DY27" s="154">
        <v>0</v>
      </c>
      <c r="DZ27" s="154">
        <v>0</v>
      </c>
      <c r="EA27" s="122"/>
      <c r="EB27" s="154">
        <v>1000</v>
      </c>
      <c r="EC27" s="154">
        <v>0</v>
      </c>
      <c r="ED27" s="139"/>
      <c r="EE27" s="154">
        <v>0</v>
      </c>
      <c r="EF27" s="154">
        <v>0</v>
      </c>
      <c r="EG27" s="154">
        <v>0</v>
      </c>
      <c r="EH27" s="154">
        <v>0</v>
      </c>
      <c r="EI27" s="154">
        <v>0</v>
      </c>
      <c r="EJ27" s="154">
        <v>0</v>
      </c>
      <c r="EK27" s="154">
        <v>0</v>
      </c>
      <c r="EL27" s="154">
        <v>0</v>
      </c>
      <c r="EM27" s="154">
        <v>0</v>
      </c>
      <c r="EN27" s="154">
        <v>0</v>
      </c>
      <c r="EO27" s="154">
        <v>0</v>
      </c>
      <c r="EP27" s="154">
        <v>0</v>
      </c>
      <c r="EQ27" s="154">
        <v>0</v>
      </c>
      <c r="ER27" s="154">
        <v>0</v>
      </c>
      <c r="ES27" s="154">
        <v>0</v>
      </c>
      <c r="ET27" s="154">
        <v>0</v>
      </c>
      <c r="EU27" s="122"/>
      <c r="EV27" s="154">
        <v>4000</v>
      </c>
      <c r="EW27" s="154">
        <v>0</v>
      </c>
      <c r="EX27" s="154">
        <v>0</v>
      </c>
      <c r="EY27" s="154">
        <v>0</v>
      </c>
      <c r="EZ27" s="154">
        <v>0</v>
      </c>
      <c r="FA27" s="154">
        <v>0</v>
      </c>
      <c r="FB27" s="154">
        <v>0</v>
      </c>
      <c r="FC27" s="154">
        <v>0</v>
      </c>
      <c r="FD27" s="154">
        <v>0</v>
      </c>
      <c r="FE27" s="154">
        <v>0</v>
      </c>
      <c r="FF27" s="154">
        <v>0</v>
      </c>
      <c r="FG27" s="154">
        <v>0</v>
      </c>
      <c r="FH27" s="154">
        <v>0</v>
      </c>
      <c r="FI27" s="154">
        <v>0</v>
      </c>
      <c r="FJ27" s="154">
        <v>0</v>
      </c>
      <c r="FK27" s="154">
        <v>0</v>
      </c>
      <c r="FL27" s="122"/>
      <c r="FM27" s="154">
        <v>4000</v>
      </c>
      <c r="FN27" s="154">
        <v>0</v>
      </c>
      <c r="FO27" s="154">
        <v>0</v>
      </c>
      <c r="FP27" s="154">
        <v>0</v>
      </c>
      <c r="FQ27" s="154">
        <v>0</v>
      </c>
      <c r="FR27" s="154">
        <v>0</v>
      </c>
      <c r="FS27" s="154">
        <v>0</v>
      </c>
      <c r="FT27" s="154">
        <v>0</v>
      </c>
      <c r="FU27" s="154">
        <v>0</v>
      </c>
      <c r="FV27" s="154">
        <v>0</v>
      </c>
      <c r="FW27" s="154">
        <v>0</v>
      </c>
      <c r="FX27" s="154">
        <v>0</v>
      </c>
      <c r="FY27" s="154">
        <v>0</v>
      </c>
      <c r="FZ27" s="154">
        <v>0</v>
      </c>
      <c r="GA27" s="154">
        <v>0</v>
      </c>
      <c r="GB27" s="154">
        <v>0</v>
      </c>
      <c r="GC27" s="140"/>
      <c r="GD27" s="115"/>
      <c r="GE27" s="190"/>
      <c r="GF27" s="191"/>
      <c r="GG27" s="192"/>
      <c r="GH27" s="144"/>
      <c r="GI27" s="115"/>
      <c r="GJ27" s="190"/>
      <c r="GK27" s="191"/>
      <c r="GL27" s="192"/>
      <c r="GM27" s="145"/>
      <c r="GO27" s="146"/>
      <c r="GP27" s="146"/>
    </row>
    <row r="28" spans="1:198" ht="18" customHeight="1" thickBot="1">
      <c r="A28" s="127"/>
      <c r="B28" s="277"/>
      <c r="C28" s="186" t="s">
        <v>181</v>
      </c>
      <c r="D28" s="96" t="s">
        <v>74</v>
      </c>
      <c r="E28" s="148"/>
      <c r="F28" s="123"/>
      <c r="G28" s="148">
        <v>0</v>
      </c>
      <c r="H28" s="123"/>
      <c r="I28" s="148"/>
      <c r="J28" s="123"/>
      <c r="K28" s="148">
        <v>0</v>
      </c>
      <c r="L28" s="115"/>
      <c r="M28" s="193" t="s">
        <v>67</v>
      </c>
      <c r="N28" s="188">
        <v>0</v>
      </c>
      <c r="O28" s="188">
        <v>0</v>
      </c>
      <c r="P28" s="188">
        <v>0</v>
      </c>
      <c r="Q28" s="188">
        <v>0</v>
      </c>
      <c r="R28" s="188">
        <v>0</v>
      </c>
      <c r="S28" s="188">
        <v>0</v>
      </c>
      <c r="T28" s="188">
        <v>0</v>
      </c>
      <c r="U28" s="188">
        <v>0</v>
      </c>
      <c r="V28" s="188">
        <v>0</v>
      </c>
      <c r="W28" s="188">
        <v>0</v>
      </c>
      <c r="X28" s="188">
        <v>0</v>
      </c>
      <c r="Y28" s="194">
        <v>0</v>
      </c>
      <c r="Z28" s="195">
        <v>0</v>
      </c>
      <c r="AA28" s="196">
        <v>0</v>
      </c>
      <c r="AB28" s="196">
        <v>0</v>
      </c>
      <c r="AC28" s="196">
        <v>0</v>
      </c>
      <c r="AD28" s="196">
        <v>0</v>
      </c>
      <c r="AE28" s="196">
        <v>0</v>
      </c>
      <c r="AF28" s="196">
        <v>0</v>
      </c>
      <c r="AG28" s="196">
        <v>0</v>
      </c>
      <c r="AH28" s="196">
        <v>0</v>
      </c>
      <c r="AI28" s="196">
        <v>0</v>
      </c>
      <c r="AJ28" s="196">
        <v>0</v>
      </c>
      <c r="AK28" s="196">
        <v>0</v>
      </c>
      <c r="AL28" s="197">
        <v>0</v>
      </c>
      <c r="AM28" s="194">
        <v>0</v>
      </c>
      <c r="AN28" s="151">
        <v>0</v>
      </c>
      <c r="AO28" s="133"/>
      <c r="AP28" s="148">
        <v>0</v>
      </c>
      <c r="AQ28" s="148">
        <v>0</v>
      </c>
      <c r="AR28" s="188">
        <v>0</v>
      </c>
      <c r="AS28" s="188">
        <v>0</v>
      </c>
      <c r="AT28" s="188">
        <v>0</v>
      </c>
      <c r="AU28" s="188">
        <v>0</v>
      </c>
      <c r="AV28" s="188">
        <v>0</v>
      </c>
      <c r="AW28" s="188">
        <v>0</v>
      </c>
      <c r="AX28" s="188">
        <v>0</v>
      </c>
      <c r="AY28" s="188">
        <v>0</v>
      </c>
      <c r="AZ28" s="188">
        <v>0</v>
      </c>
      <c r="BA28" s="188">
        <v>0</v>
      </c>
      <c r="BB28" s="150">
        <v>0</v>
      </c>
      <c r="BC28" s="189">
        <v>0</v>
      </c>
      <c r="BD28" s="188">
        <v>0</v>
      </c>
      <c r="BE28" s="188">
        <v>0</v>
      </c>
      <c r="BF28" s="188">
        <v>0</v>
      </c>
      <c r="BG28" s="188">
        <v>0</v>
      </c>
      <c r="BH28" s="188">
        <v>0</v>
      </c>
      <c r="BI28" s="188">
        <v>0</v>
      </c>
      <c r="BJ28" s="188">
        <v>0</v>
      </c>
      <c r="BK28" s="188">
        <v>0</v>
      </c>
      <c r="BL28" s="188">
        <v>0</v>
      </c>
      <c r="BM28" s="188">
        <v>0</v>
      </c>
      <c r="BN28" s="188">
        <v>0</v>
      </c>
      <c r="BO28" s="188">
        <v>0</v>
      </c>
      <c r="BP28" s="188">
        <v>0</v>
      </c>
      <c r="BQ28" s="188">
        <v>0</v>
      </c>
      <c r="BR28" s="152">
        <v>0</v>
      </c>
      <c r="BS28" s="135"/>
      <c r="BT28" s="148">
        <v>0</v>
      </c>
      <c r="BU28" s="148">
        <v>0</v>
      </c>
      <c r="BV28" s="188">
        <v>0</v>
      </c>
      <c r="BW28" s="188">
        <v>0</v>
      </c>
      <c r="BX28" s="188">
        <v>0</v>
      </c>
      <c r="BY28" s="188">
        <v>0</v>
      </c>
      <c r="BZ28" s="188">
        <v>0</v>
      </c>
      <c r="CA28" s="188">
        <v>0</v>
      </c>
      <c r="CB28" s="188">
        <v>0</v>
      </c>
      <c r="CC28" s="188">
        <v>0</v>
      </c>
      <c r="CD28" s="188">
        <v>0</v>
      </c>
      <c r="CE28" s="188">
        <v>0</v>
      </c>
      <c r="CF28" s="150">
        <v>0</v>
      </c>
      <c r="CG28" s="189">
        <v>0</v>
      </c>
      <c r="CH28" s="188">
        <v>0</v>
      </c>
      <c r="CI28" s="188">
        <v>0</v>
      </c>
      <c r="CJ28" s="188">
        <v>0</v>
      </c>
      <c r="CK28" s="188">
        <v>0</v>
      </c>
      <c r="CL28" s="188">
        <v>0</v>
      </c>
      <c r="CM28" s="188">
        <v>0</v>
      </c>
      <c r="CN28" s="188">
        <v>0</v>
      </c>
      <c r="CO28" s="188">
        <v>0</v>
      </c>
      <c r="CP28" s="188">
        <v>0</v>
      </c>
      <c r="CQ28" s="188">
        <v>0</v>
      </c>
      <c r="CR28" s="188">
        <v>0</v>
      </c>
      <c r="CS28" s="188">
        <v>0</v>
      </c>
      <c r="CT28" s="188">
        <v>0</v>
      </c>
      <c r="CU28" s="188">
        <v>0</v>
      </c>
      <c r="CV28" s="152">
        <v>0</v>
      </c>
      <c r="CW28" s="137"/>
      <c r="CX28" s="154">
        <v>0</v>
      </c>
      <c r="CY28" s="154">
        <v>0</v>
      </c>
      <c r="CZ28" s="154">
        <v>0</v>
      </c>
      <c r="DA28" s="154">
        <v>0</v>
      </c>
      <c r="DB28" s="154">
        <v>0</v>
      </c>
      <c r="DC28" s="154">
        <v>0</v>
      </c>
      <c r="DD28" s="154">
        <v>0</v>
      </c>
      <c r="DE28" s="154">
        <v>0</v>
      </c>
      <c r="DF28" s="154">
        <v>0</v>
      </c>
      <c r="DG28" s="154">
        <v>0</v>
      </c>
      <c r="DH28" s="154">
        <v>0</v>
      </c>
      <c r="DI28" s="154">
        <v>0</v>
      </c>
      <c r="DJ28" s="154">
        <v>0</v>
      </c>
      <c r="DK28" s="154">
        <v>0</v>
      </c>
      <c r="DL28" s="122"/>
      <c r="DM28" s="154">
        <v>1000</v>
      </c>
      <c r="DN28" s="154">
        <v>0</v>
      </c>
      <c r="DO28" s="154">
        <v>0</v>
      </c>
      <c r="DP28" s="154">
        <v>0</v>
      </c>
      <c r="DQ28" s="154">
        <v>0</v>
      </c>
      <c r="DR28" s="154">
        <v>0</v>
      </c>
      <c r="DS28" s="154">
        <v>0</v>
      </c>
      <c r="DT28" s="154">
        <v>0</v>
      </c>
      <c r="DU28" s="154">
        <v>0</v>
      </c>
      <c r="DV28" s="154">
        <v>0</v>
      </c>
      <c r="DW28" s="154">
        <v>0</v>
      </c>
      <c r="DX28" s="154">
        <v>0</v>
      </c>
      <c r="DY28" s="154">
        <v>0</v>
      </c>
      <c r="DZ28" s="154">
        <v>0</v>
      </c>
      <c r="EA28" s="122"/>
      <c r="EB28" s="154">
        <v>1000</v>
      </c>
      <c r="EC28" s="154">
        <v>0</v>
      </c>
      <c r="ED28" s="139"/>
      <c r="EE28" s="154">
        <v>0</v>
      </c>
      <c r="EF28" s="154">
        <v>0</v>
      </c>
      <c r="EG28" s="154">
        <v>0</v>
      </c>
      <c r="EH28" s="154">
        <v>0</v>
      </c>
      <c r="EI28" s="154">
        <v>0</v>
      </c>
      <c r="EJ28" s="154">
        <v>0</v>
      </c>
      <c r="EK28" s="154">
        <v>0</v>
      </c>
      <c r="EL28" s="154">
        <v>0</v>
      </c>
      <c r="EM28" s="154">
        <v>0</v>
      </c>
      <c r="EN28" s="154">
        <v>0</v>
      </c>
      <c r="EO28" s="154">
        <v>0</v>
      </c>
      <c r="EP28" s="154">
        <v>0</v>
      </c>
      <c r="EQ28" s="154">
        <v>0</v>
      </c>
      <c r="ER28" s="154">
        <v>0</v>
      </c>
      <c r="ES28" s="154">
        <v>0</v>
      </c>
      <c r="ET28" s="154">
        <v>0</v>
      </c>
      <c r="EU28" s="122"/>
      <c r="EV28" s="154">
        <v>4000</v>
      </c>
      <c r="EW28" s="154">
        <v>0</v>
      </c>
      <c r="EX28" s="154">
        <v>0</v>
      </c>
      <c r="EY28" s="154">
        <v>0</v>
      </c>
      <c r="EZ28" s="154">
        <v>0</v>
      </c>
      <c r="FA28" s="154">
        <v>0</v>
      </c>
      <c r="FB28" s="154">
        <v>0</v>
      </c>
      <c r="FC28" s="154">
        <v>0</v>
      </c>
      <c r="FD28" s="154">
        <v>0</v>
      </c>
      <c r="FE28" s="154">
        <v>0</v>
      </c>
      <c r="FF28" s="154">
        <v>0</v>
      </c>
      <c r="FG28" s="154">
        <v>0</v>
      </c>
      <c r="FH28" s="154">
        <v>0</v>
      </c>
      <c r="FI28" s="154">
        <v>0</v>
      </c>
      <c r="FJ28" s="154">
        <v>0</v>
      </c>
      <c r="FK28" s="154">
        <v>0</v>
      </c>
      <c r="FL28" s="122"/>
      <c r="FM28" s="154">
        <v>4000</v>
      </c>
      <c r="FN28" s="154">
        <v>0</v>
      </c>
      <c r="FO28" s="154">
        <v>0</v>
      </c>
      <c r="FP28" s="154">
        <v>0</v>
      </c>
      <c r="FQ28" s="154">
        <v>0</v>
      </c>
      <c r="FR28" s="154">
        <v>0</v>
      </c>
      <c r="FS28" s="154">
        <v>0</v>
      </c>
      <c r="FT28" s="154">
        <v>0</v>
      </c>
      <c r="FU28" s="154">
        <v>0</v>
      </c>
      <c r="FV28" s="154">
        <v>0</v>
      </c>
      <c r="FW28" s="154">
        <v>0</v>
      </c>
      <c r="FX28" s="154">
        <v>0</v>
      </c>
      <c r="FY28" s="154">
        <v>0</v>
      </c>
      <c r="FZ28" s="154">
        <v>0</v>
      </c>
      <c r="GA28" s="154">
        <v>0</v>
      </c>
      <c r="GB28" s="154">
        <v>0</v>
      </c>
      <c r="GC28" s="140"/>
      <c r="GD28" s="115"/>
      <c r="GE28" s="190"/>
      <c r="GF28" s="191"/>
      <c r="GG28" s="192"/>
      <c r="GH28" s="144"/>
      <c r="GI28" s="115"/>
      <c r="GJ28" s="190"/>
      <c r="GK28" s="191"/>
      <c r="GL28" s="192"/>
      <c r="GM28" s="145"/>
      <c r="GO28" s="146"/>
      <c r="GP28" s="146"/>
    </row>
    <row r="29" spans="1:198" s="122" customFormat="1" ht="18" customHeight="1" thickBot="1">
      <c r="A29" s="159"/>
      <c r="B29" s="278"/>
      <c r="C29" s="160" t="s">
        <v>182</v>
      </c>
      <c r="D29" s="122" t="s">
        <v>74</v>
      </c>
      <c r="E29" s="161">
        <v>6.7902067662732976E-2</v>
      </c>
      <c r="F29" s="123"/>
      <c r="G29" s="161">
        <v>0.32534359158189796</v>
      </c>
      <c r="H29" s="123"/>
      <c r="I29" s="161">
        <v>1.433993197016961</v>
      </c>
      <c r="J29" s="123"/>
      <c r="K29" s="161">
        <v>0.73600494275207773</v>
      </c>
      <c r="L29" s="115"/>
      <c r="M29" s="115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8"/>
      <c r="AN29" s="198"/>
      <c r="AO29" s="133"/>
      <c r="AP29" s="164">
        <v>1</v>
      </c>
      <c r="AQ29" s="164">
        <v>0.6205249541015746</v>
      </c>
      <c r="AR29" s="166">
        <v>0</v>
      </c>
      <c r="AS29" s="166">
        <v>0</v>
      </c>
      <c r="AT29" s="166">
        <v>0</v>
      </c>
      <c r="AU29" s="166">
        <v>0</v>
      </c>
      <c r="AV29" s="166">
        <v>0</v>
      </c>
      <c r="AW29" s="166">
        <v>717809.87736401113</v>
      </c>
      <c r="AX29" s="166">
        <v>814189.60727721662</v>
      </c>
      <c r="AY29" s="166">
        <v>0</v>
      </c>
      <c r="AZ29" s="166">
        <v>1531999.4846412279</v>
      </c>
      <c r="BA29" s="166">
        <v>596841.93100049358</v>
      </c>
      <c r="BB29" s="166">
        <v>273582.00845237641</v>
      </c>
      <c r="BC29" s="166">
        <v>870423.93945286982</v>
      </c>
      <c r="BD29" s="166">
        <v>1247075.0371895107</v>
      </c>
      <c r="BE29" s="166">
        <v>2687.8428257136984</v>
      </c>
      <c r="BF29" s="166">
        <v>0</v>
      </c>
      <c r="BG29" s="166">
        <v>6312.7370145771783</v>
      </c>
      <c r="BH29" s="166">
        <v>11807.061672113761</v>
      </c>
      <c r="BI29" s="166">
        <v>0</v>
      </c>
      <c r="BJ29" s="166">
        <v>0</v>
      </c>
      <c r="BK29" s="166">
        <v>2390.3920956790384</v>
      </c>
      <c r="BL29" s="166">
        <v>0</v>
      </c>
      <c r="BM29" s="166">
        <v>0</v>
      </c>
      <c r="BN29" s="166">
        <v>0</v>
      </c>
      <c r="BO29" s="166">
        <v>0</v>
      </c>
      <c r="BP29" s="166">
        <v>0</v>
      </c>
      <c r="BQ29" s="166">
        <v>23198.033608083679</v>
      </c>
      <c r="BR29" s="165">
        <v>3672696.494891692</v>
      </c>
      <c r="BS29" s="135"/>
      <c r="BT29" s="167">
        <v>1</v>
      </c>
      <c r="BU29" s="167">
        <v>0.60961309134323627</v>
      </c>
      <c r="BV29" s="169">
        <v>0</v>
      </c>
      <c r="BW29" s="169">
        <v>0</v>
      </c>
      <c r="BX29" s="169">
        <v>0</v>
      </c>
      <c r="BY29" s="169">
        <v>0</v>
      </c>
      <c r="BZ29" s="169">
        <v>0</v>
      </c>
      <c r="CA29" s="169">
        <v>481991.06247609749</v>
      </c>
      <c r="CB29" s="169">
        <v>741593.70011281688</v>
      </c>
      <c r="CC29" s="169">
        <v>0</v>
      </c>
      <c r="CD29" s="169">
        <v>1223584.7625889145</v>
      </c>
      <c r="CE29" s="169">
        <v>526827.46454392408</v>
      </c>
      <c r="CF29" s="169">
        <v>270767.19149096904</v>
      </c>
      <c r="CG29" s="169">
        <v>797594.65603489312</v>
      </c>
      <c r="CH29" s="169">
        <v>1163318.5705785023</v>
      </c>
      <c r="CI29" s="169">
        <v>2366.6491743907454</v>
      </c>
      <c r="CJ29" s="169">
        <v>0</v>
      </c>
      <c r="CK29" s="169">
        <v>5558.3733173564488</v>
      </c>
      <c r="CL29" s="169">
        <v>10396.133468432607</v>
      </c>
      <c r="CM29" s="169">
        <v>0</v>
      </c>
      <c r="CN29" s="169">
        <v>0</v>
      </c>
      <c r="CO29" s="169">
        <v>2104.7434119243221</v>
      </c>
      <c r="CP29" s="169">
        <v>0</v>
      </c>
      <c r="CQ29" s="169">
        <v>0</v>
      </c>
      <c r="CR29" s="169">
        <v>0</v>
      </c>
      <c r="CS29" s="169">
        <v>0</v>
      </c>
      <c r="CT29" s="169">
        <v>0</v>
      </c>
      <c r="CU29" s="169">
        <v>20425.899372104122</v>
      </c>
      <c r="CV29" s="168">
        <v>3204923.888574414</v>
      </c>
      <c r="CW29" s="137"/>
      <c r="CX29" s="170">
        <v>47691.519999999997</v>
      </c>
      <c r="CY29" s="170">
        <v>0</v>
      </c>
      <c r="CZ29" s="170">
        <v>0</v>
      </c>
      <c r="DA29" s="170">
        <v>35220.36</v>
      </c>
      <c r="DB29" s="170">
        <v>0</v>
      </c>
      <c r="DC29" s="170">
        <v>0</v>
      </c>
      <c r="DD29" s="170">
        <v>0</v>
      </c>
      <c r="DE29" s="170">
        <v>0</v>
      </c>
      <c r="DF29" s="170">
        <v>0</v>
      </c>
      <c r="DG29" s="170">
        <v>0</v>
      </c>
      <c r="DH29" s="170">
        <v>0</v>
      </c>
      <c r="DI29" s="170">
        <v>0</v>
      </c>
      <c r="DJ29" s="170">
        <v>0</v>
      </c>
      <c r="DK29" s="170">
        <v>35220.36</v>
      </c>
      <c r="DM29" s="170">
        <v>90897.44</v>
      </c>
      <c r="DN29" s="170">
        <v>0</v>
      </c>
      <c r="DO29" s="170">
        <v>0</v>
      </c>
      <c r="DP29" s="170">
        <v>9868.67</v>
      </c>
      <c r="DQ29" s="170">
        <v>0</v>
      </c>
      <c r="DR29" s="170">
        <v>0</v>
      </c>
      <c r="DS29" s="170">
        <v>0</v>
      </c>
      <c r="DT29" s="170">
        <v>0</v>
      </c>
      <c r="DU29" s="170">
        <v>0</v>
      </c>
      <c r="DV29" s="170">
        <v>0</v>
      </c>
      <c r="DW29" s="170">
        <v>0</v>
      </c>
      <c r="DX29" s="170">
        <v>0</v>
      </c>
      <c r="DY29" s="170">
        <v>0</v>
      </c>
      <c r="DZ29" s="170">
        <v>9868.67</v>
      </c>
      <c r="EB29" s="170">
        <v>138588.96</v>
      </c>
      <c r="EC29" s="170">
        <v>45089.03</v>
      </c>
      <c r="ED29" s="139"/>
      <c r="EE29" s="171">
        <v>453692.73</v>
      </c>
      <c r="EF29" s="171">
        <v>0</v>
      </c>
      <c r="EG29" s="171">
        <v>0</v>
      </c>
      <c r="EH29" s="171">
        <v>0</v>
      </c>
      <c r="EI29" s="171">
        <v>0</v>
      </c>
      <c r="EJ29" s="171">
        <v>0</v>
      </c>
      <c r="EK29" s="171">
        <v>85705.919999999998</v>
      </c>
      <c r="EL29" s="171">
        <v>0</v>
      </c>
      <c r="EM29" s="171">
        <v>0</v>
      </c>
      <c r="EN29" s="171">
        <v>85705.919999999998</v>
      </c>
      <c r="EO29" s="171">
        <v>116268.88</v>
      </c>
      <c r="EP29" s="171">
        <v>0</v>
      </c>
      <c r="EQ29" s="171">
        <v>116268.88</v>
      </c>
      <c r="ER29" s="171">
        <v>290314.71999999997</v>
      </c>
      <c r="ES29" s="171">
        <v>35220.36</v>
      </c>
      <c r="ET29" s="171">
        <v>527509.88</v>
      </c>
      <c r="EV29" s="172">
        <v>482093.63</v>
      </c>
      <c r="EW29" s="172">
        <v>1247.3499999999999</v>
      </c>
      <c r="EX29" s="172">
        <v>0</v>
      </c>
      <c r="EY29" s="172">
        <v>0</v>
      </c>
      <c r="EZ29" s="172">
        <v>0</v>
      </c>
      <c r="FA29" s="172">
        <v>1247.3499999999999</v>
      </c>
      <c r="FB29" s="172">
        <v>31252.75</v>
      </c>
      <c r="FC29" s="172">
        <v>0</v>
      </c>
      <c r="FD29" s="172">
        <v>0</v>
      </c>
      <c r="FE29" s="172">
        <v>31252.75</v>
      </c>
      <c r="FF29" s="172">
        <v>67961.36</v>
      </c>
      <c r="FG29" s="172">
        <v>0</v>
      </c>
      <c r="FH29" s="172">
        <v>67961.36</v>
      </c>
      <c r="FI29" s="172">
        <v>50903.38</v>
      </c>
      <c r="FJ29" s="172">
        <v>9868.67</v>
      </c>
      <c r="FK29" s="172">
        <v>161233.51</v>
      </c>
      <c r="FM29" s="172">
        <v>935786.37</v>
      </c>
      <c r="FN29" s="172">
        <v>1247.3499999999999</v>
      </c>
      <c r="FO29" s="172">
        <v>0</v>
      </c>
      <c r="FP29" s="172">
        <v>0</v>
      </c>
      <c r="FQ29" s="172">
        <v>0</v>
      </c>
      <c r="FR29" s="172">
        <v>1247.3499999999999</v>
      </c>
      <c r="FS29" s="172">
        <v>116958.67</v>
      </c>
      <c r="FT29" s="172">
        <v>0</v>
      </c>
      <c r="FU29" s="172">
        <v>0</v>
      </c>
      <c r="FV29" s="172">
        <v>116958.67</v>
      </c>
      <c r="FW29" s="172">
        <v>184230.24</v>
      </c>
      <c r="FX29" s="172">
        <v>0</v>
      </c>
      <c r="FY29" s="172">
        <v>184230.24</v>
      </c>
      <c r="FZ29" s="172">
        <v>341218.1</v>
      </c>
      <c r="GA29" s="172">
        <v>45089.03</v>
      </c>
      <c r="GB29" s="172">
        <v>688743.39</v>
      </c>
      <c r="GC29" s="140"/>
      <c r="GD29" s="115"/>
      <c r="GE29" s="96"/>
      <c r="GF29" s="96"/>
      <c r="GG29" s="96"/>
      <c r="GH29" s="144"/>
      <c r="GI29" s="115"/>
      <c r="GJ29" s="96"/>
      <c r="GK29" s="96"/>
      <c r="GL29" s="96"/>
      <c r="GM29" s="145"/>
      <c r="GO29" s="146"/>
      <c r="GP29" s="146"/>
    </row>
    <row r="30" spans="1:198" ht="4.5" customHeight="1" thickBot="1">
      <c r="A30" s="127"/>
      <c r="D30" s="96" t="s">
        <v>74</v>
      </c>
      <c r="E30" s="173"/>
      <c r="F30" s="123"/>
      <c r="G30" s="173"/>
      <c r="H30" s="123"/>
      <c r="I30" s="173"/>
      <c r="J30" s="123"/>
      <c r="K30" s="173"/>
      <c r="L30" s="115"/>
      <c r="M30" s="174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1"/>
      <c r="AN30" s="201"/>
      <c r="AO30" s="133"/>
      <c r="AP30" s="176"/>
      <c r="AQ30" s="176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35"/>
      <c r="BT30" s="176"/>
      <c r="BU30" s="176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3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22"/>
      <c r="DM30" s="177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78"/>
      <c r="DZ30" s="177"/>
      <c r="EA30" s="122"/>
      <c r="EB30" s="177"/>
      <c r="EC30" s="177"/>
      <c r="ED30" s="139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22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22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40"/>
      <c r="GD30" s="115"/>
      <c r="GE30" s="179"/>
      <c r="GF30" s="179"/>
      <c r="GG30" s="179"/>
      <c r="GH30" s="144"/>
      <c r="GI30" s="115"/>
      <c r="GJ30" s="179"/>
      <c r="GK30" s="179"/>
      <c r="GL30" s="179"/>
      <c r="GM30" s="145"/>
      <c r="GO30" s="146"/>
      <c r="GP30" s="146"/>
    </row>
    <row r="31" spans="1:198" ht="18" customHeight="1" outlineLevel="1">
      <c r="A31" s="127"/>
      <c r="B31" s="276" t="s">
        <v>183</v>
      </c>
      <c r="C31" s="202" t="s">
        <v>184</v>
      </c>
      <c r="D31" s="96" t="s">
        <v>74</v>
      </c>
      <c r="E31" s="129"/>
      <c r="F31" s="123"/>
      <c r="G31" s="129"/>
      <c r="H31" s="123"/>
      <c r="I31" s="129"/>
      <c r="J31" s="123"/>
      <c r="K31" s="129"/>
      <c r="L31" s="115"/>
      <c r="M31" s="203" t="s">
        <v>98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82">
        <v>0</v>
      </c>
      <c r="U31" s="182">
        <v>0</v>
      </c>
      <c r="V31" s="182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  <c r="AF31" s="182">
        <v>0</v>
      </c>
      <c r="AG31" s="182">
        <v>0</v>
      </c>
      <c r="AH31" s="182">
        <v>0</v>
      </c>
      <c r="AI31" s="182">
        <v>0</v>
      </c>
      <c r="AJ31" s="182">
        <v>0</v>
      </c>
      <c r="AK31" s="182">
        <v>0</v>
      </c>
      <c r="AL31" s="132">
        <v>0</v>
      </c>
      <c r="AM31" s="181">
        <v>0</v>
      </c>
      <c r="AN31" s="132">
        <v>0</v>
      </c>
      <c r="AO31" s="133"/>
      <c r="AP31" s="129">
        <v>0</v>
      </c>
      <c r="AQ31" s="129">
        <v>0</v>
      </c>
      <c r="AR31" s="132">
        <v>0</v>
      </c>
      <c r="AS31" s="132">
        <v>0</v>
      </c>
      <c r="AT31" s="132">
        <v>0</v>
      </c>
      <c r="AU31" s="132">
        <v>0</v>
      </c>
      <c r="AV31" s="132">
        <v>0</v>
      </c>
      <c r="AW31" s="132">
        <v>0</v>
      </c>
      <c r="AX31" s="132">
        <v>0</v>
      </c>
      <c r="AY31" s="132">
        <v>0</v>
      </c>
      <c r="AZ31" s="132">
        <v>0</v>
      </c>
      <c r="BA31" s="132">
        <v>0</v>
      </c>
      <c r="BB31" s="132">
        <v>0</v>
      </c>
      <c r="BC31" s="132">
        <v>0</v>
      </c>
      <c r="BD31" s="181">
        <v>0</v>
      </c>
      <c r="BE31" s="181">
        <v>0</v>
      </c>
      <c r="BF31" s="181">
        <v>0</v>
      </c>
      <c r="BG31" s="181">
        <v>0</v>
      </c>
      <c r="BH31" s="181">
        <v>0</v>
      </c>
      <c r="BI31" s="181">
        <v>0</v>
      </c>
      <c r="BJ31" s="181">
        <v>0</v>
      </c>
      <c r="BK31" s="181">
        <v>0</v>
      </c>
      <c r="BL31" s="181">
        <v>0</v>
      </c>
      <c r="BM31" s="181">
        <v>0</v>
      </c>
      <c r="BN31" s="181">
        <v>0</v>
      </c>
      <c r="BO31" s="181">
        <v>0</v>
      </c>
      <c r="BP31" s="181">
        <v>0</v>
      </c>
      <c r="BQ31" s="182">
        <v>0</v>
      </c>
      <c r="BR31" s="132">
        <v>0</v>
      </c>
      <c r="BS31" s="135"/>
      <c r="BT31" s="129">
        <v>0</v>
      </c>
      <c r="BU31" s="129">
        <v>0</v>
      </c>
      <c r="BV31" s="132">
        <v>0</v>
      </c>
      <c r="BW31" s="132">
        <v>0</v>
      </c>
      <c r="BX31" s="132">
        <v>0</v>
      </c>
      <c r="BY31" s="132">
        <v>0</v>
      </c>
      <c r="BZ31" s="132">
        <v>0</v>
      </c>
      <c r="CA31" s="132">
        <v>0</v>
      </c>
      <c r="CB31" s="132">
        <v>0</v>
      </c>
      <c r="CC31" s="132">
        <v>0</v>
      </c>
      <c r="CD31" s="132">
        <v>0</v>
      </c>
      <c r="CE31" s="132">
        <v>0</v>
      </c>
      <c r="CF31" s="132">
        <v>0</v>
      </c>
      <c r="CG31" s="182">
        <v>0</v>
      </c>
      <c r="CH31" s="204">
        <v>0</v>
      </c>
      <c r="CI31" s="204">
        <v>0</v>
      </c>
      <c r="CJ31" s="205">
        <v>0</v>
      </c>
      <c r="CK31" s="205">
        <v>0</v>
      </c>
      <c r="CL31" s="205">
        <v>0</v>
      </c>
      <c r="CM31" s="205">
        <v>0</v>
      </c>
      <c r="CN31" s="205">
        <v>0</v>
      </c>
      <c r="CO31" s="205">
        <v>0</v>
      </c>
      <c r="CP31" s="205">
        <v>0</v>
      </c>
      <c r="CQ31" s="205">
        <v>0</v>
      </c>
      <c r="CR31" s="205">
        <v>0</v>
      </c>
      <c r="CS31" s="205">
        <v>0</v>
      </c>
      <c r="CT31" s="206">
        <v>0</v>
      </c>
      <c r="CU31" s="182">
        <v>0</v>
      </c>
      <c r="CV31" s="132">
        <v>0</v>
      </c>
      <c r="CW31" s="137"/>
      <c r="CX31" s="138">
        <v>0</v>
      </c>
      <c r="CY31" s="138">
        <v>0</v>
      </c>
      <c r="CZ31" s="138">
        <v>0</v>
      </c>
      <c r="DA31" s="138">
        <v>0</v>
      </c>
      <c r="DB31" s="138">
        <v>0</v>
      </c>
      <c r="DC31" s="138">
        <v>0</v>
      </c>
      <c r="DD31" s="138">
        <v>0</v>
      </c>
      <c r="DE31" s="138">
        <v>0</v>
      </c>
      <c r="DF31" s="138">
        <v>0</v>
      </c>
      <c r="DG31" s="138">
        <v>0</v>
      </c>
      <c r="DH31" s="138">
        <v>0</v>
      </c>
      <c r="DI31" s="138">
        <v>0</v>
      </c>
      <c r="DJ31" s="138">
        <v>0</v>
      </c>
      <c r="DK31" s="138">
        <v>0</v>
      </c>
      <c r="DL31" s="122"/>
      <c r="DM31" s="138">
        <v>0</v>
      </c>
      <c r="DN31" s="138">
        <v>0</v>
      </c>
      <c r="DO31" s="138">
        <v>0</v>
      </c>
      <c r="DP31" s="138">
        <v>0</v>
      </c>
      <c r="DQ31" s="138">
        <v>0</v>
      </c>
      <c r="DR31" s="138">
        <v>0</v>
      </c>
      <c r="DS31" s="138">
        <v>0</v>
      </c>
      <c r="DT31" s="138">
        <v>0</v>
      </c>
      <c r="DU31" s="138">
        <v>0</v>
      </c>
      <c r="DV31" s="138">
        <v>0</v>
      </c>
      <c r="DW31" s="138">
        <v>0</v>
      </c>
      <c r="DX31" s="138">
        <v>0</v>
      </c>
      <c r="DY31" s="138">
        <v>0</v>
      </c>
      <c r="DZ31" s="138">
        <v>0</v>
      </c>
      <c r="EA31" s="122"/>
      <c r="EB31" s="138">
        <v>0</v>
      </c>
      <c r="EC31" s="138">
        <v>0</v>
      </c>
      <c r="ED31" s="139"/>
      <c r="EE31" s="138">
        <v>0</v>
      </c>
      <c r="EF31" s="138">
        <v>0</v>
      </c>
      <c r="EG31" s="138">
        <v>0</v>
      </c>
      <c r="EH31" s="138">
        <v>0</v>
      </c>
      <c r="EI31" s="138">
        <v>0</v>
      </c>
      <c r="EJ31" s="138">
        <v>0</v>
      </c>
      <c r="EK31" s="138">
        <v>0</v>
      </c>
      <c r="EL31" s="138">
        <v>0</v>
      </c>
      <c r="EM31" s="138">
        <v>0</v>
      </c>
      <c r="EN31" s="138">
        <v>0</v>
      </c>
      <c r="EO31" s="138">
        <v>0</v>
      </c>
      <c r="EP31" s="138">
        <v>0</v>
      </c>
      <c r="EQ31" s="138">
        <v>0</v>
      </c>
      <c r="ER31" s="138">
        <v>0</v>
      </c>
      <c r="ES31" s="138">
        <v>0</v>
      </c>
      <c r="ET31" s="138">
        <v>0</v>
      </c>
      <c r="EU31" s="122"/>
      <c r="EV31" s="138">
        <v>0</v>
      </c>
      <c r="EW31" s="138">
        <v>0</v>
      </c>
      <c r="EX31" s="138">
        <v>0</v>
      </c>
      <c r="EY31" s="138">
        <v>0</v>
      </c>
      <c r="EZ31" s="138">
        <v>0</v>
      </c>
      <c r="FA31" s="138">
        <v>0</v>
      </c>
      <c r="FB31" s="138">
        <v>0</v>
      </c>
      <c r="FC31" s="138">
        <v>0</v>
      </c>
      <c r="FD31" s="138">
        <v>0</v>
      </c>
      <c r="FE31" s="138">
        <v>0</v>
      </c>
      <c r="FF31" s="138">
        <v>0</v>
      </c>
      <c r="FG31" s="138">
        <v>0</v>
      </c>
      <c r="FH31" s="138">
        <v>0</v>
      </c>
      <c r="FI31" s="138">
        <v>0</v>
      </c>
      <c r="FJ31" s="138">
        <v>0</v>
      </c>
      <c r="FK31" s="138">
        <v>0</v>
      </c>
      <c r="FL31" s="122"/>
      <c r="FM31" s="138">
        <v>0</v>
      </c>
      <c r="FN31" s="138">
        <v>0</v>
      </c>
      <c r="FO31" s="138">
        <v>0</v>
      </c>
      <c r="FP31" s="138">
        <v>0</v>
      </c>
      <c r="FQ31" s="138">
        <v>0</v>
      </c>
      <c r="FR31" s="138">
        <v>0</v>
      </c>
      <c r="FS31" s="138">
        <v>0</v>
      </c>
      <c r="FT31" s="138">
        <v>0</v>
      </c>
      <c r="FU31" s="138">
        <v>0</v>
      </c>
      <c r="FV31" s="138">
        <v>0</v>
      </c>
      <c r="FW31" s="138">
        <v>0</v>
      </c>
      <c r="FX31" s="138">
        <v>0</v>
      </c>
      <c r="FY31" s="138">
        <v>0</v>
      </c>
      <c r="FZ31" s="138">
        <v>0</v>
      </c>
      <c r="GA31" s="138">
        <v>0</v>
      </c>
      <c r="GB31" s="138">
        <v>0</v>
      </c>
      <c r="GC31" s="140"/>
      <c r="GD31" s="115"/>
      <c r="GE31" s="141"/>
      <c r="GF31" s="142"/>
      <c r="GG31" s="143"/>
      <c r="GH31" s="144"/>
      <c r="GI31" s="115"/>
      <c r="GJ31" s="141"/>
      <c r="GK31" s="142"/>
      <c r="GL31" s="143"/>
      <c r="GM31" s="145"/>
      <c r="GO31" s="146"/>
      <c r="GP31" s="146"/>
    </row>
    <row r="32" spans="1:198" ht="18" customHeight="1" outlineLevel="1">
      <c r="A32" s="127"/>
      <c r="B32" s="277"/>
      <c r="C32" s="207" t="s">
        <v>185</v>
      </c>
      <c r="E32" s="208"/>
      <c r="F32" s="123"/>
      <c r="G32" s="208"/>
      <c r="H32" s="123"/>
      <c r="I32" s="208"/>
      <c r="J32" s="123"/>
      <c r="K32" s="208"/>
      <c r="L32" s="115"/>
      <c r="M32" s="209" t="s">
        <v>67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89">
        <v>0</v>
      </c>
      <c r="U32" s="189">
        <v>0</v>
      </c>
      <c r="V32" s="189">
        <v>0</v>
      </c>
      <c r="W32" s="189">
        <v>0</v>
      </c>
      <c r="X32" s="189">
        <v>0</v>
      </c>
      <c r="Y32" s="189">
        <v>0</v>
      </c>
      <c r="Z32" s="189">
        <v>0</v>
      </c>
      <c r="AA32" s="189">
        <v>0</v>
      </c>
      <c r="AB32" s="189">
        <v>0</v>
      </c>
      <c r="AC32" s="189">
        <v>0</v>
      </c>
      <c r="AD32" s="189">
        <v>0</v>
      </c>
      <c r="AE32" s="189">
        <v>0</v>
      </c>
      <c r="AF32" s="189">
        <v>0</v>
      </c>
      <c r="AG32" s="189">
        <v>0</v>
      </c>
      <c r="AH32" s="189">
        <v>0</v>
      </c>
      <c r="AI32" s="189">
        <v>0</v>
      </c>
      <c r="AJ32" s="189">
        <v>0</v>
      </c>
      <c r="AK32" s="189">
        <v>0</v>
      </c>
      <c r="AL32" s="150">
        <v>0</v>
      </c>
      <c r="AM32" s="188">
        <v>0</v>
      </c>
      <c r="AN32" s="151">
        <v>0</v>
      </c>
      <c r="AO32" s="133"/>
      <c r="AP32" s="148">
        <v>0</v>
      </c>
      <c r="AQ32" s="148">
        <v>0</v>
      </c>
      <c r="AR32" s="150">
        <v>0</v>
      </c>
      <c r="AS32" s="150">
        <v>0</v>
      </c>
      <c r="AT32" s="150">
        <v>0</v>
      </c>
      <c r="AU32" s="150">
        <v>0</v>
      </c>
      <c r="AV32" s="150">
        <v>0</v>
      </c>
      <c r="AW32" s="150">
        <v>0</v>
      </c>
      <c r="AX32" s="150">
        <v>0</v>
      </c>
      <c r="AY32" s="150">
        <v>0</v>
      </c>
      <c r="AZ32" s="150">
        <v>0</v>
      </c>
      <c r="BA32" s="150">
        <v>0</v>
      </c>
      <c r="BB32" s="150">
        <v>0</v>
      </c>
      <c r="BC32" s="150">
        <v>0</v>
      </c>
      <c r="BD32" s="196">
        <v>0</v>
      </c>
      <c r="BE32" s="196">
        <v>0</v>
      </c>
      <c r="BF32" s="196">
        <v>0</v>
      </c>
      <c r="BG32" s="196">
        <v>0</v>
      </c>
      <c r="BH32" s="196">
        <v>0</v>
      </c>
      <c r="BI32" s="196">
        <v>0</v>
      </c>
      <c r="BJ32" s="196">
        <v>0</v>
      </c>
      <c r="BK32" s="196">
        <v>0</v>
      </c>
      <c r="BL32" s="196">
        <v>0</v>
      </c>
      <c r="BM32" s="196">
        <v>0</v>
      </c>
      <c r="BN32" s="196">
        <v>0</v>
      </c>
      <c r="BO32" s="197">
        <v>0</v>
      </c>
      <c r="BP32" s="197">
        <v>0</v>
      </c>
      <c r="BQ32" s="158">
        <v>0</v>
      </c>
      <c r="BR32" s="151">
        <v>0</v>
      </c>
      <c r="BS32" s="135"/>
      <c r="BT32" s="148">
        <v>0</v>
      </c>
      <c r="BU32" s="148">
        <v>0</v>
      </c>
      <c r="BV32" s="150">
        <v>0</v>
      </c>
      <c r="BW32" s="150">
        <v>0</v>
      </c>
      <c r="BX32" s="150">
        <v>0</v>
      </c>
      <c r="BY32" s="150">
        <v>0</v>
      </c>
      <c r="BZ32" s="150">
        <v>0</v>
      </c>
      <c r="CA32" s="150">
        <v>0</v>
      </c>
      <c r="CB32" s="150">
        <v>0</v>
      </c>
      <c r="CC32" s="150">
        <v>0</v>
      </c>
      <c r="CD32" s="150">
        <v>0</v>
      </c>
      <c r="CE32" s="150">
        <v>0</v>
      </c>
      <c r="CF32" s="150">
        <v>0</v>
      </c>
      <c r="CG32" s="189">
        <v>0</v>
      </c>
      <c r="CH32" s="210">
        <v>0</v>
      </c>
      <c r="CI32" s="210">
        <v>0</v>
      </c>
      <c r="CJ32" s="211">
        <v>0</v>
      </c>
      <c r="CK32" s="211">
        <v>0</v>
      </c>
      <c r="CL32" s="211">
        <v>0</v>
      </c>
      <c r="CM32" s="211">
        <v>0</v>
      </c>
      <c r="CN32" s="211">
        <v>0</v>
      </c>
      <c r="CO32" s="211">
        <v>0</v>
      </c>
      <c r="CP32" s="211">
        <v>0</v>
      </c>
      <c r="CQ32" s="211">
        <v>0</v>
      </c>
      <c r="CR32" s="211">
        <v>0</v>
      </c>
      <c r="CS32" s="211">
        <v>0</v>
      </c>
      <c r="CT32" s="212">
        <v>0</v>
      </c>
      <c r="CU32" s="158">
        <v>0</v>
      </c>
      <c r="CV32" s="151">
        <v>0</v>
      </c>
      <c r="CW32" s="137"/>
      <c r="CX32" s="213">
        <v>0</v>
      </c>
      <c r="CY32" s="213">
        <v>0</v>
      </c>
      <c r="CZ32" s="213">
        <v>0</v>
      </c>
      <c r="DA32" s="213">
        <v>0</v>
      </c>
      <c r="DB32" s="213">
        <v>0</v>
      </c>
      <c r="DC32" s="213">
        <v>0</v>
      </c>
      <c r="DD32" s="213">
        <v>0</v>
      </c>
      <c r="DE32" s="213">
        <v>0</v>
      </c>
      <c r="DF32" s="213">
        <v>0</v>
      </c>
      <c r="DG32" s="213">
        <v>0</v>
      </c>
      <c r="DH32" s="213">
        <v>0</v>
      </c>
      <c r="DI32" s="213">
        <v>0</v>
      </c>
      <c r="DJ32" s="213">
        <v>0</v>
      </c>
      <c r="DK32" s="213">
        <v>0</v>
      </c>
      <c r="DL32" s="122"/>
      <c r="DM32" s="213">
        <v>0</v>
      </c>
      <c r="DN32" s="213">
        <v>0</v>
      </c>
      <c r="DO32" s="213">
        <v>0</v>
      </c>
      <c r="DP32" s="213">
        <v>0</v>
      </c>
      <c r="DQ32" s="213">
        <v>0</v>
      </c>
      <c r="DR32" s="213">
        <v>0</v>
      </c>
      <c r="DS32" s="213">
        <v>0</v>
      </c>
      <c r="DT32" s="213">
        <v>0</v>
      </c>
      <c r="DU32" s="213">
        <v>0</v>
      </c>
      <c r="DV32" s="213">
        <v>0</v>
      </c>
      <c r="DW32" s="213">
        <v>0</v>
      </c>
      <c r="DX32" s="213">
        <v>0</v>
      </c>
      <c r="DY32" s="213">
        <v>0</v>
      </c>
      <c r="DZ32" s="213">
        <v>0</v>
      </c>
      <c r="EA32" s="122"/>
      <c r="EB32" s="213">
        <v>0</v>
      </c>
      <c r="EC32" s="213">
        <v>0</v>
      </c>
      <c r="ED32" s="139"/>
      <c r="EE32" s="213">
        <v>0</v>
      </c>
      <c r="EF32" s="213">
        <v>0</v>
      </c>
      <c r="EG32" s="213">
        <v>0</v>
      </c>
      <c r="EH32" s="213">
        <v>0</v>
      </c>
      <c r="EI32" s="213">
        <v>0</v>
      </c>
      <c r="EJ32" s="213">
        <v>0</v>
      </c>
      <c r="EK32" s="213">
        <v>0</v>
      </c>
      <c r="EL32" s="213">
        <v>0</v>
      </c>
      <c r="EM32" s="213">
        <v>0</v>
      </c>
      <c r="EN32" s="213">
        <v>0</v>
      </c>
      <c r="EO32" s="213">
        <v>0</v>
      </c>
      <c r="EP32" s="213">
        <v>0</v>
      </c>
      <c r="EQ32" s="213">
        <v>0</v>
      </c>
      <c r="ER32" s="213">
        <v>0</v>
      </c>
      <c r="ES32" s="213">
        <v>0</v>
      </c>
      <c r="ET32" s="213">
        <v>0</v>
      </c>
      <c r="EU32" s="122"/>
      <c r="EV32" s="213">
        <v>0</v>
      </c>
      <c r="EW32" s="213">
        <v>0</v>
      </c>
      <c r="EX32" s="213">
        <v>0</v>
      </c>
      <c r="EY32" s="213">
        <v>0</v>
      </c>
      <c r="EZ32" s="213">
        <v>0</v>
      </c>
      <c r="FA32" s="213">
        <v>0</v>
      </c>
      <c r="FB32" s="213">
        <v>0</v>
      </c>
      <c r="FC32" s="213">
        <v>0</v>
      </c>
      <c r="FD32" s="213">
        <v>0</v>
      </c>
      <c r="FE32" s="213">
        <v>0</v>
      </c>
      <c r="FF32" s="213">
        <v>0</v>
      </c>
      <c r="FG32" s="213">
        <v>0</v>
      </c>
      <c r="FH32" s="213">
        <v>0</v>
      </c>
      <c r="FI32" s="213">
        <v>0</v>
      </c>
      <c r="FJ32" s="213">
        <v>0</v>
      </c>
      <c r="FK32" s="213">
        <v>0</v>
      </c>
      <c r="FL32" s="122"/>
      <c r="FM32" s="213">
        <v>0</v>
      </c>
      <c r="FN32" s="213">
        <v>0</v>
      </c>
      <c r="FO32" s="213">
        <v>0</v>
      </c>
      <c r="FP32" s="213">
        <v>0</v>
      </c>
      <c r="FQ32" s="213">
        <v>0</v>
      </c>
      <c r="FR32" s="213">
        <v>0</v>
      </c>
      <c r="FS32" s="213">
        <v>0</v>
      </c>
      <c r="FT32" s="213">
        <v>0</v>
      </c>
      <c r="FU32" s="213">
        <v>0</v>
      </c>
      <c r="FV32" s="213">
        <v>0</v>
      </c>
      <c r="FW32" s="213">
        <v>0</v>
      </c>
      <c r="FX32" s="213">
        <v>0</v>
      </c>
      <c r="FY32" s="213">
        <v>0</v>
      </c>
      <c r="FZ32" s="213">
        <v>0</v>
      </c>
      <c r="GA32" s="213">
        <v>0</v>
      </c>
      <c r="GB32" s="213">
        <v>0</v>
      </c>
      <c r="GC32" s="140"/>
      <c r="GD32" s="115"/>
      <c r="GE32" s="155"/>
      <c r="GF32" s="156"/>
      <c r="GG32" s="157"/>
      <c r="GH32" s="144"/>
      <c r="GI32" s="115"/>
      <c r="GJ32" s="155"/>
      <c r="GK32" s="156"/>
      <c r="GL32" s="157"/>
      <c r="GM32" s="145"/>
      <c r="GO32" s="146"/>
      <c r="GP32" s="146"/>
    </row>
    <row r="33" spans="1:198" ht="18" customHeight="1" outlineLevel="1">
      <c r="A33" s="127"/>
      <c r="B33" s="277"/>
      <c r="C33" s="207" t="s">
        <v>186</v>
      </c>
      <c r="E33" s="208"/>
      <c r="F33" s="123"/>
      <c r="G33" s="208"/>
      <c r="H33" s="123"/>
      <c r="I33" s="208"/>
      <c r="J33" s="123"/>
      <c r="K33" s="208"/>
      <c r="L33" s="115"/>
      <c r="M33" s="209" t="s">
        <v>67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89">
        <v>0</v>
      </c>
      <c r="U33" s="189">
        <v>0</v>
      </c>
      <c r="V33" s="189">
        <v>0</v>
      </c>
      <c r="W33" s="189">
        <v>0</v>
      </c>
      <c r="X33" s="189">
        <v>0</v>
      </c>
      <c r="Y33" s="189">
        <v>0</v>
      </c>
      <c r="Z33" s="189">
        <v>0</v>
      </c>
      <c r="AA33" s="189">
        <v>0</v>
      </c>
      <c r="AB33" s="189">
        <v>0</v>
      </c>
      <c r="AC33" s="189">
        <v>0</v>
      </c>
      <c r="AD33" s="189">
        <v>0</v>
      </c>
      <c r="AE33" s="189">
        <v>0</v>
      </c>
      <c r="AF33" s="189">
        <v>0</v>
      </c>
      <c r="AG33" s="189">
        <v>0</v>
      </c>
      <c r="AH33" s="189">
        <v>0</v>
      </c>
      <c r="AI33" s="189">
        <v>0</v>
      </c>
      <c r="AJ33" s="189">
        <v>0</v>
      </c>
      <c r="AK33" s="189">
        <v>0</v>
      </c>
      <c r="AL33" s="150">
        <v>0</v>
      </c>
      <c r="AM33" s="188">
        <v>0</v>
      </c>
      <c r="AN33" s="151">
        <v>0</v>
      </c>
      <c r="AO33" s="133"/>
      <c r="AP33" s="148">
        <v>0</v>
      </c>
      <c r="AQ33" s="148">
        <v>0</v>
      </c>
      <c r="AR33" s="150">
        <v>0</v>
      </c>
      <c r="AS33" s="150">
        <v>0</v>
      </c>
      <c r="AT33" s="150">
        <v>0</v>
      </c>
      <c r="AU33" s="150">
        <v>0</v>
      </c>
      <c r="AV33" s="150">
        <v>0</v>
      </c>
      <c r="AW33" s="150">
        <v>0</v>
      </c>
      <c r="AX33" s="150">
        <v>0</v>
      </c>
      <c r="AY33" s="150">
        <v>0</v>
      </c>
      <c r="AZ33" s="150">
        <v>0</v>
      </c>
      <c r="BA33" s="150">
        <v>0</v>
      </c>
      <c r="BB33" s="150">
        <v>0</v>
      </c>
      <c r="BC33" s="150">
        <v>0</v>
      </c>
      <c r="BD33" s="196">
        <v>0</v>
      </c>
      <c r="BE33" s="196">
        <v>0</v>
      </c>
      <c r="BF33" s="196">
        <v>0</v>
      </c>
      <c r="BG33" s="196">
        <v>0</v>
      </c>
      <c r="BH33" s="196">
        <v>0</v>
      </c>
      <c r="BI33" s="196">
        <v>0</v>
      </c>
      <c r="BJ33" s="196">
        <v>0</v>
      </c>
      <c r="BK33" s="196">
        <v>0</v>
      </c>
      <c r="BL33" s="196">
        <v>0</v>
      </c>
      <c r="BM33" s="196">
        <v>0</v>
      </c>
      <c r="BN33" s="196">
        <v>0</v>
      </c>
      <c r="BO33" s="197">
        <v>0</v>
      </c>
      <c r="BP33" s="197">
        <v>0</v>
      </c>
      <c r="BQ33" s="158">
        <v>0</v>
      </c>
      <c r="BR33" s="151">
        <v>0</v>
      </c>
      <c r="BS33" s="135"/>
      <c r="BT33" s="148">
        <v>0</v>
      </c>
      <c r="BU33" s="148">
        <v>0</v>
      </c>
      <c r="BV33" s="150">
        <v>0</v>
      </c>
      <c r="BW33" s="150">
        <v>0</v>
      </c>
      <c r="BX33" s="150">
        <v>0</v>
      </c>
      <c r="BY33" s="150">
        <v>0</v>
      </c>
      <c r="BZ33" s="150">
        <v>0</v>
      </c>
      <c r="CA33" s="150">
        <v>0</v>
      </c>
      <c r="CB33" s="150">
        <v>0</v>
      </c>
      <c r="CC33" s="150">
        <v>0</v>
      </c>
      <c r="CD33" s="150">
        <v>0</v>
      </c>
      <c r="CE33" s="150">
        <v>0</v>
      </c>
      <c r="CF33" s="150">
        <v>0</v>
      </c>
      <c r="CG33" s="189">
        <v>0</v>
      </c>
      <c r="CH33" s="210">
        <v>0</v>
      </c>
      <c r="CI33" s="210">
        <v>0</v>
      </c>
      <c r="CJ33" s="211">
        <v>0</v>
      </c>
      <c r="CK33" s="211">
        <v>0</v>
      </c>
      <c r="CL33" s="211">
        <v>0</v>
      </c>
      <c r="CM33" s="211">
        <v>0</v>
      </c>
      <c r="CN33" s="211">
        <v>0</v>
      </c>
      <c r="CO33" s="211">
        <v>0</v>
      </c>
      <c r="CP33" s="211">
        <v>0</v>
      </c>
      <c r="CQ33" s="211">
        <v>0</v>
      </c>
      <c r="CR33" s="211">
        <v>0</v>
      </c>
      <c r="CS33" s="211">
        <v>0</v>
      </c>
      <c r="CT33" s="212">
        <v>0</v>
      </c>
      <c r="CU33" s="158">
        <v>0</v>
      </c>
      <c r="CV33" s="151">
        <v>0</v>
      </c>
      <c r="CW33" s="137"/>
      <c r="CX33" s="213">
        <v>0</v>
      </c>
      <c r="CY33" s="213">
        <v>0</v>
      </c>
      <c r="CZ33" s="213">
        <v>0</v>
      </c>
      <c r="DA33" s="213">
        <v>0</v>
      </c>
      <c r="DB33" s="213">
        <v>0</v>
      </c>
      <c r="DC33" s="213">
        <v>0</v>
      </c>
      <c r="DD33" s="213">
        <v>0</v>
      </c>
      <c r="DE33" s="213">
        <v>0</v>
      </c>
      <c r="DF33" s="213">
        <v>0</v>
      </c>
      <c r="DG33" s="213">
        <v>0</v>
      </c>
      <c r="DH33" s="213">
        <v>0</v>
      </c>
      <c r="DI33" s="213">
        <v>0</v>
      </c>
      <c r="DJ33" s="213">
        <v>0</v>
      </c>
      <c r="DK33" s="213">
        <v>0</v>
      </c>
      <c r="DL33" s="122"/>
      <c r="DM33" s="213">
        <v>0</v>
      </c>
      <c r="DN33" s="213">
        <v>0</v>
      </c>
      <c r="DO33" s="213">
        <v>0</v>
      </c>
      <c r="DP33" s="213">
        <v>0</v>
      </c>
      <c r="DQ33" s="213">
        <v>0</v>
      </c>
      <c r="DR33" s="213">
        <v>0</v>
      </c>
      <c r="DS33" s="213">
        <v>0</v>
      </c>
      <c r="DT33" s="213">
        <v>0</v>
      </c>
      <c r="DU33" s="213">
        <v>0</v>
      </c>
      <c r="DV33" s="213">
        <v>0</v>
      </c>
      <c r="DW33" s="213">
        <v>0</v>
      </c>
      <c r="DX33" s="213">
        <v>0</v>
      </c>
      <c r="DY33" s="213">
        <v>0</v>
      </c>
      <c r="DZ33" s="213">
        <v>0</v>
      </c>
      <c r="EA33" s="122"/>
      <c r="EB33" s="213">
        <v>0</v>
      </c>
      <c r="EC33" s="213">
        <v>0</v>
      </c>
      <c r="ED33" s="139"/>
      <c r="EE33" s="213">
        <v>0</v>
      </c>
      <c r="EF33" s="213">
        <v>0</v>
      </c>
      <c r="EG33" s="213">
        <v>0</v>
      </c>
      <c r="EH33" s="213">
        <v>0</v>
      </c>
      <c r="EI33" s="213">
        <v>0</v>
      </c>
      <c r="EJ33" s="213">
        <v>0</v>
      </c>
      <c r="EK33" s="213">
        <v>0</v>
      </c>
      <c r="EL33" s="213">
        <v>0</v>
      </c>
      <c r="EM33" s="213">
        <v>0</v>
      </c>
      <c r="EN33" s="213">
        <v>0</v>
      </c>
      <c r="EO33" s="213">
        <v>0</v>
      </c>
      <c r="EP33" s="213">
        <v>0</v>
      </c>
      <c r="EQ33" s="213">
        <v>0</v>
      </c>
      <c r="ER33" s="213">
        <v>0</v>
      </c>
      <c r="ES33" s="213">
        <v>0</v>
      </c>
      <c r="ET33" s="213">
        <v>0</v>
      </c>
      <c r="EU33" s="122"/>
      <c r="EV33" s="213">
        <v>0</v>
      </c>
      <c r="EW33" s="213">
        <v>0</v>
      </c>
      <c r="EX33" s="213">
        <v>0</v>
      </c>
      <c r="EY33" s="213">
        <v>0</v>
      </c>
      <c r="EZ33" s="213">
        <v>0</v>
      </c>
      <c r="FA33" s="213">
        <v>0</v>
      </c>
      <c r="FB33" s="213">
        <v>0</v>
      </c>
      <c r="FC33" s="213">
        <v>0</v>
      </c>
      <c r="FD33" s="213">
        <v>0</v>
      </c>
      <c r="FE33" s="213">
        <v>0</v>
      </c>
      <c r="FF33" s="213">
        <v>0</v>
      </c>
      <c r="FG33" s="213">
        <v>0</v>
      </c>
      <c r="FH33" s="213">
        <v>0</v>
      </c>
      <c r="FI33" s="213">
        <v>0</v>
      </c>
      <c r="FJ33" s="213">
        <v>0</v>
      </c>
      <c r="FK33" s="213">
        <v>0</v>
      </c>
      <c r="FL33" s="122"/>
      <c r="FM33" s="213">
        <v>0</v>
      </c>
      <c r="FN33" s="213">
        <v>0</v>
      </c>
      <c r="FO33" s="213">
        <v>0</v>
      </c>
      <c r="FP33" s="213">
        <v>0</v>
      </c>
      <c r="FQ33" s="213">
        <v>0</v>
      </c>
      <c r="FR33" s="213">
        <v>0</v>
      </c>
      <c r="FS33" s="213">
        <v>0</v>
      </c>
      <c r="FT33" s="213">
        <v>0</v>
      </c>
      <c r="FU33" s="213">
        <v>0</v>
      </c>
      <c r="FV33" s="213">
        <v>0</v>
      </c>
      <c r="FW33" s="213">
        <v>0</v>
      </c>
      <c r="FX33" s="213">
        <v>0</v>
      </c>
      <c r="FY33" s="213">
        <v>0</v>
      </c>
      <c r="FZ33" s="213">
        <v>0</v>
      </c>
      <c r="GA33" s="213">
        <v>0</v>
      </c>
      <c r="GB33" s="213">
        <v>0</v>
      </c>
      <c r="GC33" s="140"/>
      <c r="GD33" s="115"/>
      <c r="GE33" s="155"/>
      <c r="GF33" s="156"/>
      <c r="GG33" s="157"/>
      <c r="GH33" s="144"/>
      <c r="GI33" s="115"/>
      <c r="GJ33" s="155"/>
      <c r="GK33" s="156"/>
      <c r="GL33" s="157"/>
      <c r="GM33" s="145"/>
      <c r="GO33" s="146"/>
      <c r="GP33" s="146"/>
    </row>
    <row r="34" spans="1:198" ht="18" customHeight="1" outlineLevel="1">
      <c r="A34" s="127"/>
      <c r="B34" s="277"/>
      <c r="C34" s="207" t="s">
        <v>187</v>
      </c>
      <c r="E34" s="208"/>
      <c r="F34" s="123"/>
      <c r="G34" s="208"/>
      <c r="H34" s="123"/>
      <c r="I34" s="208"/>
      <c r="J34" s="123"/>
      <c r="K34" s="208"/>
      <c r="L34" s="115"/>
      <c r="M34" s="209" t="s">
        <v>67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89">
        <v>0</v>
      </c>
      <c r="U34" s="189">
        <v>0</v>
      </c>
      <c r="V34" s="189">
        <v>0</v>
      </c>
      <c r="W34" s="189">
        <v>0</v>
      </c>
      <c r="X34" s="189">
        <v>0</v>
      </c>
      <c r="Y34" s="189">
        <v>0</v>
      </c>
      <c r="Z34" s="189">
        <v>0</v>
      </c>
      <c r="AA34" s="189">
        <v>0</v>
      </c>
      <c r="AB34" s="189">
        <v>0</v>
      </c>
      <c r="AC34" s="189">
        <v>0</v>
      </c>
      <c r="AD34" s="189">
        <v>0</v>
      </c>
      <c r="AE34" s="189">
        <v>0</v>
      </c>
      <c r="AF34" s="189">
        <v>0</v>
      </c>
      <c r="AG34" s="189">
        <v>0</v>
      </c>
      <c r="AH34" s="189">
        <v>0</v>
      </c>
      <c r="AI34" s="189">
        <v>0</v>
      </c>
      <c r="AJ34" s="189">
        <v>0</v>
      </c>
      <c r="AK34" s="189">
        <v>0</v>
      </c>
      <c r="AL34" s="150">
        <v>0</v>
      </c>
      <c r="AM34" s="188">
        <v>0</v>
      </c>
      <c r="AN34" s="151">
        <v>0</v>
      </c>
      <c r="AO34" s="133"/>
      <c r="AP34" s="148">
        <v>0</v>
      </c>
      <c r="AQ34" s="148">
        <v>0</v>
      </c>
      <c r="AR34" s="150">
        <v>0</v>
      </c>
      <c r="AS34" s="150">
        <v>0</v>
      </c>
      <c r="AT34" s="150">
        <v>0</v>
      </c>
      <c r="AU34" s="150">
        <v>0</v>
      </c>
      <c r="AV34" s="150">
        <v>0</v>
      </c>
      <c r="AW34" s="150">
        <v>0</v>
      </c>
      <c r="AX34" s="150">
        <v>0</v>
      </c>
      <c r="AY34" s="150">
        <v>0</v>
      </c>
      <c r="AZ34" s="150">
        <v>0</v>
      </c>
      <c r="BA34" s="150">
        <v>0</v>
      </c>
      <c r="BB34" s="150">
        <v>0</v>
      </c>
      <c r="BC34" s="150">
        <v>0</v>
      </c>
      <c r="BD34" s="196">
        <v>0</v>
      </c>
      <c r="BE34" s="196">
        <v>0</v>
      </c>
      <c r="BF34" s="196">
        <v>0</v>
      </c>
      <c r="BG34" s="196">
        <v>0</v>
      </c>
      <c r="BH34" s="196">
        <v>0</v>
      </c>
      <c r="BI34" s="196">
        <v>0</v>
      </c>
      <c r="BJ34" s="196">
        <v>0</v>
      </c>
      <c r="BK34" s="196">
        <v>0</v>
      </c>
      <c r="BL34" s="196">
        <v>0</v>
      </c>
      <c r="BM34" s="196">
        <v>0</v>
      </c>
      <c r="BN34" s="196">
        <v>0</v>
      </c>
      <c r="BO34" s="197">
        <v>0</v>
      </c>
      <c r="BP34" s="197">
        <v>0</v>
      </c>
      <c r="BQ34" s="158">
        <v>0</v>
      </c>
      <c r="BR34" s="151">
        <v>0</v>
      </c>
      <c r="BS34" s="135"/>
      <c r="BT34" s="148">
        <v>0</v>
      </c>
      <c r="BU34" s="148">
        <v>0</v>
      </c>
      <c r="BV34" s="150">
        <v>0</v>
      </c>
      <c r="BW34" s="150">
        <v>0</v>
      </c>
      <c r="BX34" s="150">
        <v>0</v>
      </c>
      <c r="BY34" s="150">
        <v>0</v>
      </c>
      <c r="BZ34" s="150">
        <v>0</v>
      </c>
      <c r="CA34" s="150">
        <v>0</v>
      </c>
      <c r="CB34" s="150">
        <v>0</v>
      </c>
      <c r="CC34" s="150">
        <v>0</v>
      </c>
      <c r="CD34" s="150">
        <v>0</v>
      </c>
      <c r="CE34" s="150">
        <v>0</v>
      </c>
      <c r="CF34" s="150">
        <v>0</v>
      </c>
      <c r="CG34" s="189">
        <v>0</v>
      </c>
      <c r="CH34" s="210">
        <v>0</v>
      </c>
      <c r="CI34" s="210">
        <v>0</v>
      </c>
      <c r="CJ34" s="211">
        <v>0</v>
      </c>
      <c r="CK34" s="211">
        <v>0</v>
      </c>
      <c r="CL34" s="211">
        <v>0</v>
      </c>
      <c r="CM34" s="211">
        <v>0</v>
      </c>
      <c r="CN34" s="211">
        <v>0</v>
      </c>
      <c r="CO34" s="211">
        <v>0</v>
      </c>
      <c r="CP34" s="211">
        <v>0</v>
      </c>
      <c r="CQ34" s="211">
        <v>0</v>
      </c>
      <c r="CR34" s="211">
        <v>0</v>
      </c>
      <c r="CS34" s="211">
        <v>0</v>
      </c>
      <c r="CT34" s="212">
        <v>0</v>
      </c>
      <c r="CU34" s="158">
        <v>0</v>
      </c>
      <c r="CV34" s="151">
        <v>0</v>
      </c>
      <c r="CW34" s="137"/>
      <c r="CX34" s="213">
        <v>0</v>
      </c>
      <c r="CY34" s="213">
        <v>0</v>
      </c>
      <c r="CZ34" s="213">
        <v>0</v>
      </c>
      <c r="DA34" s="213">
        <v>0</v>
      </c>
      <c r="DB34" s="213">
        <v>0</v>
      </c>
      <c r="DC34" s="213">
        <v>0</v>
      </c>
      <c r="DD34" s="213">
        <v>0</v>
      </c>
      <c r="DE34" s="213">
        <v>0</v>
      </c>
      <c r="DF34" s="213">
        <v>0</v>
      </c>
      <c r="DG34" s="213">
        <v>0</v>
      </c>
      <c r="DH34" s="213">
        <v>0</v>
      </c>
      <c r="DI34" s="213">
        <v>0</v>
      </c>
      <c r="DJ34" s="213">
        <v>0</v>
      </c>
      <c r="DK34" s="213">
        <v>0</v>
      </c>
      <c r="DL34" s="122"/>
      <c r="DM34" s="213">
        <v>0</v>
      </c>
      <c r="DN34" s="213">
        <v>0</v>
      </c>
      <c r="DO34" s="213">
        <v>0</v>
      </c>
      <c r="DP34" s="213">
        <v>0</v>
      </c>
      <c r="DQ34" s="213">
        <v>0</v>
      </c>
      <c r="DR34" s="213">
        <v>0</v>
      </c>
      <c r="DS34" s="213">
        <v>0</v>
      </c>
      <c r="DT34" s="213">
        <v>0</v>
      </c>
      <c r="DU34" s="213">
        <v>0</v>
      </c>
      <c r="DV34" s="213">
        <v>0</v>
      </c>
      <c r="DW34" s="213">
        <v>0</v>
      </c>
      <c r="DX34" s="213">
        <v>0</v>
      </c>
      <c r="DY34" s="213">
        <v>0</v>
      </c>
      <c r="DZ34" s="213">
        <v>0</v>
      </c>
      <c r="EA34" s="122"/>
      <c r="EB34" s="213">
        <v>0</v>
      </c>
      <c r="EC34" s="213">
        <v>0</v>
      </c>
      <c r="ED34" s="139"/>
      <c r="EE34" s="213">
        <v>0</v>
      </c>
      <c r="EF34" s="213">
        <v>0</v>
      </c>
      <c r="EG34" s="213">
        <v>0</v>
      </c>
      <c r="EH34" s="213">
        <v>0</v>
      </c>
      <c r="EI34" s="213">
        <v>0</v>
      </c>
      <c r="EJ34" s="213">
        <v>0</v>
      </c>
      <c r="EK34" s="213">
        <v>0</v>
      </c>
      <c r="EL34" s="213">
        <v>0</v>
      </c>
      <c r="EM34" s="213">
        <v>0</v>
      </c>
      <c r="EN34" s="213">
        <v>0</v>
      </c>
      <c r="EO34" s="213">
        <v>0</v>
      </c>
      <c r="EP34" s="213">
        <v>0</v>
      </c>
      <c r="EQ34" s="213">
        <v>0</v>
      </c>
      <c r="ER34" s="213">
        <v>0</v>
      </c>
      <c r="ES34" s="213">
        <v>0</v>
      </c>
      <c r="ET34" s="213">
        <v>0</v>
      </c>
      <c r="EU34" s="122"/>
      <c r="EV34" s="213">
        <v>0</v>
      </c>
      <c r="EW34" s="213">
        <v>0</v>
      </c>
      <c r="EX34" s="213">
        <v>0</v>
      </c>
      <c r="EY34" s="213">
        <v>0</v>
      </c>
      <c r="EZ34" s="213">
        <v>0</v>
      </c>
      <c r="FA34" s="213">
        <v>0</v>
      </c>
      <c r="FB34" s="213">
        <v>0</v>
      </c>
      <c r="FC34" s="213">
        <v>0</v>
      </c>
      <c r="FD34" s="213">
        <v>0</v>
      </c>
      <c r="FE34" s="213">
        <v>0</v>
      </c>
      <c r="FF34" s="213">
        <v>0</v>
      </c>
      <c r="FG34" s="213">
        <v>0</v>
      </c>
      <c r="FH34" s="213">
        <v>0</v>
      </c>
      <c r="FI34" s="213">
        <v>0</v>
      </c>
      <c r="FJ34" s="213">
        <v>0</v>
      </c>
      <c r="FK34" s="213">
        <v>0</v>
      </c>
      <c r="FL34" s="122"/>
      <c r="FM34" s="213">
        <v>0</v>
      </c>
      <c r="FN34" s="213">
        <v>0</v>
      </c>
      <c r="FO34" s="213">
        <v>0</v>
      </c>
      <c r="FP34" s="213">
        <v>0</v>
      </c>
      <c r="FQ34" s="213">
        <v>0</v>
      </c>
      <c r="FR34" s="213">
        <v>0</v>
      </c>
      <c r="FS34" s="213">
        <v>0</v>
      </c>
      <c r="FT34" s="213">
        <v>0</v>
      </c>
      <c r="FU34" s="213">
        <v>0</v>
      </c>
      <c r="FV34" s="213">
        <v>0</v>
      </c>
      <c r="FW34" s="213">
        <v>0</v>
      </c>
      <c r="FX34" s="213">
        <v>0</v>
      </c>
      <c r="FY34" s="213">
        <v>0</v>
      </c>
      <c r="FZ34" s="213">
        <v>0</v>
      </c>
      <c r="GA34" s="213">
        <v>0</v>
      </c>
      <c r="GB34" s="213">
        <v>0</v>
      </c>
      <c r="GC34" s="140"/>
      <c r="GD34" s="115"/>
      <c r="GE34" s="155"/>
      <c r="GF34" s="156"/>
      <c r="GG34" s="157"/>
      <c r="GH34" s="144"/>
      <c r="GI34" s="115"/>
      <c r="GJ34" s="155"/>
      <c r="GK34" s="156"/>
      <c r="GL34" s="157"/>
      <c r="GM34" s="145"/>
      <c r="GO34" s="146"/>
      <c r="GP34" s="146"/>
    </row>
    <row r="35" spans="1:198" ht="18" customHeight="1" outlineLevel="1">
      <c r="A35" s="127"/>
      <c r="B35" s="277"/>
      <c r="C35" s="207" t="s">
        <v>188</v>
      </c>
      <c r="E35" s="208"/>
      <c r="F35" s="123"/>
      <c r="G35" s="208"/>
      <c r="H35" s="123"/>
      <c r="I35" s="208"/>
      <c r="J35" s="123"/>
      <c r="K35" s="208"/>
      <c r="L35" s="115"/>
      <c r="M35" s="209" t="s">
        <v>67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  <c r="AB35" s="189">
        <v>0</v>
      </c>
      <c r="AC35" s="189">
        <v>0</v>
      </c>
      <c r="AD35" s="189">
        <v>0</v>
      </c>
      <c r="AE35" s="189">
        <v>0</v>
      </c>
      <c r="AF35" s="189">
        <v>0</v>
      </c>
      <c r="AG35" s="189">
        <v>0</v>
      </c>
      <c r="AH35" s="189">
        <v>0</v>
      </c>
      <c r="AI35" s="189">
        <v>0</v>
      </c>
      <c r="AJ35" s="189">
        <v>0</v>
      </c>
      <c r="AK35" s="189">
        <v>0</v>
      </c>
      <c r="AL35" s="150">
        <v>0</v>
      </c>
      <c r="AM35" s="188">
        <v>0</v>
      </c>
      <c r="AN35" s="151">
        <v>0</v>
      </c>
      <c r="AO35" s="133"/>
      <c r="AP35" s="148">
        <v>0</v>
      </c>
      <c r="AQ35" s="148">
        <v>0</v>
      </c>
      <c r="AR35" s="150">
        <v>0</v>
      </c>
      <c r="AS35" s="150">
        <v>0</v>
      </c>
      <c r="AT35" s="150">
        <v>0</v>
      </c>
      <c r="AU35" s="150">
        <v>0</v>
      </c>
      <c r="AV35" s="150">
        <v>0</v>
      </c>
      <c r="AW35" s="150">
        <v>0</v>
      </c>
      <c r="AX35" s="150">
        <v>0</v>
      </c>
      <c r="AY35" s="150">
        <v>0</v>
      </c>
      <c r="AZ35" s="150">
        <v>0</v>
      </c>
      <c r="BA35" s="150">
        <v>0</v>
      </c>
      <c r="BB35" s="150">
        <v>0</v>
      </c>
      <c r="BC35" s="150">
        <v>0</v>
      </c>
      <c r="BD35" s="196">
        <v>0</v>
      </c>
      <c r="BE35" s="196">
        <v>0</v>
      </c>
      <c r="BF35" s="196">
        <v>0</v>
      </c>
      <c r="BG35" s="196">
        <v>0</v>
      </c>
      <c r="BH35" s="196">
        <v>0</v>
      </c>
      <c r="BI35" s="196">
        <v>0</v>
      </c>
      <c r="BJ35" s="196">
        <v>0</v>
      </c>
      <c r="BK35" s="196">
        <v>0</v>
      </c>
      <c r="BL35" s="196">
        <v>0</v>
      </c>
      <c r="BM35" s="196">
        <v>0</v>
      </c>
      <c r="BN35" s="196">
        <v>0</v>
      </c>
      <c r="BO35" s="197">
        <v>0</v>
      </c>
      <c r="BP35" s="197">
        <v>0</v>
      </c>
      <c r="BQ35" s="158">
        <v>0</v>
      </c>
      <c r="BR35" s="151">
        <v>0</v>
      </c>
      <c r="BS35" s="135"/>
      <c r="BT35" s="148">
        <v>0</v>
      </c>
      <c r="BU35" s="148">
        <v>0</v>
      </c>
      <c r="BV35" s="150">
        <v>0</v>
      </c>
      <c r="BW35" s="150">
        <v>0</v>
      </c>
      <c r="BX35" s="150">
        <v>0</v>
      </c>
      <c r="BY35" s="150">
        <v>0</v>
      </c>
      <c r="BZ35" s="150">
        <v>0</v>
      </c>
      <c r="CA35" s="150">
        <v>0</v>
      </c>
      <c r="CB35" s="150">
        <v>0</v>
      </c>
      <c r="CC35" s="150">
        <v>0</v>
      </c>
      <c r="CD35" s="150">
        <v>0</v>
      </c>
      <c r="CE35" s="150">
        <v>0</v>
      </c>
      <c r="CF35" s="150">
        <v>0</v>
      </c>
      <c r="CG35" s="189">
        <v>0</v>
      </c>
      <c r="CH35" s="210">
        <v>0</v>
      </c>
      <c r="CI35" s="210">
        <v>0</v>
      </c>
      <c r="CJ35" s="211">
        <v>0</v>
      </c>
      <c r="CK35" s="211">
        <v>0</v>
      </c>
      <c r="CL35" s="211">
        <v>0</v>
      </c>
      <c r="CM35" s="211">
        <v>0</v>
      </c>
      <c r="CN35" s="211">
        <v>0</v>
      </c>
      <c r="CO35" s="211">
        <v>0</v>
      </c>
      <c r="CP35" s="211">
        <v>0</v>
      </c>
      <c r="CQ35" s="211">
        <v>0</v>
      </c>
      <c r="CR35" s="211">
        <v>0</v>
      </c>
      <c r="CS35" s="211">
        <v>0</v>
      </c>
      <c r="CT35" s="212">
        <v>0</v>
      </c>
      <c r="CU35" s="158">
        <v>0</v>
      </c>
      <c r="CV35" s="151">
        <v>0</v>
      </c>
      <c r="CW35" s="137"/>
      <c r="CX35" s="213">
        <v>0</v>
      </c>
      <c r="CY35" s="213">
        <v>0</v>
      </c>
      <c r="CZ35" s="213">
        <v>0</v>
      </c>
      <c r="DA35" s="213">
        <v>0</v>
      </c>
      <c r="DB35" s="213">
        <v>0</v>
      </c>
      <c r="DC35" s="213">
        <v>0</v>
      </c>
      <c r="DD35" s="213">
        <v>0</v>
      </c>
      <c r="DE35" s="213">
        <v>0</v>
      </c>
      <c r="DF35" s="213">
        <v>0</v>
      </c>
      <c r="DG35" s="213">
        <v>0</v>
      </c>
      <c r="DH35" s="213">
        <v>0</v>
      </c>
      <c r="DI35" s="213">
        <v>0</v>
      </c>
      <c r="DJ35" s="213">
        <v>0</v>
      </c>
      <c r="DK35" s="213">
        <v>0</v>
      </c>
      <c r="DL35" s="122"/>
      <c r="DM35" s="213">
        <v>0</v>
      </c>
      <c r="DN35" s="213">
        <v>0</v>
      </c>
      <c r="DO35" s="213">
        <v>0</v>
      </c>
      <c r="DP35" s="213">
        <v>0</v>
      </c>
      <c r="DQ35" s="213">
        <v>0</v>
      </c>
      <c r="DR35" s="213">
        <v>0</v>
      </c>
      <c r="DS35" s="213">
        <v>0</v>
      </c>
      <c r="DT35" s="213">
        <v>0</v>
      </c>
      <c r="DU35" s="213">
        <v>0</v>
      </c>
      <c r="DV35" s="213">
        <v>0</v>
      </c>
      <c r="DW35" s="213">
        <v>0</v>
      </c>
      <c r="DX35" s="213">
        <v>0</v>
      </c>
      <c r="DY35" s="213">
        <v>0</v>
      </c>
      <c r="DZ35" s="213">
        <v>0</v>
      </c>
      <c r="EA35" s="122"/>
      <c r="EB35" s="213">
        <v>0</v>
      </c>
      <c r="EC35" s="213">
        <v>0</v>
      </c>
      <c r="ED35" s="139"/>
      <c r="EE35" s="213">
        <v>0</v>
      </c>
      <c r="EF35" s="213">
        <v>0</v>
      </c>
      <c r="EG35" s="213">
        <v>0</v>
      </c>
      <c r="EH35" s="213">
        <v>0</v>
      </c>
      <c r="EI35" s="213">
        <v>0</v>
      </c>
      <c r="EJ35" s="213">
        <v>0</v>
      </c>
      <c r="EK35" s="213">
        <v>0</v>
      </c>
      <c r="EL35" s="213">
        <v>0</v>
      </c>
      <c r="EM35" s="213">
        <v>0</v>
      </c>
      <c r="EN35" s="213">
        <v>0</v>
      </c>
      <c r="EO35" s="213">
        <v>0</v>
      </c>
      <c r="EP35" s="213">
        <v>0</v>
      </c>
      <c r="EQ35" s="213">
        <v>0</v>
      </c>
      <c r="ER35" s="213">
        <v>0</v>
      </c>
      <c r="ES35" s="213">
        <v>0</v>
      </c>
      <c r="ET35" s="213">
        <v>0</v>
      </c>
      <c r="EU35" s="122"/>
      <c r="EV35" s="213">
        <v>0</v>
      </c>
      <c r="EW35" s="213">
        <v>0</v>
      </c>
      <c r="EX35" s="213">
        <v>0</v>
      </c>
      <c r="EY35" s="213">
        <v>0</v>
      </c>
      <c r="EZ35" s="213">
        <v>0</v>
      </c>
      <c r="FA35" s="213">
        <v>0</v>
      </c>
      <c r="FB35" s="213">
        <v>0</v>
      </c>
      <c r="FC35" s="213">
        <v>0</v>
      </c>
      <c r="FD35" s="213">
        <v>0</v>
      </c>
      <c r="FE35" s="213">
        <v>0</v>
      </c>
      <c r="FF35" s="213">
        <v>0</v>
      </c>
      <c r="FG35" s="213">
        <v>0</v>
      </c>
      <c r="FH35" s="213">
        <v>0</v>
      </c>
      <c r="FI35" s="213">
        <v>0</v>
      </c>
      <c r="FJ35" s="213">
        <v>0</v>
      </c>
      <c r="FK35" s="213">
        <v>0</v>
      </c>
      <c r="FL35" s="122"/>
      <c r="FM35" s="213">
        <v>0</v>
      </c>
      <c r="FN35" s="213">
        <v>0</v>
      </c>
      <c r="FO35" s="213">
        <v>0</v>
      </c>
      <c r="FP35" s="213">
        <v>0</v>
      </c>
      <c r="FQ35" s="213">
        <v>0</v>
      </c>
      <c r="FR35" s="213">
        <v>0</v>
      </c>
      <c r="FS35" s="213">
        <v>0</v>
      </c>
      <c r="FT35" s="213">
        <v>0</v>
      </c>
      <c r="FU35" s="213">
        <v>0</v>
      </c>
      <c r="FV35" s="213">
        <v>0</v>
      </c>
      <c r="FW35" s="213">
        <v>0</v>
      </c>
      <c r="FX35" s="213">
        <v>0</v>
      </c>
      <c r="FY35" s="213">
        <v>0</v>
      </c>
      <c r="FZ35" s="213">
        <v>0</v>
      </c>
      <c r="GA35" s="213">
        <v>0</v>
      </c>
      <c r="GB35" s="213">
        <v>0</v>
      </c>
      <c r="GC35" s="140"/>
      <c r="GD35" s="115"/>
      <c r="GE35" s="155"/>
      <c r="GF35" s="156"/>
      <c r="GG35" s="157"/>
      <c r="GH35" s="144"/>
      <c r="GI35" s="115"/>
      <c r="GJ35" s="155"/>
      <c r="GK35" s="156"/>
      <c r="GL35" s="157"/>
      <c r="GM35" s="145"/>
      <c r="GO35" s="146"/>
      <c r="GP35" s="146"/>
    </row>
    <row r="36" spans="1:198" ht="18" customHeight="1" outlineLevel="1">
      <c r="A36" s="127"/>
      <c r="B36" s="277"/>
      <c r="C36" s="207" t="s">
        <v>189</v>
      </c>
      <c r="E36" s="208">
        <v>0</v>
      </c>
      <c r="F36" s="123"/>
      <c r="G36" s="208">
        <v>0</v>
      </c>
      <c r="H36" s="123"/>
      <c r="I36" s="208">
        <v>0.25156024363855078</v>
      </c>
      <c r="J36" s="123"/>
      <c r="K36" s="208">
        <v>0.35387302127659537</v>
      </c>
      <c r="L36" s="115"/>
      <c r="M36" s="209" t="s">
        <v>67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323</v>
      </c>
      <c r="AA36" s="189">
        <v>0</v>
      </c>
      <c r="AB36" s="189">
        <v>0</v>
      </c>
      <c r="AC36" s="189">
        <v>0</v>
      </c>
      <c r="AD36" s="189">
        <v>0</v>
      </c>
      <c r="AE36" s="189">
        <v>0</v>
      </c>
      <c r="AF36" s="189">
        <v>0</v>
      </c>
      <c r="AG36" s="189">
        <v>0</v>
      </c>
      <c r="AH36" s="189">
        <v>0</v>
      </c>
      <c r="AI36" s="189">
        <v>0</v>
      </c>
      <c r="AJ36" s="189">
        <v>0</v>
      </c>
      <c r="AK36" s="189">
        <v>0</v>
      </c>
      <c r="AL36" s="150">
        <v>0</v>
      </c>
      <c r="AM36" s="188">
        <v>0</v>
      </c>
      <c r="AN36" s="151">
        <v>323</v>
      </c>
      <c r="AO36" s="133"/>
      <c r="AP36" s="148">
        <v>0</v>
      </c>
      <c r="AQ36" s="148">
        <v>1.0606541400764459E-2</v>
      </c>
      <c r="AR36" s="150">
        <v>0</v>
      </c>
      <c r="AS36" s="150">
        <v>0</v>
      </c>
      <c r="AT36" s="150">
        <v>0</v>
      </c>
      <c r="AU36" s="150">
        <v>0</v>
      </c>
      <c r="AV36" s="150">
        <v>0</v>
      </c>
      <c r="AW36" s="150">
        <v>0</v>
      </c>
      <c r="AX36" s="150">
        <v>0</v>
      </c>
      <c r="AY36" s="150">
        <v>0</v>
      </c>
      <c r="AZ36" s="150">
        <v>0</v>
      </c>
      <c r="BA36" s="150">
        <v>0</v>
      </c>
      <c r="BB36" s="150">
        <v>0</v>
      </c>
      <c r="BC36" s="150">
        <v>0</v>
      </c>
      <c r="BD36" s="196">
        <v>62776.858800000344</v>
      </c>
      <c r="BE36" s="196">
        <v>0</v>
      </c>
      <c r="BF36" s="196">
        <v>0</v>
      </c>
      <c r="BG36" s="196">
        <v>0</v>
      </c>
      <c r="BH36" s="196">
        <v>0</v>
      </c>
      <c r="BI36" s="196">
        <v>0</v>
      </c>
      <c r="BJ36" s="196">
        <v>0</v>
      </c>
      <c r="BK36" s="196">
        <v>0</v>
      </c>
      <c r="BL36" s="196">
        <v>0</v>
      </c>
      <c r="BM36" s="196">
        <v>0</v>
      </c>
      <c r="BN36" s="196">
        <v>0</v>
      </c>
      <c r="BO36" s="197">
        <v>0</v>
      </c>
      <c r="BP36" s="197">
        <v>0</v>
      </c>
      <c r="BQ36" s="158">
        <v>0</v>
      </c>
      <c r="BR36" s="151">
        <v>62776.858800000344</v>
      </c>
      <c r="BS36" s="135"/>
      <c r="BT36" s="148">
        <v>0</v>
      </c>
      <c r="BU36" s="148">
        <v>1.1940874818998838E-2</v>
      </c>
      <c r="BV36" s="150">
        <v>0</v>
      </c>
      <c r="BW36" s="150">
        <v>0</v>
      </c>
      <c r="BX36" s="150">
        <v>0</v>
      </c>
      <c r="BY36" s="150">
        <v>0</v>
      </c>
      <c r="BZ36" s="150">
        <v>0</v>
      </c>
      <c r="CA36" s="150">
        <v>0</v>
      </c>
      <c r="CB36" s="150">
        <v>0</v>
      </c>
      <c r="CC36" s="150">
        <v>0</v>
      </c>
      <c r="CD36" s="150">
        <v>0</v>
      </c>
      <c r="CE36" s="150">
        <v>0</v>
      </c>
      <c r="CF36" s="150">
        <v>0</v>
      </c>
      <c r="CG36" s="189">
        <v>0</v>
      </c>
      <c r="CH36" s="210">
        <v>62776.858800000344</v>
      </c>
      <c r="CI36" s="210">
        <v>0</v>
      </c>
      <c r="CJ36" s="211">
        <v>0</v>
      </c>
      <c r="CK36" s="211">
        <v>0</v>
      </c>
      <c r="CL36" s="211">
        <v>0</v>
      </c>
      <c r="CM36" s="211">
        <v>0</v>
      </c>
      <c r="CN36" s="211">
        <v>0</v>
      </c>
      <c r="CO36" s="211">
        <v>0</v>
      </c>
      <c r="CP36" s="211">
        <v>0</v>
      </c>
      <c r="CQ36" s="211">
        <v>0</v>
      </c>
      <c r="CR36" s="211">
        <v>0</v>
      </c>
      <c r="CS36" s="211">
        <v>0</v>
      </c>
      <c r="CT36" s="212">
        <v>0</v>
      </c>
      <c r="CU36" s="158">
        <v>0</v>
      </c>
      <c r="CV36" s="151">
        <v>62776.858800000344</v>
      </c>
      <c r="CW36" s="137"/>
      <c r="CX36" s="213">
        <v>5625</v>
      </c>
      <c r="CY36" s="213">
        <v>0</v>
      </c>
      <c r="CZ36" s="213">
        <v>0</v>
      </c>
      <c r="DA36" s="213">
        <v>0</v>
      </c>
      <c r="DB36" s="213">
        <v>0</v>
      </c>
      <c r="DC36" s="213">
        <v>0</v>
      </c>
      <c r="DD36" s="213">
        <v>0</v>
      </c>
      <c r="DE36" s="213">
        <v>0</v>
      </c>
      <c r="DF36" s="213">
        <v>0</v>
      </c>
      <c r="DG36" s="213">
        <v>0</v>
      </c>
      <c r="DH36" s="213">
        <v>0</v>
      </c>
      <c r="DI36" s="213">
        <v>0</v>
      </c>
      <c r="DJ36" s="213">
        <v>0</v>
      </c>
      <c r="DK36" s="213">
        <v>0</v>
      </c>
      <c r="DL36" s="122"/>
      <c r="DM36" s="213">
        <v>3000</v>
      </c>
      <c r="DN36" s="213">
        <v>0</v>
      </c>
      <c r="DO36" s="213">
        <v>0</v>
      </c>
      <c r="DP36" s="213">
        <v>0</v>
      </c>
      <c r="DQ36" s="213">
        <v>0</v>
      </c>
      <c r="DR36" s="213">
        <v>0</v>
      </c>
      <c r="DS36" s="213">
        <v>0</v>
      </c>
      <c r="DT36" s="213">
        <v>0</v>
      </c>
      <c r="DU36" s="213">
        <v>0</v>
      </c>
      <c r="DV36" s="213">
        <v>0</v>
      </c>
      <c r="DW36" s="213">
        <v>0</v>
      </c>
      <c r="DX36" s="213">
        <v>0</v>
      </c>
      <c r="DY36" s="213">
        <v>0</v>
      </c>
      <c r="DZ36" s="213">
        <v>0</v>
      </c>
      <c r="EA36" s="122"/>
      <c r="EB36" s="213">
        <v>8625</v>
      </c>
      <c r="EC36" s="213">
        <v>0</v>
      </c>
      <c r="ED36" s="139"/>
      <c r="EE36" s="213">
        <v>14375</v>
      </c>
      <c r="EF36" s="213">
        <v>0</v>
      </c>
      <c r="EG36" s="213">
        <v>0</v>
      </c>
      <c r="EH36" s="213">
        <v>0</v>
      </c>
      <c r="EI36" s="213">
        <v>0</v>
      </c>
      <c r="EJ36" s="213">
        <v>0</v>
      </c>
      <c r="EK36" s="213">
        <v>0</v>
      </c>
      <c r="EL36" s="213">
        <v>0</v>
      </c>
      <c r="EM36" s="213">
        <v>0</v>
      </c>
      <c r="EN36" s="213">
        <v>0</v>
      </c>
      <c r="EO36" s="213">
        <v>0</v>
      </c>
      <c r="EP36" s="213">
        <v>0</v>
      </c>
      <c r="EQ36" s="213">
        <v>0</v>
      </c>
      <c r="ER36" s="213">
        <v>3969.67</v>
      </c>
      <c r="ES36" s="213">
        <v>0</v>
      </c>
      <c r="ET36" s="213">
        <v>3969.67</v>
      </c>
      <c r="EU36" s="122"/>
      <c r="EV36" s="213">
        <v>15000</v>
      </c>
      <c r="EW36" s="213">
        <v>0</v>
      </c>
      <c r="EX36" s="213">
        <v>0</v>
      </c>
      <c r="EY36" s="213">
        <v>0</v>
      </c>
      <c r="EZ36" s="213">
        <v>0</v>
      </c>
      <c r="FA36" s="213">
        <v>0</v>
      </c>
      <c r="FB36" s="213">
        <v>0</v>
      </c>
      <c r="FC36" s="213">
        <v>0</v>
      </c>
      <c r="FD36" s="213">
        <v>0</v>
      </c>
      <c r="FE36" s="213">
        <v>0</v>
      </c>
      <c r="FF36" s="213">
        <v>0</v>
      </c>
      <c r="FG36" s="213">
        <v>0</v>
      </c>
      <c r="FH36" s="213">
        <v>0</v>
      </c>
      <c r="FI36" s="213">
        <v>6425.35</v>
      </c>
      <c r="FJ36" s="213">
        <v>0</v>
      </c>
      <c r="FK36" s="213">
        <v>6425.35</v>
      </c>
      <c r="FL36" s="122"/>
      <c r="FM36" s="213">
        <v>29375</v>
      </c>
      <c r="FN36" s="213">
        <v>0</v>
      </c>
      <c r="FO36" s="213">
        <v>0</v>
      </c>
      <c r="FP36" s="213">
        <v>0</v>
      </c>
      <c r="FQ36" s="213">
        <v>0</v>
      </c>
      <c r="FR36" s="213">
        <v>0</v>
      </c>
      <c r="FS36" s="213">
        <v>0</v>
      </c>
      <c r="FT36" s="213">
        <v>0</v>
      </c>
      <c r="FU36" s="213">
        <v>0</v>
      </c>
      <c r="FV36" s="213">
        <v>0</v>
      </c>
      <c r="FW36" s="213">
        <v>0</v>
      </c>
      <c r="FX36" s="213">
        <v>0</v>
      </c>
      <c r="FY36" s="213">
        <v>0</v>
      </c>
      <c r="FZ36" s="213">
        <v>10395.02</v>
      </c>
      <c r="GA36" s="213">
        <v>0</v>
      </c>
      <c r="GB36" s="213">
        <v>10395.02</v>
      </c>
      <c r="GC36" s="140"/>
      <c r="GD36" s="115"/>
      <c r="GE36" s="155"/>
      <c r="GF36" s="156"/>
      <c r="GG36" s="157"/>
      <c r="GH36" s="144"/>
      <c r="GI36" s="115"/>
      <c r="GJ36" s="155"/>
      <c r="GK36" s="156"/>
      <c r="GL36" s="157"/>
      <c r="GM36" s="145"/>
      <c r="GO36" s="146"/>
      <c r="GP36" s="146"/>
    </row>
    <row r="37" spans="1:198" ht="18" customHeight="1" outlineLevel="1">
      <c r="A37" s="127"/>
      <c r="B37" s="277"/>
      <c r="C37" s="207" t="s">
        <v>190</v>
      </c>
      <c r="E37" s="208"/>
      <c r="F37" s="123"/>
      <c r="G37" s="208"/>
      <c r="H37" s="123"/>
      <c r="I37" s="208"/>
      <c r="J37" s="123"/>
      <c r="K37" s="208"/>
      <c r="L37" s="115"/>
      <c r="M37" s="209" t="s">
        <v>67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89">
        <v>0</v>
      </c>
      <c r="U37" s="189">
        <v>0</v>
      </c>
      <c r="V37" s="189">
        <v>0</v>
      </c>
      <c r="W37" s="189">
        <v>0</v>
      </c>
      <c r="X37" s="189">
        <v>0</v>
      </c>
      <c r="Y37" s="189">
        <v>0</v>
      </c>
      <c r="Z37" s="189">
        <v>0</v>
      </c>
      <c r="AA37" s="189">
        <v>0</v>
      </c>
      <c r="AB37" s="189">
        <v>0</v>
      </c>
      <c r="AC37" s="189">
        <v>0</v>
      </c>
      <c r="AD37" s="189">
        <v>0</v>
      </c>
      <c r="AE37" s="189">
        <v>0</v>
      </c>
      <c r="AF37" s="189">
        <v>0</v>
      </c>
      <c r="AG37" s="189">
        <v>0</v>
      </c>
      <c r="AH37" s="189">
        <v>0</v>
      </c>
      <c r="AI37" s="189">
        <v>0</v>
      </c>
      <c r="AJ37" s="189">
        <v>0</v>
      </c>
      <c r="AK37" s="189">
        <v>0</v>
      </c>
      <c r="AL37" s="150">
        <v>0</v>
      </c>
      <c r="AM37" s="188">
        <v>0</v>
      </c>
      <c r="AN37" s="151">
        <v>0</v>
      </c>
      <c r="AO37" s="133"/>
      <c r="AP37" s="148">
        <v>0</v>
      </c>
      <c r="AQ37" s="148">
        <v>0</v>
      </c>
      <c r="AR37" s="150">
        <v>0</v>
      </c>
      <c r="AS37" s="150">
        <v>0</v>
      </c>
      <c r="AT37" s="150">
        <v>0</v>
      </c>
      <c r="AU37" s="150">
        <v>0</v>
      </c>
      <c r="AV37" s="150">
        <v>0</v>
      </c>
      <c r="AW37" s="150">
        <v>0</v>
      </c>
      <c r="AX37" s="150">
        <v>0</v>
      </c>
      <c r="AY37" s="150">
        <v>0</v>
      </c>
      <c r="AZ37" s="150">
        <v>0</v>
      </c>
      <c r="BA37" s="150">
        <v>0</v>
      </c>
      <c r="BB37" s="150">
        <v>0</v>
      </c>
      <c r="BC37" s="150">
        <v>0</v>
      </c>
      <c r="BD37" s="196">
        <v>0</v>
      </c>
      <c r="BE37" s="196">
        <v>0</v>
      </c>
      <c r="BF37" s="196">
        <v>0</v>
      </c>
      <c r="BG37" s="196">
        <v>0</v>
      </c>
      <c r="BH37" s="196">
        <v>0</v>
      </c>
      <c r="BI37" s="196">
        <v>0</v>
      </c>
      <c r="BJ37" s="196">
        <v>0</v>
      </c>
      <c r="BK37" s="196">
        <v>0</v>
      </c>
      <c r="BL37" s="196">
        <v>0</v>
      </c>
      <c r="BM37" s="196">
        <v>0</v>
      </c>
      <c r="BN37" s="196">
        <v>0</v>
      </c>
      <c r="BO37" s="197">
        <v>0</v>
      </c>
      <c r="BP37" s="197">
        <v>0</v>
      </c>
      <c r="BQ37" s="158">
        <v>0</v>
      </c>
      <c r="BR37" s="151">
        <v>0</v>
      </c>
      <c r="BS37" s="135"/>
      <c r="BT37" s="148">
        <v>0</v>
      </c>
      <c r="BU37" s="148">
        <v>0</v>
      </c>
      <c r="BV37" s="150">
        <v>0</v>
      </c>
      <c r="BW37" s="150">
        <v>0</v>
      </c>
      <c r="BX37" s="150">
        <v>0</v>
      </c>
      <c r="BY37" s="150">
        <v>0</v>
      </c>
      <c r="BZ37" s="150">
        <v>0</v>
      </c>
      <c r="CA37" s="150">
        <v>0</v>
      </c>
      <c r="CB37" s="150">
        <v>0</v>
      </c>
      <c r="CC37" s="150">
        <v>0</v>
      </c>
      <c r="CD37" s="150">
        <v>0</v>
      </c>
      <c r="CE37" s="150">
        <v>0</v>
      </c>
      <c r="CF37" s="150">
        <v>0</v>
      </c>
      <c r="CG37" s="189">
        <v>0</v>
      </c>
      <c r="CH37" s="210">
        <v>0</v>
      </c>
      <c r="CI37" s="210">
        <v>0</v>
      </c>
      <c r="CJ37" s="211">
        <v>0</v>
      </c>
      <c r="CK37" s="211">
        <v>0</v>
      </c>
      <c r="CL37" s="211">
        <v>0</v>
      </c>
      <c r="CM37" s="211">
        <v>0</v>
      </c>
      <c r="CN37" s="211">
        <v>0</v>
      </c>
      <c r="CO37" s="211">
        <v>0</v>
      </c>
      <c r="CP37" s="211">
        <v>0</v>
      </c>
      <c r="CQ37" s="211">
        <v>0</v>
      </c>
      <c r="CR37" s="211">
        <v>0</v>
      </c>
      <c r="CS37" s="211">
        <v>0</v>
      </c>
      <c r="CT37" s="212">
        <v>0</v>
      </c>
      <c r="CU37" s="158">
        <v>0</v>
      </c>
      <c r="CV37" s="151">
        <v>0</v>
      </c>
      <c r="CW37" s="137"/>
      <c r="CX37" s="213">
        <v>0</v>
      </c>
      <c r="CY37" s="213">
        <v>0</v>
      </c>
      <c r="CZ37" s="213">
        <v>0</v>
      </c>
      <c r="DA37" s="213">
        <v>0</v>
      </c>
      <c r="DB37" s="213">
        <v>0</v>
      </c>
      <c r="DC37" s="213">
        <v>0</v>
      </c>
      <c r="DD37" s="213">
        <v>0</v>
      </c>
      <c r="DE37" s="213">
        <v>0</v>
      </c>
      <c r="DF37" s="213">
        <v>0</v>
      </c>
      <c r="DG37" s="213">
        <v>0</v>
      </c>
      <c r="DH37" s="213">
        <v>0</v>
      </c>
      <c r="DI37" s="213">
        <v>0</v>
      </c>
      <c r="DJ37" s="213">
        <v>0</v>
      </c>
      <c r="DK37" s="213">
        <v>0</v>
      </c>
      <c r="DL37" s="122"/>
      <c r="DM37" s="213">
        <v>0</v>
      </c>
      <c r="DN37" s="213">
        <v>0</v>
      </c>
      <c r="DO37" s="213">
        <v>0</v>
      </c>
      <c r="DP37" s="213">
        <v>0</v>
      </c>
      <c r="DQ37" s="213">
        <v>0</v>
      </c>
      <c r="DR37" s="213">
        <v>0</v>
      </c>
      <c r="DS37" s="213">
        <v>0</v>
      </c>
      <c r="DT37" s="213">
        <v>0</v>
      </c>
      <c r="DU37" s="213">
        <v>0</v>
      </c>
      <c r="DV37" s="213">
        <v>0</v>
      </c>
      <c r="DW37" s="213">
        <v>0</v>
      </c>
      <c r="DX37" s="213">
        <v>0</v>
      </c>
      <c r="DY37" s="213">
        <v>0</v>
      </c>
      <c r="DZ37" s="213">
        <v>0</v>
      </c>
      <c r="EA37" s="122"/>
      <c r="EB37" s="213">
        <v>0</v>
      </c>
      <c r="EC37" s="213">
        <v>0</v>
      </c>
      <c r="ED37" s="139"/>
      <c r="EE37" s="213">
        <v>0</v>
      </c>
      <c r="EF37" s="213">
        <v>0</v>
      </c>
      <c r="EG37" s="213">
        <v>0</v>
      </c>
      <c r="EH37" s="213">
        <v>0</v>
      </c>
      <c r="EI37" s="213">
        <v>0</v>
      </c>
      <c r="EJ37" s="213">
        <v>0</v>
      </c>
      <c r="EK37" s="213">
        <v>0</v>
      </c>
      <c r="EL37" s="213">
        <v>0</v>
      </c>
      <c r="EM37" s="213">
        <v>0</v>
      </c>
      <c r="EN37" s="213">
        <v>0</v>
      </c>
      <c r="EO37" s="213">
        <v>0</v>
      </c>
      <c r="EP37" s="213">
        <v>0</v>
      </c>
      <c r="EQ37" s="213">
        <v>0</v>
      </c>
      <c r="ER37" s="213">
        <v>0</v>
      </c>
      <c r="ES37" s="213">
        <v>0</v>
      </c>
      <c r="ET37" s="213">
        <v>0</v>
      </c>
      <c r="EU37" s="122"/>
      <c r="EV37" s="213">
        <v>0</v>
      </c>
      <c r="EW37" s="213">
        <v>0</v>
      </c>
      <c r="EX37" s="213">
        <v>0</v>
      </c>
      <c r="EY37" s="213">
        <v>0</v>
      </c>
      <c r="EZ37" s="213">
        <v>0</v>
      </c>
      <c r="FA37" s="213">
        <v>0</v>
      </c>
      <c r="FB37" s="213">
        <v>0</v>
      </c>
      <c r="FC37" s="213">
        <v>0</v>
      </c>
      <c r="FD37" s="213">
        <v>0</v>
      </c>
      <c r="FE37" s="213">
        <v>0</v>
      </c>
      <c r="FF37" s="213">
        <v>0</v>
      </c>
      <c r="FG37" s="213">
        <v>0</v>
      </c>
      <c r="FH37" s="213">
        <v>0</v>
      </c>
      <c r="FI37" s="213">
        <v>0</v>
      </c>
      <c r="FJ37" s="213">
        <v>0</v>
      </c>
      <c r="FK37" s="213">
        <v>0</v>
      </c>
      <c r="FL37" s="122"/>
      <c r="FM37" s="213">
        <v>0</v>
      </c>
      <c r="FN37" s="213">
        <v>0</v>
      </c>
      <c r="FO37" s="213">
        <v>0</v>
      </c>
      <c r="FP37" s="213">
        <v>0</v>
      </c>
      <c r="FQ37" s="213">
        <v>0</v>
      </c>
      <c r="FR37" s="213">
        <v>0</v>
      </c>
      <c r="FS37" s="213">
        <v>0</v>
      </c>
      <c r="FT37" s="213">
        <v>0</v>
      </c>
      <c r="FU37" s="213">
        <v>0</v>
      </c>
      <c r="FV37" s="213">
        <v>0</v>
      </c>
      <c r="FW37" s="213">
        <v>0</v>
      </c>
      <c r="FX37" s="213">
        <v>0</v>
      </c>
      <c r="FY37" s="213">
        <v>0</v>
      </c>
      <c r="FZ37" s="213">
        <v>0</v>
      </c>
      <c r="GA37" s="213">
        <v>0</v>
      </c>
      <c r="GB37" s="213">
        <v>0</v>
      </c>
      <c r="GC37" s="140"/>
      <c r="GD37" s="115"/>
      <c r="GE37" s="155"/>
      <c r="GF37" s="156"/>
      <c r="GG37" s="157"/>
      <c r="GH37" s="144"/>
      <c r="GI37" s="115"/>
      <c r="GJ37" s="155"/>
      <c r="GK37" s="156"/>
      <c r="GL37" s="157"/>
      <c r="GM37" s="145"/>
      <c r="GO37" s="146"/>
      <c r="GP37" s="146"/>
    </row>
    <row r="38" spans="1:198" ht="18" customHeight="1" outlineLevel="1">
      <c r="A38" s="127"/>
      <c r="B38" s="277"/>
      <c r="C38" s="207" t="s">
        <v>191</v>
      </c>
      <c r="E38" s="208"/>
      <c r="F38" s="123"/>
      <c r="G38" s="208"/>
      <c r="H38" s="123"/>
      <c r="I38" s="208"/>
      <c r="J38" s="123"/>
      <c r="K38" s="208"/>
      <c r="L38" s="115"/>
      <c r="M38" s="209" t="s">
        <v>67</v>
      </c>
      <c r="N38" s="150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89">
        <v>0</v>
      </c>
      <c r="U38" s="189">
        <v>0</v>
      </c>
      <c r="V38" s="189">
        <v>0</v>
      </c>
      <c r="W38" s="189">
        <v>0</v>
      </c>
      <c r="X38" s="189">
        <v>0</v>
      </c>
      <c r="Y38" s="189">
        <v>0</v>
      </c>
      <c r="Z38" s="189">
        <v>0</v>
      </c>
      <c r="AA38" s="189">
        <v>0</v>
      </c>
      <c r="AB38" s="189">
        <v>0</v>
      </c>
      <c r="AC38" s="189">
        <v>0</v>
      </c>
      <c r="AD38" s="189">
        <v>0</v>
      </c>
      <c r="AE38" s="189">
        <v>0</v>
      </c>
      <c r="AF38" s="189">
        <v>0</v>
      </c>
      <c r="AG38" s="189">
        <v>0</v>
      </c>
      <c r="AH38" s="189">
        <v>0</v>
      </c>
      <c r="AI38" s="189">
        <v>0</v>
      </c>
      <c r="AJ38" s="189">
        <v>0</v>
      </c>
      <c r="AK38" s="189">
        <v>0</v>
      </c>
      <c r="AL38" s="150">
        <v>0</v>
      </c>
      <c r="AM38" s="188">
        <v>0</v>
      </c>
      <c r="AN38" s="151">
        <v>0</v>
      </c>
      <c r="AO38" s="133"/>
      <c r="AP38" s="148">
        <v>0</v>
      </c>
      <c r="AQ38" s="148">
        <v>0</v>
      </c>
      <c r="AR38" s="150">
        <v>0</v>
      </c>
      <c r="AS38" s="150">
        <v>0</v>
      </c>
      <c r="AT38" s="150">
        <v>0</v>
      </c>
      <c r="AU38" s="150">
        <v>0</v>
      </c>
      <c r="AV38" s="150">
        <v>0</v>
      </c>
      <c r="AW38" s="150">
        <v>0</v>
      </c>
      <c r="AX38" s="150">
        <v>0</v>
      </c>
      <c r="AY38" s="150">
        <v>0</v>
      </c>
      <c r="AZ38" s="150">
        <v>0</v>
      </c>
      <c r="BA38" s="150">
        <v>0</v>
      </c>
      <c r="BB38" s="150">
        <v>0</v>
      </c>
      <c r="BC38" s="150">
        <v>0</v>
      </c>
      <c r="BD38" s="196">
        <v>0</v>
      </c>
      <c r="BE38" s="196">
        <v>0</v>
      </c>
      <c r="BF38" s="196">
        <v>0</v>
      </c>
      <c r="BG38" s="196">
        <v>0</v>
      </c>
      <c r="BH38" s="196">
        <v>0</v>
      </c>
      <c r="BI38" s="196">
        <v>0</v>
      </c>
      <c r="BJ38" s="196">
        <v>0</v>
      </c>
      <c r="BK38" s="196">
        <v>0</v>
      </c>
      <c r="BL38" s="196">
        <v>0</v>
      </c>
      <c r="BM38" s="196">
        <v>0</v>
      </c>
      <c r="BN38" s="196">
        <v>0</v>
      </c>
      <c r="BO38" s="197">
        <v>0</v>
      </c>
      <c r="BP38" s="197">
        <v>0</v>
      </c>
      <c r="BQ38" s="158">
        <v>0</v>
      </c>
      <c r="BR38" s="151">
        <v>0</v>
      </c>
      <c r="BS38" s="135"/>
      <c r="BT38" s="148">
        <v>0</v>
      </c>
      <c r="BU38" s="148">
        <v>0</v>
      </c>
      <c r="BV38" s="150">
        <v>0</v>
      </c>
      <c r="BW38" s="150">
        <v>0</v>
      </c>
      <c r="BX38" s="150">
        <v>0</v>
      </c>
      <c r="BY38" s="150">
        <v>0</v>
      </c>
      <c r="BZ38" s="150">
        <v>0</v>
      </c>
      <c r="CA38" s="150">
        <v>0</v>
      </c>
      <c r="CB38" s="150">
        <v>0</v>
      </c>
      <c r="CC38" s="150">
        <v>0</v>
      </c>
      <c r="CD38" s="150">
        <v>0</v>
      </c>
      <c r="CE38" s="150">
        <v>0</v>
      </c>
      <c r="CF38" s="150">
        <v>0</v>
      </c>
      <c r="CG38" s="189">
        <v>0</v>
      </c>
      <c r="CH38" s="210">
        <v>0</v>
      </c>
      <c r="CI38" s="210">
        <v>0</v>
      </c>
      <c r="CJ38" s="211">
        <v>0</v>
      </c>
      <c r="CK38" s="211">
        <v>0</v>
      </c>
      <c r="CL38" s="211">
        <v>0</v>
      </c>
      <c r="CM38" s="211">
        <v>0</v>
      </c>
      <c r="CN38" s="211">
        <v>0</v>
      </c>
      <c r="CO38" s="211">
        <v>0</v>
      </c>
      <c r="CP38" s="211">
        <v>0</v>
      </c>
      <c r="CQ38" s="211">
        <v>0</v>
      </c>
      <c r="CR38" s="211">
        <v>0</v>
      </c>
      <c r="CS38" s="211">
        <v>0</v>
      </c>
      <c r="CT38" s="212">
        <v>0</v>
      </c>
      <c r="CU38" s="158">
        <v>0</v>
      </c>
      <c r="CV38" s="151">
        <v>0</v>
      </c>
      <c r="CW38" s="137"/>
      <c r="CX38" s="213">
        <v>0</v>
      </c>
      <c r="CY38" s="213">
        <v>0</v>
      </c>
      <c r="CZ38" s="213">
        <v>0</v>
      </c>
      <c r="DA38" s="213">
        <v>0</v>
      </c>
      <c r="DB38" s="213">
        <v>0</v>
      </c>
      <c r="DC38" s="213">
        <v>0</v>
      </c>
      <c r="DD38" s="213">
        <v>0</v>
      </c>
      <c r="DE38" s="213">
        <v>0</v>
      </c>
      <c r="DF38" s="213">
        <v>0</v>
      </c>
      <c r="DG38" s="213">
        <v>0</v>
      </c>
      <c r="DH38" s="213">
        <v>0</v>
      </c>
      <c r="DI38" s="213">
        <v>0</v>
      </c>
      <c r="DJ38" s="213">
        <v>0</v>
      </c>
      <c r="DK38" s="213">
        <v>0</v>
      </c>
      <c r="DL38" s="122"/>
      <c r="DM38" s="213">
        <v>0</v>
      </c>
      <c r="DN38" s="213">
        <v>0</v>
      </c>
      <c r="DO38" s="213">
        <v>0</v>
      </c>
      <c r="DP38" s="213">
        <v>0</v>
      </c>
      <c r="DQ38" s="213">
        <v>0</v>
      </c>
      <c r="DR38" s="213">
        <v>0</v>
      </c>
      <c r="DS38" s="213">
        <v>0</v>
      </c>
      <c r="DT38" s="213">
        <v>0</v>
      </c>
      <c r="DU38" s="213">
        <v>0</v>
      </c>
      <c r="DV38" s="213">
        <v>0</v>
      </c>
      <c r="DW38" s="213">
        <v>0</v>
      </c>
      <c r="DX38" s="213">
        <v>0</v>
      </c>
      <c r="DY38" s="213">
        <v>0</v>
      </c>
      <c r="DZ38" s="213">
        <v>0</v>
      </c>
      <c r="EA38" s="122"/>
      <c r="EB38" s="213">
        <v>0</v>
      </c>
      <c r="EC38" s="213">
        <v>0</v>
      </c>
      <c r="ED38" s="139"/>
      <c r="EE38" s="213">
        <v>0</v>
      </c>
      <c r="EF38" s="213">
        <v>0</v>
      </c>
      <c r="EG38" s="213">
        <v>0</v>
      </c>
      <c r="EH38" s="213">
        <v>0</v>
      </c>
      <c r="EI38" s="213">
        <v>0</v>
      </c>
      <c r="EJ38" s="213">
        <v>0</v>
      </c>
      <c r="EK38" s="213">
        <v>0</v>
      </c>
      <c r="EL38" s="213">
        <v>0</v>
      </c>
      <c r="EM38" s="213">
        <v>0</v>
      </c>
      <c r="EN38" s="213">
        <v>0</v>
      </c>
      <c r="EO38" s="213">
        <v>0</v>
      </c>
      <c r="EP38" s="213">
        <v>0</v>
      </c>
      <c r="EQ38" s="213">
        <v>0</v>
      </c>
      <c r="ER38" s="213">
        <v>0</v>
      </c>
      <c r="ES38" s="213">
        <v>0</v>
      </c>
      <c r="ET38" s="213">
        <v>0</v>
      </c>
      <c r="EU38" s="122"/>
      <c r="EV38" s="213">
        <v>0</v>
      </c>
      <c r="EW38" s="213">
        <v>0</v>
      </c>
      <c r="EX38" s="213">
        <v>0</v>
      </c>
      <c r="EY38" s="213">
        <v>0</v>
      </c>
      <c r="EZ38" s="213">
        <v>0</v>
      </c>
      <c r="FA38" s="213">
        <v>0</v>
      </c>
      <c r="FB38" s="213">
        <v>0</v>
      </c>
      <c r="FC38" s="213">
        <v>0</v>
      </c>
      <c r="FD38" s="213">
        <v>0</v>
      </c>
      <c r="FE38" s="213">
        <v>0</v>
      </c>
      <c r="FF38" s="213">
        <v>0</v>
      </c>
      <c r="FG38" s="213">
        <v>0</v>
      </c>
      <c r="FH38" s="213">
        <v>0</v>
      </c>
      <c r="FI38" s="213">
        <v>0</v>
      </c>
      <c r="FJ38" s="213">
        <v>0</v>
      </c>
      <c r="FK38" s="213">
        <v>0</v>
      </c>
      <c r="FL38" s="122"/>
      <c r="FM38" s="213">
        <v>0</v>
      </c>
      <c r="FN38" s="213">
        <v>0</v>
      </c>
      <c r="FO38" s="213">
        <v>0</v>
      </c>
      <c r="FP38" s="213">
        <v>0</v>
      </c>
      <c r="FQ38" s="213">
        <v>0</v>
      </c>
      <c r="FR38" s="213">
        <v>0</v>
      </c>
      <c r="FS38" s="213">
        <v>0</v>
      </c>
      <c r="FT38" s="213">
        <v>0</v>
      </c>
      <c r="FU38" s="213">
        <v>0</v>
      </c>
      <c r="FV38" s="213">
        <v>0</v>
      </c>
      <c r="FW38" s="213">
        <v>0</v>
      </c>
      <c r="FX38" s="213">
        <v>0</v>
      </c>
      <c r="FY38" s="213">
        <v>0</v>
      </c>
      <c r="FZ38" s="213">
        <v>0</v>
      </c>
      <c r="GA38" s="213">
        <v>0</v>
      </c>
      <c r="GB38" s="213">
        <v>0</v>
      </c>
      <c r="GC38" s="140"/>
      <c r="GD38" s="115"/>
      <c r="GE38" s="155"/>
      <c r="GF38" s="156"/>
      <c r="GG38" s="157"/>
      <c r="GH38" s="144"/>
      <c r="GI38" s="115"/>
      <c r="GJ38" s="155"/>
      <c r="GK38" s="156"/>
      <c r="GL38" s="157"/>
      <c r="GM38" s="145"/>
      <c r="GO38" s="146"/>
      <c r="GP38" s="146"/>
    </row>
    <row r="39" spans="1:198" ht="18" customHeight="1" outlineLevel="1">
      <c r="A39" s="127"/>
      <c r="B39" s="277"/>
      <c r="C39" s="207" t="s">
        <v>192</v>
      </c>
      <c r="E39" s="208"/>
      <c r="F39" s="123"/>
      <c r="G39" s="208"/>
      <c r="H39" s="123"/>
      <c r="I39" s="208"/>
      <c r="J39" s="123"/>
      <c r="K39" s="208"/>
      <c r="L39" s="115"/>
      <c r="M39" s="209" t="s">
        <v>67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89">
        <v>0</v>
      </c>
      <c r="U39" s="189">
        <v>0</v>
      </c>
      <c r="V39" s="189">
        <v>0</v>
      </c>
      <c r="W39" s="189">
        <v>0</v>
      </c>
      <c r="X39" s="189">
        <v>0</v>
      </c>
      <c r="Y39" s="189">
        <v>0</v>
      </c>
      <c r="Z39" s="189">
        <v>0</v>
      </c>
      <c r="AA39" s="189">
        <v>0</v>
      </c>
      <c r="AB39" s="189">
        <v>0</v>
      </c>
      <c r="AC39" s="189">
        <v>0</v>
      </c>
      <c r="AD39" s="189">
        <v>0</v>
      </c>
      <c r="AE39" s="189">
        <v>0</v>
      </c>
      <c r="AF39" s="189">
        <v>0</v>
      </c>
      <c r="AG39" s="189">
        <v>0</v>
      </c>
      <c r="AH39" s="189">
        <v>0</v>
      </c>
      <c r="AI39" s="189">
        <v>0</v>
      </c>
      <c r="AJ39" s="189">
        <v>0</v>
      </c>
      <c r="AK39" s="189">
        <v>0</v>
      </c>
      <c r="AL39" s="150">
        <v>0</v>
      </c>
      <c r="AM39" s="188">
        <v>0</v>
      </c>
      <c r="AN39" s="151">
        <v>0</v>
      </c>
      <c r="AO39" s="133"/>
      <c r="AP39" s="148">
        <v>0</v>
      </c>
      <c r="AQ39" s="148">
        <v>0</v>
      </c>
      <c r="AR39" s="150">
        <v>0</v>
      </c>
      <c r="AS39" s="150">
        <v>0</v>
      </c>
      <c r="AT39" s="150">
        <v>0</v>
      </c>
      <c r="AU39" s="150">
        <v>0</v>
      </c>
      <c r="AV39" s="150">
        <v>0</v>
      </c>
      <c r="AW39" s="150">
        <v>0</v>
      </c>
      <c r="AX39" s="150">
        <v>0</v>
      </c>
      <c r="AY39" s="150">
        <v>0</v>
      </c>
      <c r="AZ39" s="150">
        <v>0</v>
      </c>
      <c r="BA39" s="150">
        <v>0</v>
      </c>
      <c r="BB39" s="150">
        <v>0</v>
      </c>
      <c r="BC39" s="150">
        <v>0</v>
      </c>
      <c r="BD39" s="196">
        <v>0</v>
      </c>
      <c r="BE39" s="196">
        <v>0</v>
      </c>
      <c r="BF39" s="196">
        <v>0</v>
      </c>
      <c r="BG39" s="196">
        <v>0</v>
      </c>
      <c r="BH39" s="196">
        <v>0</v>
      </c>
      <c r="BI39" s="196">
        <v>0</v>
      </c>
      <c r="BJ39" s="196">
        <v>0</v>
      </c>
      <c r="BK39" s="196">
        <v>0</v>
      </c>
      <c r="BL39" s="196">
        <v>0</v>
      </c>
      <c r="BM39" s="196">
        <v>0</v>
      </c>
      <c r="BN39" s="196">
        <v>0</v>
      </c>
      <c r="BO39" s="197">
        <v>0</v>
      </c>
      <c r="BP39" s="197">
        <v>0</v>
      </c>
      <c r="BQ39" s="158">
        <v>0</v>
      </c>
      <c r="BR39" s="151">
        <v>0</v>
      </c>
      <c r="BS39" s="135"/>
      <c r="BT39" s="148">
        <v>0</v>
      </c>
      <c r="BU39" s="148">
        <v>0</v>
      </c>
      <c r="BV39" s="150">
        <v>0</v>
      </c>
      <c r="BW39" s="150">
        <v>0</v>
      </c>
      <c r="BX39" s="150">
        <v>0</v>
      </c>
      <c r="BY39" s="150">
        <v>0</v>
      </c>
      <c r="BZ39" s="150">
        <v>0</v>
      </c>
      <c r="CA39" s="150">
        <v>0</v>
      </c>
      <c r="CB39" s="150">
        <v>0</v>
      </c>
      <c r="CC39" s="150">
        <v>0</v>
      </c>
      <c r="CD39" s="150">
        <v>0</v>
      </c>
      <c r="CE39" s="150">
        <v>0</v>
      </c>
      <c r="CF39" s="150">
        <v>0</v>
      </c>
      <c r="CG39" s="189">
        <v>0</v>
      </c>
      <c r="CH39" s="210">
        <v>0</v>
      </c>
      <c r="CI39" s="210">
        <v>0</v>
      </c>
      <c r="CJ39" s="211">
        <v>0</v>
      </c>
      <c r="CK39" s="211">
        <v>0</v>
      </c>
      <c r="CL39" s="211">
        <v>0</v>
      </c>
      <c r="CM39" s="211">
        <v>0</v>
      </c>
      <c r="CN39" s="211">
        <v>0</v>
      </c>
      <c r="CO39" s="211">
        <v>0</v>
      </c>
      <c r="CP39" s="211">
        <v>0</v>
      </c>
      <c r="CQ39" s="211">
        <v>0</v>
      </c>
      <c r="CR39" s="211">
        <v>0</v>
      </c>
      <c r="CS39" s="211">
        <v>0</v>
      </c>
      <c r="CT39" s="212">
        <v>0</v>
      </c>
      <c r="CU39" s="158">
        <v>0</v>
      </c>
      <c r="CV39" s="151">
        <v>0</v>
      </c>
      <c r="CW39" s="137"/>
      <c r="CX39" s="213">
        <v>0</v>
      </c>
      <c r="CY39" s="213">
        <v>0</v>
      </c>
      <c r="CZ39" s="213">
        <v>0</v>
      </c>
      <c r="DA39" s="213">
        <v>0</v>
      </c>
      <c r="DB39" s="213">
        <v>0</v>
      </c>
      <c r="DC39" s="213">
        <v>0</v>
      </c>
      <c r="DD39" s="213">
        <v>0</v>
      </c>
      <c r="DE39" s="213">
        <v>0</v>
      </c>
      <c r="DF39" s="213">
        <v>0</v>
      </c>
      <c r="DG39" s="213">
        <v>0</v>
      </c>
      <c r="DH39" s="213">
        <v>0</v>
      </c>
      <c r="DI39" s="213">
        <v>0</v>
      </c>
      <c r="DJ39" s="213">
        <v>0</v>
      </c>
      <c r="DK39" s="213">
        <v>0</v>
      </c>
      <c r="DL39" s="122"/>
      <c r="DM39" s="213">
        <v>0</v>
      </c>
      <c r="DN39" s="213">
        <v>0</v>
      </c>
      <c r="DO39" s="213">
        <v>0</v>
      </c>
      <c r="DP39" s="213">
        <v>0</v>
      </c>
      <c r="DQ39" s="213">
        <v>0</v>
      </c>
      <c r="DR39" s="213">
        <v>0</v>
      </c>
      <c r="DS39" s="213">
        <v>0</v>
      </c>
      <c r="DT39" s="213">
        <v>0</v>
      </c>
      <c r="DU39" s="213">
        <v>0</v>
      </c>
      <c r="DV39" s="213">
        <v>0</v>
      </c>
      <c r="DW39" s="213">
        <v>0</v>
      </c>
      <c r="DX39" s="213">
        <v>0</v>
      </c>
      <c r="DY39" s="213">
        <v>0</v>
      </c>
      <c r="DZ39" s="213">
        <v>0</v>
      </c>
      <c r="EA39" s="122"/>
      <c r="EB39" s="213">
        <v>0</v>
      </c>
      <c r="EC39" s="213">
        <v>0</v>
      </c>
      <c r="ED39" s="139"/>
      <c r="EE39" s="213">
        <v>0</v>
      </c>
      <c r="EF39" s="213">
        <v>0</v>
      </c>
      <c r="EG39" s="213">
        <v>0</v>
      </c>
      <c r="EH39" s="213">
        <v>0</v>
      </c>
      <c r="EI39" s="213">
        <v>0</v>
      </c>
      <c r="EJ39" s="213">
        <v>0</v>
      </c>
      <c r="EK39" s="213">
        <v>0</v>
      </c>
      <c r="EL39" s="213">
        <v>0</v>
      </c>
      <c r="EM39" s="213">
        <v>0</v>
      </c>
      <c r="EN39" s="213">
        <v>0</v>
      </c>
      <c r="EO39" s="213">
        <v>0</v>
      </c>
      <c r="EP39" s="213">
        <v>0</v>
      </c>
      <c r="EQ39" s="213">
        <v>0</v>
      </c>
      <c r="ER39" s="213">
        <v>0</v>
      </c>
      <c r="ES39" s="213">
        <v>0</v>
      </c>
      <c r="ET39" s="213">
        <v>0</v>
      </c>
      <c r="EU39" s="122"/>
      <c r="EV39" s="213">
        <v>0</v>
      </c>
      <c r="EW39" s="213">
        <v>0</v>
      </c>
      <c r="EX39" s="213">
        <v>0</v>
      </c>
      <c r="EY39" s="213">
        <v>0</v>
      </c>
      <c r="EZ39" s="213">
        <v>0</v>
      </c>
      <c r="FA39" s="213">
        <v>0</v>
      </c>
      <c r="FB39" s="213">
        <v>0</v>
      </c>
      <c r="FC39" s="213">
        <v>0</v>
      </c>
      <c r="FD39" s="213">
        <v>0</v>
      </c>
      <c r="FE39" s="213">
        <v>0</v>
      </c>
      <c r="FF39" s="213">
        <v>0</v>
      </c>
      <c r="FG39" s="213">
        <v>0</v>
      </c>
      <c r="FH39" s="213">
        <v>0</v>
      </c>
      <c r="FI39" s="213">
        <v>0</v>
      </c>
      <c r="FJ39" s="213">
        <v>0</v>
      </c>
      <c r="FK39" s="213">
        <v>0</v>
      </c>
      <c r="FL39" s="122"/>
      <c r="FM39" s="213">
        <v>0</v>
      </c>
      <c r="FN39" s="213">
        <v>0</v>
      </c>
      <c r="FO39" s="213">
        <v>0</v>
      </c>
      <c r="FP39" s="213">
        <v>0</v>
      </c>
      <c r="FQ39" s="213">
        <v>0</v>
      </c>
      <c r="FR39" s="213">
        <v>0</v>
      </c>
      <c r="FS39" s="213">
        <v>0</v>
      </c>
      <c r="FT39" s="213">
        <v>0</v>
      </c>
      <c r="FU39" s="213">
        <v>0</v>
      </c>
      <c r="FV39" s="213">
        <v>0</v>
      </c>
      <c r="FW39" s="213">
        <v>0</v>
      </c>
      <c r="FX39" s="213">
        <v>0</v>
      </c>
      <c r="FY39" s="213">
        <v>0</v>
      </c>
      <c r="FZ39" s="213">
        <v>0</v>
      </c>
      <c r="GA39" s="213">
        <v>0</v>
      </c>
      <c r="GB39" s="213">
        <v>0</v>
      </c>
      <c r="GC39" s="140"/>
      <c r="GD39" s="115"/>
      <c r="GE39" s="155"/>
      <c r="GF39" s="156"/>
      <c r="GG39" s="157"/>
      <c r="GH39" s="144"/>
      <c r="GI39" s="115"/>
      <c r="GJ39" s="155"/>
      <c r="GK39" s="156"/>
      <c r="GL39" s="157"/>
      <c r="GM39" s="145"/>
      <c r="GO39" s="146"/>
      <c r="GP39" s="146"/>
    </row>
    <row r="40" spans="1:198" ht="18" customHeight="1" outlineLevel="1">
      <c r="A40" s="127"/>
      <c r="B40" s="277"/>
      <c r="C40" s="207" t="s">
        <v>193</v>
      </c>
      <c r="E40" s="208"/>
      <c r="F40" s="123"/>
      <c r="G40" s="208"/>
      <c r="H40" s="123"/>
      <c r="I40" s="208"/>
      <c r="J40" s="123"/>
      <c r="K40" s="208"/>
      <c r="L40" s="115"/>
      <c r="M40" s="209" t="s">
        <v>67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89">
        <v>0</v>
      </c>
      <c r="U40" s="189">
        <v>0</v>
      </c>
      <c r="V40" s="189">
        <v>0</v>
      </c>
      <c r="W40" s="189">
        <v>0</v>
      </c>
      <c r="X40" s="189">
        <v>0</v>
      </c>
      <c r="Y40" s="189">
        <v>0</v>
      </c>
      <c r="Z40" s="189">
        <v>0</v>
      </c>
      <c r="AA40" s="189">
        <v>0</v>
      </c>
      <c r="AB40" s="189">
        <v>0</v>
      </c>
      <c r="AC40" s="189">
        <v>0</v>
      </c>
      <c r="AD40" s="189">
        <v>0</v>
      </c>
      <c r="AE40" s="189">
        <v>0</v>
      </c>
      <c r="AF40" s="189">
        <v>0</v>
      </c>
      <c r="AG40" s="189">
        <v>0</v>
      </c>
      <c r="AH40" s="189">
        <v>0</v>
      </c>
      <c r="AI40" s="189">
        <v>0</v>
      </c>
      <c r="AJ40" s="189">
        <v>0</v>
      </c>
      <c r="AK40" s="189">
        <v>0</v>
      </c>
      <c r="AL40" s="150">
        <v>0</v>
      </c>
      <c r="AM40" s="188">
        <v>0</v>
      </c>
      <c r="AN40" s="151">
        <v>0</v>
      </c>
      <c r="AO40" s="133"/>
      <c r="AP40" s="148">
        <v>0</v>
      </c>
      <c r="AQ40" s="148">
        <v>0</v>
      </c>
      <c r="AR40" s="150">
        <v>0</v>
      </c>
      <c r="AS40" s="150">
        <v>0</v>
      </c>
      <c r="AT40" s="150">
        <v>0</v>
      </c>
      <c r="AU40" s="150">
        <v>0</v>
      </c>
      <c r="AV40" s="150">
        <v>0</v>
      </c>
      <c r="AW40" s="150">
        <v>0</v>
      </c>
      <c r="AX40" s="150">
        <v>0</v>
      </c>
      <c r="AY40" s="150">
        <v>0</v>
      </c>
      <c r="AZ40" s="150">
        <v>0</v>
      </c>
      <c r="BA40" s="150">
        <v>0</v>
      </c>
      <c r="BB40" s="150">
        <v>0</v>
      </c>
      <c r="BC40" s="150">
        <v>0</v>
      </c>
      <c r="BD40" s="196">
        <v>0</v>
      </c>
      <c r="BE40" s="196">
        <v>0</v>
      </c>
      <c r="BF40" s="196">
        <v>0</v>
      </c>
      <c r="BG40" s="196">
        <v>0</v>
      </c>
      <c r="BH40" s="196">
        <v>0</v>
      </c>
      <c r="BI40" s="196">
        <v>0</v>
      </c>
      <c r="BJ40" s="196">
        <v>0</v>
      </c>
      <c r="BK40" s="196">
        <v>0</v>
      </c>
      <c r="BL40" s="196">
        <v>0</v>
      </c>
      <c r="BM40" s="196">
        <v>0</v>
      </c>
      <c r="BN40" s="196">
        <v>0</v>
      </c>
      <c r="BO40" s="197">
        <v>0</v>
      </c>
      <c r="BP40" s="197">
        <v>0</v>
      </c>
      <c r="BQ40" s="158">
        <v>0</v>
      </c>
      <c r="BR40" s="151">
        <v>0</v>
      </c>
      <c r="BS40" s="135"/>
      <c r="BT40" s="148">
        <v>0</v>
      </c>
      <c r="BU40" s="148">
        <v>0</v>
      </c>
      <c r="BV40" s="150">
        <v>0</v>
      </c>
      <c r="BW40" s="150">
        <v>0</v>
      </c>
      <c r="BX40" s="150">
        <v>0</v>
      </c>
      <c r="BY40" s="150">
        <v>0</v>
      </c>
      <c r="BZ40" s="150">
        <v>0</v>
      </c>
      <c r="CA40" s="150">
        <v>0</v>
      </c>
      <c r="CB40" s="150">
        <v>0</v>
      </c>
      <c r="CC40" s="150">
        <v>0</v>
      </c>
      <c r="CD40" s="150">
        <v>0</v>
      </c>
      <c r="CE40" s="150">
        <v>0</v>
      </c>
      <c r="CF40" s="150">
        <v>0</v>
      </c>
      <c r="CG40" s="189">
        <v>0</v>
      </c>
      <c r="CH40" s="210">
        <v>0</v>
      </c>
      <c r="CI40" s="210">
        <v>0</v>
      </c>
      <c r="CJ40" s="211">
        <v>0</v>
      </c>
      <c r="CK40" s="211">
        <v>0</v>
      </c>
      <c r="CL40" s="211">
        <v>0</v>
      </c>
      <c r="CM40" s="211">
        <v>0</v>
      </c>
      <c r="CN40" s="211">
        <v>0</v>
      </c>
      <c r="CO40" s="211">
        <v>0</v>
      </c>
      <c r="CP40" s="211">
        <v>0</v>
      </c>
      <c r="CQ40" s="211">
        <v>0</v>
      </c>
      <c r="CR40" s="211">
        <v>0</v>
      </c>
      <c r="CS40" s="211">
        <v>0</v>
      </c>
      <c r="CT40" s="212">
        <v>0</v>
      </c>
      <c r="CU40" s="158">
        <v>0</v>
      </c>
      <c r="CV40" s="151">
        <v>0</v>
      </c>
      <c r="CW40" s="137"/>
      <c r="CX40" s="213">
        <v>0</v>
      </c>
      <c r="CY40" s="213">
        <v>0</v>
      </c>
      <c r="CZ40" s="213">
        <v>0</v>
      </c>
      <c r="DA40" s="213">
        <v>0</v>
      </c>
      <c r="DB40" s="213">
        <v>0</v>
      </c>
      <c r="DC40" s="213">
        <v>0</v>
      </c>
      <c r="DD40" s="213">
        <v>0</v>
      </c>
      <c r="DE40" s="213">
        <v>0</v>
      </c>
      <c r="DF40" s="213">
        <v>0</v>
      </c>
      <c r="DG40" s="213">
        <v>0</v>
      </c>
      <c r="DH40" s="213">
        <v>0</v>
      </c>
      <c r="DI40" s="213">
        <v>0</v>
      </c>
      <c r="DJ40" s="213">
        <v>0</v>
      </c>
      <c r="DK40" s="213">
        <v>0</v>
      </c>
      <c r="DL40" s="122"/>
      <c r="DM40" s="213">
        <v>0</v>
      </c>
      <c r="DN40" s="213">
        <v>0</v>
      </c>
      <c r="DO40" s="213">
        <v>0</v>
      </c>
      <c r="DP40" s="213">
        <v>0</v>
      </c>
      <c r="DQ40" s="213">
        <v>0</v>
      </c>
      <c r="DR40" s="213">
        <v>0</v>
      </c>
      <c r="DS40" s="213">
        <v>0</v>
      </c>
      <c r="DT40" s="213">
        <v>0</v>
      </c>
      <c r="DU40" s="213">
        <v>0</v>
      </c>
      <c r="DV40" s="213">
        <v>0</v>
      </c>
      <c r="DW40" s="213">
        <v>0</v>
      </c>
      <c r="DX40" s="213">
        <v>0</v>
      </c>
      <c r="DY40" s="213">
        <v>0</v>
      </c>
      <c r="DZ40" s="213">
        <v>0</v>
      </c>
      <c r="EA40" s="122"/>
      <c r="EB40" s="213">
        <v>0</v>
      </c>
      <c r="EC40" s="213">
        <v>0</v>
      </c>
      <c r="ED40" s="139"/>
      <c r="EE40" s="213">
        <v>0</v>
      </c>
      <c r="EF40" s="213">
        <v>0</v>
      </c>
      <c r="EG40" s="213">
        <v>0</v>
      </c>
      <c r="EH40" s="213">
        <v>0</v>
      </c>
      <c r="EI40" s="213">
        <v>0</v>
      </c>
      <c r="EJ40" s="213">
        <v>0</v>
      </c>
      <c r="EK40" s="213">
        <v>0</v>
      </c>
      <c r="EL40" s="213">
        <v>0</v>
      </c>
      <c r="EM40" s="213">
        <v>0</v>
      </c>
      <c r="EN40" s="213">
        <v>0</v>
      </c>
      <c r="EO40" s="213">
        <v>0</v>
      </c>
      <c r="EP40" s="213">
        <v>0</v>
      </c>
      <c r="EQ40" s="213">
        <v>0</v>
      </c>
      <c r="ER40" s="213">
        <v>0</v>
      </c>
      <c r="ES40" s="213">
        <v>0</v>
      </c>
      <c r="ET40" s="213">
        <v>0</v>
      </c>
      <c r="EU40" s="122"/>
      <c r="EV40" s="213">
        <v>0</v>
      </c>
      <c r="EW40" s="213">
        <v>0</v>
      </c>
      <c r="EX40" s="213">
        <v>0</v>
      </c>
      <c r="EY40" s="213">
        <v>0</v>
      </c>
      <c r="EZ40" s="213">
        <v>0</v>
      </c>
      <c r="FA40" s="213">
        <v>0</v>
      </c>
      <c r="FB40" s="213">
        <v>0</v>
      </c>
      <c r="FC40" s="213">
        <v>0</v>
      </c>
      <c r="FD40" s="213">
        <v>0</v>
      </c>
      <c r="FE40" s="213">
        <v>0</v>
      </c>
      <c r="FF40" s="213">
        <v>0</v>
      </c>
      <c r="FG40" s="213">
        <v>0</v>
      </c>
      <c r="FH40" s="213">
        <v>0</v>
      </c>
      <c r="FI40" s="213">
        <v>0</v>
      </c>
      <c r="FJ40" s="213">
        <v>0</v>
      </c>
      <c r="FK40" s="213">
        <v>0</v>
      </c>
      <c r="FL40" s="122"/>
      <c r="FM40" s="213">
        <v>0</v>
      </c>
      <c r="FN40" s="213">
        <v>0</v>
      </c>
      <c r="FO40" s="213">
        <v>0</v>
      </c>
      <c r="FP40" s="213">
        <v>0</v>
      </c>
      <c r="FQ40" s="213">
        <v>0</v>
      </c>
      <c r="FR40" s="213">
        <v>0</v>
      </c>
      <c r="FS40" s="213">
        <v>0</v>
      </c>
      <c r="FT40" s="213">
        <v>0</v>
      </c>
      <c r="FU40" s="213">
        <v>0</v>
      </c>
      <c r="FV40" s="213">
        <v>0</v>
      </c>
      <c r="FW40" s="213">
        <v>0</v>
      </c>
      <c r="FX40" s="213">
        <v>0</v>
      </c>
      <c r="FY40" s="213">
        <v>0</v>
      </c>
      <c r="FZ40" s="213">
        <v>0</v>
      </c>
      <c r="GA40" s="213">
        <v>0</v>
      </c>
      <c r="GB40" s="213">
        <v>0</v>
      </c>
      <c r="GC40" s="140"/>
      <c r="GD40" s="115"/>
      <c r="GE40" s="155"/>
      <c r="GF40" s="156"/>
      <c r="GG40" s="157"/>
      <c r="GH40" s="144"/>
      <c r="GI40" s="115"/>
      <c r="GJ40" s="155"/>
      <c r="GK40" s="156"/>
      <c r="GL40" s="157"/>
      <c r="GM40" s="145"/>
      <c r="GO40" s="146"/>
      <c r="GP40" s="146"/>
    </row>
    <row r="41" spans="1:198" ht="18" customHeight="1" outlineLevel="1">
      <c r="A41" s="127"/>
      <c r="B41" s="277"/>
      <c r="C41" s="207" t="s">
        <v>194</v>
      </c>
      <c r="E41" s="208"/>
      <c r="F41" s="123"/>
      <c r="G41" s="208"/>
      <c r="H41" s="123"/>
      <c r="I41" s="208"/>
      <c r="J41" s="123"/>
      <c r="K41" s="208"/>
      <c r="L41" s="115"/>
      <c r="M41" s="209" t="s">
        <v>67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89">
        <v>0</v>
      </c>
      <c r="U41" s="189">
        <v>0</v>
      </c>
      <c r="V41" s="189">
        <v>0</v>
      </c>
      <c r="W41" s="189">
        <v>0</v>
      </c>
      <c r="X41" s="189">
        <v>0</v>
      </c>
      <c r="Y41" s="189">
        <v>0</v>
      </c>
      <c r="Z41" s="189">
        <v>0</v>
      </c>
      <c r="AA41" s="189">
        <v>0</v>
      </c>
      <c r="AB41" s="189">
        <v>0</v>
      </c>
      <c r="AC41" s="189">
        <v>0</v>
      </c>
      <c r="AD41" s="189">
        <v>0</v>
      </c>
      <c r="AE41" s="189">
        <v>0</v>
      </c>
      <c r="AF41" s="189">
        <v>0</v>
      </c>
      <c r="AG41" s="189">
        <v>0</v>
      </c>
      <c r="AH41" s="189">
        <v>0</v>
      </c>
      <c r="AI41" s="189">
        <v>0</v>
      </c>
      <c r="AJ41" s="189">
        <v>0</v>
      </c>
      <c r="AK41" s="189">
        <v>0</v>
      </c>
      <c r="AL41" s="150">
        <v>0</v>
      </c>
      <c r="AM41" s="188">
        <v>0</v>
      </c>
      <c r="AN41" s="151">
        <v>0</v>
      </c>
      <c r="AO41" s="133"/>
      <c r="AP41" s="148">
        <v>0</v>
      </c>
      <c r="AQ41" s="148">
        <v>0</v>
      </c>
      <c r="AR41" s="150">
        <v>0</v>
      </c>
      <c r="AS41" s="150">
        <v>0</v>
      </c>
      <c r="AT41" s="150">
        <v>0</v>
      </c>
      <c r="AU41" s="150">
        <v>0</v>
      </c>
      <c r="AV41" s="150">
        <v>0</v>
      </c>
      <c r="AW41" s="150">
        <v>0</v>
      </c>
      <c r="AX41" s="150">
        <v>0</v>
      </c>
      <c r="AY41" s="150">
        <v>0</v>
      </c>
      <c r="AZ41" s="150">
        <v>0</v>
      </c>
      <c r="BA41" s="150">
        <v>0</v>
      </c>
      <c r="BB41" s="150">
        <v>0</v>
      </c>
      <c r="BC41" s="150">
        <v>0</v>
      </c>
      <c r="BD41" s="196">
        <v>0</v>
      </c>
      <c r="BE41" s="196">
        <v>0</v>
      </c>
      <c r="BF41" s="196">
        <v>0</v>
      </c>
      <c r="BG41" s="196">
        <v>0</v>
      </c>
      <c r="BH41" s="196">
        <v>0</v>
      </c>
      <c r="BI41" s="196">
        <v>0</v>
      </c>
      <c r="BJ41" s="196">
        <v>0</v>
      </c>
      <c r="BK41" s="196">
        <v>0</v>
      </c>
      <c r="BL41" s="196">
        <v>0</v>
      </c>
      <c r="BM41" s="196">
        <v>0</v>
      </c>
      <c r="BN41" s="196">
        <v>0</v>
      </c>
      <c r="BO41" s="197">
        <v>0</v>
      </c>
      <c r="BP41" s="197">
        <v>0</v>
      </c>
      <c r="BQ41" s="158">
        <v>0</v>
      </c>
      <c r="BR41" s="151">
        <v>0</v>
      </c>
      <c r="BS41" s="135"/>
      <c r="BT41" s="148">
        <v>0</v>
      </c>
      <c r="BU41" s="148">
        <v>0</v>
      </c>
      <c r="BV41" s="150">
        <v>0</v>
      </c>
      <c r="BW41" s="150">
        <v>0</v>
      </c>
      <c r="BX41" s="150">
        <v>0</v>
      </c>
      <c r="BY41" s="150">
        <v>0</v>
      </c>
      <c r="BZ41" s="150">
        <v>0</v>
      </c>
      <c r="CA41" s="150">
        <v>0</v>
      </c>
      <c r="CB41" s="150">
        <v>0</v>
      </c>
      <c r="CC41" s="150">
        <v>0</v>
      </c>
      <c r="CD41" s="150">
        <v>0</v>
      </c>
      <c r="CE41" s="150">
        <v>0</v>
      </c>
      <c r="CF41" s="150">
        <v>0</v>
      </c>
      <c r="CG41" s="189">
        <v>0</v>
      </c>
      <c r="CH41" s="210">
        <v>0</v>
      </c>
      <c r="CI41" s="210">
        <v>0</v>
      </c>
      <c r="CJ41" s="211">
        <v>0</v>
      </c>
      <c r="CK41" s="211">
        <v>0</v>
      </c>
      <c r="CL41" s="211">
        <v>0</v>
      </c>
      <c r="CM41" s="211">
        <v>0</v>
      </c>
      <c r="CN41" s="211">
        <v>0</v>
      </c>
      <c r="CO41" s="211">
        <v>0</v>
      </c>
      <c r="CP41" s="211">
        <v>0</v>
      </c>
      <c r="CQ41" s="211">
        <v>0</v>
      </c>
      <c r="CR41" s="211">
        <v>0</v>
      </c>
      <c r="CS41" s="211">
        <v>0</v>
      </c>
      <c r="CT41" s="212">
        <v>0</v>
      </c>
      <c r="CU41" s="158">
        <v>0</v>
      </c>
      <c r="CV41" s="151">
        <v>0</v>
      </c>
      <c r="CW41" s="137"/>
      <c r="CX41" s="213">
        <v>0</v>
      </c>
      <c r="CY41" s="213">
        <v>0</v>
      </c>
      <c r="CZ41" s="213">
        <v>0</v>
      </c>
      <c r="DA41" s="213">
        <v>0</v>
      </c>
      <c r="DB41" s="213">
        <v>0</v>
      </c>
      <c r="DC41" s="213">
        <v>0</v>
      </c>
      <c r="DD41" s="213">
        <v>0</v>
      </c>
      <c r="DE41" s="213">
        <v>0</v>
      </c>
      <c r="DF41" s="213">
        <v>0</v>
      </c>
      <c r="DG41" s="213">
        <v>0</v>
      </c>
      <c r="DH41" s="213">
        <v>0</v>
      </c>
      <c r="DI41" s="213">
        <v>0</v>
      </c>
      <c r="DJ41" s="213">
        <v>0</v>
      </c>
      <c r="DK41" s="213">
        <v>0</v>
      </c>
      <c r="DL41" s="122"/>
      <c r="DM41" s="213">
        <v>0</v>
      </c>
      <c r="DN41" s="213">
        <v>0</v>
      </c>
      <c r="DO41" s="213">
        <v>0</v>
      </c>
      <c r="DP41" s="213">
        <v>0</v>
      </c>
      <c r="DQ41" s="213">
        <v>0</v>
      </c>
      <c r="DR41" s="213">
        <v>0</v>
      </c>
      <c r="DS41" s="213">
        <v>0</v>
      </c>
      <c r="DT41" s="213">
        <v>0</v>
      </c>
      <c r="DU41" s="213">
        <v>0</v>
      </c>
      <c r="DV41" s="213">
        <v>0</v>
      </c>
      <c r="DW41" s="213">
        <v>0</v>
      </c>
      <c r="DX41" s="213">
        <v>0</v>
      </c>
      <c r="DY41" s="213">
        <v>0</v>
      </c>
      <c r="DZ41" s="213">
        <v>0</v>
      </c>
      <c r="EA41" s="122"/>
      <c r="EB41" s="213">
        <v>0</v>
      </c>
      <c r="EC41" s="213">
        <v>0</v>
      </c>
      <c r="ED41" s="139"/>
      <c r="EE41" s="213">
        <v>0</v>
      </c>
      <c r="EF41" s="213">
        <v>0</v>
      </c>
      <c r="EG41" s="213">
        <v>0</v>
      </c>
      <c r="EH41" s="213">
        <v>0</v>
      </c>
      <c r="EI41" s="213">
        <v>0</v>
      </c>
      <c r="EJ41" s="213">
        <v>0</v>
      </c>
      <c r="EK41" s="213">
        <v>0</v>
      </c>
      <c r="EL41" s="213">
        <v>0</v>
      </c>
      <c r="EM41" s="213">
        <v>0</v>
      </c>
      <c r="EN41" s="213">
        <v>0</v>
      </c>
      <c r="EO41" s="213">
        <v>0</v>
      </c>
      <c r="EP41" s="213">
        <v>0</v>
      </c>
      <c r="EQ41" s="213">
        <v>0</v>
      </c>
      <c r="ER41" s="213">
        <v>0</v>
      </c>
      <c r="ES41" s="213">
        <v>0</v>
      </c>
      <c r="ET41" s="213">
        <v>0</v>
      </c>
      <c r="EU41" s="122"/>
      <c r="EV41" s="213">
        <v>0</v>
      </c>
      <c r="EW41" s="213">
        <v>0</v>
      </c>
      <c r="EX41" s="213">
        <v>0</v>
      </c>
      <c r="EY41" s="213">
        <v>0</v>
      </c>
      <c r="EZ41" s="213">
        <v>0</v>
      </c>
      <c r="FA41" s="213">
        <v>0</v>
      </c>
      <c r="FB41" s="213">
        <v>0</v>
      </c>
      <c r="FC41" s="213">
        <v>0</v>
      </c>
      <c r="FD41" s="213">
        <v>0</v>
      </c>
      <c r="FE41" s="213">
        <v>0</v>
      </c>
      <c r="FF41" s="213">
        <v>0</v>
      </c>
      <c r="FG41" s="213">
        <v>0</v>
      </c>
      <c r="FH41" s="213">
        <v>0</v>
      </c>
      <c r="FI41" s="213">
        <v>0</v>
      </c>
      <c r="FJ41" s="213">
        <v>0</v>
      </c>
      <c r="FK41" s="213">
        <v>0</v>
      </c>
      <c r="FL41" s="122"/>
      <c r="FM41" s="213">
        <v>0</v>
      </c>
      <c r="FN41" s="213">
        <v>0</v>
      </c>
      <c r="FO41" s="213">
        <v>0</v>
      </c>
      <c r="FP41" s="213">
        <v>0</v>
      </c>
      <c r="FQ41" s="213">
        <v>0</v>
      </c>
      <c r="FR41" s="213">
        <v>0</v>
      </c>
      <c r="FS41" s="213">
        <v>0</v>
      </c>
      <c r="FT41" s="213">
        <v>0</v>
      </c>
      <c r="FU41" s="213">
        <v>0</v>
      </c>
      <c r="FV41" s="213">
        <v>0</v>
      </c>
      <c r="FW41" s="213">
        <v>0</v>
      </c>
      <c r="FX41" s="213">
        <v>0</v>
      </c>
      <c r="FY41" s="213">
        <v>0</v>
      </c>
      <c r="FZ41" s="213">
        <v>0</v>
      </c>
      <c r="GA41" s="213">
        <v>0</v>
      </c>
      <c r="GB41" s="213">
        <v>0</v>
      </c>
      <c r="GC41" s="140"/>
      <c r="GD41" s="115"/>
      <c r="GE41" s="155"/>
      <c r="GF41" s="156"/>
      <c r="GG41" s="157"/>
      <c r="GH41" s="144"/>
      <c r="GI41" s="115"/>
      <c r="GJ41" s="155"/>
      <c r="GK41" s="156"/>
      <c r="GL41" s="157"/>
      <c r="GM41" s="145"/>
      <c r="GO41" s="146"/>
      <c r="GP41" s="146"/>
    </row>
    <row r="42" spans="1:198" ht="18" customHeight="1" outlineLevel="1">
      <c r="A42" s="127"/>
      <c r="B42" s="277"/>
      <c r="C42" s="207" t="s">
        <v>195</v>
      </c>
      <c r="E42" s="208"/>
      <c r="F42" s="123"/>
      <c r="G42" s="208"/>
      <c r="H42" s="123"/>
      <c r="I42" s="208"/>
      <c r="J42" s="123"/>
      <c r="K42" s="208"/>
      <c r="L42" s="115"/>
      <c r="M42" s="209" t="s">
        <v>67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89">
        <v>0</v>
      </c>
      <c r="U42" s="189">
        <v>0</v>
      </c>
      <c r="V42" s="189">
        <v>0</v>
      </c>
      <c r="W42" s="189">
        <v>0</v>
      </c>
      <c r="X42" s="189">
        <v>0</v>
      </c>
      <c r="Y42" s="189">
        <v>0</v>
      </c>
      <c r="Z42" s="189">
        <v>0</v>
      </c>
      <c r="AA42" s="189">
        <v>0</v>
      </c>
      <c r="AB42" s="189">
        <v>0</v>
      </c>
      <c r="AC42" s="189">
        <v>0</v>
      </c>
      <c r="AD42" s="189">
        <v>0</v>
      </c>
      <c r="AE42" s="189">
        <v>0</v>
      </c>
      <c r="AF42" s="189">
        <v>0</v>
      </c>
      <c r="AG42" s="189">
        <v>0</v>
      </c>
      <c r="AH42" s="189">
        <v>0</v>
      </c>
      <c r="AI42" s="189">
        <v>0</v>
      </c>
      <c r="AJ42" s="189">
        <v>0</v>
      </c>
      <c r="AK42" s="189">
        <v>0</v>
      </c>
      <c r="AL42" s="150">
        <v>0</v>
      </c>
      <c r="AM42" s="188">
        <v>0</v>
      </c>
      <c r="AN42" s="151">
        <v>0</v>
      </c>
      <c r="AO42" s="133"/>
      <c r="AP42" s="148">
        <v>0</v>
      </c>
      <c r="AQ42" s="148">
        <v>0</v>
      </c>
      <c r="AR42" s="150">
        <v>0</v>
      </c>
      <c r="AS42" s="150">
        <v>0</v>
      </c>
      <c r="AT42" s="150">
        <v>0</v>
      </c>
      <c r="AU42" s="150">
        <v>0</v>
      </c>
      <c r="AV42" s="150">
        <v>0</v>
      </c>
      <c r="AW42" s="150">
        <v>0</v>
      </c>
      <c r="AX42" s="150">
        <v>0</v>
      </c>
      <c r="AY42" s="150">
        <v>0</v>
      </c>
      <c r="AZ42" s="150">
        <v>0</v>
      </c>
      <c r="BA42" s="150">
        <v>0</v>
      </c>
      <c r="BB42" s="150">
        <v>0</v>
      </c>
      <c r="BC42" s="150">
        <v>0</v>
      </c>
      <c r="BD42" s="196">
        <v>0</v>
      </c>
      <c r="BE42" s="196">
        <v>0</v>
      </c>
      <c r="BF42" s="196">
        <v>0</v>
      </c>
      <c r="BG42" s="196">
        <v>0</v>
      </c>
      <c r="BH42" s="196">
        <v>0</v>
      </c>
      <c r="BI42" s="196">
        <v>0</v>
      </c>
      <c r="BJ42" s="196">
        <v>0</v>
      </c>
      <c r="BK42" s="196">
        <v>0</v>
      </c>
      <c r="BL42" s="196">
        <v>0</v>
      </c>
      <c r="BM42" s="196">
        <v>0</v>
      </c>
      <c r="BN42" s="196">
        <v>0</v>
      </c>
      <c r="BO42" s="197">
        <v>0</v>
      </c>
      <c r="BP42" s="197">
        <v>0</v>
      </c>
      <c r="BQ42" s="158">
        <v>0</v>
      </c>
      <c r="BR42" s="151">
        <v>0</v>
      </c>
      <c r="BS42" s="135"/>
      <c r="BT42" s="148">
        <v>0</v>
      </c>
      <c r="BU42" s="148">
        <v>0</v>
      </c>
      <c r="BV42" s="150">
        <v>0</v>
      </c>
      <c r="BW42" s="150">
        <v>0</v>
      </c>
      <c r="BX42" s="150">
        <v>0</v>
      </c>
      <c r="BY42" s="150">
        <v>0</v>
      </c>
      <c r="BZ42" s="150">
        <v>0</v>
      </c>
      <c r="CA42" s="150">
        <v>0</v>
      </c>
      <c r="CB42" s="150">
        <v>0</v>
      </c>
      <c r="CC42" s="150">
        <v>0</v>
      </c>
      <c r="CD42" s="150">
        <v>0</v>
      </c>
      <c r="CE42" s="150">
        <v>0</v>
      </c>
      <c r="CF42" s="150">
        <v>0</v>
      </c>
      <c r="CG42" s="189">
        <v>0</v>
      </c>
      <c r="CH42" s="210">
        <v>0</v>
      </c>
      <c r="CI42" s="210">
        <v>0</v>
      </c>
      <c r="CJ42" s="211">
        <v>0</v>
      </c>
      <c r="CK42" s="211">
        <v>0</v>
      </c>
      <c r="CL42" s="211">
        <v>0</v>
      </c>
      <c r="CM42" s="211">
        <v>0</v>
      </c>
      <c r="CN42" s="211">
        <v>0</v>
      </c>
      <c r="CO42" s="211">
        <v>0</v>
      </c>
      <c r="CP42" s="211">
        <v>0</v>
      </c>
      <c r="CQ42" s="211">
        <v>0</v>
      </c>
      <c r="CR42" s="211">
        <v>0</v>
      </c>
      <c r="CS42" s="211">
        <v>0</v>
      </c>
      <c r="CT42" s="212">
        <v>0</v>
      </c>
      <c r="CU42" s="158">
        <v>0</v>
      </c>
      <c r="CV42" s="151">
        <v>0</v>
      </c>
      <c r="CW42" s="137"/>
      <c r="CX42" s="213">
        <v>0</v>
      </c>
      <c r="CY42" s="213">
        <v>0</v>
      </c>
      <c r="CZ42" s="213">
        <v>0</v>
      </c>
      <c r="DA42" s="213">
        <v>0</v>
      </c>
      <c r="DB42" s="213">
        <v>0</v>
      </c>
      <c r="DC42" s="213">
        <v>0</v>
      </c>
      <c r="DD42" s="213">
        <v>0</v>
      </c>
      <c r="DE42" s="213">
        <v>0</v>
      </c>
      <c r="DF42" s="213">
        <v>0</v>
      </c>
      <c r="DG42" s="213">
        <v>0</v>
      </c>
      <c r="DH42" s="213">
        <v>0</v>
      </c>
      <c r="DI42" s="213">
        <v>0</v>
      </c>
      <c r="DJ42" s="213">
        <v>0</v>
      </c>
      <c r="DK42" s="213">
        <v>0</v>
      </c>
      <c r="DL42" s="122"/>
      <c r="DM42" s="213">
        <v>0</v>
      </c>
      <c r="DN42" s="213">
        <v>0</v>
      </c>
      <c r="DO42" s="213">
        <v>0</v>
      </c>
      <c r="DP42" s="213">
        <v>0</v>
      </c>
      <c r="DQ42" s="213">
        <v>0</v>
      </c>
      <c r="DR42" s="213">
        <v>0</v>
      </c>
      <c r="DS42" s="213">
        <v>0</v>
      </c>
      <c r="DT42" s="213">
        <v>0</v>
      </c>
      <c r="DU42" s="213">
        <v>0</v>
      </c>
      <c r="DV42" s="213">
        <v>0</v>
      </c>
      <c r="DW42" s="213">
        <v>0</v>
      </c>
      <c r="DX42" s="213">
        <v>0</v>
      </c>
      <c r="DY42" s="213">
        <v>0</v>
      </c>
      <c r="DZ42" s="213">
        <v>0</v>
      </c>
      <c r="EA42" s="122"/>
      <c r="EB42" s="213">
        <v>0</v>
      </c>
      <c r="EC42" s="213">
        <v>0</v>
      </c>
      <c r="ED42" s="139"/>
      <c r="EE42" s="213">
        <v>0</v>
      </c>
      <c r="EF42" s="213">
        <v>0</v>
      </c>
      <c r="EG42" s="213">
        <v>0</v>
      </c>
      <c r="EH42" s="213">
        <v>0</v>
      </c>
      <c r="EI42" s="213">
        <v>0</v>
      </c>
      <c r="EJ42" s="213">
        <v>0</v>
      </c>
      <c r="EK42" s="213">
        <v>0</v>
      </c>
      <c r="EL42" s="213">
        <v>0</v>
      </c>
      <c r="EM42" s="213">
        <v>0</v>
      </c>
      <c r="EN42" s="213">
        <v>0</v>
      </c>
      <c r="EO42" s="213">
        <v>0</v>
      </c>
      <c r="EP42" s="213">
        <v>0</v>
      </c>
      <c r="EQ42" s="213">
        <v>0</v>
      </c>
      <c r="ER42" s="213">
        <v>0</v>
      </c>
      <c r="ES42" s="213">
        <v>0</v>
      </c>
      <c r="ET42" s="213">
        <v>0</v>
      </c>
      <c r="EU42" s="122"/>
      <c r="EV42" s="213">
        <v>0</v>
      </c>
      <c r="EW42" s="213">
        <v>0</v>
      </c>
      <c r="EX42" s="213">
        <v>0</v>
      </c>
      <c r="EY42" s="213">
        <v>0</v>
      </c>
      <c r="EZ42" s="213">
        <v>0</v>
      </c>
      <c r="FA42" s="213">
        <v>0</v>
      </c>
      <c r="FB42" s="213">
        <v>0</v>
      </c>
      <c r="FC42" s="213">
        <v>0</v>
      </c>
      <c r="FD42" s="213">
        <v>0</v>
      </c>
      <c r="FE42" s="213">
        <v>0</v>
      </c>
      <c r="FF42" s="213">
        <v>0</v>
      </c>
      <c r="FG42" s="213">
        <v>0</v>
      </c>
      <c r="FH42" s="213">
        <v>0</v>
      </c>
      <c r="FI42" s="213">
        <v>0</v>
      </c>
      <c r="FJ42" s="213">
        <v>0</v>
      </c>
      <c r="FK42" s="213">
        <v>0</v>
      </c>
      <c r="FL42" s="122"/>
      <c r="FM42" s="213">
        <v>0</v>
      </c>
      <c r="FN42" s="213">
        <v>0</v>
      </c>
      <c r="FO42" s="213">
        <v>0</v>
      </c>
      <c r="FP42" s="213">
        <v>0</v>
      </c>
      <c r="FQ42" s="213">
        <v>0</v>
      </c>
      <c r="FR42" s="213">
        <v>0</v>
      </c>
      <c r="FS42" s="213">
        <v>0</v>
      </c>
      <c r="FT42" s="213">
        <v>0</v>
      </c>
      <c r="FU42" s="213">
        <v>0</v>
      </c>
      <c r="FV42" s="213">
        <v>0</v>
      </c>
      <c r="FW42" s="213">
        <v>0</v>
      </c>
      <c r="FX42" s="213">
        <v>0</v>
      </c>
      <c r="FY42" s="213">
        <v>0</v>
      </c>
      <c r="FZ42" s="213">
        <v>0</v>
      </c>
      <c r="GA42" s="213">
        <v>0</v>
      </c>
      <c r="GB42" s="213">
        <v>0</v>
      </c>
      <c r="GC42" s="140"/>
      <c r="GD42" s="115"/>
      <c r="GE42" s="155"/>
      <c r="GF42" s="156"/>
      <c r="GG42" s="157"/>
      <c r="GH42" s="144"/>
      <c r="GI42" s="115"/>
      <c r="GJ42" s="155"/>
      <c r="GK42" s="156"/>
      <c r="GL42" s="157"/>
      <c r="GM42" s="145"/>
      <c r="GO42" s="146"/>
      <c r="GP42" s="146"/>
    </row>
    <row r="43" spans="1:198" ht="18" customHeight="1" outlineLevel="1" thickBot="1">
      <c r="A43" s="127"/>
      <c r="B43" s="277"/>
      <c r="C43" s="207" t="s">
        <v>196</v>
      </c>
      <c r="D43" s="96" t="s">
        <v>74</v>
      </c>
      <c r="E43" s="148"/>
      <c r="F43" s="123"/>
      <c r="G43" s="148">
        <v>0</v>
      </c>
      <c r="H43" s="123"/>
      <c r="I43" s="148"/>
      <c r="J43" s="123"/>
      <c r="K43" s="148">
        <v>0</v>
      </c>
      <c r="L43" s="115"/>
      <c r="M43" s="193" t="s">
        <v>93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89">
        <v>0</v>
      </c>
      <c r="U43" s="189">
        <v>0</v>
      </c>
      <c r="V43" s="189">
        <v>0</v>
      </c>
      <c r="W43" s="189">
        <v>0</v>
      </c>
      <c r="X43" s="189">
        <v>0</v>
      </c>
      <c r="Y43" s="189">
        <v>0</v>
      </c>
      <c r="Z43" s="189">
        <v>0</v>
      </c>
      <c r="AA43" s="158">
        <v>0</v>
      </c>
      <c r="AB43" s="158">
        <v>0</v>
      </c>
      <c r="AC43" s="158">
        <v>0</v>
      </c>
      <c r="AD43" s="158">
        <v>0</v>
      </c>
      <c r="AE43" s="158">
        <v>0</v>
      </c>
      <c r="AF43" s="158">
        <v>0</v>
      </c>
      <c r="AG43" s="158">
        <v>0</v>
      </c>
      <c r="AH43" s="158">
        <v>0</v>
      </c>
      <c r="AI43" s="158">
        <v>0</v>
      </c>
      <c r="AJ43" s="158">
        <v>0</v>
      </c>
      <c r="AK43" s="158">
        <v>0</v>
      </c>
      <c r="AL43" s="151">
        <v>0</v>
      </c>
      <c r="AM43" s="188">
        <v>0</v>
      </c>
      <c r="AN43" s="151">
        <v>0</v>
      </c>
      <c r="AO43" s="133"/>
      <c r="AP43" s="214">
        <v>0</v>
      </c>
      <c r="AQ43" s="214">
        <v>0</v>
      </c>
      <c r="AR43" s="150">
        <v>0</v>
      </c>
      <c r="AS43" s="150">
        <v>0</v>
      </c>
      <c r="AT43" s="150">
        <v>0</v>
      </c>
      <c r="AU43" s="150">
        <v>0</v>
      </c>
      <c r="AV43" s="150">
        <v>0</v>
      </c>
      <c r="AW43" s="150">
        <v>0</v>
      </c>
      <c r="AX43" s="150">
        <v>0</v>
      </c>
      <c r="AY43" s="150">
        <v>0</v>
      </c>
      <c r="AZ43" s="150">
        <v>0</v>
      </c>
      <c r="BA43" s="150">
        <v>0</v>
      </c>
      <c r="BB43" s="150">
        <v>0</v>
      </c>
      <c r="BC43" s="150">
        <v>0</v>
      </c>
      <c r="BD43" s="196">
        <v>0</v>
      </c>
      <c r="BE43" s="196">
        <v>0</v>
      </c>
      <c r="BF43" s="196">
        <v>0</v>
      </c>
      <c r="BG43" s="196">
        <v>0</v>
      </c>
      <c r="BH43" s="196">
        <v>0</v>
      </c>
      <c r="BI43" s="196">
        <v>0</v>
      </c>
      <c r="BJ43" s="196">
        <v>0</v>
      </c>
      <c r="BK43" s="196">
        <v>0</v>
      </c>
      <c r="BL43" s="196">
        <v>0</v>
      </c>
      <c r="BM43" s="196">
        <v>0</v>
      </c>
      <c r="BN43" s="196">
        <v>0</v>
      </c>
      <c r="BO43" s="196">
        <v>0</v>
      </c>
      <c r="BP43" s="196">
        <v>0</v>
      </c>
      <c r="BQ43" s="215">
        <v>0</v>
      </c>
      <c r="BR43" s="216">
        <v>0</v>
      </c>
      <c r="BS43" s="135"/>
      <c r="BT43" s="214">
        <v>0</v>
      </c>
      <c r="BU43" s="214">
        <v>0</v>
      </c>
      <c r="BV43" s="150">
        <v>0</v>
      </c>
      <c r="BW43" s="150">
        <v>0</v>
      </c>
      <c r="BX43" s="150">
        <v>0</v>
      </c>
      <c r="BY43" s="150">
        <v>0</v>
      </c>
      <c r="BZ43" s="150">
        <v>0</v>
      </c>
      <c r="CA43" s="150">
        <v>0</v>
      </c>
      <c r="CB43" s="150">
        <v>0</v>
      </c>
      <c r="CC43" s="150">
        <v>0</v>
      </c>
      <c r="CD43" s="150">
        <v>0</v>
      </c>
      <c r="CE43" s="150">
        <v>0</v>
      </c>
      <c r="CF43" s="150">
        <v>0</v>
      </c>
      <c r="CG43" s="195">
        <v>0</v>
      </c>
      <c r="CH43" s="217">
        <v>0</v>
      </c>
      <c r="CI43" s="217">
        <v>0</v>
      </c>
      <c r="CJ43" s="218">
        <v>0</v>
      </c>
      <c r="CK43" s="218">
        <v>0</v>
      </c>
      <c r="CL43" s="218">
        <v>0</v>
      </c>
      <c r="CM43" s="218">
        <v>0</v>
      </c>
      <c r="CN43" s="218">
        <v>0</v>
      </c>
      <c r="CO43" s="218">
        <v>0</v>
      </c>
      <c r="CP43" s="218">
        <v>0</v>
      </c>
      <c r="CQ43" s="218">
        <v>0</v>
      </c>
      <c r="CR43" s="218">
        <v>0</v>
      </c>
      <c r="CS43" s="218">
        <v>0</v>
      </c>
      <c r="CT43" s="219">
        <v>0</v>
      </c>
      <c r="CU43" s="215">
        <v>0</v>
      </c>
      <c r="CV43" s="216">
        <v>0</v>
      </c>
      <c r="CW43" s="137"/>
      <c r="CX43" s="154">
        <v>0</v>
      </c>
      <c r="CY43" s="154">
        <v>0</v>
      </c>
      <c r="CZ43" s="154">
        <v>0</v>
      </c>
      <c r="DA43" s="154">
        <v>0</v>
      </c>
      <c r="DB43" s="154">
        <v>0</v>
      </c>
      <c r="DC43" s="154">
        <v>0</v>
      </c>
      <c r="DD43" s="154">
        <v>0</v>
      </c>
      <c r="DE43" s="154">
        <v>0</v>
      </c>
      <c r="DF43" s="154">
        <v>0</v>
      </c>
      <c r="DG43" s="154">
        <v>0</v>
      </c>
      <c r="DH43" s="154">
        <v>0</v>
      </c>
      <c r="DI43" s="154">
        <v>0</v>
      </c>
      <c r="DJ43" s="154">
        <v>0</v>
      </c>
      <c r="DK43" s="154">
        <v>0</v>
      </c>
      <c r="DL43" s="122"/>
      <c r="DM43" s="154">
        <v>1000</v>
      </c>
      <c r="DN43" s="154">
        <v>0</v>
      </c>
      <c r="DO43" s="154">
        <v>0</v>
      </c>
      <c r="DP43" s="154">
        <v>0</v>
      </c>
      <c r="DQ43" s="154">
        <v>0</v>
      </c>
      <c r="DR43" s="154">
        <v>0</v>
      </c>
      <c r="DS43" s="154">
        <v>0</v>
      </c>
      <c r="DT43" s="154">
        <v>0</v>
      </c>
      <c r="DU43" s="154">
        <v>0</v>
      </c>
      <c r="DV43" s="154">
        <v>0</v>
      </c>
      <c r="DW43" s="154">
        <v>0</v>
      </c>
      <c r="DX43" s="154">
        <v>0</v>
      </c>
      <c r="DY43" s="154">
        <v>0</v>
      </c>
      <c r="DZ43" s="154">
        <v>0</v>
      </c>
      <c r="EA43" s="122"/>
      <c r="EB43" s="154">
        <v>1000</v>
      </c>
      <c r="EC43" s="154">
        <v>0</v>
      </c>
      <c r="ED43" s="139"/>
      <c r="EE43" s="154">
        <v>0</v>
      </c>
      <c r="EF43" s="154">
        <v>0</v>
      </c>
      <c r="EG43" s="154">
        <v>0</v>
      </c>
      <c r="EH43" s="154">
        <v>0</v>
      </c>
      <c r="EI43" s="154">
        <v>0</v>
      </c>
      <c r="EJ43" s="154">
        <v>0</v>
      </c>
      <c r="EK43" s="154">
        <v>0</v>
      </c>
      <c r="EL43" s="154">
        <v>0</v>
      </c>
      <c r="EM43" s="154">
        <v>0</v>
      </c>
      <c r="EN43" s="154">
        <v>0</v>
      </c>
      <c r="EO43" s="154">
        <v>0</v>
      </c>
      <c r="EP43" s="154">
        <v>0</v>
      </c>
      <c r="EQ43" s="154">
        <v>0</v>
      </c>
      <c r="ER43" s="154">
        <v>0</v>
      </c>
      <c r="ES43" s="154">
        <v>0</v>
      </c>
      <c r="ET43" s="154">
        <v>0</v>
      </c>
      <c r="EU43" s="122"/>
      <c r="EV43" s="154">
        <v>4000</v>
      </c>
      <c r="EW43" s="154">
        <v>0</v>
      </c>
      <c r="EX43" s="154">
        <v>0</v>
      </c>
      <c r="EY43" s="154">
        <v>0</v>
      </c>
      <c r="EZ43" s="154">
        <v>0</v>
      </c>
      <c r="FA43" s="154">
        <v>0</v>
      </c>
      <c r="FB43" s="154">
        <v>0</v>
      </c>
      <c r="FC43" s="154">
        <v>0</v>
      </c>
      <c r="FD43" s="154">
        <v>0</v>
      </c>
      <c r="FE43" s="154">
        <v>0</v>
      </c>
      <c r="FF43" s="154">
        <v>0</v>
      </c>
      <c r="FG43" s="154">
        <v>0</v>
      </c>
      <c r="FH43" s="154">
        <v>0</v>
      </c>
      <c r="FI43" s="154">
        <v>0</v>
      </c>
      <c r="FJ43" s="154">
        <v>0</v>
      </c>
      <c r="FK43" s="154">
        <v>0</v>
      </c>
      <c r="FL43" s="122"/>
      <c r="FM43" s="154">
        <v>4000</v>
      </c>
      <c r="FN43" s="154">
        <v>0</v>
      </c>
      <c r="FO43" s="154">
        <v>0</v>
      </c>
      <c r="FP43" s="154">
        <v>0</v>
      </c>
      <c r="FQ43" s="154">
        <v>0</v>
      </c>
      <c r="FR43" s="154">
        <v>0</v>
      </c>
      <c r="FS43" s="154">
        <v>0</v>
      </c>
      <c r="FT43" s="154">
        <v>0</v>
      </c>
      <c r="FU43" s="154">
        <v>0</v>
      </c>
      <c r="FV43" s="154">
        <v>0</v>
      </c>
      <c r="FW43" s="154">
        <v>0</v>
      </c>
      <c r="FX43" s="154">
        <v>0</v>
      </c>
      <c r="FY43" s="154">
        <v>0</v>
      </c>
      <c r="FZ43" s="154">
        <v>0</v>
      </c>
      <c r="GA43" s="154">
        <v>0</v>
      </c>
      <c r="GB43" s="154">
        <v>0</v>
      </c>
      <c r="GC43" s="140"/>
      <c r="GD43" s="115"/>
      <c r="GE43" s="220"/>
      <c r="GF43" s="221"/>
      <c r="GG43" s="222"/>
      <c r="GH43" s="144"/>
      <c r="GI43" s="115"/>
      <c r="GJ43" s="220"/>
      <c r="GK43" s="221"/>
      <c r="GL43" s="222"/>
      <c r="GM43" s="145"/>
      <c r="GO43" s="146"/>
      <c r="GP43" s="146"/>
    </row>
    <row r="44" spans="1:198" ht="18" customHeight="1" thickBot="1">
      <c r="A44" s="159" t="s">
        <v>197</v>
      </c>
      <c r="B44" s="278"/>
      <c r="C44" s="160" t="s">
        <v>198</v>
      </c>
      <c r="D44" s="96" t="s">
        <v>74</v>
      </c>
      <c r="E44" s="161">
        <v>0</v>
      </c>
      <c r="F44" s="123"/>
      <c r="G44" s="161">
        <v>0</v>
      </c>
      <c r="H44" s="123"/>
      <c r="I44" s="161">
        <v>0.25156024363855078</v>
      </c>
      <c r="J44" s="123"/>
      <c r="K44" s="161">
        <v>0.31146127340823937</v>
      </c>
      <c r="L44" s="115"/>
      <c r="M44" s="115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8"/>
      <c r="AO44" s="133"/>
      <c r="AP44" s="164">
        <v>0</v>
      </c>
      <c r="AQ44" s="164">
        <v>1.0606541400764459E-2</v>
      </c>
      <c r="AR44" s="165">
        <v>0</v>
      </c>
      <c r="AS44" s="165">
        <v>0</v>
      </c>
      <c r="AT44" s="165">
        <v>0</v>
      </c>
      <c r="AU44" s="165">
        <v>0</v>
      </c>
      <c r="AV44" s="165">
        <v>0</v>
      </c>
      <c r="AW44" s="165">
        <v>0</v>
      </c>
      <c r="AX44" s="165">
        <v>0</v>
      </c>
      <c r="AY44" s="165">
        <v>0</v>
      </c>
      <c r="AZ44" s="165">
        <v>0</v>
      </c>
      <c r="BA44" s="165">
        <v>0</v>
      </c>
      <c r="BB44" s="165">
        <v>0</v>
      </c>
      <c r="BC44" s="166">
        <v>0</v>
      </c>
      <c r="BD44" s="166">
        <v>62776.858800000344</v>
      </c>
      <c r="BE44" s="166">
        <v>0</v>
      </c>
      <c r="BF44" s="166">
        <v>0</v>
      </c>
      <c r="BG44" s="166">
        <v>0</v>
      </c>
      <c r="BH44" s="166">
        <v>0</v>
      </c>
      <c r="BI44" s="166">
        <v>0</v>
      </c>
      <c r="BJ44" s="166">
        <v>0</v>
      </c>
      <c r="BK44" s="166">
        <v>0</v>
      </c>
      <c r="BL44" s="166">
        <v>0</v>
      </c>
      <c r="BM44" s="166">
        <v>0</v>
      </c>
      <c r="BN44" s="166">
        <v>0</v>
      </c>
      <c r="BO44" s="166">
        <v>0</v>
      </c>
      <c r="BP44" s="166">
        <v>0</v>
      </c>
      <c r="BQ44" s="166">
        <v>0</v>
      </c>
      <c r="BR44" s="165">
        <v>62776.858800000344</v>
      </c>
      <c r="BS44" s="135"/>
      <c r="BT44" s="167">
        <v>0</v>
      </c>
      <c r="BU44" s="167">
        <v>1.1940874818998838E-2</v>
      </c>
      <c r="BV44" s="168">
        <v>0</v>
      </c>
      <c r="BW44" s="168">
        <v>0</v>
      </c>
      <c r="BX44" s="168">
        <v>0</v>
      </c>
      <c r="BY44" s="168">
        <v>0</v>
      </c>
      <c r="BZ44" s="168">
        <v>0</v>
      </c>
      <c r="CA44" s="168">
        <v>0</v>
      </c>
      <c r="CB44" s="168">
        <v>0</v>
      </c>
      <c r="CC44" s="168">
        <v>0</v>
      </c>
      <c r="CD44" s="223">
        <v>0</v>
      </c>
      <c r="CE44" s="223">
        <v>0</v>
      </c>
      <c r="CF44" s="168">
        <v>0</v>
      </c>
      <c r="CG44" s="168">
        <v>0</v>
      </c>
      <c r="CH44" s="169">
        <v>62776.858800000344</v>
      </c>
      <c r="CI44" s="169">
        <v>0</v>
      </c>
      <c r="CJ44" s="169">
        <v>0</v>
      </c>
      <c r="CK44" s="169">
        <v>0</v>
      </c>
      <c r="CL44" s="169">
        <v>0</v>
      </c>
      <c r="CM44" s="169">
        <v>0</v>
      </c>
      <c r="CN44" s="169">
        <v>0</v>
      </c>
      <c r="CO44" s="169">
        <v>0</v>
      </c>
      <c r="CP44" s="169">
        <v>0</v>
      </c>
      <c r="CQ44" s="169">
        <v>0</v>
      </c>
      <c r="CR44" s="169">
        <v>0</v>
      </c>
      <c r="CS44" s="169">
        <v>0</v>
      </c>
      <c r="CT44" s="169">
        <v>0</v>
      </c>
      <c r="CU44" s="169">
        <v>0</v>
      </c>
      <c r="CV44" s="168">
        <v>62776.858800000344</v>
      </c>
      <c r="CW44" s="137"/>
      <c r="CX44" s="170">
        <v>5625</v>
      </c>
      <c r="CY44" s="170">
        <v>0</v>
      </c>
      <c r="CZ44" s="170">
        <v>0</v>
      </c>
      <c r="DA44" s="170">
        <v>0</v>
      </c>
      <c r="DB44" s="170">
        <v>0</v>
      </c>
      <c r="DC44" s="170">
        <v>0</v>
      </c>
      <c r="DD44" s="170">
        <v>0</v>
      </c>
      <c r="DE44" s="170">
        <v>0</v>
      </c>
      <c r="DF44" s="170">
        <v>0</v>
      </c>
      <c r="DG44" s="170">
        <v>0</v>
      </c>
      <c r="DH44" s="170">
        <v>0</v>
      </c>
      <c r="DI44" s="170">
        <v>0</v>
      </c>
      <c r="DJ44" s="170">
        <v>0</v>
      </c>
      <c r="DK44" s="170">
        <v>0</v>
      </c>
      <c r="DL44" s="122"/>
      <c r="DM44" s="170">
        <v>4000</v>
      </c>
      <c r="DN44" s="170">
        <v>0</v>
      </c>
      <c r="DO44" s="170">
        <v>0</v>
      </c>
      <c r="DP44" s="170">
        <v>0</v>
      </c>
      <c r="DQ44" s="170">
        <v>0</v>
      </c>
      <c r="DR44" s="170">
        <v>0</v>
      </c>
      <c r="DS44" s="170">
        <v>0</v>
      </c>
      <c r="DT44" s="170">
        <v>0</v>
      </c>
      <c r="DU44" s="170">
        <v>0</v>
      </c>
      <c r="DV44" s="170">
        <v>0</v>
      </c>
      <c r="DW44" s="170">
        <v>0</v>
      </c>
      <c r="DX44" s="170">
        <v>0</v>
      </c>
      <c r="DY44" s="170">
        <v>0</v>
      </c>
      <c r="DZ44" s="170">
        <v>0</v>
      </c>
      <c r="EA44" s="122"/>
      <c r="EB44" s="170">
        <v>9625</v>
      </c>
      <c r="EC44" s="170">
        <v>0</v>
      </c>
      <c r="ED44" s="139"/>
      <c r="EE44" s="171">
        <v>14375</v>
      </c>
      <c r="EF44" s="171">
        <v>0</v>
      </c>
      <c r="EG44" s="171">
        <v>0</v>
      </c>
      <c r="EH44" s="171">
        <v>0</v>
      </c>
      <c r="EI44" s="171">
        <v>0</v>
      </c>
      <c r="EJ44" s="171">
        <v>0</v>
      </c>
      <c r="EK44" s="171">
        <v>0</v>
      </c>
      <c r="EL44" s="171">
        <v>0</v>
      </c>
      <c r="EM44" s="171">
        <v>0</v>
      </c>
      <c r="EN44" s="171">
        <v>0</v>
      </c>
      <c r="EO44" s="171">
        <v>0</v>
      </c>
      <c r="EP44" s="171">
        <v>0</v>
      </c>
      <c r="EQ44" s="171">
        <v>0</v>
      </c>
      <c r="ER44" s="171">
        <v>3969.67</v>
      </c>
      <c r="ES44" s="171">
        <v>0</v>
      </c>
      <c r="ET44" s="171">
        <v>3969.67</v>
      </c>
      <c r="EU44" s="122"/>
      <c r="EV44" s="172">
        <v>19000</v>
      </c>
      <c r="EW44" s="172">
        <v>0</v>
      </c>
      <c r="EX44" s="172">
        <v>0</v>
      </c>
      <c r="EY44" s="172">
        <v>0</v>
      </c>
      <c r="EZ44" s="172">
        <v>0</v>
      </c>
      <c r="FA44" s="172">
        <v>0</v>
      </c>
      <c r="FB44" s="172">
        <v>0</v>
      </c>
      <c r="FC44" s="172">
        <v>0</v>
      </c>
      <c r="FD44" s="172">
        <v>0</v>
      </c>
      <c r="FE44" s="172">
        <v>0</v>
      </c>
      <c r="FF44" s="172">
        <v>0</v>
      </c>
      <c r="FG44" s="172">
        <v>0</v>
      </c>
      <c r="FH44" s="172">
        <v>0</v>
      </c>
      <c r="FI44" s="172">
        <v>6425.35</v>
      </c>
      <c r="FJ44" s="172">
        <v>0</v>
      </c>
      <c r="FK44" s="172">
        <v>6425.35</v>
      </c>
      <c r="FL44" s="122"/>
      <c r="FM44" s="172">
        <v>33375</v>
      </c>
      <c r="FN44" s="172">
        <v>0</v>
      </c>
      <c r="FO44" s="172">
        <v>0</v>
      </c>
      <c r="FP44" s="172">
        <v>0</v>
      </c>
      <c r="FQ44" s="172">
        <v>0</v>
      </c>
      <c r="FR44" s="172">
        <v>0</v>
      </c>
      <c r="FS44" s="172">
        <v>0</v>
      </c>
      <c r="FT44" s="172">
        <v>0</v>
      </c>
      <c r="FU44" s="172">
        <v>0</v>
      </c>
      <c r="FV44" s="172">
        <v>0</v>
      </c>
      <c r="FW44" s="172">
        <v>0</v>
      </c>
      <c r="FX44" s="172">
        <v>0</v>
      </c>
      <c r="FY44" s="172">
        <v>0</v>
      </c>
      <c r="FZ44" s="172">
        <v>10395.02</v>
      </c>
      <c r="GA44" s="172">
        <v>0</v>
      </c>
      <c r="GB44" s="172">
        <v>10395.02</v>
      </c>
      <c r="GC44" s="140"/>
      <c r="GD44" s="115"/>
      <c r="GH44" s="144"/>
      <c r="GI44" s="115"/>
      <c r="GM44" s="145"/>
      <c r="GO44" s="146"/>
      <c r="GP44" s="146"/>
    </row>
    <row r="45" spans="1:198" ht="4.5" customHeight="1" thickBot="1">
      <c r="A45" s="127"/>
      <c r="D45" s="96" t="s">
        <v>74</v>
      </c>
      <c r="E45" s="173"/>
      <c r="F45" s="123"/>
      <c r="G45" s="173"/>
      <c r="H45" s="123"/>
      <c r="I45" s="173"/>
      <c r="J45" s="123"/>
      <c r="K45" s="173"/>
      <c r="L45" s="115"/>
      <c r="M45" s="174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1"/>
      <c r="AN45" s="201"/>
      <c r="AO45" s="133"/>
      <c r="AP45" s="176"/>
      <c r="AQ45" s="176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35"/>
      <c r="BT45" s="176"/>
      <c r="BU45" s="176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3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22"/>
      <c r="DM45" s="177"/>
      <c r="DN45" s="178"/>
      <c r="DO45" s="178"/>
      <c r="DP45" s="178"/>
      <c r="DQ45" s="178"/>
      <c r="DR45" s="178"/>
      <c r="DS45" s="178"/>
      <c r="DT45" s="178"/>
      <c r="DU45" s="178"/>
      <c r="DV45" s="178"/>
      <c r="DW45" s="178"/>
      <c r="DX45" s="178"/>
      <c r="DY45" s="178"/>
      <c r="DZ45" s="177"/>
      <c r="EA45" s="122"/>
      <c r="EB45" s="177"/>
      <c r="EC45" s="177"/>
      <c r="ED45" s="139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22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22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40"/>
      <c r="GD45" s="115"/>
      <c r="GE45" s="179"/>
      <c r="GF45" s="179"/>
      <c r="GG45" s="179"/>
      <c r="GH45" s="144"/>
      <c r="GI45" s="115"/>
      <c r="GJ45" s="179"/>
      <c r="GK45" s="179"/>
      <c r="GL45" s="179"/>
      <c r="GM45" s="145"/>
      <c r="GO45" s="146"/>
      <c r="GP45" s="146"/>
    </row>
    <row r="46" spans="1:198" ht="18" hidden="1" customHeight="1" outlineLevel="1" collapsed="1">
      <c r="A46" s="127"/>
      <c r="B46" s="276" t="s">
        <v>199</v>
      </c>
      <c r="C46" s="128" t="s">
        <v>200</v>
      </c>
      <c r="D46" s="96" t="s">
        <v>74</v>
      </c>
      <c r="E46" s="129"/>
      <c r="F46" s="123"/>
      <c r="G46" s="129"/>
      <c r="H46" s="123"/>
      <c r="I46" s="129"/>
      <c r="J46" s="123"/>
      <c r="K46" s="129"/>
      <c r="L46" s="115"/>
      <c r="M46" s="180"/>
      <c r="N46" s="132">
        <v>0</v>
      </c>
      <c r="O46" s="132">
        <v>0</v>
      </c>
      <c r="P46" s="132">
        <v>0</v>
      </c>
      <c r="Q46" s="132">
        <v>0</v>
      </c>
      <c r="R46" s="132">
        <v>0</v>
      </c>
      <c r="S46" s="132">
        <v>0</v>
      </c>
      <c r="T46" s="182">
        <v>0</v>
      </c>
      <c r="U46" s="182">
        <v>0</v>
      </c>
      <c r="V46" s="182">
        <v>0</v>
      </c>
      <c r="W46" s="182">
        <v>0</v>
      </c>
      <c r="X46" s="182">
        <v>0</v>
      </c>
      <c r="Y46" s="182">
        <v>0</v>
      </c>
      <c r="Z46" s="182">
        <v>0</v>
      </c>
      <c r="AA46" s="182">
        <v>0</v>
      </c>
      <c r="AB46" s="182">
        <v>0</v>
      </c>
      <c r="AC46" s="182">
        <v>0</v>
      </c>
      <c r="AD46" s="182">
        <v>0</v>
      </c>
      <c r="AE46" s="182">
        <v>0</v>
      </c>
      <c r="AF46" s="182">
        <v>0</v>
      </c>
      <c r="AG46" s="182">
        <v>0</v>
      </c>
      <c r="AH46" s="182">
        <v>0</v>
      </c>
      <c r="AI46" s="182">
        <v>0</v>
      </c>
      <c r="AJ46" s="182">
        <v>0</v>
      </c>
      <c r="AK46" s="182">
        <v>0</v>
      </c>
      <c r="AL46" s="132">
        <v>0</v>
      </c>
      <c r="AM46" s="181">
        <v>0</v>
      </c>
      <c r="AN46" s="132">
        <v>0</v>
      </c>
      <c r="AO46" s="133"/>
      <c r="AP46" s="129">
        <v>0</v>
      </c>
      <c r="AQ46" s="129">
        <v>0</v>
      </c>
      <c r="AR46" s="132">
        <v>0</v>
      </c>
      <c r="AS46" s="132">
        <v>0</v>
      </c>
      <c r="AT46" s="132">
        <v>0</v>
      </c>
      <c r="AU46" s="132">
        <v>0</v>
      </c>
      <c r="AV46" s="132">
        <v>0</v>
      </c>
      <c r="AW46" s="132">
        <v>0</v>
      </c>
      <c r="AX46" s="132">
        <v>0</v>
      </c>
      <c r="AY46" s="132">
        <v>0</v>
      </c>
      <c r="AZ46" s="132">
        <v>0</v>
      </c>
      <c r="BA46" s="132">
        <v>0</v>
      </c>
      <c r="BB46" s="132">
        <v>0</v>
      </c>
      <c r="BC46" s="132">
        <v>0</v>
      </c>
      <c r="BD46" s="181">
        <v>0</v>
      </c>
      <c r="BE46" s="181">
        <v>0</v>
      </c>
      <c r="BF46" s="181">
        <v>0</v>
      </c>
      <c r="BG46" s="181">
        <v>0</v>
      </c>
      <c r="BH46" s="181">
        <v>0</v>
      </c>
      <c r="BI46" s="181">
        <v>0</v>
      </c>
      <c r="BJ46" s="181">
        <v>0</v>
      </c>
      <c r="BK46" s="181">
        <v>0</v>
      </c>
      <c r="BL46" s="181">
        <v>0</v>
      </c>
      <c r="BM46" s="181">
        <v>0</v>
      </c>
      <c r="BN46" s="181">
        <v>0</v>
      </c>
      <c r="BO46" s="181">
        <v>0</v>
      </c>
      <c r="BP46" s="181">
        <v>0</v>
      </c>
      <c r="BQ46" s="182">
        <v>0</v>
      </c>
      <c r="BR46" s="132">
        <v>0</v>
      </c>
      <c r="BS46" s="135"/>
      <c r="BT46" s="129">
        <v>0</v>
      </c>
      <c r="BU46" s="129">
        <v>0</v>
      </c>
      <c r="BV46" s="132">
        <v>0</v>
      </c>
      <c r="BW46" s="132">
        <v>0</v>
      </c>
      <c r="BX46" s="132">
        <v>0</v>
      </c>
      <c r="BY46" s="132">
        <v>0</v>
      </c>
      <c r="BZ46" s="132">
        <v>0</v>
      </c>
      <c r="CA46" s="132">
        <v>0</v>
      </c>
      <c r="CB46" s="132">
        <v>0</v>
      </c>
      <c r="CC46" s="132">
        <v>0</v>
      </c>
      <c r="CD46" s="132">
        <v>0</v>
      </c>
      <c r="CE46" s="132">
        <v>0</v>
      </c>
      <c r="CF46" s="132">
        <v>0</v>
      </c>
      <c r="CG46" s="132">
        <v>0</v>
      </c>
      <c r="CH46" s="224">
        <v>0</v>
      </c>
      <c r="CI46" s="224">
        <v>0</v>
      </c>
      <c r="CJ46" s="224">
        <v>0</v>
      </c>
      <c r="CK46" s="224">
        <v>0</v>
      </c>
      <c r="CL46" s="224">
        <v>0</v>
      </c>
      <c r="CM46" s="224">
        <v>0</v>
      </c>
      <c r="CN46" s="224">
        <v>0</v>
      </c>
      <c r="CO46" s="224">
        <v>0</v>
      </c>
      <c r="CP46" s="224">
        <v>0</v>
      </c>
      <c r="CQ46" s="224">
        <v>0</v>
      </c>
      <c r="CR46" s="224">
        <v>0</v>
      </c>
      <c r="CS46" s="225">
        <v>0</v>
      </c>
      <c r="CT46" s="225">
        <v>0</v>
      </c>
      <c r="CU46" s="132">
        <v>0</v>
      </c>
      <c r="CV46" s="132">
        <v>0</v>
      </c>
      <c r="CW46" s="137"/>
      <c r="CX46" s="138">
        <v>0</v>
      </c>
      <c r="CY46" s="138">
        <v>0</v>
      </c>
      <c r="CZ46" s="138">
        <v>0</v>
      </c>
      <c r="DA46" s="138">
        <v>0</v>
      </c>
      <c r="DB46" s="138">
        <v>0</v>
      </c>
      <c r="DC46" s="138">
        <v>0</v>
      </c>
      <c r="DD46" s="138">
        <v>0</v>
      </c>
      <c r="DE46" s="138">
        <v>0</v>
      </c>
      <c r="DF46" s="138">
        <v>0</v>
      </c>
      <c r="DG46" s="138">
        <v>0</v>
      </c>
      <c r="DH46" s="138">
        <v>0</v>
      </c>
      <c r="DI46" s="138">
        <v>0</v>
      </c>
      <c r="DJ46" s="138">
        <v>0</v>
      </c>
      <c r="DK46" s="138">
        <v>0</v>
      </c>
      <c r="DL46" s="122"/>
      <c r="DM46" s="138">
        <v>0</v>
      </c>
      <c r="DN46" s="138">
        <v>0</v>
      </c>
      <c r="DO46" s="138">
        <v>0</v>
      </c>
      <c r="DP46" s="138">
        <v>0</v>
      </c>
      <c r="DQ46" s="138">
        <v>0</v>
      </c>
      <c r="DR46" s="138">
        <v>0</v>
      </c>
      <c r="DS46" s="138">
        <v>0</v>
      </c>
      <c r="DT46" s="138">
        <v>0</v>
      </c>
      <c r="DU46" s="138">
        <v>0</v>
      </c>
      <c r="DV46" s="138">
        <v>0</v>
      </c>
      <c r="DW46" s="138">
        <v>0</v>
      </c>
      <c r="DX46" s="138">
        <v>0</v>
      </c>
      <c r="DY46" s="138">
        <v>0</v>
      </c>
      <c r="DZ46" s="138">
        <v>0</v>
      </c>
      <c r="EA46" s="122"/>
      <c r="EB46" s="138">
        <v>0</v>
      </c>
      <c r="EC46" s="138">
        <v>0</v>
      </c>
      <c r="ED46" s="139"/>
      <c r="EE46" s="138">
        <v>0</v>
      </c>
      <c r="EF46" s="138">
        <v>0</v>
      </c>
      <c r="EG46" s="138">
        <v>0</v>
      </c>
      <c r="EH46" s="138">
        <v>0</v>
      </c>
      <c r="EI46" s="138">
        <v>0</v>
      </c>
      <c r="EJ46" s="138">
        <v>0</v>
      </c>
      <c r="EK46" s="138">
        <v>0</v>
      </c>
      <c r="EL46" s="138">
        <v>0</v>
      </c>
      <c r="EM46" s="138">
        <v>0</v>
      </c>
      <c r="EN46" s="138">
        <v>0</v>
      </c>
      <c r="EO46" s="138">
        <v>0</v>
      </c>
      <c r="EP46" s="138">
        <v>0</v>
      </c>
      <c r="EQ46" s="138">
        <v>0</v>
      </c>
      <c r="ER46" s="138">
        <v>0</v>
      </c>
      <c r="ES46" s="138">
        <v>0</v>
      </c>
      <c r="ET46" s="138">
        <v>0</v>
      </c>
      <c r="EU46" s="122"/>
      <c r="EV46" s="138">
        <v>0</v>
      </c>
      <c r="EW46" s="138">
        <v>0</v>
      </c>
      <c r="EX46" s="138">
        <v>0</v>
      </c>
      <c r="EY46" s="138">
        <v>0</v>
      </c>
      <c r="EZ46" s="138">
        <v>0</v>
      </c>
      <c r="FA46" s="138">
        <v>0</v>
      </c>
      <c r="FB46" s="138">
        <v>0</v>
      </c>
      <c r="FC46" s="138">
        <v>0</v>
      </c>
      <c r="FD46" s="138">
        <v>0</v>
      </c>
      <c r="FE46" s="138">
        <v>0</v>
      </c>
      <c r="FF46" s="138">
        <v>0</v>
      </c>
      <c r="FG46" s="138">
        <v>0</v>
      </c>
      <c r="FH46" s="138">
        <v>0</v>
      </c>
      <c r="FI46" s="138">
        <v>0</v>
      </c>
      <c r="FJ46" s="138">
        <v>0</v>
      </c>
      <c r="FK46" s="138">
        <v>0</v>
      </c>
      <c r="FL46" s="122"/>
      <c r="FM46" s="138">
        <v>0</v>
      </c>
      <c r="FN46" s="138">
        <v>0</v>
      </c>
      <c r="FO46" s="138">
        <v>0</v>
      </c>
      <c r="FP46" s="138">
        <v>0</v>
      </c>
      <c r="FQ46" s="138">
        <v>0</v>
      </c>
      <c r="FR46" s="138">
        <v>0</v>
      </c>
      <c r="FS46" s="138">
        <v>0</v>
      </c>
      <c r="FT46" s="138">
        <v>0</v>
      </c>
      <c r="FU46" s="138">
        <v>0</v>
      </c>
      <c r="FV46" s="138">
        <v>0</v>
      </c>
      <c r="FW46" s="138">
        <v>0</v>
      </c>
      <c r="FX46" s="138">
        <v>0</v>
      </c>
      <c r="FY46" s="138">
        <v>0</v>
      </c>
      <c r="FZ46" s="138">
        <v>0</v>
      </c>
      <c r="GA46" s="138">
        <v>0</v>
      </c>
      <c r="GB46" s="138">
        <v>0</v>
      </c>
      <c r="GC46" s="140"/>
      <c r="GD46" s="115"/>
      <c r="GE46" s="141"/>
      <c r="GF46" s="142"/>
      <c r="GG46" s="143"/>
      <c r="GH46" s="144"/>
      <c r="GI46" s="115"/>
      <c r="GJ46" s="141"/>
      <c r="GK46" s="142"/>
      <c r="GL46" s="143"/>
      <c r="GM46" s="145"/>
      <c r="GO46" s="146"/>
      <c r="GP46" s="146"/>
    </row>
    <row r="47" spans="1:198" ht="18" hidden="1" customHeight="1" outlineLevel="1">
      <c r="A47" s="127"/>
      <c r="B47" s="277"/>
      <c r="C47" s="186" t="s">
        <v>201</v>
      </c>
      <c r="D47" s="96" t="s">
        <v>74</v>
      </c>
      <c r="E47" s="208"/>
      <c r="F47" s="123"/>
      <c r="G47" s="208"/>
      <c r="H47" s="123"/>
      <c r="I47" s="208"/>
      <c r="J47" s="123"/>
      <c r="K47" s="208"/>
      <c r="L47" s="115"/>
      <c r="M47" s="187"/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89">
        <v>0</v>
      </c>
      <c r="U47" s="189">
        <v>0</v>
      </c>
      <c r="V47" s="189">
        <v>0</v>
      </c>
      <c r="W47" s="189">
        <v>0</v>
      </c>
      <c r="X47" s="189">
        <v>0</v>
      </c>
      <c r="Y47" s="189">
        <v>0</v>
      </c>
      <c r="Z47" s="189">
        <v>0</v>
      </c>
      <c r="AA47" s="189">
        <v>0</v>
      </c>
      <c r="AB47" s="189">
        <v>0</v>
      </c>
      <c r="AC47" s="189">
        <v>0</v>
      </c>
      <c r="AD47" s="189">
        <v>0</v>
      </c>
      <c r="AE47" s="189">
        <v>0</v>
      </c>
      <c r="AF47" s="189">
        <v>0</v>
      </c>
      <c r="AG47" s="189">
        <v>0</v>
      </c>
      <c r="AH47" s="189">
        <v>0</v>
      </c>
      <c r="AI47" s="189">
        <v>0</v>
      </c>
      <c r="AJ47" s="189">
        <v>0</v>
      </c>
      <c r="AK47" s="189">
        <v>0</v>
      </c>
      <c r="AL47" s="150">
        <v>0</v>
      </c>
      <c r="AM47" s="188">
        <v>0</v>
      </c>
      <c r="AN47" s="150">
        <v>0</v>
      </c>
      <c r="AO47" s="133"/>
      <c r="AP47" s="208">
        <v>0</v>
      </c>
      <c r="AQ47" s="208">
        <v>0</v>
      </c>
      <c r="AR47" s="150">
        <v>0</v>
      </c>
      <c r="AS47" s="150">
        <v>0</v>
      </c>
      <c r="AT47" s="150">
        <v>0</v>
      </c>
      <c r="AU47" s="150">
        <v>0</v>
      </c>
      <c r="AV47" s="150">
        <v>0</v>
      </c>
      <c r="AW47" s="150">
        <v>0</v>
      </c>
      <c r="AX47" s="150">
        <v>0</v>
      </c>
      <c r="AY47" s="150">
        <v>0</v>
      </c>
      <c r="AZ47" s="150">
        <v>0</v>
      </c>
      <c r="BA47" s="150">
        <v>0</v>
      </c>
      <c r="BB47" s="150">
        <v>0</v>
      </c>
      <c r="BC47" s="150">
        <v>0</v>
      </c>
      <c r="BD47" s="196">
        <v>0</v>
      </c>
      <c r="BE47" s="196">
        <v>0</v>
      </c>
      <c r="BF47" s="196">
        <v>0</v>
      </c>
      <c r="BG47" s="196">
        <v>0</v>
      </c>
      <c r="BH47" s="196">
        <v>0</v>
      </c>
      <c r="BI47" s="196">
        <v>0</v>
      </c>
      <c r="BJ47" s="196">
        <v>0</v>
      </c>
      <c r="BK47" s="196">
        <v>0</v>
      </c>
      <c r="BL47" s="196">
        <v>0</v>
      </c>
      <c r="BM47" s="196">
        <v>0</v>
      </c>
      <c r="BN47" s="196">
        <v>0</v>
      </c>
      <c r="BO47" s="197">
        <v>0</v>
      </c>
      <c r="BP47" s="197">
        <v>0</v>
      </c>
      <c r="BQ47" s="150">
        <v>0</v>
      </c>
      <c r="BR47" s="150">
        <v>0</v>
      </c>
      <c r="BS47" s="135"/>
      <c r="BT47" s="208">
        <v>0</v>
      </c>
      <c r="BU47" s="208">
        <v>0</v>
      </c>
      <c r="BV47" s="150">
        <v>0</v>
      </c>
      <c r="BW47" s="150">
        <v>0</v>
      </c>
      <c r="BX47" s="150">
        <v>0</v>
      </c>
      <c r="BY47" s="150">
        <v>0</v>
      </c>
      <c r="BZ47" s="150">
        <v>0</v>
      </c>
      <c r="CA47" s="150">
        <v>0</v>
      </c>
      <c r="CB47" s="150">
        <v>0</v>
      </c>
      <c r="CC47" s="150">
        <v>0</v>
      </c>
      <c r="CD47" s="150">
        <v>0</v>
      </c>
      <c r="CE47" s="150">
        <v>0</v>
      </c>
      <c r="CF47" s="150">
        <v>0</v>
      </c>
      <c r="CG47" s="150">
        <v>0</v>
      </c>
      <c r="CH47" s="196">
        <v>0</v>
      </c>
      <c r="CI47" s="196">
        <v>0</v>
      </c>
      <c r="CJ47" s="196">
        <v>0</v>
      </c>
      <c r="CK47" s="196">
        <v>0</v>
      </c>
      <c r="CL47" s="196">
        <v>0</v>
      </c>
      <c r="CM47" s="196">
        <v>0</v>
      </c>
      <c r="CN47" s="196">
        <v>0</v>
      </c>
      <c r="CO47" s="196">
        <v>0</v>
      </c>
      <c r="CP47" s="196">
        <v>0</v>
      </c>
      <c r="CQ47" s="196">
        <v>0</v>
      </c>
      <c r="CR47" s="196">
        <v>0</v>
      </c>
      <c r="CS47" s="196">
        <v>0</v>
      </c>
      <c r="CT47" s="196">
        <v>0</v>
      </c>
      <c r="CU47" s="150">
        <v>0</v>
      </c>
      <c r="CV47" s="150">
        <v>0</v>
      </c>
      <c r="CW47" s="137"/>
      <c r="CX47" s="213">
        <v>0</v>
      </c>
      <c r="CY47" s="213">
        <v>0</v>
      </c>
      <c r="CZ47" s="213">
        <v>0</v>
      </c>
      <c r="DA47" s="213">
        <v>0</v>
      </c>
      <c r="DB47" s="213">
        <v>0</v>
      </c>
      <c r="DC47" s="213">
        <v>0</v>
      </c>
      <c r="DD47" s="213">
        <v>0</v>
      </c>
      <c r="DE47" s="213">
        <v>0</v>
      </c>
      <c r="DF47" s="213">
        <v>0</v>
      </c>
      <c r="DG47" s="213">
        <v>0</v>
      </c>
      <c r="DH47" s="213">
        <v>0</v>
      </c>
      <c r="DI47" s="213">
        <v>0</v>
      </c>
      <c r="DJ47" s="213">
        <v>0</v>
      </c>
      <c r="DK47" s="213">
        <v>0</v>
      </c>
      <c r="DL47" s="122"/>
      <c r="DM47" s="213">
        <v>0</v>
      </c>
      <c r="DN47" s="213">
        <v>0</v>
      </c>
      <c r="DO47" s="213">
        <v>0</v>
      </c>
      <c r="DP47" s="213">
        <v>0</v>
      </c>
      <c r="DQ47" s="213">
        <v>0</v>
      </c>
      <c r="DR47" s="213">
        <v>0</v>
      </c>
      <c r="DS47" s="213">
        <v>0</v>
      </c>
      <c r="DT47" s="213">
        <v>0</v>
      </c>
      <c r="DU47" s="213">
        <v>0</v>
      </c>
      <c r="DV47" s="213">
        <v>0</v>
      </c>
      <c r="DW47" s="213">
        <v>0</v>
      </c>
      <c r="DX47" s="213">
        <v>0</v>
      </c>
      <c r="DY47" s="213">
        <v>0</v>
      </c>
      <c r="DZ47" s="213">
        <v>0</v>
      </c>
      <c r="EA47" s="122"/>
      <c r="EB47" s="213">
        <v>0</v>
      </c>
      <c r="EC47" s="213">
        <v>0</v>
      </c>
      <c r="ED47" s="139"/>
      <c r="EE47" s="213">
        <v>0</v>
      </c>
      <c r="EF47" s="213">
        <v>0</v>
      </c>
      <c r="EG47" s="213">
        <v>0</v>
      </c>
      <c r="EH47" s="213">
        <v>0</v>
      </c>
      <c r="EI47" s="213">
        <v>0</v>
      </c>
      <c r="EJ47" s="213">
        <v>0</v>
      </c>
      <c r="EK47" s="213">
        <v>0</v>
      </c>
      <c r="EL47" s="213">
        <v>0</v>
      </c>
      <c r="EM47" s="213">
        <v>0</v>
      </c>
      <c r="EN47" s="213">
        <v>0</v>
      </c>
      <c r="EO47" s="213">
        <v>0</v>
      </c>
      <c r="EP47" s="213">
        <v>0</v>
      </c>
      <c r="EQ47" s="213">
        <v>0</v>
      </c>
      <c r="ER47" s="213">
        <v>0</v>
      </c>
      <c r="ES47" s="213">
        <v>0</v>
      </c>
      <c r="ET47" s="213">
        <v>0</v>
      </c>
      <c r="EU47" s="122"/>
      <c r="EV47" s="213">
        <v>0</v>
      </c>
      <c r="EW47" s="213">
        <v>0</v>
      </c>
      <c r="EX47" s="213">
        <v>0</v>
      </c>
      <c r="EY47" s="213">
        <v>0</v>
      </c>
      <c r="EZ47" s="213">
        <v>0</v>
      </c>
      <c r="FA47" s="213">
        <v>0</v>
      </c>
      <c r="FB47" s="213">
        <v>0</v>
      </c>
      <c r="FC47" s="213">
        <v>0</v>
      </c>
      <c r="FD47" s="213">
        <v>0</v>
      </c>
      <c r="FE47" s="213">
        <v>0</v>
      </c>
      <c r="FF47" s="213">
        <v>0</v>
      </c>
      <c r="FG47" s="213">
        <v>0</v>
      </c>
      <c r="FH47" s="213">
        <v>0</v>
      </c>
      <c r="FI47" s="213">
        <v>0</v>
      </c>
      <c r="FJ47" s="213">
        <v>0</v>
      </c>
      <c r="FK47" s="213">
        <v>0</v>
      </c>
      <c r="FL47" s="122"/>
      <c r="FM47" s="213">
        <v>0</v>
      </c>
      <c r="FN47" s="213">
        <v>0</v>
      </c>
      <c r="FO47" s="213">
        <v>0</v>
      </c>
      <c r="FP47" s="213">
        <v>0</v>
      </c>
      <c r="FQ47" s="213">
        <v>0</v>
      </c>
      <c r="FR47" s="213">
        <v>0</v>
      </c>
      <c r="FS47" s="213">
        <v>0</v>
      </c>
      <c r="FT47" s="213">
        <v>0</v>
      </c>
      <c r="FU47" s="213">
        <v>0</v>
      </c>
      <c r="FV47" s="213">
        <v>0</v>
      </c>
      <c r="FW47" s="213">
        <v>0</v>
      </c>
      <c r="FX47" s="213">
        <v>0</v>
      </c>
      <c r="FY47" s="213">
        <v>0</v>
      </c>
      <c r="FZ47" s="213">
        <v>0</v>
      </c>
      <c r="GA47" s="213">
        <v>0</v>
      </c>
      <c r="GB47" s="213">
        <v>0</v>
      </c>
      <c r="GC47" s="140"/>
      <c r="GD47" s="115"/>
      <c r="GE47" s="226"/>
      <c r="GF47" s="227"/>
      <c r="GG47" s="228"/>
      <c r="GH47" s="144"/>
      <c r="GI47" s="115"/>
      <c r="GJ47" s="226"/>
      <c r="GK47" s="227"/>
      <c r="GL47" s="228"/>
      <c r="GM47" s="145"/>
      <c r="GO47" s="146"/>
      <c r="GP47" s="146"/>
    </row>
    <row r="48" spans="1:198" ht="18" hidden="1" customHeight="1" outlineLevel="1">
      <c r="A48" s="127"/>
      <c r="B48" s="277"/>
      <c r="C48" s="186" t="s">
        <v>202</v>
      </c>
      <c r="D48" s="96" t="s">
        <v>74</v>
      </c>
      <c r="E48" s="208"/>
      <c r="F48" s="123"/>
      <c r="G48" s="208"/>
      <c r="H48" s="123"/>
      <c r="I48" s="208"/>
      <c r="J48" s="123"/>
      <c r="K48" s="208"/>
      <c r="L48" s="115"/>
      <c r="M48" s="187"/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89">
        <v>0</v>
      </c>
      <c r="U48" s="189">
        <v>0</v>
      </c>
      <c r="V48" s="189">
        <v>0</v>
      </c>
      <c r="W48" s="189">
        <v>0</v>
      </c>
      <c r="X48" s="189">
        <v>0</v>
      </c>
      <c r="Y48" s="189">
        <v>0</v>
      </c>
      <c r="Z48" s="189">
        <v>0</v>
      </c>
      <c r="AA48" s="189">
        <v>0</v>
      </c>
      <c r="AB48" s="189">
        <v>0</v>
      </c>
      <c r="AC48" s="189">
        <v>0</v>
      </c>
      <c r="AD48" s="189">
        <v>0</v>
      </c>
      <c r="AE48" s="189">
        <v>0</v>
      </c>
      <c r="AF48" s="189">
        <v>0</v>
      </c>
      <c r="AG48" s="189">
        <v>0</v>
      </c>
      <c r="AH48" s="189">
        <v>0</v>
      </c>
      <c r="AI48" s="189">
        <v>0</v>
      </c>
      <c r="AJ48" s="189">
        <v>0</v>
      </c>
      <c r="AK48" s="189">
        <v>0</v>
      </c>
      <c r="AL48" s="150">
        <v>0</v>
      </c>
      <c r="AM48" s="188">
        <v>0</v>
      </c>
      <c r="AN48" s="150">
        <v>0</v>
      </c>
      <c r="AO48" s="133"/>
      <c r="AP48" s="208">
        <v>0</v>
      </c>
      <c r="AQ48" s="208">
        <v>0</v>
      </c>
      <c r="AR48" s="150">
        <v>0</v>
      </c>
      <c r="AS48" s="150">
        <v>0</v>
      </c>
      <c r="AT48" s="150">
        <v>0</v>
      </c>
      <c r="AU48" s="150">
        <v>0</v>
      </c>
      <c r="AV48" s="150">
        <v>0</v>
      </c>
      <c r="AW48" s="150">
        <v>0</v>
      </c>
      <c r="AX48" s="150">
        <v>0</v>
      </c>
      <c r="AY48" s="150">
        <v>0</v>
      </c>
      <c r="AZ48" s="150">
        <v>0</v>
      </c>
      <c r="BA48" s="150">
        <v>0</v>
      </c>
      <c r="BB48" s="150">
        <v>0</v>
      </c>
      <c r="BC48" s="150">
        <v>0</v>
      </c>
      <c r="BD48" s="196">
        <v>0</v>
      </c>
      <c r="BE48" s="196">
        <v>0</v>
      </c>
      <c r="BF48" s="196">
        <v>0</v>
      </c>
      <c r="BG48" s="196">
        <v>0</v>
      </c>
      <c r="BH48" s="196">
        <v>0</v>
      </c>
      <c r="BI48" s="196">
        <v>0</v>
      </c>
      <c r="BJ48" s="196">
        <v>0</v>
      </c>
      <c r="BK48" s="196">
        <v>0</v>
      </c>
      <c r="BL48" s="196">
        <v>0</v>
      </c>
      <c r="BM48" s="196">
        <v>0</v>
      </c>
      <c r="BN48" s="196">
        <v>0</v>
      </c>
      <c r="BO48" s="197">
        <v>0</v>
      </c>
      <c r="BP48" s="197">
        <v>0</v>
      </c>
      <c r="BQ48" s="150">
        <v>0</v>
      </c>
      <c r="BR48" s="150">
        <v>0</v>
      </c>
      <c r="BS48" s="135"/>
      <c r="BT48" s="208">
        <v>0</v>
      </c>
      <c r="BU48" s="208">
        <v>0</v>
      </c>
      <c r="BV48" s="150">
        <v>0</v>
      </c>
      <c r="BW48" s="150">
        <v>0</v>
      </c>
      <c r="BX48" s="150">
        <v>0</v>
      </c>
      <c r="BY48" s="150">
        <v>0</v>
      </c>
      <c r="BZ48" s="150">
        <v>0</v>
      </c>
      <c r="CA48" s="150">
        <v>0</v>
      </c>
      <c r="CB48" s="150">
        <v>0</v>
      </c>
      <c r="CC48" s="150">
        <v>0</v>
      </c>
      <c r="CD48" s="150">
        <v>0</v>
      </c>
      <c r="CE48" s="150">
        <v>0</v>
      </c>
      <c r="CF48" s="150">
        <v>0</v>
      </c>
      <c r="CG48" s="150">
        <v>0</v>
      </c>
      <c r="CH48" s="196">
        <v>0</v>
      </c>
      <c r="CI48" s="196">
        <v>0</v>
      </c>
      <c r="CJ48" s="196">
        <v>0</v>
      </c>
      <c r="CK48" s="196">
        <v>0</v>
      </c>
      <c r="CL48" s="196">
        <v>0</v>
      </c>
      <c r="CM48" s="196">
        <v>0</v>
      </c>
      <c r="CN48" s="196">
        <v>0</v>
      </c>
      <c r="CO48" s="196">
        <v>0</v>
      </c>
      <c r="CP48" s="196">
        <v>0</v>
      </c>
      <c r="CQ48" s="196">
        <v>0</v>
      </c>
      <c r="CR48" s="196">
        <v>0</v>
      </c>
      <c r="CS48" s="196">
        <v>0</v>
      </c>
      <c r="CT48" s="196">
        <v>0</v>
      </c>
      <c r="CU48" s="150">
        <v>0</v>
      </c>
      <c r="CV48" s="150">
        <v>0</v>
      </c>
      <c r="CW48" s="137"/>
      <c r="CX48" s="213">
        <v>0</v>
      </c>
      <c r="CY48" s="213">
        <v>0</v>
      </c>
      <c r="CZ48" s="213">
        <v>0</v>
      </c>
      <c r="DA48" s="213">
        <v>0</v>
      </c>
      <c r="DB48" s="213">
        <v>0</v>
      </c>
      <c r="DC48" s="213">
        <v>0</v>
      </c>
      <c r="DD48" s="213">
        <v>0</v>
      </c>
      <c r="DE48" s="213">
        <v>0</v>
      </c>
      <c r="DF48" s="213">
        <v>0</v>
      </c>
      <c r="DG48" s="213">
        <v>0</v>
      </c>
      <c r="DH48" s="213">
        <v>0</v>
      </c>
      <c r="DI48" s="213">
        <v>0</v>
      </c>
      <c r="DJ48" s="213">
        <v>0</v>
      </c>
      <c r="DK48" s="213">
        <v>0</v>
      </c>
      <c r="DL48" s="122"/>
      <c r="DM48" s="213">
        <v>0</v>
      </c>
      <c r="DN48" s="213">
        <v>0</v>
      </c>
      <c r="DO48" s="213">
        <v>0</v>
      </c>
      <c r="DP48" s="213">
        <v>0</v>
      </c>
      <c r="DQ48" s="213">
        <v>0</v>
      </c>
      <c r="DR48" s="213">
        <v>0</v>
      </c>
      <c r="DS48" s="213">
        <v>0</v>
      </c>
      <c r="DT48" s="213">
        <v>0</v>
      </c>
      <c r="DU48" s="213">
        <v>0</v>
      </c>
      <c r="DV48" s="213">
        <v>0</v>
      </c>
      <c r="DW48" s="213">
        <v>0</v>
      </c>
      <c r="DX48" s="213">
        <v>0</v>
      </c>
      <c r="DY48" s="213">
        <v>0</v>
      </c>
      <c r="DZ48" s="213">
        <v>0</v>
      </c>
      <c r="EA48" s="122"/>
      <c r="EB48" s="213">
        <v>0</v>
      </c>
      <c r="EC48" s="213">
        <v>0</v>
      </c>
      <c r="ED48" s="139"/>
      <c r="EE48" s="213">
        <v>0</v>
      </c>
      <c r="EF48" s="213">
        <v>0</v>
      </c>
      <c r="EG48" s="213">
        <v>0</v>
      </c>
      <c r="EH48" s="213">
        <v>0</v>
      </c>
      <c r="EI48" s="213">
        <v>0</v>
      </c>
      <c r="EJ48" s="213">
        <v>0</v>
      </c>
      <c r="EK48" s="213">
        <v>0</v>
      </c>
      <c r="EL48" s="213">
        <v>0</v>
      </c>
      <c r="EM48" s="213">
        <v>0</v>
      </c>
      <c r="EN48" s="213">
        <v>0</v>
      </c>
      <c r="EO48" s="213">
        <v>0</v>
      </c>
      <c r="EP48" s="213">
        <v>0</v>
      </c>
      <c r="EQ48" s="213">
        <v>0</v>
      </c>
      <c r="ER48" s="213">
        <v>0</v>
      </c>
      <c r="ES48" s="213">
        <v>0</v>
      </c>
      <c r="ET48" s="213">
        <v>0</v>
      </c>
      <c r="EU48" s="122"/>
      <c r="EV48" s="213">
        <v>0</v>
      </c>
      <c r="EW48" s="213">
        <v>0</v>
      </c>
      <c r="EX48" s="213">
        <v>0</v>
      </c>
      <c r="EY48" s="213">
        <v>0</v>
      </c>
      <c r="EZ48" s="213">
        <v>0</v>
      </c>
      <c r="FA48" s="213">
        <v>0</v>
      </c>
      <c r="FB48" s="213">
        <v>0</v>
      </c>
      <c r="FC48" s="213">
        <v>0</v>
      </c>
      <c r="FD48" s="213">
        <v>0</v>
      </c>
      <c r="FE48" s="213">
        <v>0</v>
      </c>
      <c r="FF48" s="213">
        <v>0</v>
      </c>
      <c r="FG48" s="213">
        <v>0</v>
      </c>
      <c r="FH48" s="213">
        <v>0</v>
      </c>
      <c r="FI48" s="213">
        <v>0</v>
      </c>
      <c r="FJ48" s="213">
        <v>0</v>
      </c>
      <c r="FK48" s="213">
        <v>0</v>
      </c>
      <c r="FL48" s="122"/>
      <c r="FM48" s="213">
        <v>0</v>
      </c>
      <c r="FN48" s="213">
        <v>0</v>
      </c>
      <c r="FO48" s="213">
        <v>0</v>
      </c>
      <c r="FP48" s="213">
        <v>0</v>
      </c>
      <c r="FQ48" s="213">
        <v>0</v>
      </c>
      <c r="FR48" s="213">
        <v>0</v>
      </c>
      <c r="FS48" s="213">
        <v>0</v>
      </c>
      <c r="FT48" s="213">
        <v>0</v>
      </c>
      <c r="FU48" s="213">
        <v>0</v>
      </c>
      <c r="FV48" s="213">
        <v>0</v>
      </c>
      <c r="FW48" s="213">
        <v>0</v>
      </c>
      <c r="FX48" s="213">
        <v>0</v>
      </c>
      <c r="FY48" s="213">
        <v>0</v>
      </c>
      <c r="FZ48" s="213">
        <v>0</v>
      </c>
      <c r="GA48" s="213">
        <v>0</v>
      </c>
      <c r="GB48" s="213">
        <v>0</v>
      </c>
      <c r="GC48" s="140"/>
      <c r="GD48" s="115"/>
      <c r="GE48" s="226"/>
      <c r="GF48" s="227"/>
      <c r="GG48" s="228"/>
      <c r="GH48" s="144"/>
      <c r="GI48" s="115"/>
      <c r="GJ48" s="226"/>
      <c r="GK48" s="227"/>
      <c r="GL48" s="228"/>
      <c r="GM48" s="145"/>
      <c r="GO48" s="146"/>
      <c r="GP48" s="146"/>
    </row>
    <row r="49" spans="1:198" ht="18" hidden="1" customHeight="1" outlineLevel="1">
      <c r="A49" s="127"/>
      <c r="B49" s="277"/>
      <c r="C49" s="186" t="s">
        <v>203</v>
      </c>
      <c r="D49" s="96" t="s">
        <v>74</v>
      </c>
      <c r="E49" s="208"/>
      <c r="F49" s="123"/>
      <c r="G49" s="208"/>
      <c r="H49" s="123"/>
      <c r="I49" s="208"/>
      <c r="J49" s="123"/>
      <c r="K49" s="208"/>
      <c r="L49" s="115"/>
      <c r="M49" s="187"/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89">
        <v>0</v>
      </c>
      <c r="U49" s="189">
        <v>0</v>
      </c>
      <c r="V49" s="189">
        <v>0</v>
      </c>
      <c r="W49" s="189">
        <v>0</v>
      </c>
      <c r="X49" s="189">
        <v>0</v>
      </c>
      <c r="Y49" s="189">
        <v>0</v>
      </c>
      <c r="Z49" s="189">
        <v>0</v>
      </c>
      <c r="AA49" s="189">
        <v>0</v>
      </c>
      <c r="AB49" s="189">
        <v>0</v>
      </c>
      <c r="AC49" s="189">
        <v>0</v>
      </c>
      <c r="AD49" s="189">
        <v>0</v>
      </c>
      <c r="AE49" s="189">
        <v>0</v>
      </c>
      <c r="AF49" s="189">
        <v>0</v>
      </c>
      <c r="AG49" s="189">
        <v>0</v>
      </c>
      <c r="AH49" s="189">
        <v>0</v>
      </c>
      <c r="AI49" s="189">
        <v>0</v>
      </c>
      <c r="AJ49" s="189">
        <v>0</v>
      </c>
      <c r="AK49" s="189">
        <v>0</v>
      </c>
      <c r="AL49" s="150">
        <v>0</v>
      </c>
      <c r="AM49" s="188">
        <v>0</v>
      </c>
      <c r="AN49" s="150">
        <v>0</v>
      </c>
      <c r="AO49" s="133"/>
      <c r="AP49" s="208">
        <v>0</v>
      </c>
      <c r="AQ49" s="208">
        <v>0</v>
      </c>
      <c r="AR49" s="150">
        <v>0</v>
      </c>
      <c r="AS49" s="150">
        <v>0</v>
      </c>
      <c r="AT49" s="150">
        <v>0</v>
      </c>
      <c r="AU49" s="150">
        <v>0</v>
      </c>
      <c r="AV49" s="150">
        <v>0</v>
      </c>
      <c r="AW49" s="150">
        <v>0</v>
      </c>
      <c r="AX49" s="150">
        <v>0</v>
      </c>
      <c r="AY49" s="150">
        <v>0</v>
      </c>
      <c r="AZ49" s="150">
        <v>0</v>
      </c>
      <c r="BA49" s="150">
        <v>0</v>
      </c>
      <c r="BB49" s="150">
        <v>0</v>
      </c>
      <c r="BC49" s="150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196">
        <v>0</v>
      </c>
      <c r="BM49" s="196">
        <v>0</v>
      </c>
      <c r="BN49" s="196">
        <v>0</v>
      </c>
      <c r="BO49" s="197">
        <v>0</v>
      </c>
      <c r="BP49" s="197">
        <v>0</v>
      </c>
      <c r="BQ49" s="150">
        <v>0</v>
      </c>
      <c r="BR49" s="150">
        <v>0</v>
      </c>
      <c r="BS49" s="135"/>
      <c r="BT49" s="208">
        <v>0</v>
      </c>
      <c r="BU49" s="208">
        <v>0</v>
      </c>
      <c r="BV49" s="150">
        <v>0</v>
      </c>
      <c r="BW49" s="150">
        <v>0</v>
      </c>
      <c r="BX49" s="150">
        <v>0</v>
      </c>
      <c r="BY49" s="150">
        <v>0</v>
      </c>
      <c r="BZ49" s="150">
        <v>0</v>
      </c>
      <c r="CA49" s="150">
        <v>0</v>
      </c>
      <c r="CB49" s="150">
        <v>0</v>
      </c>
      <c r="CC49" s="150">
        <v>0</v>
      </c>
      <c r="CD49" s="150">
        <v>0</v>
      </c>
      <c r="CE49" s="150">
        <v>0</v>
      </c>
      <c r="CF49" s="150">
        <v>0</v>
      </c>
      <c r="CG49" s="150">
        <v>0</v>
      </c>
      <c r="CH49" s="196">
        <v>0</v>
      </c>
      <c r="CI49" s="196">
        <v>0</v>
      </c>
      <c r="CJ49" s="196">
        <v>0</v>
      </c>
      <c r="CK49" s="196">
        <v>0</v>
      </c>
      <c r="CL49" s="196">
        <v>0</v>
      </c>
      <c r="CM49" s="196">
        <v>0</v>
      </c>
      <c r="CN49" s="196">
        <v>0</v>
      </c>
      <c r="CO49" s="196">
        <v>0</v>
      </c>
      <c r="CP49" s="196">
        <v>0</v>
      </c>
      <c r="CQ49" s="196">
        <v>0</v>
      </c>
      <c r="CR49" s="196">
        <v>0</v>
      </c>
      <c r="CS49" s="196">
        <v>0</v>
      </c>
      <c r="CT49" s="196">
        <v>0</v>
      </c>
      <c r="CU49" s="150">
        <v>0</v>
      </c>
      <c r="CV49" s="150">
        <v>0</v>
      </c>
      <c r="CW49" s="137"/>
      <c r="CX49" s="213">
        <v>0</v>
      </c>
      <c r="CY49" s="213">
        <v>0</v>
      </c>
      <c r="CZ49" s="213">
        <v>0</v>
      </c>
      <c r="DA49" s="213">
        <v>0</v>
      </c>
      <c r="DB49" s="213">
        <v>0</v>
      </c>
      <c r="DC49" s="213">
        <v>0</v>
      </c>
      <c r="DD49" s="213">
        <v>0</v>
      </c>
      <c r="DE49" s="213">
        <v>0</v>
      </c>
      <c r="DF49" s="213">
        <v>0</v>
      </c>
      <c r="DG49" s="213">
        <v>0</v>
      </c>
      <c r="DH49" s="213">
        <v>0</v>
      </c>
      <c r="DI49" s="213">
        <v>0</v>
      </c>
      <c r="DJ49" s="213">
        <v>0</v>
      </c>
      <c r="DK49" s="213">
        <v>0</v>
      </c>
      <c r="DL49" s="122"/>
      <c r="DM49" s="213">
        <v>0</v>
      </c>
      <c r="DN49" s="213">
        <v>0</v>
      </c>
      <c r="DO49" s="213">
        <v>0</v>
      </c>
      <c r="DP49" s="213">
        <v>0</v>
      </c>
      <c r="DQ49" s="213">
        <v>0</v>
      </c>
      <c r="DR49" s="213">
        <v>0</v>
      </c>
      <c r="DS49" s="213">
        <v>0</v>
      </c>
      <c r="DT49" s="213">
        <v>0</v>
      </c>
      <c r="DU49" s="213">
        <v>0</v>
      </c>
      <c r="DV49" s="213">
        <v>0</v>
      </c>
      <c r="DW49" s="213">
        <v>0</v>
      </c>
      <c r="DX49" s="213">
        <v>0</v>
      </c>
      <c r="DY49" s="213">
        <v>0</v>
      </c>
      <c r="DZ49" s="213">
        <v>0</v>
      </c>
      <c r="EA49" s="122"/>
      <c r="EB49" s="213">
        <v>0</v>
      </c>
      <c r="EC49" s="213">
        <v>0</v>
      </c>
      <c r="ED49" s="139"/>
      <c r="EE49" s="213">
        <v>0</v>
      </c>
      <c r="EF49" s="213">
        <v>0</v>
      </c>
      <c r="EG49" s="213">
        <v>0</v>
      </c>
      <c r="EH49" s="213">
        <v>0</v>
      </c>
      <c r="EI49" s="213">
        <v>0</v>
      </c>
      <c r="EJ49" s="213">
        <v>0</v>
      </c>
      <c r="EK49" s="213">
        <v>0</v>
      </c>
      <c r="EL49" s="213">
        <v>0</v>
      </c>
      <c r="EM49" s="213">
        <v>0</v>
      </c>
      <c r="EN49" s="213">
        <v>0</v>
      </c>
      <c r="EO49" s="213">
        <v>0</v>
      </c>
      <c r="EP49" s="213">
        <v>0</v>
      </c>
      <c r="EQ49" s="213">
        <v>0</v>
      </c>
      <c r="ER49" s="213">
        <v>0</v>
      </c>
      <c r="ES49" s="213">
        <v>0</v>
      </c>
      <c r="ET49" s="213">
        <v>0</v>
      </c>
      <c r="EU49" s="122"/>
      <c r="EV49" s="213">
        <v>0</v>
      </c>
      <c r="EW49" s="213">
        <v>0</v>
      </c>
      <c r="EX49" s="213">
        <v>0</v>
      </c>
      <c r="EY49" s="213">
        <v>0</v>
      </c>
      <c r="EZ49" s="213">
        <v>0</v>
      </c>
      <c r="FA49" s="213">
        <v>0</v>
      </c>
      <c r="FB49" s="213">
        <v>0</v>
      </c>
      <c r="FC49" s="213">
        <v>0</v>
      </c>
      <c r="FD49" s="213">
        <v>0</v>
      </c>
      <c r="FE49" s="213">
        <v>0</v>
      </c>
      <c r="FF49" s="213">
        <v>0</v>
      </c>
      <c r="FG49" s="213">
        <v>0</v>
      </c>
      <c r="FH49" s="213">
        <v>0</v>
      </c>
      <c r="FI49" s="213">
        <v>0</v>
      </c>
      <c r="FJ49" s="213">
        <v>0</v>
      </c>
      <c r="FK49" s="213">
        <v>0</v>
      </c>
      <c r="FL49" s="122"/>
      <c r="FM49" s="213">
        <v>0</v>
      </c>
      <c r="FN49" s="213">
        <v>0</v>
      </c>
      <c r="FO49" s="213">
        <v>0</v>
      </c>
      <c r="FP49" s="213">
        <v>0</v>
      </c>
      <c r="FQ49" s="213">
        <v>0</v>
      </c>
      <c r="FR49" s="213">
        <v>0</v>
      </c>
      <c r="FS49" s="213">
        <v>0</v>
      </c>
      <c r="FT49" s="213">
        <v>0</v>
      </c>
      <c r="FU49" s="213">
        <v>0</v>
      </c>
      <c r="FV49" s="213">
        <v>0</v>
      </c>
      <c r="FW49" s="213">
        <v>0</v>
      </c>
      <c r="FX49" s="213">
        <v>0</v>
      </c>
      <c r="FY49" s="213">
        <v>0</v>
      </c>
      <c r="FZ49" s="213">
        <v>0</v>
      </c>
      <c r="GA49" s="213">
        <v>0</v>
      </c>
      <c r="GB49" s="213">
        <v>0</v>
      </c>
      <c r="GC49" s="140"/>
      <c r="GD49" s="115"/>
      <c r="GE49" s="226"/>
      <c r="GF49" s="227"/>
      <c r="GG49" s="228"/>
      <c r="GH49" s="144"/>
      <c r="GI49" s="115"/>
      <c r="GJ49" s="226"/>
      <c r="GK49" s="227"/>
      <c r="GL49" s="228"/>
      <c r="GM49" s="145"/>
      <c r="GO49" s="146"/>
      <c r="GP49" s="146"/>
    </row>
    <row r="50" spans="1:198" ht="18" hidden="1" customHeight="1" outlineLevel="1">
      <c r="A50" s="127"/>
      <c r="B50" s="277"/>
      <c r="C50" s="186" t="s">
        <v>204</v>
      </c>
      <c r="D50" s="96" t="s">
        <v>74</v>
      </c>
      <c r="E50" s="208"/>
      <c r="F50" s="123"/>
      <c r="G50" s="208"/>
      <c r="H50" s="123"/>
      <c r="I50" s="208"/>
      <c r="J50" s="123"/>
      <c r="K50" s="208"/>
      <c r="L50" s="115"/>
      <c r="M50" s="187"/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89">
        <v>0</v>
      </c>
      <c r="U50" s="189">
        <v>0</v>
      </c>
      <c r="V50" s="189">
        <v>0</v>
      </c>
      <c r="W50" s="189">
        <v>0</v>
      </c>
      <c r="X50" s="189">
        <v>0</v>
      </c>
      <c r="Y50" s="189">
        <v>0</v>
      </c>
      <c r="Z50" s="189">
        <v>0</v>
      </c>
      <c r="AA50" s="189">
        <v>0</v>
      </c>
      <c r="AB50" s="189">
        <v>0</v>
      </c>
      <c r="AC50" s="189">
        <v>0</v>
      </c>
      <c r="AD50" s="189">
        <v>0</v>
      </c>
      <c r="AE50" s="189">
        <v>0</v>
      </c>
      <c r="AF50" s="189">
        <v>0</v>
      </c>
      <c r="AG50" s="189">
        <v>0</v>
      </c>
      <c r="AH50" s="189">
        <v>0</v>
      </c>
      <c r="AI50" s="189">
        <v>0</v>
      </c>
      <c r="AJ50" s="189">
        <v>0</v>
      </c>
      <c r="AK50" s="189">
        <v>0</v>
      </c>
      <c r="AL50" s="150">
        <v>0</v>
      </c>
      <c r="AM50" s="188">
        <v>0</v>
      </c>
      <c r="AN50" s="150">
        <v>0</v>
      </c>
      <c r="AO50" s="133"/>
      <c r="AP50" s="208">
        <v>0</v>
      </c>
      <c r="AQ50" s="208">
        <v>0</v>
      </c>
      <c r="AR50" s="150">
        <v>0</v>
      </c>
      <c r="AS50" s="150">
        <v>0</v>
      </c>
      <c r="AT50" s="150">
        <v>0</v>
      </c>
      <c r="AU50" s="150">
        <v>0</v>
      </c>
      <c r="AV50" s="150">
        <v>0</v>
      </c>
      <c r="AW50" s="150">
        <v>0</v>
      </c>
      <c r="AX50" s="150">
        <v>0</v>
      </c>
      <c r="AY50" s="150">
        <v>0</v>
      </c>
      <c r="AZ50" s="150">
        <v>0</v>
      </c>
      <c r="BA50" s="150">
        <v>0</v>
      </c>
      <c r="BB50" s="150">
        <v>0</v>
      </c>
      <c r="BC50" s="150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196">
        <v>0</v>
      </c>
      <c r="BK50" s="196">
        <v>0</v>
      </c>
      <c r="BL50" s="196">
        <v>0</v>
      </c>
      <c r="BM50" s="196">
        <v>0</v>
      </c>
      <c r="BN50" s="196">
        <v>0</v>
      </c>
      <c r="BO50" s="197">
        <v>0</v>
      </c>
      <c r="BP50" s="197">
        <v>0</v>
      </c>
      <c r="BQ50" s="150">
        <v>0</v>
      </c>
      <c r="BR50" s="150">
        <v>0</v>
      </c>
      <c r="BS50" s="135"/>
      <c r="BT50" s="208">
        <v>0</v>
      </c>
      <c r="BU50" s="208">
        <v>0</v>
      </c>
      <c r="BV50" s="150">
        <v>0</v>
      </c>
      <c r="BW50" s="150">
        <v>0</v>
      </c>
      <c r="BX50" s="150">
        <v>0</v>
      </c>
      <c r="BY50" s="150">
        <v>0</v>
      </c>
      <c r="BZ50" s="150">
        <v>0</v>
      </c>
      <c r="CA50" s="150">
        <v>0</v>
      </c>
      <c r="CB50" s="150">
        <v>0</v>
      </c>
      <c r="CC50" s="150">
        <v>0</v>
      </c>
      <c r="CD50" s="150">
        <v>0</v>
      </c>
      <c r="CE50" s="150">
        <v>0</v>
      </c>
      <c r="CF50" s="150">
        <v>0</v>
      </c>
      <c r="CG50" s="150">
        <v>0</v>
      </c>
      <c r="CH50" s="196">
        <v>0</v>
      </c>
      <c r="CI50" s="196">
        <v>0</v>
      </c>
      <c r="CJ50" s="196">
        <v>0</v>
      </c>
      <c r="CK50" s="196">
        <v>0</v>
      </c>
      <c r="CL50" s="196">
        <v>0</v>
      </c>
      <c r="CM50" s="196">
        <v>0</v>
      </c>
      <c r="CN50" s="196">
        <v>0</v>
      </c>
      <c r="CO50" s="196">
        <v>0</v>
      </c>
      <c r="CP50" s="196">
        <v>0</v>
      </c>
      <c r="CQ50" s="196">
        <v>0</v>
      </c>
      <c r="CR50" s="196">
        <v>0</v>
      </c>
      <c r="CS50" s="196">
        <v>0</v>
      </c>
      <c r="CT50" s="196">
        <v>0</v>
      </c>
      <c r="CU50" s="150">
        <v>0</v>
      </c>
      <c r="CV50" s="150">
        <v>0</v>
      </c>
      <c r="CW50" s="137"/>
      <c r="CX50" s="213">
        <v>0</v>
      </c>
      <c r="CY50" s="213">
        <v>0</v>
      </c>
      <c r="CZ50" s="213">
        <v>0</v>
      </c>
      <c r="DA50" s="213">
        <v>0</v>
      </c>
      <c r="DB50" s="213">
        <v>0</v>
      </c>
      <c r="DC50" s="213">
        <v>0</v>
      </c>
      <c r="DD50" s="213">
        <v>0</v>
      </c>
      <c r="DE50" s="213">
        <v>0</v>
      </c>
      <c r="DF50" s="213">
        <v>0</v>
      </c>
      <c r="DG50" s="213">
        <v>0</v>
      </c>
      <c r="DH50" s="213">
        <v>0</v>
      </c>
      <c r="DI50" s="213">
        <v>0</v>
      </c>
      <c r="DJ50" s="213">
        <v>0</v>
      </c>
      <c r="DK50" s="213">
        <v>0</v>
      </c>
      <c r="DL50" s="122"/>
      <c r="DM50" s="213">
        <v>0</v>
      </c>
      <c r="DN50" s="213">
        <v>0</v>
      </c>
      <c r="DO50" s="213">
        <v>0</v>
      </c>
      <c r="DP50" s="213">
        <v>0</v>
      </c>
      <c r="DQ50" s="213">
        <v>0</v>
      </c>
      <c r="DR50" s="213">
        <v>0</v>
      </c>
      <c r="DS50" s="213">
        <v>0</v>
      </c>
      <c r="DT50" s="213">
        <v>0</v>
      </c>
      <c r="DU50" s="213">
        <v>0</v>
      </c>
      <c r="DV50" s="213">
        <v>0</v>
      </c>
      <c r="DW50" s="213">
        <v>0</v>
      </c>
      <c r="DX50" s="213">
        <v>0</v>
      </c>
      <c r="DY50" s="213">
        <v>0</v>
      </c>
      <c r="DZ50" s="213">
        <v>0</v>
      </c>
      <c r="EA50" s="122"/>
      <c r="EB50" s="213">
        <v>0</v>
      </c>
      <c r="EC50" s="213">
        <v>0</v>
      </c>
      <c r="ED50" s="139"/>
      <c r="EE50" s="213">
        <v>0</v>
      </c>
      <c r="EF50" s="213">
        <v>0</v>
      </c>
      <c r="EG50" s="213">
        <v>0</v>
      </c>
      <c r="EH50" s="213">
        <v>0</v>
      </c>
      <c r="EI50" s="213">
        <v>0</v>
      </c>
      <c r="EJ50" s="213">
        <v>0</v>
      </c>
      <c r="EK50" s="213">
        <v>0</v>
      </c>
      <c r="EL50" s="213">
        <v>0</v>
      </c>
      <c r="EM50" s="213">
        <v>0</v>
      </c>
      <c r="EN50" s="213">
        <v>0</v>
      </c>
      <c r="EO50" s="213">
        <v>0</v>
      </c>
      <c r="EP50" s="213">
        <v>0</v>
      </c>
      <c r="EQ50" s="213">
        <v>0</v>
      </c>
      <c r="ER50" s="213">
        <v>0</v>
      </c>
      <c r="ES50" s="213">
        <v>0</v>
      </c>
      <c r="ET50" s="213">
        <v>0</v>
      </c>
      <c r="EU50" s="122"/>
      <c r="EV50" s="213">
        <v>0</v>
      </c>
      <c r="EW50" s="213">
        <v>0</v>
      </c>
      <c r="EX50" s="213">
        <v>0</v>
      </c>
      <c r="EY50" s="213">
        <v>0</v>
      </c>
      <c r="EZ50" s="213">
        <v>0</v>
      </c>
      <c r="FA50" s="213">
        <v>0</v>
      </c>
      <c r="FB50" s="213">
        <v>0</v>
      </c>
      <c r="FC50" s="213">
        <v>0</v>
      </c>
      <c r="FD50" s="213">
        <v>0</v>
      </c>
      <c r="FE50" s="213">
        <v>0</v>
      </c>
      <c r="FF50" s="213">
        <v>0</v>
      </c>
      <c r="FG50" s="213">
        <v>0</v>
      </c>
      <c r="FH50" s="213">
        <v>0</v>
      </c>
      <c r="FI50" s="213">
        <v>0</v>
      </c>
      <c r="FJ50" s="213">
        <v>0</v>
      </c>
      <c r="FK50" s="213">
        <v>0</v>
      </c>
      <c r="FL50" s="122"/>
      <c r="FM50" s="213">
        <v>0</v>
      </c>
      <c r="FN50" s="213">
        <v>0</v>
      </c>
      <c r="FO50" s="213">
        <v>0</v>
      </c>
      <c r="FP50" s="213">
        <v>0</v>
      </c>
      <c r="FQ50" s="213">
        <v>0</v>
      </c>
      <c r="FR50" s="213">
        <v>0</v>
      </c>
      <c r="FS50" s="213">
        <v>0</v>
      </c>
      <c r="FT50" s="213">
        <v>0</v>
      </c>
      <c r="FU50" s="213">
        <v>0</v>
      </c>
      <c r="FV50" s="213">
        <v>0</v>
      </c>
      <c r="FW50" s="213">
        <v>0</v>
      </c>
      <c r="FX50" s="213">
        <v>0</v>
      </c>
      <c r="FY50" s="213">
        <v>0</v>
      </c>
      <c r="FZ50" s="213">
        <v>0</v>
      </c>
      <c r="GA50" s="213">
        <v>0</v>
      </c>
      <c r="GB50" s="213">
        <v>0</v>
      </c>
      <c r="GC50" s="140"/>
      <c r="GD50" s="115"/>
      <c r="GE50" s="226"/>
      <c r="GF50" s="227"/>
      <c r="GG50" s="228"/>
      <c r="GH50" s="144"/>
      <c r="GI50" s="115"/>
      <c r="GJ50" s="226"/>
      <c r="GK50" s="227"/>
      <c r="GL50" s="228"/>
      <c r="GM50" s="145"/>
      <c r="GO50" s="146"/>
      <c r="GP50" s="146"/>
    </row>
    <row r="51" spans="1:198" ht="18" hidden="1" customHeight="1" outlineLevel="1">
      <c r="A51" s="127"/>
      <c r="B51" s="277"/>
      <c r="C51" s="186" t="s">
        <v>205</v>
      </c>
      <c r="D51" s="96" t="s">
        <v>74</v>
      </c>
      <c r="E51" s="208"/>
      <c r="F51" s="123"/>
      <c r="G51" s="208"/>
      <c r="H51" s="123"/>
      <c r="I51" s="208"/>
      <c r="J51" s="123"/>
      <c r="K51" s="208"/>
      <c r="L51" s="115"/>
      <c r="M51" s="187"/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89">
        <v>0</v>
      </c>
      <c r="U51" s="189">
        <v>0</v>
      </c>
      <c r="V51" s="189">
        <v>0</v>
      </c>
      <c r="W51" s="189">
        <v>0</v>
      </c>
      <c r="X51" s="189">
        <v>0</v>
      </c>
      <c r="Y51" s="189">
        <v>0</v>
      </c>
      <c r="Z51" s="189">
        <v>0</v>
      </c>
      <c r="AA51" s="189">
        <v>0</v>
      </c>
      <c r="AB51" s="189">
        <v>0</v>
      </c>
      <c r="AC51" s="189">
        <v>0</v>
      </c>
      <c r="AD51" s="189">
        <v>0</v>
      </c>
      <c r="AE51" s="189">
        <v>0</v>
      </c>
      <c r="AF51" s="189">
        <v>0</v>
      </c>
      <c r="AG51" s="189">
        <v>0</v>
      </c>
      <c r="AH51" s="189">
        <v>0</v>
      </c>
      <c r="AI51" s="189">
        <v>0</v>
      </c>
      <c r="AJ51" s="189">
        <v>0</v>
      </c>
      <c r="AK51" s="189">
        <v>0</v>
      </c>
      <c r="AL51" s="150">
        <v>0</v>
      </c>
      <c r="AM51" s="188">
        <v>0</v>
      </c>
      <c r="AN51" s="150">
        <v>0</v>
      </c>
      <c r="AO51" s="133"/>
      <c r="AP51" s="208">
        <v>0</v>
      </c>
      <c r="AQ51" s="208">
        <v>0</v>
      </c>
      <c r="AR51" s="150">
        <v>0</v>
      </c>
      <c r="AS51" s="150">
        <v>0</v>
      </c>
      <c r="AT51" s="150">
        <v>0</v>
      </c>
      <c r="AU51" s="150">
        <v>0</v>
      </c>
      <c r="AV51" s="150">
        <v>0</v>
      </c>
      <c r="AW51" s="150">
        <v>0</v>
      </c>
      <c r="AX51" s="150">
        <v>0</v>
      </c>
      <c r="AY51" s="150">
        <v>0</v>
      </c>
      <c r="AZ51" s="150">
        <v>0</v>
      </c>
      <c r="BA51" s="150">
        <v>0</v>
      </c>
      <c r="BB51" s="150">
        <v>0</v>
      </c>
      <c r="BC51" s="150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196">
        <v>0</v>
      </c>
      <c r="BK51" s="196">
        <v>0</v>
      </c>
      <c r="BL51" s="196">
        <v>0</v>
      </c>
      <c r="BM51" s="196">
        <v>0</v>
      </c>
      <c r="BN51" s="196">
        <v>0</v>
      </c>
      <c r="BO51" s="197">
        <v>0</v>
      </c>
      <c r="BP51" s="197">
        <v>0</v>
      </c>
      <c r="BQ51" s="150">
        <v>0</v>
      </c>
      <c r="BR51" s="150">
        <v>0</v>
      </c>
      <c r="BS51" s="135"/>
      <c r="BT51" s="208">
        <v>0</v>
      </c>
      <c r="BU51" s="208">
        <v>0</v>
      </c>
      <c r="BV51" s="150">
        <v>0</v>
      </c>
      <c r="BW51" s="150">
        <v>0</v>
      </c>
      <c r="BX51" s="150">
        <v>0</v>
      </c>
      <c r="BY51" s="150">
        <v>0</v>
      </c>
      <c r="BZ51" s="150">
        <v>0</v>
      </c>
      <c r="CA51" s="150">
        <v>0</v>
      </c>
      <c r="CB51" s="150">
        <v>0</v>
      </c>
      <c r="CC51" s="150">
        <v>0</v>
      </c>
      <c r="CD51" s="150">
        <v>0</v>
      </c>
      <c r="CE51" s="150">
        <v>0</v>
      </c>
      <c r="CF51" s="150">
        <v>0</v>
      </c>
      <c r="CG51" s="150">
        <v>0</v>
      </c>
      <c r="CH51" s="196">
        <v>0</v>
      </c>
      <c r="CI51" s="196">
        <v>0</v>
      </c>
      <c r="CJ51" s="196">
        <v>0</v>
      </c>
      <c r="CK51" s="196">
        <v>0</v>
      </c>
      <c r="CL51" s="196">
        <v>0</v>
      </c>
      <c r="CM51" s="196">
        <v>0</v>
      </c>
      <c r="CN51" s="196">
        <v>0</v>
      </c>
      <c r="CO51" s="196">
        <v>0</v>
      </c>
      <c r="CP51" s="196">
        <v>0</v>
      </c>
      <c r="CQ51" s="196">
        <v>0</v>
      </c>
      <c r="CR51" s="196">
        <v>0</v>
      </c>
      <c r="CS51" s="196">
        <v>0</v>
      </c>
      <c r="CT51" s="196">
        <v>0</v>
      </c>
      <c r="CU51" s="150">
        <v>0</v>
      </c>
      <c r="CV51" s="150">
        <v>0</v>
      </c>
      <c r="CW51" s="137"/>
      <c r="CX51" s="213">
        <v>0</v>
      </c>
      <c r="CY51" s="213">
        <v>0</v>
      </c>
      <c r="CZ51" s="213">
        <v>0</v>
      </c>
      <c r="DA51" s="213">
        <v>0</v>
      </c>
      <c r="DB51" s="213">
        <v>0</v>
      </c>
      <c r="DC51" s="213">
        <v>0</v>
      </c>
      <c r="DD51" s="213">
        <v>0</v>
      </c>
      <c r="DE51" s="213">
        <v>0</v>
      </c>
      <c r="DF51" s="213">
        <v>0</v>
      </c>
      <c r="DG51" s="213">
        <v>0</v>
      </c>
      <c r="DH51" s="213">
        <v>0</v>
      </c>
      <c r="DI51" s="213">
        <v>0</v>
      </c>
      <c r="DJ51" s="213">
        <v>0</v>
      </c>
      <c r="DK51" s="213">
        <v>0</v>
      </c>
      <c r="DL51" s="122"/>
      <c r="DM51" s="213">
        <v>0</v>
      </c>
      <c r="DN51" s="213">
        <v>0</v>
      </c>
      <c r="DO51" s="213">
        <v>0</v>
      </c>
      <c r="DP51" s="213">
        <v>0</v>
      </c>
      <c r="DQ51" s="213">
        <v>0</v>
      </c>
      <c r="DR51" s="213">
        <v>0</v>
      </c>
      <c r="DS51" s="213">
        <v>0</v>
      </c>
      <c r="DT51" s="213">
        <v>0</v>
      </c>
      <c r="DU51" s="213">
        <v>0</v>
      </c>
      <c r="DV51" s="213">
        <v>0</v>
      </c>
      <c r="DW51" s="213">
        <v>0</v>
      </c>
      <c r="DX51" s="213">
        <v>0</v>
      </c>
      <c r="DY51" s="213">
        <v>0</v>
      </c>
      <c r="DZ51" s="213">
        <v>0</v>
      </c>
      <c r="EA51" s="122"/>
      <c r="EB51" s="213">
        <v>0</v>
      </c>
      <c r="EC51" s="213">
        <v>0</v>
      </c>
      <c r="ED51" s="139"/>
      <c r="EE51" s="213">
        <v>0</v>
      </c>
      <c r="EF51" s="213">
        <v>0</v>
      </c>
      <c r="EG51" s="213">
        <v>0</v>
      </c>
      <c r="EH51" s="213">
        <v>0</v>
      </c>
      <c r="EI51" s="213">
        <v>0</v>
      </c>
      <c r="EJ51" s="213">
        <v>0</v>
      </c>
      <c r="EK51" s="213">
        <v>0</v>
      </c>
      <c r="EL51" s="213">
        <v>0</v>
      </c>
      <c r="EM51" s="213">
        <v>0</v>
      </c>
      <c r="EN51" s="213">
        <v>0</v>
      </c>
      <c r="EO51" s="213">
        <v>0</v>
      </c>
      <c r="EP51" s="213">
        <v>0</v>
      </c>
      <c r="EQ51" s="213">
        <v>0</v>
      </c>
      <c r="ER51" s="213">
        <v>0</v>
      </c>
      <c r="ES51" s="213">
        <v>0</v>
      </c>
      <c r="ET51" s="213">
        <v>0</v>
      </c>
      <c r="EU51" s="122"/>
      <c r="EV51" s="213">
        <v>0</v>
      </c>
      <c r="EW51" s="213">
        <v>0</v>
      </c>
      <c r="EX51" s="213">
        <v>0</v>
      </c>
      <c r="EY51" s="213">
        <v>0</v>
      </c>
      <c r="EZ51" s="213">
        <v>0</v>
      </c>
      <c r="FA51" s="213">
        <v>0</v>
      </c>
      <c r="FB51" s="213">
        <v>0</v>
      </c>
      <c r="FC51" s="213">
        <v>0</v>
      </c>
      <c r="FD51" s="213">
        <v>0</v>
      </c>
      <c r="FE51" s="213">
        <v>0</v>
      </c>
      <c r="FF51" s="213">
        <v>0</v>
      </c>
      <c r="FG51" s="213">
        <v>0</v>
      </c>
      <c r="FH51" s="213">
        <v>0</v>
      </c>
      <c r="FI51" s="213">
        <v>0</v>
      </c>
      <c r="FJ51" s="213">
        <v>0</v>
      </c>
      <c r="FK51" s="213">
        <v>0</v>
      </c>
      <c r="FL51" s="122"/>
      <c r="FM51" s="213">
        <v>0</v>
      </c>
      <c r="FN51" s="213">
        <v>0</v>
      </c>
      <c r="FO51" s="213">
        <v>0</v>
      </c>
      <c r="FP51" s="213">
        <v>0</v>
      </c>
      <c r="FQ51" s="213">
        <v>0</v>
      </c>
      <c r="FR51" s="213">
        <v>0</v>
      </c>
      <c r="FS51" s="213">
        <v>0</v>
      </c>
      <c r="FT51" s="213">
        <v>0</v>
      </c>
      <c r="FU51" s="213">
        <v>0</v>
      </c>
      <c r="FV51" s="213">
        <v>0</v>
      </c>
      <c r="FW51" s="213">
        <v>0</v>
      </c>
      <c r="FX51" s="213">
        <v>0</v>
      </c>
      <c r="FY51" s="213">
        <v>0</v>
      </c>
      <c r="FZ51" s="213">
        <v>0</v>
      </c>
      <c r="GA51" s="213">
        <v>0</v>
      </c>
      <c r="GB51" s="213">
        <v>0</v>
      </c>
      <c r="GC51" s="140"/>
      <c r="GD51" s="115"/>
      <c r="GE51" s="226"/>
      <c r="GF51" s="227"/>
      <c r="GG51" s="228"/>
      <c r="GH51" s="144"/>
      <c r="GI51" s="115"/>
      <c r="GJ51" s="226"/>
      <c r="GK51" s="227"/>
      <c r="GL51" s="228"/>
      <c r="GM51" s="145"/>
      <c r="GO51" s="146"/>
      <c r="GP51" s="146"/>
    </row>
    <row r="52" spans="1:198" ht="18" hidden="1" customHeight="1" outlineLevel="1">
      <c r="A52" s="127"/>
      <c r="B52" s="277"/>
      <c r="C52" s="186" t="s">
        <v>206</v>
      </c>
      <c r="D52" s="96" t="s">
        <v>74</v>
      </c>
      <c r="E52" s="208"/>
      <c r="F52" s="123"/>
      <c r="G52" s="208"/>
      <c r="H52" s="123"/>
      <c r="I52" s="208"/>
      <c r="J52" s="123"/>
      <c r="K52" s="208"/>
      <c r="L52" s="115"/>
      <c r="M52" s="187"/>
      <c r="N52" s="150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89">
        <v>0</v>
      </c>
      <c r="U52" s="189">
        <v>0</v>
      </c>
      <c r="V52" s="189">
        <v>0</v>
      </c>
      <c r="W52" s="189">
        <v>0</v>
      </c>
      <c r="X52" s="189">
        <v>0</v>
      </c>
      <c r="Y52" s="189">
        <v>0</v>
      </c>
      <c r="Z52" s="189">
        <v>0</v>
      </c>
      <c r="AA52" s="189">
        <v>0</v>
      </c>
      <c r="AB52" s="189">
        <v>0</v>
      </c>
      <c r="AC52" s="189">
        <v>0</v>
      </c>
      <c r="AD52" s="189">
        <v>0</v>
      </c>
      <c r="AE52" s="189">
        <v>0</v>
      </c>
      <c r="AF52" s="189">
        <v>0</v>
      </c>
      <c r="AG52" s="189">
        <v>0</v>
      </c>
      <c r="AH52" s="189">
        <v>0</v>
      </c>
      <c r="AI52" s="189">
        <v>0</v>
      </c>
      <c r="AJ52" s="189">
        <v>0</v>
      </c>
      <c r="AK52" s="189">
        <v>0</v>
      </c>
      <c r="AL52" s="150">
        <v>0</v>
      </c>
      <c r="AM52" s="188">
        <v>0</v>
      </c>
      <c r="AN52" s="150">
        <v>0</v>
      </c>
      <c r="AO52" s="133"/>
      <c r="AP52" s="208">
        <v>0</v>
      </c>
      <c r="AQ52" s="208">
        <v>0</v>
      </c>
      <c r="AR52" s="150">
        <v>0</v>
      </c>
      <c r="AS52" s="150">
        <v>0</v>
      </c>
      <c r="AT52" s="150">
        <v>0</v>
      </c>
      <c r="AU52" s="150">
        <v>0</v>
      </c>
      <c r="AV52" s="150">
        <v>0</v>
      </c>
      <c r="AW52" s="150">
        <v>0</v>
      </c>
      <c r="AX52" s="150">
        <v>0</v>
      </c>
      <c r="AY52" s="150">
        <v>0</v>
      </c>
      <c r="AZ52" s="150">
        <v>0</v>
      </c>
      <c r="BA52" s="150">
        <v>0</v>
      </c>
      <c r="BB52" s="150">
        <v>0</v>
      </c>
      <c r="BC52" s="150">
        <v>0</v>
      </c>
      <c r="BD52" s="196">
        <v>0</v>
      </c>
      <c r="BE52" s="196">
        <v>0</v>
      </c>
      <c r="BF52" s="196">
        <v>0</v>
      </c>
      <c r="BG52" s="196">
        <v>0</v>
      </c>
      <c r="BH52" s="196">
        <v>0</v>
      </c>
      <c r="BI52" s="196">
        <v>0</v>
      </c>
      <c r="BJ52" s="196">
        <v>0</v>
      </c>
      <c r="BK52" s="196">
        <v>0</v>
      </c>
      <c r="BL52" s="196">
        <v>0</v>
      </c>
      <c r="BM52" s="196">
        <v>0</v>
      </c>
      <c r="BN52" s="196">
        <v>0</v>
      </c>
      <c r="BO52" s="197">
        <v>0</v>
      </c>
      <c r="BP52" s="197">
        <v>0</v>
      </c>
      <c r="BQ52" s="150">
        <v>0</v>
      </c>
      <c r="BR52" s="150">
        <v>0</v>
      </c>
      <c r="BS52" s="135"/>
      <c r="BT52" s="208">
        <v>0</v>
      </c>
      <c r="BU52" s="208">
        <v>0</v>
      </c>
      <c r="BV52" s="150">
        <v>0</v>
      </c>
      <c r="BW52" s="150">
        <v>0</v>
      </c>
      <c r="BX52" s="150">
        <v>0</v>
      </c>
      <c r="BY52" s="150">
        <v>0</v>
      </c>
      <c r="BZ52" s="150">
        <v>0</v>
      </c>
      <c r="CA52" s="150">
        <v>0</v>
      </c>
      <c r="CB52" s="150">
        <v>0</v>
      </c>
      <c r="CC52" s="150">
        <v>0</v>
      </c>
      <c r="CD52" s="150">
        <v>0</v>
      </c>
      <c r="CE52" s="150">
        <v>0</v>
      </c>
      <c r="CF52" s="150">
        <v>0</v>
      </c>
      <c r="CG52" s="150">
        <v>0</v>
      </c>
      <c r="CH52" s="196">
        <v>0</v>
      </c>
      <c r="CI52" s="196">
        <v>0</v>
      </c>
      <c r="CJ52" s="196">
        <v>0</v>
      </c>
      <c r="CK52" s="196">
        <v>0</v>
      </c>
      <c r="CL52" s="196">
        <v>0</v>
      </c>
      <c r="CM52" s="196">
        <v>0</v>
      </c>
      <c r="CN52" s="196">
        <v>0</v>
      </c>
      <c r="CO52" s="196">
        <v>0</v>
      </c>
      <c r="CP52" s="196">
        <v>0</v>
      </c>
      <c r="CQ52" s="196">
        <v>0</v>
      </c>
      <c r="CR52" s="196">
        <v>0</v>
      </c>
      <c r="CS52" s="196">
        <v>0</v>
      </c>
      <c r="CT52" s="196">
        <v>0</v>
      </c>
      <c r="CU52" s="150">
        <v>0</v>
      </c>
      <c r="CV52" s="150">
        <v>0</v>
      </c>
      <c r="CW52" s="137"/>
      <c r="CX52" s="213">
        <v>0</v>
      </c>
      <c r="CY52" s="213">
        <v>0</v>
      </c>
      <c r="CZ52" s="213">
        <v>0</v>
      </c>
      <c r="DA52" s="213">
        <v>0</v>
      </c>
      <c r="DB52" s="213">
        <v>0</v>
      </c>
      <c r="DC52" s="213">
        <v>0</v>
      </c>
      <c r="DD52" s="213">
        <v>0</v>
      </c>
      <c r="DE52" s="213">
        <v>0</v>
      </c>
      <c r="DF52" s="213">
        <v>0</v>
      </c>
      <c r="DG52" s="213">
        <v>0</v>
      </c>
      <c r="DH52" s="213">
        <v>0</v>
      </c>
      <c r="DI52" s="213">
        <v>0</v>
      </c>
      <c r="DJ52" s="213">
        <v>0</v>
      </c>
      <c r="DK52" s="213">
        <v>0</v>
      </c>
      <c r="DL52" s="122"/>
      <c r="DM52" s="213">
        <v>0</v>
      </c>
      <c r="DN52" s="213">
        <v>0</v>
      </c>
      <c r="DO52" s="213">
        <v>0</v>
      </c>
      <c r="DP52" s="213">
        <v>0</v>
      </c>
      <c r="DQ52" s="213">
        <v>0</v>
      </c>
      <c r="DR52" s="213">
        <v>0</v>
      </c>
      <c r="DS52" s="213">
        <v>0</v>
      </c>
      <c r="DT52" s="213">
        <v>0</v>
      </c>
      <c r="DU52" s="213">
        <v>0</v>
      </c>
      <c r="DV52" s="213">
        <v>0</v>
      </c>
      <c r="DW52" s="213">
        <v>0</v>
      </c>
      <c r="DX52" s="213">
        <v>0</v>
      </c>
      <c r="DY52" s="213">
        <v>0</v>
      </c>
      <c r="DZ52" s="213">
        <v>0</v>
      </c>
      <c r="EA52" s="122"/>
      <c r="EB52" s="213">
        <v>0</v>
      </c>
      <c r="EC52" s="213">
        <v>0</v>
      </c>
      <c r="ED52" s="139"/>
      <c r="EE52" s="213">
        <v>0</v>
      </c>
      <c r="EF52" s="213">
        <v>0</v>
      </c>
      <c r="EG52" s="213">
        <v>0</v>
      </c>
      <c r="EH52" s="213">
        <v>0</v>
      </c>
      <c r="EI52" s="213">
        <v>0</v>
      </c>
      <c r="EJ52" s="213">
        <v>0</v>
      </c>
      <c r="EK52" s="213">
        <v>0</v>
      </c>
      <c r="EL52" s="213">
        <v>0</v>
      </c>
      <c r="EM52" s="213">
        <v>0</v>
      </c>
      <c r="EN52" s="213">
        <v>0</v>
      </c>
      <c r="EO52" s="213">
        <v>0</v>
      </c>
      <c r="EP52" s="213">
        <v>0</v>
      </c>
      <c r="EQ52" s="213">
        <v>0</v>
      </c>
      <c r="ER52" s="213">
        <v>0</v>
      </c>
      <c r="ES52" s="213">
        <v>0</v>
      </c>
      <c r="ET52" s="213">
        <v>0</v>
      </c>
      <c r="EU52" s="122"/>
      <c r="EV52" s="213">
        <v>0</v>
      </c>
      <c r="EW52" s="213">
        <v>0</v>
      </c>
      <c r="EX52" s="213">
        <v>0</v>
      </c>
      <c r="EY52" s="213">
        <v>0</v>
      </c>
      <c r="EZ52" s="213">
        <v>0</v>
      </c>
      <c r="FA52" s="213">
        <v>0</v>
      </c>
      <c r="FB52" s="213">
        <v>0</v>
      </c>
      <c r="FC52" s="213">
        <v>0</v>
      </c>
      <c r="FD52" s="213">
        <v>0</v>
      </c>
      <c r="FE52" s="213">
        <v>0</v>
      </c>
      <c r="FF52" s="213">
        <v>0</v>
      </c>
      <c r="FG52" s="213">
        <v>0</v>
      </c>
      <c r="FH52" s="213">
        <v>0</v>
      </c>
      <c r="FI52" s="213">
        <v>0</v>
      </c>
      <c r="FJ52" s="213">
        <v>0</v>
      </c>
      <c r="FK52" s="213">
        <v>0</v>
      </c>
      <c r="FL52" s="122"/>
      <c r="FM52" s="213">
        <v>0</v>
      </c>
      <c r="FN52" s="213">
        <v>0</v>
      </c>
      <c r="FO52" s="213">
        <v>0</v>
      </c>
      <c r="FP52" s="213">
        <v>0</v>
      </c>
      <c r="FQ52" s="213">
        <v>0</v>
      </c>
      <c r="FR52" s="213">
        <v>0</v>
      </c>
      <c r="FS52" s="213">
        <v>0</v>
      </c>
      <c r="FT52" s="213">
        <v>0</v>
      </c>
      <c r="FU52" s="213">
        <v>0</v>
      </c>
      <c r="FV52" s="213">
        <v>0</v>
      </c>
      <c r="FW52" s="213">
        <v>0</v>
      </c>
      <c r="FX52" s="213">
        <v>0</v>
      </c>
      <c r="FY52" s="213">
        <v>0</v>
      </c>
      <c r="FZ52" s="213">
        <v>0</v>
      </c>
      <c r="GA52" s="213">
        <v>0</v>
      </c>
      <c r="GB52" s="213">
        <v>0</v>
      </c>
      <c r="GC52" s="140"/>
      <c r="GD52" s="115"/>
      <c r="GE52" s="226"/>
      <c r="GF52" s="227"/>
      <c r="GG52" s="228"/>
      <c r="GH52" s="144"/>
      <c r="GI52" s="115"/>
      <c r="GJ52" s="226"/>
      <c r="GK52" s="227"/>
      <c r="GL52" s="228"/>
      <c r="GM52" s="145"/>
      <c r="GO52" s="146"/>
      <c r="GP52" s="146"/>
    </row>
    <row r="53" spans="1:198" ht="18" hidden="1" customHeight="1" outlineLevel="1">
      <c r="A53" s="127"/>
      <c r="B53" s="277"/>
      <c r="C53" s="186" t="s">
        <v>207</v>
      </c>
      <c r="D53" s="96" t="s">
        <v>74</v>
      </c>
      <c r="E53" s="208"/>
      <c r="F53" s="123"/>
      <c r="G53" s="208"/>
      <c r="H53" s="123"/>
      <c r="I53" s="208"/>
      <c r="J53" s="123"/>
      <c r="K53" s="208"/>
      <c r="L53" s="115"/>
      <c r="M53" s="187"/>
      <c r="N53" s="150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89">
        <v>0</v>
      </c>
      <c r="U53" s="189">
        <v>0</v>
      </c>
      <c r="V53" s="189">
        <v>0</v>
      </c>
      <c r="W53" s="189">
        <v>0</v>
      </c>
      <c r="X53" s="189">
        <v>0</v>
      </c>
      <c r="Y53" s="189">
        <v>0</v>
      </c>
      <c r="Z53" s="189">
        <v>0</v>
      </c>
      <c r="AA53" s="189">
        <v>0</v>
      </c>
      <c r="AB53" s="189">
        <v>0</v>
      </c>
      <c r="AC53" s="189">
        <v>0</v>
      </c>
      <c r="AD53" s="189">
        <v>0</v>
      </c>
      <c r="AE53" s="189">
        <v>0</v>
      </c>
      <c r="AF53" s="189">
        <v>0</v>
      </c>
      <c r="AG53" s="189">
        <v>0</v>
      </c>
      <c r="AH53" s="189">
        <v>0</v>
      </c>
      <c r="AI53" s="189">
        <v>0</v>
      </c>
      <c r="AJ53" s="189">
        <v>0</v>
      </c>
      <c r="AK53" s="189">
        <v>0</v>
      </c>
      <c r="AL53" s="150">
        <v>0</v>
      </c>
      <c r="AM53" s="188">
        <v>0</v>
      </c>
      <c r="AN53" s="150">
        <v>0</v>
      </c>
      <c r="AO53" s="133"/>
      <c r="AP53" s="208">
        <v>0</v>
      </c>
      <c r="AQ53" s="208">
        <v>0</v>
      </c>
      <c r="AR53" s="150">
        <v>0</v>
      </c>
      <c r="AS53" s="150">
        <v>0</v>
      </c>
      <c r="AT53" s="150">
        <v>0</v>
      </c>
      <c r="AU53" s="150">
        <v>0</v>
      </c>
      <c r="AV53" s="150">
        <v>0</v>
      </c>
      <c r="AW53" s="150">
        <v>0</v>
      </c>
      <c r="AX53" s="150">
        <v>0</v>
      </c>
      <c r="AY53" s="150">
        <v>0</v>
      </c>
      <c r="AZ53" s="150">
        <v>0</v>
      </c>
      <c r="BA53" s="150">
        <v>0</v>
      </c>
      <c r="BB53" s="150">
        <v>0</v>
      </c>
      <c r="BC53" s="150">
        <v>0</v>
      </c>
      <c r="BD53" s="196">
        <v>0</v>
      </c>
      <c r="BE53" s="196">
        <v>0</v>
      </c>
      <c r="BF53" s="196">
        <v>0</v>
      </c>
      <c r="BG53" s="196">
        <v>0</v>
      </c>
      <c r="BH53" s="196">
        <v>0</v>
      </c>
      <c r="BI53" s="196">
        <v>0</v>
      </c>
      <c r="BJ53" s="196">
        <v>0</v>
      </c>
      <c r="BK53" s="196">
        <v>0</v>
      </c>
      <c r="BL53" s="196">
        <v>0</v>
      </c>
      <c r="BM53" s="196">
        <v>0</v>
      </c>
      <c r="BN53" s="196">
        <v>0</v>
      </c>
      <c r="BO53" s="197">
        <v>0</v>
      </c>
      <c r="BP53" s="197">
        <v>0</v>
      </c>
      <c r="BQ53" s="150">
        <v>0</v>
      </c>
      <c r="BR53" s="150">
        <v>0</v>
      </c>
      <c r="BS53" s="135"/>
      <c r="BT53" s="208">
        <v>0</v>
      </c>
      <c r="BU53" s="208">
        <v>0</v>
      </c>
      <c r="BV53" s="150">
        <v>0</v>
      </c>
      <c r="BW53" s="150">
        <v>0</v>
      </c>
      <c r="BX53" s="150">
        <v>0</v>
      </c>
      <c r="BY53" s="150">
        <v>0</v>
      </c>
      <c r="BZ53" s="150">
        <v>0</v>
      </c>
      <c r="CA53" s="150">
        <v>0</v>
      </c>
      <c r="CB53" s="150">
        <v>0</v>
      </c>
      <c r="CC53" s="150">
        <v>0</v>
      </c>
      <c r="CD53" s="150">
        <v>0</v>
      </c>
      <c r="CE53" s="150">
        <v>0</v>
      </c>
      <c r="CF53" s="150">
        <v>0</v>
      </c>
      <c r="CG53" s="150">
        <v>0</v>
      </c>
      <c r="CH53" s="196">
        <v>0</v>
      </c>
      <c r="CI53" s="196">
        <v>0</v>
      </c>
      <c r="CJ53" s="196">
        <v>0</v>
      </c>
      <c r="CK53" s="196">
        <v>0</v>
      </c>
      <c r="CL53" s="196">
        <v>0</v>
      </c>
      <c r="CM53" s="196">
        <v>0</v>
      </c>
      <c r="CN53" s="196">
        <v>0</v>
      </c>
      <c r="CO53" s="196">
        <v>0</v>
      </c>
      <c r="CP53" s="196">
        <v>0</v>
      </c>
      <c r="CQ53" s="196">
        <v>0</v>
      </c>
      <c r="CR53" s="196">
        <v>0</v>
      </c>
      <c r="CS53" s="196">
        <v>0</v>
      </c>
      <c r="CT53" s="196">
        <v>0</v>
      </c>
      <c r="CU53" s="150">
        <v>0</v>
      </c>
      <c r="CV53" s="150">
        <v>0</v>
      </c>
      <c r="CW53" s="137"/>
      <c r="CX53" s="213">
        <v>0</v>
      </c>
      <c r="CY53" s="213">
        <v>0</v>
      </c>
      <c r="CZ53" s="213">
        <v>0</v>
      </c>
      <c r="DA53" s="213">
        <v>0</v>
      </c>
      <c r="DB53" s="213">
        <v>0</v>
      </c>
      <c r="DC53" s="213">
        <v>0</v>
      </c>
      <c r="DD53" s="213">
        <v>0</v>
      </c>
      <c r="DE53" s="213">
        <v>0</v>
      </c>
      <c r="DF53" s="213">
        <v>0</v>
      </c>
      <c r="DG53" s="213">
        <v>0</v>
      </c>
      <c r="DH53" s="213">
        <v>0</v>
      </c>
      <c r="DI53" s="213">
        <v>0</v>
      </c>
      <c r="DJ53" s="213">
        <v>0</v>
      </c>
      <c r="DK53" s="213">
        <v>0</v>
      </c>
      <c r="DL53" s="122"/>
      <c r="DM53" s="213">
        <v>0</v>
      </c>
      <c r="DN53" s="213">
        <v>0</v>
      </c>
      <c r="DO53" s="213">
        <v>0</v>
      </c>
      <c r="DP53" s="213">
        <v>0</v>
      </c>
      <c r="DQ53" s="213">
        <v>0</v>
      </c>
      <c r="DR53" s="213">
        <v>0</v>
      </c>
      <c r="DS53" s="213">
        <v>0</v>
      </c>
      <c r="DT53" s="213">
        <v>0</v>
      </c>
      <c r="DU53" s="213">
        <v>0</v>
      </c>
      <c r="DV53" s="213">
        <v>0</v>
      </c>
      <c r="DW53" s="213">
        <v>0</v>
      </c>
      <c r="DX53" s="213">
        <v>0</v>
      </c>
      <c r="DY53" s="213">
        <v>0</v>
      </c>
      <c r="DZ53" s="213">
        <v>0</v>
      </c>
      <c r="EA53" s="122"/>
      <c r="EB53" s="213">
        <v>0</v>
      </c>
      <c r="EC53" s="213">
        <v>0</v>
      </c>
      <c r="ED53" s="139"/>
      <c r="EE53" s="213">
        <v>0</v>
      </c>
      <c r="EF53" s="213">
        <v>0</v>
      </c>
      <c r="EG53" s="213">
        <v>0</v>
      </c>
      <c r="EH53" s="213">
        <v>0</v>
      </c>
      <c r="EI53" s="213">
        <v>0</v>
      </c>
      <c r="EJ53" s="213">
        <v>0</v>
      </c>
      <c r="EK53" s="213">
        <v>0</v>
      </c>
      <c r="EL53" s="213">
        <v>0</v>
      </c>
      <c r="EM53" s="213">
        <v>0</v>
      </c>
      <c r="EN53" s="213">
        <v>0</v>
      </c>
      <c r="EO53" s="213">
        <v>0</v>
      </c>
      <c r="EP53" s="213">
        <v>0</v>
      </c>
      <c r="EQ53" s="213">
        <v>0</v>
      </c>
      <c r="ER53" s="213">
        <v>0</v>
      </c>
      <c r="ES53" s="213">
        <v>0</v>
      </c>
      <c r="ET53" s="213">
        <v>0</v>
      </c>
      <c r="EU53" s="122"/>
      <c r="EV53" s="213">
        <v>0</v>
      </c>
      <c r="EW53" s="213">
        <v>0</v>
      </c>
      <c r="EX53" s="213">
        <v>0</v>
      </c>
      <c r="EY53" s="213">
        <v>0</v>
      </c>
      <c r="EZ53" s="213">
        <v>0</v>
      </c>
      <c r="FA53" s="213">
        <v>0</v>
      </c>
      <c r="FB53" s="213">
        <v>0</v>
      </c>
      <c r="FC53" s="213">
        <v>0</v>
      </c>
      <c r="FD53" s="213">
        <v>0</v>
      </c>
      <c r="FE53" s="213">
        <v>0</v>
      </c>
      <c r="FF53" s="213">
        <v>0</v>
      </c>
      <c r="FG53" s="213">
        <v>0</v>
      </c>
      <c r="FH53" s="213">
        <v>0</v>
      </c>
      <c r="FI53" s="213">
        <v>0</v>
      </c>
      <c r="FJ53" s="213">
        <v>0</v>
      </c>
      <c r="FK53" s="213">
        <v>0</v>
      </c>
      <c r="FL53" s="122"/>
      <c r="FM53" s="213">
        <v>0</v>
      </c>
      <c r="FN53" s="213">
        <v>0</v>
      </c>
      <c r="FO53" s="213">
        <v>0</v>
      </c>
      <c r="FP53" s="213">
        <v>0</v>
      </c>
      <c r="FQ53" s="213">
        <v>0</v>
      </c>
      <c r="FR53" s="213">
        <v>0</v>
      </c>
      <c r="FS53" s="213">
        <v>0</v>
      </c>
      <c r="FT53" s="213">
        <v>0</v>
      </c>
      <c r="FU53" s="213">
        <v>0</v>
      </c>
      <c r="FV53" s="213">
        <v>0</v>
      </c>
      <c r="FW53" s="213">
        <v>0</v>
      </c>
      <c r="FX53" s="213">
        <v>0</v>
      </c>
      <c r="FY53" s="213">
        <v>0</v>
      </c>
      <c r="FZ53" s="213">
        <v>0</v>
      </c>
      <c r="GA53" s="213">
        <v>0</v>
      </c>
      <c r="GB53" s="213">
        <v>0</v>
      </c>
      <c r="GC53" s="140"/>
      <c r="GD53" s="115"/>
      <c r="GE53" s="226"/>
      <c r="GF53" s="227"/>
      <c r="GG53" s="228"/>
      <c r="GH53" s="144"/>
      <c r="GI53" s="115"/>
      <c r="GJ53" s="226"/>
      <c r="GK53" s="227"/>
      <c r="GL53" s="228"/>
      <c r="GM53" s="145"/>
      <c r="GO53" s="146"/>
      <c r="GP53" s="146"/>
    </row>
    <row r="54" spans="1:198" ht="18" hidden="1" customHeight="1" outlineLevel="1">
      <c r="A54" s="127"/>
      <c r="B54" s="277"/>
      <c r="C54" s="186" t="s">
        <v>208</v>
      </c>
      <c r="D54" s="96" t="s">
        <v>74</v>
      </c>
      <c r="E54" s="208"/>
      <c r="F54" s="123"/>
      <c r="G54" s="208"/>
      <c r="H54" s="123"/>
      <c r="I54" s="208"/>
      <c r="J54" s="123"/>
      <c r="K54" s="208"/>
      <c r="L54" s="115"/>
      <c r="M54" s="187"/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89">
        <v>0</v>
      </c>
      <c r="U54" s="189">
        <v>0</v>
      </c>
      <c r="V54" s="189">
        <v>0</v>
      </c>
      <c r="W54" s="189">
        <v>0</v>
      </c>
      <c r="X54" s="189">
        <v>0</v>
      </c>
      <c r="Y54" s="189">
        <v>0</v>
      </c>
      <c r="Z54" s="189">
        <v>0</v>
      </c>
      <c r="AA54" s="189">
        <v>0</v>
      </c>
      <c r="AB54" s="189">
        <v>0</v>
      </c>
      <c r="AC54" s="189">
        <v>0</v>
      </c>
      <c r="AD54" s="189">
        <v>0</v>
      </c>
      <c r="AE54" s="189">
        <v>0</v>
      </c>
      <c r="AF54" s="189">
        <v>0</v>
      </c>
      <c r="AG54" s="189">
        <v>0</v>
      </c>
      <c r="AH54" s="189">
        <v>0</v>
      </c>
      <c r="AI54" s="189">
        <v>0</v>
      </c>
      <c r="AJ54" s="189">
        <v>0</v>
      </c>
      <c r="AK54" s="189">
        <v>0</v>
      </c>
      <c r="AL54" s="150">
        <v>0</v>
      </c>
      <c r="AM54" s="188">
        <v>0</v>
      </c>
      <c r="AN54" s="150">
        <v>0</v>
      </c>
      <c r="AO54" s="133"/>
      <c r="AP54" s="208">
        <v>0</v>
      </c>
      <c r="AQ54" s="208">
        <v>0</v>
      </c>
      <c r="AR54" s="150">
        <v>0</v>
      </c>
      <c r="AS54" s="150">
        <v>0</v>
      </c>
      <c r="AT54" s="150">
        <v>0</v>
      </c>
      <c r="AU54" s="150">
        <v>0</v>
      </c>
      <c r="AV54" s="150">
        <v>0</v>
      </c>
      <c r="AW54" s="150">
        <v>0</v>
      </c>
      <c r="AX54" s="150">
        <v>0</v>
      </c>
      <c r="AY54" s="150">
        <v>0</v>
      </c>
      <c r="AZ54" s="150">
        <v>0</v>
      </c>
      <c r="BA54" s="150">
        <v>0</v>
      </c>
      <c r="BB54" s="150">
        <v>0</v>
      </c>
      <c r="BC54" s="150">
        <v>0</v>
      </c>
      <c r="BD54" s="196">
        <v>0</v>
      </c>
      <c r="BE54" s="196">
        <v>0</v>
      </c>
      <c r="BF54" s="196">
        <v>0</v>
      </c>
      <c r="BG54" s="196">
        <v>0</v>
      </c>
      <c r="BH54" s="196">
        <v>0</v>
      </c>
      <c r="BI54" s="196">
        <v>0</v>
      </c>
      <c r="BJ54" s="196">
        <v>0</v>
      </c>
      <c r="BK54" s="196">
        <v>0</v>
      </c>
      <c r="BL54" s="196">
        <v>0</v>
      </c>
      <c r="BM54" s="196">
        <v>0</v>
      </c>
      <c r="BN54" s="196">
        <v>0</v>
      </c>
      <c r="BO54" s="197">
        <v>0</v>
      </c>
      <c r="BP54" s="197">
        <v>0</v>
      </c>
      <c r="BQ54" s="150">
        <v>0</v>
      </c>
      <c r="BR54" s="150">
        <v>0</v>
      </c>
      <c r="BS54" s="135"/>
      <c r="BT54" s="208">
        <v>0</v>
      </c>
      <c r="BU54" s="208">
        <v>0</v>
      </c>
      <c r="BV54" s="150">
        <v>0</v>
      </c>
      <c r="BW54" s="150">
        <v>0</v>
      </c>
      <c r="BX54" s="150">
        <v>0</v>
      </c>
      <c r="BY54" s="150">
        <v>0</v>
      </c>
      <c r="BZ54" s="150">
        <v>0</v>
      </c>
      <c r="CA54" s="150">
        <v>0</v>
      </c>
      <c r="CB54" s="150">
        <v>0</v>
      </c>
      <c r="CC54" s="150">
        <v>0</v>
      </c>
      <c r="CD54" s="150">
        <v>0</v>
      </c>
      <c r="CE54" s="150">
        <v>0</v>
      </c>
      <c r="CF54" s="150">
        <v>0</v>
      </c>
      <c r="CG54" s="150">
        <v>0</v>
      </c>
      <c r="CH54" s="196">
        <v>0</v>
      </c>
      <c r="CI54" s="196">
        <v>0</v>
      </c>
      <c r="CJ54" s="196">
        <v>0</v>
      </c>
      <c r="CK54" s="196">
        <v>0</v>
      </c>
      <c r="CL54" s="196">
        <v>0</v>
      </c>
      <c r="CM54" s="196">
        <v>0</v>
      </c>
      <c r="CN54" s="196">
        <v>0</v>
      </c>
      <c r="CO54" s="196">
        <v>0</v>
      </c>
      <c r="CP54" s="196">
        <v>0</v>
      </c>
      <c r="CQ54" s="196">
        <v>0</v>
      </c>
      <c r="CR54" s="196">
        <v>0</v>
      </c>
      <c r="CS54" s="196">
        <v>0</v>
      </c>
      <c r="CT54" s="196">
        <v>0</v>
      </c>
      <c r="CU54" s="150">
        <v>0</v>
      </c>
      <c r="CV54" s="150">
        <v>0</v>
      </c>
      <c r="CW54" s="137"/>
      <c r="CX54" s="213">
        <v>0</v>
      </c>
      <c r="CY54" s="213">
        <v>0</v>
      </c>
      <c r="CZ54" s="213">
        <v>0</v>
      </c>
      <c r="DA54" s="213">
        <v>0</v>
      </c>
      <c r="DB54" s="213">
        <v>0</v>
      </c>
      <c r="DC54" s="213">
        <v>0</v>
      </c>
      <c r="DD54" s="213">
        <v>0</v>
      </c>
      <c r="DE54" s="213">
        <v>0</v>
      </c>
      <c r="DF54" s="213">
        <v>0</v>
      </c>
      <c r="DG54" s="213">
        <v>0</v>
      </c>
      <c r="DH54" s="213">
        <v>0</v>
      </c>
      <c r="DI54" s="213">
        <v>0</v>
      </c>
      <c r="DJ54" s="213">
        <v>0</v>
      </c>
      <c r="DK54" s="213">
        <v>0</v>
      </c>
      <c r="DL54" s="122"/>
      <c r="DM54" s="213">
        <v>0</v>
      </c>
      <c r="DN54" s="213">
        <v>0</v>
      </c>
      <c r="DO54" s="213">
        <v>0</v>
      </c>
      <c r="DP54" s="213">
        <v>0</v>
      </c>
      <c r="DQ54" s="213">
        <v>0</v>
      </c>
      <c r="DR54" s="213">
        <v>0</v>
      </c>
      <c r="DS54" s="213">
        <v>0</v>
      </c>
      <c r="DT54" s="213">
        <v>0</v>
      </c>
      <c r="DU54" s="213">
        <v>0</v>
      </c>
      <c r="DV54" s="213">
        <v>0</v>
      </c>
      <c r="DW54" s="213">
        <v>0</v>
      </c>
      <c r="DX54" s="213">
        <v>0</v>
      </c>
      <c r="DY54" s="213">
        <v>0</v>
      </c>
      <c r="DZ54" s="213">
        <v>0</v>
      </c>
      <c r="EA54" s="122"/>
      <c r="EB54" s="213">
        <v>0</v>
      </c>
      <c r="EC54" s="213">
        <v>0</v>
      </c>
      <c r="ED54" s="139"/>
      <c r="EE54" s="213">
        <v>0</v>
      </c>
      <c r="EF54" s="213">
        <v>0</v>
      </c>
      <c r="EG54" s="213">
        <v>0</v>
      </c>
      <c r="EH54" s="213">
        <v>0</v>
      </c>
      <c r="EI54" s="213">
        <v>0</v>
      </c>
      <c r="EJ54" s="213">
        <v>0</v>
      </c>
      <c r="EK54" s="213">
        <v>0</v>
      </c>
      <c r="EL54" s="213">
        <v>0</v>
      </c>
      <c r="EM54" s="213">
        <v>0</v>
      </c>
      <c r="EN54" s="213">
        <v>0</v>
      </c>
      <c r="EO54" s="213">
        <v>0</v>
      </c>
      <c r="EP54" s="213">
        <v>0</v>
      </c>
      <c r="EQ54" s="213">
        <v>0</v>
      </c>
      <c r="ER54" s="213">
        <v>0</v>
      </c>
      <c r="ES54" s="213">
        <v>0</v>
      </c>
      <c r="ET54" s="213">
        <v>0</v>
      </c>
      <c r="EU54" s="122"/>
      <c r="EV54" s="213">
        <v>0</v>
      </c>
      <c r="EW54" s="213">
        <v>0</v>
      </c>
      <c r="EX54" s="213">
        <v>0</v>
      </c>
      <c r="EY54" s="213">
        <v>0</v>
      </c>
      <c r="EZ54" s="213">
        <v>0</v>
      </c>
      <c r="FA54" s="213">
        <v>0</v>
      </c>
      <c r="FB54" s="213">
        <v>0</v>
      </c>
      <c r="FC54" s="213">
        <v>0</v>
      </c>
      <c r="FD54" s="213">
        <v>0</v>
      </c>
      <c r="FE54" s="213">
        <v>0</v>
      </c>
      <c r="FF54" s="213">
        <v>0</v>
      </c>
      <c r="FG54" s="213">
        <v>0</v>
      </c>
      <c r="FH54" s="213">
        <v>0</v>
      </c>
      <c r="FI54" s="213">
        <v>0</v>
      </c>
      <c r="FJ54" s="213">
        <v>0</v>
      </c>
      <c r="FK54" s="213">
        <v>0</v>
      </c>
      <c r="FL54" s="122"/>
      <c r="FM54" s="213">
        <v>0</v>
      </c>
      <c r="FN54" s="213">
        <v>0</v>
      </c>
      <c r="FO54" s="213">
        <v>0</v>
      </c>
      <c r="FP54" s="213">
        <v>0</v>
      </c>
      <c r="FQ54" s="213">
        <v>0</v>
      </c>
      <c r="FR54" s="213">
        <v>0</v>
      </c>
      <c r="FS54" s="213">
        <v>0</v>
      </c>
      <c r="FT54" s="213">
        <v>0</v>
      </c>
      <c r="FU54" s="213">
        <v>0</v>
      </c>
      <c r="FV54" s="213">
        <v>0</v>
      </c>
      <c r="FW54" s="213">
        <v>0</v>
      </c>
      <c r="FX54" s="213">
        <v>0</v>
      </c>
      <c r="FY54" s="213">
        <v>0</v>
      </c>
      <c r="FZ54" s="213">
        <v>0</v>
      </c>
      <c r="GA54" s="213">
        <v>0</v>
      </c>
      <c r="GB54" s="213">
        <v>0</v>
      </c>
      <c r="GC54" s="140"/>
      <c r="GD54" s="115"/>
      <c r="GE54" s="226"/>
      <c r="GF54" s="227"/>
      <c r="GG54" s="228"/>
      <c r="GH54" s="144"/>
      <c r="GI54" s="115"/>
      <c r="GJ54" s="226"/>
      <c r="GK54" s="227"/>
      <c r="GL54" s="228"/>
      <c r="GM54" s="145"/>
      <c r="GO54" s="146"/>
      <c r="GP54" s="146"/>
    </row>
    <row r="55" spans="1:198" ht="18" hidden="1" customHeight="1" outlineLevel="1">
      <c r="A55" s="127"/>
      <c r="B55" s="277"/>
      <c r="C55" s="186" t="s">
        <v>209</v>
      </c>
      <c r="D55" s="96" t="s">
        <v>74</v>
      </c>
      <c r="E55" s="208"/>
      <c r="F55" s="123"/>
      <c r="G55" s="208"/>
      <c r="H55" s="123"/>
      <c r="I55" s="208"/>
      <c r="J55" s="123"/>
      <c r="K55" s="208"/>
      <c r="L55" s="115"/>
      <c r="M55" s="187"/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89">
        <v>0</v>
      </c>
      <c r="U55" s="189">
        <v>0</v>
      </c>
      <c r="V55" s="189">
        <v>0</v>
      </c>
      <c r="W55" s="189">
        <v>0</v>
      </c>
      <c r="X55" s="189">
        <v>0</v>
      </c>
      <c r="Y55" s="189">
        <v>0</v>
      </c>
      <c r="Z55" s="189">
        <v>0</v>
      </c>
      <c r="AA55" s="189">
        <v>0</v>
      </c>
      <c r="AB55" s="189">
        <v>0</v>
      </c>
      <c r="AC55" s="189">
        <v>0</v>
      </c>
      <c r="AD55" s="189">
        <v>0</v>
      </c>
      <c r="AE55" s="189">
        <v>0</v>
      </c>
      <c r="AF55" s="189">
        <v>0</v>
      </c>
      <c r="AG55" s="189">
        <v>0</v>
      </c>
      <c r="AH55" s="189">
        <v>0</v>
      </c>
      <c r="AI55" s="189">
        <v>0</v>
      </c>
      <c r="AJ55" s="189">
        <v>0</v>
      </c>
      <c r="AK55" s="189">
        <v>0</v>
      </c>
      <c r="AL55" s="150">
        <v>0</v>
      </c>
      <c r="AM55" s="188">
        <v>0</v>
      </c>
      <c r="AN55" s="150">
        <v>0</v>
      </c>
      <c r="AO55" s="133"/>
      <c r="AP55" s="208">
        <v>0</v>
      </c>
      <c r="AQ55" s="208">
        <v>0</v>
      </c>
      <c r="AR55" s="150">
        <v>0</v>
      </c>
      <c r="AS55" s="150">
        <v>0</v>
      </c>
      <c r="AT55" s="150">
        <v>0</v>
      </c>
      <c r="AU55" s="150">
        <v>0</v>
      </c>
      <c r="AV55" s="150">
        <v>0</v>
      </c>
      <c r="AW55" s="150">
        <v>0</v>
      </c>
      <c r="AX55" s="150">
        <v>0</v>
      </c>
      <c r="AY55" s="150">
        <v>0</v>
      </c>
      <c r="AZ55" s="150">
        <v>0</v>
      </c>
      <c r="BA55" s="150">
        <v>0</v>
      </c>
      <c r="BB55" s="150">
        <v>0</v>
      </c>
      <c r="BC55" s="150">
        <v>0</v>
      </c>
      <c r="BD55" s="196">
        <v>0</v>
      </c>
      <c r="BE55" s="196">
        <v>0</v>
      </c>
      <c r="BF55" s="196">
        <v>0</v>
      </c>
      <c r="BG55" s="196">
        <v>0</v>
      </c>
      <c r="BH55" s="196">
        <v>0</v>
      </c>
      <c r="BI55" s="196">
        <v>0</v>
      </c>
      <c r="BJ55" s="196">
        <v>0</v>
      </c>
      <c r="BK55" s="196">
        <v>0</v>
      </c>
      <c r="BL55" s="196">
        <v>0</v>
      </c>
      <c r="BM55" s="196">
        <v>0</v>
      </c>
      <c r="BN55" s="196">
        <v>0</v>
      </c>
      <c r="BO55" s="197">
        <v>0</v>
      </c>
      <c r="BP55" s="197">
        <v>0</v>
      </c>
      <c r="BQ55" s="150">
        <v>0</v>
      </c>
      <c r="BR55" s="150">
        <v>0</v>
      </c>
      <c r="BS55" s="135"/>
      <c r="BT55" s="208">
        <v>0</v>
      </c>
      <c r="BU55" s="208">
        <v>0</v>
      </c>
      <c r="BV55" s="150">
        <v>0</v>
      </c>
      <c r="BW55" s="150">
        <v>0</v>
      </c>
      <c r="BX55" s="150">
        <v>0</v>
      </c>
      <c r="BY55" s="150">
        <v>0</v>
      </c>
      <c r="BZ55" s="150">
        <v>0</v>
      </c>
      <c r="CA55" s="150">
        <v>0</v>
      </c>
      <c r="CB55" s="150">
        <v>0</v>
      </c>
      <c r="CC55" s="150">
        <v>0</v>
      </c>
      <c r="CD55" s="150">
        <v>0</v>
      </c>
      <c r="CE55" s="150">
        <v>0</v>
      </c>
      <c r="CF55" s="150">
        <v>0</v>
      </c>
      <c r="CG55" s="150">
        <v>0</v>
      </c>
      <c r="CH55" s="196">
        <v>0</v>
      </c>
      <c r="CI55" s="196">
        <v>0</v>
      </c>
      <c r="CJ55" s="196">
        <v>0</v>
      </c>
      <c r="CK55" s="196">
        <v>0</v>
      </c>
      <c r="CL55" s="196">
        <v>0</v>
      </c>
      <c r="CM55" s="196">
        <v>0</v>
      </c>
      <c r="CN55" s="196">
        <v>0</v>
      </c>
      <c r="CO55" s="196">
        <v>0</v>
      </c>
      <c r="CP55" s="196">
        <v>0</v>
      </c>
      <c r="CQ55" s="196">
        <v>0</v>
      </c>
      <c r="CR55" s="196">
        <v>0</v>
      </c>
      <c r="CS55" s="196">
        <v>0</v>
      </c>
      <c r="CT55" s="196">
        <v>0</v>
      </c>
      <c r="CU55" s="150">
        <v>0</v>
      </c>
      <c r="CV55" s="150">
        <v>0</v>
      </c>
      <c r="CW55" s="137"/>
      <c r="CX55" s="213">
        <v>0</v>
      </c>
      <c r="CY55" s="213">
        <v>0</v>
      </c>
      <c r="CZ55" s="213">
        <v>0</v>
      </c>
      <c r="DA55" s="213">
        <v>0</v>
      </c>
      <c r="DB55" s="213">
        <v>0</v>
      </c>
      <c r="DC55" s="213">
        <v>0</v>
      </c>
      <c r="DD55" s="213">
        <v>0</v>
      </c>
      <c r="DE55" s="213">
        <v>0</v>
      </c>
      <c r="DF55" s="213">
        <v>0</v>
      </c>
      <c r="DG55" s="213">
        <v>0</v>
      </c>
      <c r="DH55" s="213">
        <v>0</v>
      </c>
      <c r="DI55" s="213">
        <v>0</v>
      </c>
      <c r="DJ55" s="213">
        <v>0</v>
      </c>
      <c r="DK55" s="213">
        <v>0</v>
      </c>
      <c r="DL55" s="122"/>
      <c r="DM55" s="213">
        <v>0</v>
      </c>
      <c r="DN55" s="213">
        <v>0</v>
      </c>
      <c r="DO55" s="213">
        <v>0</v>
      </c>
      <c r="DP55" s="213">
        <v>0</v>
      </c>
      <c r="DQ55" s="213">
        <v>0</v>
      </c>
      <c r="DR55" s="213">
        <v>0</v>
      </c>
      <c r="DS55" s="213">
        <v>0</v>
      </c>
      <c r="DT55" s="213">
        <v>0</v>
      </c>
      <c r="DU55" s="213">
        <v>0</v>
      </c>
      <c r="DV55" s="213">
        <v>0</v>
      </c>
      <c r="DW55" s="213">
        <v>0</v>
      </c>
      <c r="DX55" s="213">
        <v>0</v>
      </c>
      <c r="DY55" s="213">
        <v>0</v>
      </c>
      <c r="DZ55" s="213">
        <v>0</v>
      </c>
      <c r="EA55" s="122"/>
      <c r="EB55" s="213">
        <v>0</v>
      </c>
      <c r="EC55" s="213">
        <v>0</v>
      </c>
      <c r="ED55" s="139"/>
      <c r="EE55" s="213">
        <v>0</v>
      </c>
      <c r="EF55" s="213">
        <v>0</v>
      </c>
      <c r="EG55" s="213">
        <v>0</v>
      </c>
      <c r="EH55" s="213">
        <v>0</v>
      </c>
      <c r="EI55" s="213">
        <v>0</v>
      </c>
      <c r="EJ55" s="213">
        <v>0</v>
      </c>
      <c r="EK55" s="213">
        <v>0</v>
      </c>
      <c r="EL55" s="213">
        <v>0</v>
      </c>
      <c r="EM55" s="213">
        <v>0</v>
      </c>
      <c r="EN55" s="213">
        <v>0</v>
      </c>
      <c r="EO55" s="213">
        <v>0</v>
      </c>
      <c r="EP55" s="213">
        <v>0</v>
      </c>
      <c r="EQ55" s="213">
        <v>0</v>
      </c>
      <c r="ER55" s="213">
        <v>0</v>
      </c>
      <c r="ES55" s="213">
        <v>0</v>
      </c>
      <c r="ET55" s="213">
        <v>0</v>
      </c>
      <c r="EU55" s="122"/>
      <c r="EV55" s="213">
        <v>0</v>
      </c>
      <c r="EW55" s="213">
        <v>0</v>
      </c>
      <c r="EX55" s="213">
        <v>0</v>
      </c>
      <c r="EY55" s="213">
        <v>0</v>
      </c>
      <c r="EZ55" s="213">
        <v>0</v>
      </c>
      <c r="FA55" s="213">
        <v>0</v>
      </c>
      <c r="FB55" s="213">
        <v>0</v>
      </c>
      <c r="FC55" s="213">
        <v>0</v>
      </c>
      <c r="FD55" s="213">
        <v>0</v>
      </c>
      <c r="FE55" s="213">
        <v>0</v>
      </c>
      <c r="FF55" s="213">
        <v>0</v>
      </c>
      <c r="FG55" s="213">
        <v>0</v>
      </c>
      <c r="FH55" s="213">
        <v>0</v>
      </c>
      <c r="FI55" s="213">
        <v>0</v>
      </c>
      <c r="FJ55" s="213">
        <v>0</v>
      </c>
      <c r="FK55" s="213">
        <v>0</v>
      </c>
      <c r="FL55" s="122"/>
      <c r="FM55" s="213">
        <v>0</v>
      </c>
      <c r="FN55" s="213">
        <v>0</v>
      </c>
      <c r="FO55" s="213">
        <v>0</v>
      </c>
      <c r="FP55" s="213">
        <v>0</v>
      </c>
      <c r="FQ55" s="213">
        <v>0</v>
      </c>
      <c r="FR55" s="213">
        <v>0</v>
      </c>
      <c r="FS55" s="213">
        <v>0</v>
      </c>
      <c r="FT55" s="213">
        <v>0</v>
      </c>
      <c r="FU55" s="213">
        <v>0</v>
      </c>
      <c r="FV55" s="213">
        <v>0</v>
      </c>
      <c r="FW55" s="213">
        <v>0</v>
      </c>
      <c r="FX55" s="213">
        <v>0</v>
      </c>
      <c r="FY55" s="213">
        <v>0</v>
      </c>
      <c r="FZ55" s="213">
        <v>0</v>
      </c>
      <c r="GA55" s="213">
        <v>0</v>
      </c>
      <c r="GB55" s="213">
        <v>0</v>
      </c>
      <c r="GC55" s="140"/>
      <c r="GD55" s="115"/>
      <c r="GE55" s="226"/>
      <c r="GF55" s="227"/>
      <c r="GG55" s="228"/>
      <c r="GH55" s="144"/>
      <c r="GI55" s="115"/>
      <c r="GJ55" s="226"/>
      <c r="GK55" s="227"/>
      <c r="GL55" s="228"/>
      <c r="GM55" s="145"/>
      <c r="GO55" s="146"/>
      <c r="GP55" s="146"/>
    </row>
    <row r="56" spans="1:198" ht="18" hidden="1" customHeight="1" outlineLevel="1">
      <c r="A56" s="127"/>
      <c r="B56" s="277"/>
      <c r="C56" s="186" t="s">
        <v>210</v>
      </c>
      <c r="D56" s="96" t="s">
        <v>74</v>
      </c>
      <c r="E56" s="208"/>
      <c r="F56" s="123"/>
      <c r="G56" s="208"/>
      <c r="H56" s="123"/>
      <c r="I56" s="208"/>
      <c r="J56" s="123"/>
      <c r="K56" s="208"/>
      <c r="L56" s="115"/>
      <c r="M56" s="187"/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89">
        <v>0</v>
      </c>
      <c r="U56" s="189">
        <v>0</v>
      </c>
      <c r="V56" s="189">
        <v>0</v>
      </c>
      <c r="W56" s="189">
        <v>0</v>
      </c>
      <c r="X56" s="189">
        <v>0</v>
      </c>
      <c r="Y56" s="189">
        <v>0</v>
      </c>
      <c r="Z56" s="189">
        <v>0</v>
      </c>
      <c r="AA56" s="189">
        <v>0</v>
      </c>
      <c r="AB56" s="189">
        <v>0</v>
      </c>
      <c r="AC56" s="189">
        <v>0</v>
      </c>
      <c r="AD56" s="189">
        <v>0</v>
      </c>
      <c r="AE56" s="189">
        <v>0</v>
      </c>
      <c r="AF56" s="189">
        <v>0</v>
      </c>
      <c r="AG56" s="189">
        <v>0</v>
      </c>
      <c r="AH56" s="189">
        <v>0</v>
      </c>
      <c r="AI56" s="189">
        <v>0</v>
      </c>
      <c r="AJ56" s="189">
        <v>0</v>
      </c>
      <c r="AK56" s="189">
        <v>0</v>
      </c>
      <c r="AL56" s="150">
        <v>0</v>
      </c>
      <c r="AM56" s="188">
        <v>0</v>
      </c>
      <c r="AN56" s="150">
        <v>0</v>
      </c>
      <c r="AO56" s="133"/>
      <c r="AP56" s="208">
        <v>0</v>
      </c>
      <c r="AQ56" s="208">
        <v>0</v>
      </c>
      <c r="AR56" s="150">
        <v>0</v>
      </c>
      <c r="AS56" s="150">
        <v>0</v>
      </c>
      <c r="AT56" s="150">
        <v>0</v>
      </c>
      <c r="AU56" s="150">
        <v>0</v>
      </c>
      <c r="AV56" s="150">
        <v>0</v>
      </c>
      <c r="AW56" s="150">
        <v>0</v>
      </c>
      <c r="AX56" s="150">
        <v>0</v>
      </c>
      <c r="AY56" s="150">
        <v>0</v>
      </c>
      <c r="AZ56" s="150">
        <v>0</v>
      </c>
      <c r="BA56" s="150">
        <v>0</v>
      </c>
      <c r="BB56" s="150">
        <v>0</v>
      </c>
      <c r="BC56" s="150">
        <v>0</v>
      </c>
      <c r="BD56" s="196">
        <v>0</v>
      </c>
      <c r="BE56" s="196">
        <v>0</v>
      </c>
      <c r="BF56" s="196">
        <v>0</v>
      </c>
      <c r="BG56" s="196">
        <v>0</v>
      </c>
      <c r="BH56" s="196">
        <v>0</v>
      </c>
      <c r="BI56" s="196">
        <v>0</v>
      </c>
      <c r="BJ56" s="196">
        <v>0</v>
      </c>
      <c r="BK56" s="196">
        <v>0</v>
      </c>
      <c r="BL56" s="196">
        <v>0</v>
      </c>
      <c r="BM56" s="196">
        <v>0</v>
      </c>
      <c r="BN56" s="196">
        <v>0</v>
      </c>
      <c r="BO56" s="197">
        <v>0</v>
      </c>
      <c r="BP56" s="197">
        <v>0</v>
      </c>
      <c r="BQ56" s="150">
        <v>0</v>
      </c>
      <c r="BR56" s="150">
        <v>0</v>
      </c>
      <c r="BS56" s="135"/>
      <c r="BT56" s="208">
        <v>0</v>
      </c>
      <c r="BU56" s="208">
        <v>0</v>
      </c>
      <c r="BV56" s="150">
        <v>0</v>
      </c>
      <c r="BW56" s="150">
        <v>0</v>
      </c>
      <c r="BX56" s="150">
        <v>0</v>
      </c>
      <c r="BY56" s="150">
        <v>0</v>
      </c>
      <c r="BZ56" s="150">
        <v>0</v>
      </c>
      <c r="CA56" s="150">
        <v>0</v>
      </c>
      <c r="CB56" s="150">
        <v>0</v>
      </c>
      <c r="CC56" s="150">
        <v>0</v>
      </c>
      <c r="CD56" s="150">
        <v>0</v>
      </c>
      <c r="CE56" s="150">
        <v>0</v>
      </c>
      <c r="CF56" s="150">
        <v>0</v>
      </c>
      <c r="CG56" s="150">
        <v>0</v>
      </c>
      <c r="CH56" s="196">
        <v>0</v>
      </c>
      <c r="CI56" s="196">
        <v>0</v>
      </c>
      <c r="CJ56" s="196">
        <v>0</v>
      </c>
      <c r="CK56" s="196">
        <v>0</v>
      </c>
      <c r="CL56" s="196">
        <v>0</v>
      </c>
      <c r="CM56" s="196">
        <v>0</v>
      </c>
      <c r="CN56" s="196">
        <v>0</v>
      </c>
      <c r="CO56" s="196">
        <v>0</v>
      </c>
      <c r="CP56" s="196">
        <v>0</v>
      </c>
      <c r="CQ56" s="196">
        <v>0</v>
      </c>
      <c r="CR56" s="196">
        <v>0</v>
      </c>
      <c r="CS56" s="196">
        <v>0</v>
      </c>
      <c r="CT56" s="196">
        <v>0</v>
      </c>
      <c r="CU56" s="150">
        <v>0</v>
      </c>
      <c r="CV56" s="150">
        <v>0</v>
      </c>
      <c r="CW56" s="137"/>
      <c r="CX56" s="213">
        <v>0</v>
      </c>
      <c r="CY56" s="213">
        <v>0</v>
      </c>
      <c r="CZ56" s="213">
        <v>0</v>
      </c>
      <c r="DA56" s="213">
        <v>0</v>
      </c>
      <c r="DB56" s="213">
        <v>0</v>
      </c>
      <c r="DC56" s="213">
        <v>0</v>
      </c>
      <c r="DD56" s="213">
        <v>0</v>
      </c>
      <c r="DE56" s="213">
        <v>0</v>
      </c>
      <c r="DF56" s="213">
        <v>0</v>
      </c>
      <c r="DG56" s="213">
        <v>0</v>
      </c>
      <c r="DH56" s="213">
        <v>0</v>
      </c>
      <c r="DI56" s="213">
        <v>0</v>
      </c>
      <c r="DJ56" s="213">
        <v>0</v>
      </c>
      <c r="DK56" s="213">
        <v>0</v>
      </c>
      <c r="DL56" s="122"/>
      <c r="DM56" s="213">
        <v>0</v>
      </c>
      <c r="DN56" s="213">
        <v>0</v>
      </c>
      <c r="DO56" s="213">
        <v>0</v>
      </c>
      <c r="DP56" s="213">
        <v>0</v>
      </c>
      <c r="DQ56" s="213">
        <v>0</v>
      </c>
      <c r="DR56" s="213">
        <v>0</v>
      </c>
      <c r="DS56" s="213">
        <v>0</v>
      </c>
      <c r="DT56" s="213">
        <v>0</v>
      </c>
      <c r="DU56" s="213">
        <v>0</v>
      </c>
      <c r="DV56" s="213">
        <v>0</v>
      </c>
      <c r="DW56" s="213">
        <v>0</v>
      </c>
      <c r="DX56" s="213">
        <v>0</v>
      </c>
      <c r="DY56" s="213">
        <v>0</v>
      </c>
      <c r="DZ56" s="213">
        <v>0</v>
      </c>
      <c r="EA56" s="122"/>
      <c r="EB56" s="213">
        <v>0</v>
      </c>
      <c r="EC56" s="213">
        <v>0</v>
      </c>
      <c r="ED56" s="139"/>
      <c r="EE56" s="213">
        <v>0</v>
      </c>
      <c r="EF56" s="213">
        <v>0</v>
      </c>
      <c r="EG56" s="213">
        <v>0</v>
      </c>
      <c r="EH56" s="213">
        <v>0</v>
      </c>
      <c r="EI56" s="213">
        <v>0</v>
      </c>
      <c r="EJ56" s="213">
        <v>0</v>
      </c>
      <c r="EK56" s="213">
        <v>0</v>
      </c>
      <c r="EL56" s="213">
        <v>0</v>
      </c>
      <c r="EM56" s="213">
        <v>0</v>
      </c>
      <c r="EN56" s="213">
        <v>0</v>
      </c>
      <c r="EO56" s="213">
        <v>0</v>
      </c>
      <c r="EP56" s="213">
        <v>0</v>
      </c>
      <c r="EQ56" s="213">
        <v>0</v>
      </c>
      <c r="ER56" s="213">
        <v>0</v>
      </c>
      <c r="ES56" s="213">
        <v>0</v>
      </c>
      <c r="ET56" s="213">
        <v>0</v>
      </c>
      <c r="EU56" s="122"/>
      <c r="EV56" s="213">
        <v>0</v>
      </c>
      <c r="EW56" s="213">
        <v>0</v>
      </c>
      <c r="EX56" s="213">
        <v>0</v>
      </c>
      <c r="EY56" s="213">
        <v>0</v>
      </c>
      <c r="EZ56" s="213">
        <v>0</v>
      </c>
      <c r="FA56" s="213">
        <v>0</v>
      </c>
      <c r="FB56" s="213">
        <v>0</v>
      </c>
      <c r="FC56" s="213">
        <v>0</v>
      </c>
      <c r="FD56" s="213">
        <v>0</v>
      </c>
      <c r="FE56" s="213">
        <v>0</v>
      </c>
      <c r="FF56" s="213">
        <v>0</v>
      </c>
      <c r="FG56" s="213">
        <v>0</v>
      </c>
      <c r="FH56" s="213">
        <v>0</v>
      </c>
      <c r="FI56" s="213">
        <v>0</v>
      </c>
      <c r="FJ56" s="213">
        <v>0</v>
      </c>
      <c r="FK56" s="213">
        <v>0</v>
      </c>
      <c r="FL56" s="122"/>
      <c r="FM56" s="213">
        <v>0</v>
      </c>
      <c r="FN56" s="213">
        <v>0</v>
      </c>
      <c r="FO56" s="213">
        <v>0</v>
      </c>
      <c r="FP56" s="213">
        <v>0</v>
      </c>
      <c r="FQ56" s="213">
        <v>0</v>
      </c>
      <c r="FR56" s="213">
        <v>0</v>
      </c>
      <c r="FS56" s="213">
        <v>0</v>
      </c>
      <c r="FT56" s="213">
        <v>0</v>
      </c>
      <c r="FU56" s="213">
        <v>0</v>
      </c>
      <c r="FV56" s="213">
        <v>0</v>
      </c>
      <c r="FW56" s="213">
        <v>0</v>
      </c>
      <c r="FX56" s="213">
        <v>0</v>
      </c>
      <c r="FY56" s="213">
        <v>0</v>
      </c>
      <c r="FZ56" s="213">
        <v>0</v>
      </c>
      <c r="GA56" s="213">
        <v>0</v>
      </c>
      <c r="GB56" s="213">
        <v>0</v>
      </c>
      <c r="GC56" s="140"/>
      <c r="GD56" s="115"/>
      <c r="GE56" s="226"/>
      <c r="GF56" s="227"/>
      <c r="GG56" s="228"/>
      <c r="GH56" s="144"/>
      <c r="GI56" s="115"/>
      <c r="GJ56" s="226"/>
      <c r="GK56" s="227"/>
      <c r="GL56" s="228"/>
      <c r="GM56" s="145"/>
      <c r="GO56" s="146"/>
      <c r="GP56" s="146"/>
    </row>
    <row r="57" spans="1:198" ht="18" hidden="1" customHeight="1" outlineLevel="1">
      <c r="A57" s="127"/>
      <c r="B57" s="277"/>
      <c r="C57" s="186" t="s">
        <v>211</v>
      </c>
      <c r="D57" s="96" t="s">
        <v>74</v>
      </c>
      <c r="E57" s="208"/>
      <c r="F57" s="123"/>
      <c r="G57" s="208"/>
      <c r="H57" s="123"/>
      <c r="I57" s="208"/>
      <c r="J57" s="123"/>
      <c r="K57" s="208"/>
      <c r="L57" s="115"/>
      <c r="M57" s="187"/>
      <c r="N57" s="150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89">
        <v>0</v>
      </c>
      <c r="U57" s="189">
        <v>0</v>
      </c>
      <c r="V57" s="189">
        <v>0</v>
      </c>
      <c r="W57" s="189">
        <v>0</v>
      </c>
      <c r="X57" s="189">
        <v>0</v>
      </c>
      <c r="Y57" s="189">
        <v>0</v>
      </c>
      <c r="Z57" s="189">
        <v>0</v>
      </c>
      <c r="AA57" s="189">
        <v>0</v>
      </c>
      <c r="AB57" s="189">
        <v>0</v>
      </c>
      <c r="AC57" s="189">
        <v>0</v>
      </c>
      <c r="AD57" s="189">
        <v>0</v>
      </c>
      <c r="AE57" s="189">
        <v>0</v>
      </c>
      <c r="AF57" s="189">
        <v>0</v>
      </c>
      <c r="AG57" s="189">
        <v>0</v>
      </c>
      <c r="AH57" s="189">
        <v>0</v>
      </c>
      <c r="AI57" s="189">
        <v>0</v>
      </c>
      <c r="AJ57" s="189">
        <v>0</v>
      </c>
      <c r="AK57" s="189">
        <v>0</v>
      </c>
      <c r="AL57" s="150">
        <v>0</v>
      </c>
      <c r="AM57" s="188">
        <v>0</v>
      </c>
      <c r="AN57" s="150">
        <v>0</v>
      </c>
      <c r="AO57" s="133"/>
      <c r="AP57" s="208">
        <v>0</v>
      </c>
      <c r="AQ57" s="208">
        <v>0</v>
      </c>
      <c r="AR57" s="150">
        <v>0</v>
      </c>
      <c r="AS57" s="150">
        <v>0</v>
      </c>
      <c r="AT57" s="150">
        <v>0</v>
      </c>
      <c r="AU57" s="150">
        <v>0</v>
      </c>
      <c r="AV57" s="150">
        <v>0</v>
      </c>
      <c r="AW57" s="150">
        <v>0</v>
      </c>
      <c r="AX57" s="150">
        <v>0</v>
      </c>
      <c r="AY57" s="150">
        <v>0</v>
      </c>
      <c r="AZ57" s="150">
        <v>0</v>
      </c>
      <c r="BA57" s="150">
        <v>0</v>
      </c>
      <c r="BB57" s="150">
        <v>0</v>
      </c>
      <c r="BC57" s="150">
        <v>0</v>
      </c>
      <c r="BD57" s="196">
        <v>0</v>
      </c>
      <c r="BE57" s="196">
        <v>0</v>
      </c>
      <c r="BF57" s="196">
        <v>0</v>
      </c>
      <c r="BG57" s="196">
        <v>0</v>
      </c>
      <c r="BH57" s="196">
        <v>0</v>
      </c>
      <c r="BI57" s="196">
        <v>0</v>
      </c>
      <c r="BJ57" s="196">
        <v>0</v>
      </c>
      <c r="BK57" s="196">
        <v>0</v>
      </c>
      <c r="BL57" s="196">
        <v>0</v>
      </c>
      <c r="BM57" s="196">
        <v>0</v>
      </c>
      <c r="BN57" s="196">
        <v>0</v>
      </c>
      <c r="BO57" s="197">
        <v>0</v>
      </c>
      <c r="BP57" s="197">
        <v>0</v>
      </c>
      <c r="BQ57" s="150">
        <v>0</v>
      </c>
      <c r="BR57" s="150">
        <v>0</v>
      </c>
      <c r="BS57" s="135"/>
      <c r="BT57" s="208">
        <v>0</v>
      </c>
      <c r="BU57" s="208">
        <v>0</v>
      </c>
      <c r="BV57" s="150">
        <v>0</v>
      </c>
      <c r="BW57" s="150">
        <v>0</v>
      </c>
      <c r="BX57" s="150">
        <v>0</v>
      </c>
      <c r="BY57" s="150">
        <v>0</v>
      </c>
      <c r="BZ57" s="150">
        <v>0</v>
      </c>
      <c r="CA57" s="150">
        <v>0</v>
      </c>
      <c r="CB57" s="150">
        <v>0</v>
      </c>
      <c r="CC57" s="150">
        <v>0</v>
      </c>
      <c r="CD57" s="150">
        <v>0</v>
      </c>
      <c r="CE57" s="150">
        <v>0</v>
      </c>
      <c r="CF57" s="150">
        <v>0</v>
      </c>
      <c r="CG57" s="150">
        <v>0</v>
      </c>
      <c r="CH57" s="196">
        <v>0</v>
      </c>
      <c r="CI57" s="196">
        <v>0</v>
      </c>
      <c r="CJ57" s="196">
        <v>0</v>
      </c>
      <c r="CK57" s="196">
        <v>0</v>
      </c>
      <c r="CL57" s="196">
        <v>0</v>
      </c>
      <c r="CM57" s="196">
        <v>0</v>
      </c>
      <c r="CN57" s="196">
        <v>0</v>
      </c>
      <c r="CO57" s="196">
        <v>0</v>
      </c>
      <c r="CP57" s="196">
        <v>0</v>
      </c>
      <c r="CQ57" s="196">
        <v>0</v>
      </c>
      <c r="CR57" s="196">
        <v>0</v>
      </c>
      <c r="CS57" s="196">
        <v>0</v>
      </c>
      <c r="CT57" s="196">
        <v>0</v>
      </c>
      <c r="CU57" s="150">
        <v>0</v>
      </c>
      <c r="CV57" s="150">
        <v>0</v>
      </c>
      <c r="CW57" s="137"/>
      <c r="CX57" s="213">
        <v>0</v>
      </c>
      <c r="CY57" s="213">
        <v>0</v>
      </c>
      <c r="CZ57" s="213">
        <v>0</v>
      </c>
      <c r="DA57" s="213">
        <v>0</v>
      </c>
      <c r="DB57" s="213">
        <v>0</v>
      </c>
      <c r="DC57" s="213">
        <v>0</v>
      </c>
      <c r="DD57" s="213">
        <v>0</v>
      </c>
      <c r="DE57" s="213">
        <v>0</v>
      </c>
      <c r="DF57" s="213">
        <v>0</v>
      </c>
      <c r="DG57" s="213">
        <v>0</v>
      </c>
      <c r="DH57" s="213">
        <v>0</v>
      </c>
      <c r="DI57" s="213">
        <v>0</v>
      </c>
      <c r="DJ57" s="213">
        <v>0</v>
      </c>
      <c r="DK57" s="213">
        <v>0</v>
      </c>
      <c r="DL57" s="122"/>
      <c r="DM57" s="213">
        <v>0</v>
      </c>
      <c r="DN57" s="213">
        <v>0</v>
      </c>
      <c r="DO57" s="213">
        <v>0</v>
      </c>
      <c r="DP57" s="213">
        <v>0</v>
      </c>
      <c r="DQ57" s="213">
        <v>0</v>
      </c>
      <c r="DR57" s="213">
        <v>0</v>
      </c>
      <c r="DS57" s="213">
        <v>0</v>
      </c>
      <c r="DT57" s="213">
        <v>0</v>
      </c>
      <c r="DU57" s="213">
        <v>0</v>
      </c>
      <c r="DV57" s="213">
        <v>0</v>
      </c>
      <c r="DW57" s="213">
        <v>0</v>
      </c>
      <c r="DX57" s="213">
        <v>0</v>
      </c>
      <c r="DY57" s="213">
        <v>0</v>
      </c>
      <c r="DZ57" s="213">
        <v>0</v>
      </c>
      <c r="EA57" s="122"/>
      <c r="EB57" s="213">
        <v>0</v>
      </c>
      <c r="EC57" s="213">
        <v>0</v>
      </c>
      <c r="ED57" s="139"/>
      <c r="EE57" s="213">
        <v>0</v>
      </c>
      <c r="EF57" s="213">
        <v>0</v>
      </c>
      <c r="EG57" s="213">
        <v>0</v>
      </c>
      <c r="EH57" s="213">
        <v>0</v>
      </c>
      <c r="EI57" s="213">
        <v>0</v>
      </c>
      <c r="EJ57" s="213">
        <v>0</v>
      </c>
      <c r="EK57" s="213">
        <v>0</v>
      </c>
      <c r="EL57" s="213">
        <v>0</v>
      </c>
      <c r="EM57" s="213">
        <v>0</v>
      </c>
      <c r="EN57" s="213">
        <v>0</v>
      </c>
      <c r="EO57" s="213">
        <v>0</v>
      </c>
      <c r="EP57" s="213">
        <v>0</v>
      </c>
      <c r="EQ57" s="213">
        <v>0</v>
      </c>
      <c r="ER57" s="213">
        <v>0</v>
      </c>
      <c r="ES57" s="213">
        <v>0</v>
      </c>
      <c r="ET57" s="213">
        <v>0</v>
      </c>
      <c r="EU57" s="122"/>
      <c r="EV57" s="213">
        <v>0</v>
      </c>
      <c r="EW57" s="213">
        <v>0</v>
      </c>
      <c r="EX57" s="213">
        <v>0</v>
      </c>
      <c r="EY57" s="213">
        <v>0</v>
      </c>
      <c r="EZ57" s="213">
        <v>0</v>
      </c>
      <c r="FA57" s="213">
        <v>0</v>
      </c>
      <c r="FB57" s="213">
        <v>0</v>
      </c>
      <c r="FC57" s="213">
        <v>0</v>
      </c>
      <c r="FD57" s="213">
        <v>0</v>
      </c>
      <c r="FE57" s="213">
        <v>0</v>
      </c>
      <c r="FF57" s="213">
        <v>0</v>
      </c>
      <c r="FG57" s="213">
        <v>0</v>
      </c>
      <c r="FH57" s="213">
        <v>0</v>
      </c>
      <c r="FI57" s="213">
        <v>0</v>
      </c>
      <c r="FJ57" s="213">
        <v>0</v>
      </c>
      <c r="FK57" s="213">
        <v>0</v>
      </c>
      <c r="FL57" s="122"/>
      <c r="FM57" s="213">
        <v>0</v>
      </c>
      <c r="FN57" s="213">
        <v>0</v>
      </c>
      <c r="FO57" s="213">
        <v>0</v>
      </c>
      <c r="FP57" s="213">
        <v>0</v>
      </c>
      <c r="FQ57" s="213">
        <v>0</v>
      </c>
      <c r="FR57" s="213">
        <v>0</v>
      </c>
      <c r="FS57" s="213">
        <v>0</v>
      </c>
      <c r="FT57" s="213">
        <v>0</v>
      </c>
      <c r="FU57" s="213">
        <v>0</v>
      </c>
      <c r="FV57" s="213">
        <v>0</v>
      </c>
      <c r="FW57" s="213">
        <v>0</v>
      </c>
      <c r="FX57" s="213">
        <v>0</v>
      </c>
      <c r="FY57" s="213">
        <v>0</v>
      </c>
      <c r="FZ57" s="213">
        <v>0</v>
      </c>
      <c r="GA57" s="213">
        <v>0</v>
      </c>
      <c r="GB57" s="213">
        <v>0</v>
      </c>
      <c r="GC57" s="140"/>
      <c r="GD57" s="115"/>
      <c r="GE57" s="226"/>
      <c r="GF57" s="227"/>
      <c r="GG57" s="228"/>
      <c r="GH57" s="144"/>
      <c r="GI57" s="115"/>
      <c r="GJ57" s="226"/>
      <c r="GK57" s="227"/>
      <c r="GL57" s="228"/>
      <c r="GM57" s="145"/>
      <c r="GO57" s="146"/>
      <c r="GP57" s="146"/>
    </row>
    <row r="58" spans="1:198" ht="18" hidden="1" customHeight="1" outlineLevel="1">
      <c r="A58" s="127"/>
      <c r="B58" s="277"/>
      <c r="C58" s="186" t="s">
        <v>212</v>
      </c>
      <c r="D58" s="96" t="s">
        <v>74</v>
      </c>
      <c r="E58" s="208"/>
      <c r="F58" s="123"/>
      <c r="G58" s="208"/>
      <c r="H58" s="123"/>
      <c r="I58" s="208"/>
      <c r="J58" s="123"/>
      <c r="K58" s="208"/>
      <c r="L58" s="115"/>
      <c r="M58" s="187"/>
      <c r="N58" s="150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89">
        <v>0</v>
      </c>
      <c r="U58" s="189">
        <v>0</v>
      </c>
      <c r="V58" s="189">
        <v>0</v>
      </c>
      <c r="W58" s="189">
        <v>29</v>
      </c>
      <c r="X58" s="189">
        <v>0</v>
      </c>
      <c r="Y58" s="189">
        <v>29</v>
      </c>
      <c r="Z58" s="189">
        <v>0</v>
      </c>
      <c r="AA58" s="189">
        <v>0</v>
      </c>
      <c r="AB58" s="189">
        <v>0</v>
      </c>
      <c r="AC58" s="189">
        <v>0</v>
      </c>
      <c r="AD58" s="189">
        <v>0</v>
      </c>
      <c r="AE58" s="189">
        <v>0</v>
      </c>
      <c r="AF58" s="189">
        <v>0</v>
      </c>
      <c r="AG58" s="189">
        <v>0</v>
      </c>
      <c r="AH58" s="189">
        <v>0</v>
      </c>
      <c r="AI58" s="189">
        <v>0</v>
      </c>
      <c r="AJ58" s="189">
        <v>0</v>
      </c>
      <c r="AK58" s="189">
        <v>0</v>
      </c>
      <c r="AL58" s="150">
        <v>0</v>
      </c>
      <c r="AM58" s="188">
        <v>0</v>
      </c>
      <c r="AN58" s="150">
        <v>29</v>
      </c>
      <c r="AO58" s="133"/>
      <c r="AP58" s="208">
        <v>0</v>
      </c>
      <c r="AQ58" s="208">
        <v>3.2327123640010376E-3</v>
      </c>
      <c r="AR58" s="150">
        <v>0</v>
      </c>
      <c r="AS58" s="150">
        <v>0</v>
      </c>
      <c r="AT58" s="150">
        <v>0</v>
      </c>
      <c r="AU58" s="150">
        <v>0</v>
      </c>
      <c r="AV58" s="150">
        <v>0</v>
      </c>
      <c r="AW58" s="150">
        <v>0</v>
      </c>
      <c r="AX58" s="150">
        <v>0</v>
      </c>
      <c r="AY58" s="150">
        <v>0</v>
      </c>
      <c r="AZ58" s="150">
        <v>0</v>
      </c>
      <c r="BA58" s="150">
        <v>19133.430960000002</v>
      </c>
      <c r="BB58" s="150">
        <v>0</v>
      </c>
      <c r="BC58" s="150">
        <v>19133.430960000002</v>
      </c>
      <c r="BD58" s="196">
        <v>0</v>
      </c>
      <c r="BE58" s="196">
        <v>0</v>
      </c>
      <c r="BF58" s="196">
        <v>0</v>
      </c>
      <c r="BG58" s="196">
        <v>0</v>
      </c>
      <c r="BH58" s="196">
        <v>0</v>
      </c>
      <c r="BI58" s="196">
        <v>0</v>
      </c>
      <c r="BJ58" s="196">
        <v>0</v>
      </c>
      <c r="BK58" s="196">
        <v>0</v>
      </c>
      <c r="BL58" s="196">
        <v>0</v>
      </c>
      <c r="BM58" s="196">
        <v>0</v>
      </c>
      <c r="BN58" s="196">
        <v>0</v>
      </c>
      <c r="BO58" s="197">
        <v>0</v>
      </c>
      <c r="BP58" s="197">
        <v>0</v>
      </c>
      <c r="BQ58" s="150">
        <v>0</v>
      </c>
      <c r="BR58" s="150">
        <v>19133.430960000002</v>
      </c>
      <c r="BS58" s="135"/>
      <c r="BT58" s="208">
        <v>0</v>
      </c>
      <c r="BU58" s="208">
        <v>3.6393968783814891E-3</v>
      </c>
      <c r="BV58" s="150">
        <v>0</v>
      </c>
      <c r="BW58" s="150">
        <v>0</v>
      </c>
      <c r="BX58" s="150">
        <v>0</v>
      </c>
      <c r="BY58" s="150">
        <v>0</v>
      </c>
      <c r="BZ58" s="150">
        <v>0</v>
      </c>
      <c r="CA58" s="150">
        <v>0</v>
      </c>
      <c r="CB58" s="150">
        <v>0</v>
      </c>
      <c r="CC58" s="150">
        <v>0</v>
      </c>
      <c r="CD58" s="150">
        <v>0</v>
      </c>
      <c r="CE58" s="150">
        <v>19133.430960000002</v>
      </c>
      <c r="CF58" s="150">
        <v>0</v>
      </c>
      <c r="CG58" s="150">
        <v>19133.430960000002</v>
      </c>
      <c r="CH58" s="196">
        <v>0</v>
      </c>
      <c r="CI58" s="196">
        <v>0</v>
      </c>
      <c r="CJ58" s="196">
        <v>0</v>
      </c>
      <c r="CK58" s="196">
        <v>0</v>
      </c>
      <c r="CL58" s="196">
        <v>0</v>
      </c>
      <c r="CM58" s="196">
        <v>0</v>
      </c>
      <c r="CN58" s="196">
        <v>0</v>
      </c>
      <c r="CO58" s="196">
        <v>0</v>
      </c>
      <c r="CP58" s="196">
        <v>0</v>
      </c>
      <c r="CQ58" s="196">
        <v>0</v>
      </c>
      <c r="CR58" s="196">
        <v>0</v>
      </c>
      <c r="CS58" s="196">
        <v>0</v>
      </c>
      <c r="CT58" s="196">
        <v>0</v>
      </c>
      <c r="CU58" s="150">
        <v>0</v>
      </c>
      <c r="CV58" s="150">
        <v>19133.430960000002</v>
      </c>
      <c r="CW58" s="137"/>
      <c r="CX58" s="213">
        <v>0</v>
      </c>
      <c r="CY58" s="213">
        <v>0</v>
      </c>
      <c r="CZ58" s="213">
        <v>0</v>
      </c>
      <c r="DA58" s="213">
        <v>0</v>
      </c>
      <c r="DB58" s="213">
        <v>0</v>
      </c>
      <c r="DC58" s="213">
        <v>0</v>
      </c>
      <c r="DD58" s="213">
        <v>0</v>
      </c>
      <c r="DE58" s="213">
        <v>0</v>
      </c>
      <c r="DF58" s="213">
        <v>0</v>
      </c>
      <c r="DG58" s="213">
        <v>0</v>
      </c>
      <c r="DH58" s="213">
        <v>0</v>
      </c>
      <c r="DI58" s="213">
        <v>0</v>
      </c>
      <c r="DJ58" s="213">
        <v>0</v>
      </c>
      <c r="DK58" s="213">
        <v>0</v>
      </c>
      <c r="DL58" s="122"/>
      <c r="DM58" s="213">
        <v>0</v>
      </c>
      <c r="DN58" s="213">
        <v>0</v>
      </c>
      <c r="DO58" s="213">
        <v>0</v>
      </c>
      <c r="DP58" s="213">
        <v>0</v>
      </c>
      <c r="DQ58" s="213">
        <v>0</v>
      </c>
      <c r="DR58" s="213">
        <v>0</v>
      </c>
      <c r="DS58" s="213">
        <v>0</v>
      </c>
      <c r="DT58" s="213">
        <v>0</v>
      </c>
      <c r="DU58" s="213">
        <v>0</v>
      </c>
      <c r="DV58" s="213">
        <v>0</v>
      </c>
      <c r="DW58" s="213">
        <v>0</v>
      </c>
      <c r="DX58" s="213">
        <v>0</v>
      </c>
      <c r="DY58" s="213">
        <v>0</v>
      </c>
      <c r="DZ58" s="213">
        <v>0</v>
      </c>
      <c r="EA58" s="122"/>
      <c r="EB58" s="213">
        <v>0</v>
      </c>
      <c r="EC58" s="213">
        <v>0</v>
      </c>
      <c r="ED58" s="139"/>
      <c r="EE58" s="213">
        <v>0</v>
      </c>
      <c r="EF58" s="213">
        <v>0</v>
      </c>
      <c r="EG58" s="213">
        <v>0</v>
      </c>
      <c r="EH58" s="213">
        <v>0</v>
      </c>
      <c r="EI58" s="213">
        <v>0</v>
      </c>
      <c r="EJ58" s="213">
        <v>0</v>
      </c>
      <c r="EK58" s="213">
        <v>0</v>
      </c>
      <c r="EL58" s="213">
        <v>0</v>
      </c>
      <c r="EM58" s="213">
        <v>0</v>
      </c>
      <c r="EN58" s="213">
        <v>0</v>
      </c>
      <c r="EO58" s="213">
        <v>0</v>
      </c>
      <c r="EP58" s="213">
        <v>0</v>
      </c>
      <c r="EQ58" s="213">
        <v>0</v>
      </c>
      <c r="ER58" s="213">
        <v>0</v>
      </c>
      <c r="ES58" s="213">
        <v>0</v>
      </c>
      <c r="ET58" s="213">
        <v>0</v>
      </c>
      <c r="EU58" s="122"/>
      <c r="EV58" s="213">
        <v>0</v>
      </c>
      <c r="EW58" s="213">
        <v>0</v>
      </c>
      <c r="EX58" s="213">
        <v>0</v>
      </c>
      <c r="EY58" s="213">
        <v>0</v>
      </c>
      <c r="EZ58" s="213">
        <v>0</v>
      </c>
      <c r="FA58" s="213">
        <v>0</v>
      </c>
      <c r="FB58" s="213">
        <v>0</v>
      </c>
      <c r="FC58" s="213">
        <v>0</v>
      </c>
      <c r="FD58" s="213">
        <v>0</v>
      </c>
      <c r="FE58" s="213">
        <v>0</v>
      </c>
      <c r="FF58" s="213">
        <v>0</v>
      </c>
      <c r="FG58" s="213">
        <v>0</v>
      </c>
      <c r="FH58" s="213">
        <v>0</v>
      </c>
      <c r="FI58" s="213">
        <v>0</v>
      </c>
      <c r="FJ58" s="213">
        <v>0</v>
      </c>
      <c r="FK58" s="213">
        <v>0</v>
      </c>
      <c r="FL58" s="122"/>
      <c r="FM58" s="213">
        <v>0</v>
      </c>
      <c r="FN58" s="213">
        <v>0</v>
      </c>
      <c r="FO58" s="213">
        <v>0</v>
      </c>
      <c r="FP58" s="213">
        <v>0</v>
      </c>
      <c r="FQ58" s="213">
        <v>0</v>
      </c>
      <c r="FR58" s="213">
        <v>0</v>
      </c>
      <c r="FS58" s="213">
        <v>0</v>
      </c>
      <c r="FT58" s="213">
        <v>0</v>
      </c>
      <c r="FU58" s="213">
        <v>0</v>
      </c>
      <c r="FV58" s="213">
        <v>0</v>
      </c>
      <c r="FW58" s="213">
        <v>0</v>
      </c>
      <c r="FX58" s="213">
        <v>0</v>
      </c>
      <c r="FY58" s="213">
        <v>0</v>
      </c>
      <c r="FZ58" s="213">
        <v>0</v>
      </c>
      <c r="GA58" s="213">
        <v>0</v>
      </c>
      <c r="GB58" s="213">
        <v>0</v>
      </c>
      <c r="GC58" s="140"/>
      <c r="GD58" s="115"/>
      <c r="GE58" s="226"/>
      <c r="GF58" s="227"/>
      <c r="GG58" s="228"/>
      <c r="GH58" s="144"/>
      <c r="GI58" s="115"/>
      <c r="GJ58" s="226"/>
      <c r="GK58" s="227"/>
      <c r="GL58" s="228"/>
      <c r="GM58" s="145"/>
      <c r="GO58" s="146"/>
      <c r="GP58" s="146"/>
    </row>
    <row r="59" spans="1:198" ht="18" hidden="1" customHeight="1" outlineLevel="1">
      <c r="A59" s="127"/>
      <c r="B59" s="277"/>
      <c r="C59" s="186" t="s">
        <v>213</v>
      </c>
      <c r="D59" s="96" t="s">
        <v>74</v>
      </c>
      <c r="E59" s="208"/>
      <c r="F59" s="123"/>
      <c r="G59" s="208"/>
      <c r="H59" s="123"/>
      <c r="I59" s="208"/>
      <c r="J59" s="123"/>
      <c r="K59" s="208"/>
      <c r="L59" s="115"/>
      <c r="M59" s="187"/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89">
        <v>0</v>
      </c>
      <c r="U59" s="189">
        <v>0</v>
      </c>
      <c r="V59" s="189">
        <v>0</v>
      </c>
      <c r="W59" s="189">
        <v>0</v>
      </c>
      <c r="X59" s="189">
        <v>0</v>
      </c>
      <c r="Y59" s="189">
        <v>0</v>
      </c>
      <c r="Z59" s="189">
        <v>0</v>
      </c>
      <c r="AA59" s="189">
        <v>0</v>
      </c>
      <c r="AB59" s="189">
        <v>0</v>
      </c>
      <c r="AC59" s="189">
        <v>0</v>
      </c>
      <c r="AD59" s="189">
        <v>0</v>
      </c>
      <c r="AE59" s="189">
        <v>0</v>
      </c>
      <c r="AF59" s="189">
        <v>0</v>
      </c>
      <c r="AG59" s="189">
        <v>0</v>
      </c>
      <c r="AH59" s="189">
        <v>0</v>
      </c>
      <c r="AI59" s="189">
        <v>0</v>
      </c>
      <c r="AJ59" s="189">
        <v>0</v>
      </c>
      <c r="AK59" s="189">
        <v>0</v>
      </c>
      <c r="AL59" s="150">
        <v>0</v>
      </c>
      <c r="AM59" s="188">
        <v>0</v>
      </c>
      <c r="AN59" s="150">
        <v>0</v>
      </c>
      <c r="AO59" s="133"/>
      <c r="AP59" s="208">
        <v>0</v>
      </c>
      <c r="AQ59" s="208">
        <v>0</v>
      </c>
      <c r="AR59" s="150">
        <v>0</v>
      </c>
      <c r="AS59" s="150">
        <v>0</v>
      </c>
      <c r="AT59" s="150">
        <v>0</v>
      </c>
      <c r="AU59" s="150">
        <v>0</v>
      </c>
      <c r="AV59" s="150">
        <v>0</v>
      </c>
      <c r="AW59" s="150">
        <v>0</v>
      </c>
      <c r="AX59" s="150">
        <v>0</v>
      </c>
      <c r="AY59" s="150">
        <v>0</v>
      </c>
      <c r="AZ59" s="150">
        <v>0</v>
      </c>
      <c r="BA59" s="150">
        <v>0</v>
      </c>
      <c r="BB59" s="150">
        <v>0</v>
      </c>
      <c r="BC59" s="150">
        <v>0</v>
      </c>
      <c r="BD59" s="196">
        <v>0</v>
      </c>
      <c r="BE59" s="196">
        <v>0</v>
      </c>
      <c r="BF59" s="196">
        <v>0</v>
      </c>
      <c r="BG59" s="196">
        <v>0</v>
      </c>
      <c r="BH59" s="196">
        <v>0</v>
      </c>
      <c r="BI59" s="196">
        <v>0</v>
      </c>
      <c r="BJ59" s="196">
        <v>0</v>
      </c>
      <c r="BK59" s="196">
        <v>0</v>
      </c>
      <c r="BL59" s="196">
        <v>0</v>
      </c>
      <c r="BM59" s="196">
        <v>0</v>
      </c>
      <c r="BN59" s="196">
        <v>0</v>
      </c>
      <c r="BO59" s="197">
        <v>0</v>
      </c>
      <c r="BP59" s="197">
        <v>0</v>
      </c>
      <c r="BQ59" s="150">
        <v>0</v>
      </c>
      <c r="BR59" s="150">
        <v>0</v>
      </c>
      <c r="BS59" s="135"/>
      <c r="BT59" s="208">
        <v>0</v>
      </c>
      <c r="BU59" s="208">
        <v>0</v>
      </c>
      <c r="BV59" s="150">
        <v>0</v>
      </c>
      <c r="BW59" s="150">
        <v>0</v>
      </c>
      <c r="BX59" s="150">
        <v>0</v>
      </c>
      <c r="BY59" s="150">
        <v>0</v>
      </c>
      <c r="BZ59" s="150">
        <v>0</v>
      </c>
      <c r="CA59" s="150">
        <v>0</v>
      </c>
      <c r="CB59" s="150">
        <v>0</v>
      </c>
      <c r="CC59" s="150">
        <v>0</v>
      </c>
      <c r="CD59" s="150">
        <v>0</v>
      </c>
      <c r="CE59" s="150">
        <v>0</v>
      </c>
      <c r="CF59" s="150">
        <v>0</v>
      </c>
      <c r="CG59" s="150">
        <v>0</v>
      </c>
      <c r="CH59" s="196">
        <v>0</v>
      </c>
      <c r="CI59" s="196">
        <v>0</v>
      </c>
      <c r="CJ59" s="196">
        <v>0</v>
      </c>
      <c r="CK59" s="196">
        <v>0</v>
      </c>
      <c r="CL59" s="196">
        <v>0</v>
      </c>
      <c r="CM59" s="196">
        <v>0</v>
      </c>
      <c r="CN59" s="196">
        <v>0</v>
      </c>
      <c r="CO59" s="196">
        <v>0</v>
      </c>
      <c r="CP59" s="196">
        <v>0</v>
      </c>
      <c r="CQ59" s="196">
        <v>0</v>
      </c>
      <c r="CR59" s="196">
        <v>0</v>
      </c>
      <c r="CS59" s="196">
        <v>0</v>
      </c>
      <c r="CT59" s="196">
        <v>0</v>
      </c>
      <c r="CU59" s="150">
        <v>0</v>
      </c>
      <c r="CV59" s="150">
        <v>0</v>
      </c>
      <c r="CW59" s="137"/>
      <c r="CX59" s="213">
        <v>0</v>
      </c>
      <c r="CY59" s="213">
        <v>0</v>
      </c>
      <c r="CZ59" s="213">
        <v>0</v>
      </c>
      <c r="DA59" s="213">
        <v>0</v>
      </c>
      <c r="DB59" s="213">
        <v>0</v>
      </c>
      <c r="DC59" s="213">
        <v>0</v>
      </c>
      <c r="DD59" s="213">
        <v>0</v>
      </c>
      <c r="DE59" s="213">
        <v>0</v>
      </c>
      <c r="DF59" s="213">
        <v>0</v>
      </c>
      <c r="DG59" s="213">
        <v>0</v>
      </c>
      <c r="DH59" s="213">
        <v>0</v>
      </c>
      <c r="DI59" s="213">
        <v>0</v>
      </c>
      <c r="DJ59" s="213">
        <v>0</v>
      </c>
      <c r="DK59" s="213">
        <v>0</v>
      </c>
      <c r="DL59" s="122"/>
      <c r="DM59" s="213">
        <v>0</v>
      </c>
      <c r="DN59" s="213">
        <v>0</v>
      </c>
      <c r="DO59" s="213">
        <v>0</v>
      </c>
      <c r="DP59" s="213">
        <v>0</v>
      </c>
      <c r="DQ59" s="213">
        <v>0</v>
      </c>
      <c r="DR59" s="213">
        <v>0</v>
      </c>
      <c r="DS59" s="213">
        <v>0</v>
      </c>
      <c r="DT59" s="213">
        <v>0</v>
      </c>
      <c r="DU59" s="213">
        <v>0</v>
      </c>
      <c r="DV59" s="213">
        <v>0</v>
      </c>
      <c r="DW59" s="213">
        <v>0</v>
      </c>
      <c r="DX59" s="213">
        <v>0</v>
      </c>
      <c r="DY59" s="213">
        <v>0</v>
      </c>
      <c r="DZ59" s="213">
        <v>0</v>
      </c>
      <c r="EA59" s="122"/>
      <c r="EB59" s="213">
        <v>0</v>
      </c>
      <c r="EC59" s="213">
        <v>0</v>
      </c>
      <c r="ED59" s="139"/>
      <c r="EE59" s="213">
        <v>0</v>
      </c>
      <c r="EF59" s="213">
        <v>0</v>
      </c>
      <c r="EG59" s="213">
        <v>0</v>
      </c>
      <c r="EH59" s="213">
        <v>0</v>
      </c>
      <c r="EI59" s="213">
        <v>0</v>
      </c>
      <c r="EJ59" s="213">
        <v>0</v>
      </c>
      <c r="EK59" s="213">
        <v>0</v>
      </c>
      <c r="EL59" s="213">
        <v>0</v>
      </c>
      <c r="EM59" s="213">
        <v>0</v>
      </c>
      <c r="EN59" s="213">
        <v>0</v>
      </c>
      <c r="EO59" s="213">
        <v>0</v>
      </c>
      <c r="EP59" s="213">
        <v>0</v>
      </c>
      <c r="EQ59" s="213">
        <v>0</v>
      </c>
      <c r="ER59" s="213">
        <v>0</v>
      </c>
      <c r="ES59" s="213">
        <v>0</v>
      </c>
      <c r="ET59" s="213">
        <v>0</v>
      </c>
      <c r="EU59" s="122"/>
      <c r="EV59" s="213">
        <v>0</v>
      </c>
      <c r="EW59" s="213">
        <v>0</v>
      </c>
      <c r="EX59" s="213">
        <v>0</v>
      </c>
      <c r="EY59" s="213">
        <v>0</v>
      </c>
      <c r="EZ59" s="213">
        <v>0</v>
      </c>
      <c r="FA59" s="213">
        <v>0</v>
      </c>
      <c r="FB59" s="213">
        <v>0</v>
      </c>
      <c r="FC59" s="213">
        <v>0</v>
      </c>
      <c r="FD59" s="213">
        <v>0</v>
      </c>
      <c r="FE59" s="213">
        <v>0</v>
      </c>
      <c r="FF59" s="213">
        <v>0</v>
      </c>
      <c r="FG59" s="213">
        <v>0</v>
      </c>
      <c r="FH59" s="213">
        <v>0</v>
      </c>
      <c r="FI59" s="213">
        <v>0</v>
      </c>
      <c r="FJ59" s="213">
        <v>0</v>
      </c>
      <c r="FK59" s="213">
        <v>0</v>
      </c>
      <c r="FL59" s="122"/>
      <c r="FM59" s="213">
        <v>0</v>
      </c>
      <c r="FN59" s="213">
        <v>0</v>
      </c>
      <c r="FO59" s="213">
        <v>0</v>
      </c>
      <c r="FP59" s="213">
        <v>0</v>
      </c>
      <c r="FQ59" s="213">
        <v>0</v>
      </c>
      <c r="FR59" s="213">
        <v>0</v>
      </c>
      <c r="FS59" s="213">
        <v>0</v>
      </c>
      <c r="FT59" s="213">
        <v>0</v>
      </c>
      <c r="FU59" s="213">
        <v>0</v>
      </c>
      <c r="FV59" s="213">
        <v>0</v>
      </c>
      <c r="FW59" s="213">
        <v>0</v>
      </c>
      <c r="FX59" s="213">
        <v>0</v>
      </c>
      <c r="FY59" s="213">
        <v>0</v>
      </c>
      <c r="FZ59" s="213">
        <v>0</v>
      </c>
      <c r="GA59" s="213">
        <v>0</v>
      </c>
      <c r="GB59" s="213">
        <v>0</v>
      </c>
      <c r="GC59" s="140"/>
      <c r="GD59" s="115"/>
      <c r="GE59" s="226"/>
      <c r="GF59" s="227"/>
      <c r="GG59" s="228"/>
      <c r="GH59" s="144"/>
      <c r="GI59" s="115"/>
      <c r="GJ59" s="226"/>
      <c r="GK59" s="227"/>
      <c r="GL59" s="228"/>
      <c r="GM59" s="145"/>
      <c r="GO59" s="146"/>
      <c r="GP59" s="146"/>
    </row>
    <row r="60" spans="1:198" ht="18" hidden="1" customHeight="1" outlineLevel="1">
      <c r="A60" s="127"/>
      <c r="B60" s="277"/>
      <c r="C60" s="186" t="s">
        <v>214</v>
      </c>
      <c r="D60" s="96" t="s">
        <v>74</v>
      </c>
      <c r="E60" s="208"/>
      <c r="F60" s="123"/>
      <c r="G60" s="208"/>
      <c r="H60" s="123"/>
      <c r="I60" s="208"/>
      <c r="J60" s="123"/>
      <c r="K60" s="208"/>
      <c r="L60" s="115"/>
      <c r="M60" s="187"/>
      <c r="N60" s="150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89">
        <v>0</v>
      </c>
      <c r="U60" s="189">
        <v>0</v>
      </c>
      <c r="V60" s="189">
        <v>0</v>
      </c>
      <c r="W60" s="189">
        <v>0</v>
      </c>
      <c r="X60" s="189">
        <v>0</v>
      </c>
      <c r="Y60" s="189">
        <v>0</v>
      </c>
      <c r="Z60" s="189">
        <v>0</v>
      </c>
      <c r="AA60" s="189">
        <v>0</v>
      </c>
      <c r="AB60" s="189">
        <v>0</v>
      </c>
      <c r="AC60" s="189">
        <v>0</v>
      </c>
      <c r="AD60" s="189">
        <v>0</v>
      </c>
      <c r="AE60" s="189">
        <v>0</v>
      </c>
      <c r="AF60" s="189">
        <v>0</v>
      </c>
      <c r="AG60" s="189">
        <v>0</v>
      </c>
      <c r="AH60" s="189">
        <v>0</v>
      </c>
      <c r="AI60" s="189">
        <v>0</v>
      </c>
      <c r="AJ60" s="189">
        <v>0</v>
      </c>
      <c r="AK60" s="189">
        <v>0</v>
      </c>
      <c r="AL60" s="150">
        <v>0</v>
      </c>
      <c r="AM60" s="188">
        <v>0</v>
      </c>
      <c r="AN60" s="150">
        <v>0</v>
      </c>
      <c r="AO60" s="133"/>
      <c r="AP60" s="208">
        <v>0</v>
      </c>
      <c r="AQ60" s="208">
        <v>0</v>
      </c>
      <c r="AR60" s="150">
        <v>0</v>
      </c>
      <c r="AS60" s="150">
        <v>0</v>
      </c>
      <c r="AT60" s="150">
        <v>0</v>
      </c>
      <c r="AU60" s="150">
        <v>0</v>
      </c>
      <c r="AV60" s="150">
        <v>0</v>
      </c>
      <c r="AW60" s="150">
        <v>0</v>
      </c>
      <c r="AX60" s="150">
        <v>0</v>
      </c>
      <c r="AY60" s="150">
        <v>0</v>
      </c>
      <c r="AZ60" s="150">
        <v>0</v>
      </c>
      <c r="BA60" s="150">
        <v>0</v>
      </c>
      <c r="BB60" s="150">
        <v>0</v>
      </c>
      <c r="BC60" s="150">
        <v>0</v>
      </c>
      <c r="BD60" s="196">
        <v>0</v>
      </c>
      <c r="BE60" s="196">
        <v>0</v>
      </c>
      <c r="BF60" s="196">
        <v>0</v>
      </c>
      <c r="BG60" s="196">
        <v>0</v>
      </c>
      <c r="BH60" s="196">
        <v>0</v>
      </c>
      <c r="BI60" s="196">
        <v>0</v>
      </c>
      <c r="BJ60" s="196">
        <v>0</v>
      </c>
      <c r="BK60" s="196">
        <v>0</v>
      </c>
      <c r="BL60" s="196">
        <v>0</v>
      </c>
      <c r="BM60" s="196">
        <v>0</v>
      </c>
      <c r="BN60" s="196">
        <v>0</v>
      </c>
      <c r="BO60" s="197">
        <v>0</v>
      </c>
      <c r="BP60" s="197">
        <v>0</v>
      </c>
      <c r="BQ60" s="150">
        <v>0</v>
      </c>
      <c r="BR60" s="150">
        <v>0</v>
      </c>
      <c r="BS60" s="135"/>
      <c r="BT60" s="208">
        <v>0</v>
      </c>
      <c r="BU60" s="208">
        <v>0</v>
      </c>
      <c r="BV60" s="150">
        <v>0</v>
      </c>
      <c r="BW60" s="150">
        <v>0</v>
      </c>
      <c r="BX60" s="150">
        <v>0</v>
      </c>
      <c r="BY60" s="150">
        <v>0</v>
      </c>
      <c r="BZ60" s="150">
        <v>0</v>
      </c>
      <c r="CA60" s="150">
        <v>0</v>
      </c>
      <c r="CB60" s="150">
        <v>0</v>
      </c>
      <c r="CC60" s="150">
        <v>0</v>
      </c>
      <c r="CD60" s="150">
        <v>0</v>
      </c>
      <c r="CE60" s="150">
        <v>0</v>
      </c>
      <c r="CF60" s="150">
        <v>0</v>
      </c>
      <c r="CG60" s="150">
        <v>0</v>
      </c>
      <c r="CH60" s="196">
        <v>0</v>
      </c>
      <c r="CI60" s="196">
        <v>0</v>
      </c>
      <c r="CJ60" s="196">
        <v>0</v>
      </c>
      <c r="CK60" s="196">
        <v>0</v>
      </c>
      <c r="CL60" s="196">
        <v>0</v>
      </c>
      <c r="CM60" s="196">
        <v>0</v>
      </c>
      <c r="CN60" s="196">
        <v>0</v>
      </c>
      <c r="CO60" s="196">
        <v>0</v>
      </c>
      <c r="CP60" s="196">
        <v>0</v>
      </c>
      <c r="CQ60" s="196">
        <v>0</v>
      </c>
      <c r="CR60" s="196">
        <v>0</v>
      </c>
      <c r="CS60" s="196">
        <v>0</v>
      </c>
      <c r="CT60" s="196">
        <v>0</v>
      </c>
      <c r="CU60" s="150">
        <v>0</v>
      </c>
      <c r="CV60" s="150">
        <v>0</v>
      </c>
      <c r="CW60" s="137"/>
      <c r="CX60" s="213">
        <v>0</v>
      </c>
      <c r="CY60" s="213">
        <v>0</v>
      </c>
      <c r="CZ60" s="213">
        <v>0</v>
      </c>
      <c r="DA60" s="213">
        <v>0</v>
      </c>
      <c r="DB60" s="213">
        <v>0</v>
      </c>
      <c r="DC60" s="213">
        <v>0</v>
      </c>
      <c r="DD60" s="213">
        <v>0</v>
      </c>
      <c r="DE60" s="213">
        <v>0</v>
      </c>
      <c r="DF60" s="213">
        <v>0</v>
      </c>
      <c r="DG60" s="213">
        <v>0</v>
      </c>
      <c r="DH60" s="213">
        <v>0</v>
      </c>
      <c r="DI60" s="213">
        <v>0</v>
      </c>
      <c r="DJ60" s="213">
        <v>0</v>
      </c>
      <c r="DK60" s="213">
        <v>0</v>
      </c>
      <c r="DL60" s="122"/>
      <c r="DM60" s="213">
        <v>0</v>
      </c>
      <c r="DN60" s="213">
        <v>0</v>
      </c>
      <c r="DO60" s="213">
        <v>0</v>
      </c>
      <c r="DP60" s="213">
        <v>0</v>
      </c>
      <c r="DQ60" s="213">
        <v>0</v>
      </c>
      <c r="DR60" s="213">
        <v>0</v>
      </c>
      <c r="DS60" s="213">
        <v>0</v>
      </c>
      <c r="DT60" s="213">
        <v>0</v>
      </c>
      <c r="DU60" s="213">
        <v>0</v>
      </c>
      <c r="DV60" s="213">
        <v>0</v>
      </c>
      <c r="DW60" s="213">
        <v>0</v>
      </c>
      <c r="DX60" s="213">
        <v>0</v>
      </c>
      <c r="DY60" s="213">
        <v>0</v>
      </c>
      <c r="DZ60" s="213">
        <v>0</v>
      </c>
      <c r="EA60" s="122"/>
      <c r="EB60" s="213">
        <v>0</v>
      </c>
      <c r="EC60" s="213">
        <v>0</v>
      </c>
      <c r="ED60" s="139"/>
      <c r="EE60" s="213">
        <v>0</v>
      </c>
      <c r="EF60" s="213">
        <v>0</v>
      </c>
      <c r="EG60" s="213">
        <v>0</v>
      </c>
      <c r="EH60" s="213">
        <v>0</v>
      </c>
      <c r="EI60" s="213">
        <v>0</v>
      </c>
      <c r="EJ60" s="213">
        <v>0</v>
      </c>
      <c r="EK60" s="213">
        <v>0</v>
      </c>
      <c r="EL60" s="213">
        <v>0</v>
      </c>
      <c r="EM60" s="213">
        <v>0</v>
      </c>
      <c r="EN60" s="213">
        <v>0</v>
      </c>
      <c r="EO60" s="213">
        <v>0</v>
      </c>
      <c r="EP60" s="213">
        <v>0</v>
      </c>
      <c r="EQ60" s="213">
        <v>0</v>
      </c>
      <c r="ER60" s="213">
        <v>0</v>
      </c>
      <c r="ES60" s="213">
        <v>0</v>
      </c>
      <c r="ET60" s="213">
        <v>0</v>
      </c>
      <c r="EU60" s="122"/>
      <c r="EV60" s="213">
        <v>0</v>
      </c>
      <c r="EW60" s="213">
        <v>0</v>
      </c>
      <c r="EX60" s="213">
        <v>0</v>
      </c>
      <c r="EY60" s="213">
        <v>0</v>
      </c>
      <c r="EZ60" s="213">
        <v>0</v>
      </c>
      <c r="FA60" s="213">
        <v>0</v>
      </c>
      <c r="FB60" s="213">
        <v>0</v>
      </c>
      <c r="FC60" s="213">
        <v>0</v>
      </c>
      <c r="FD60" s="213">
        <v>0</v>
      </c>
      <c r="FE60" s="213">
        <v>0</v>
      </c>
      <c r="FF60" s="213">
        <v>0</v>
      </c>
      <c r="FG60" s="213">
        <v>0</v>
      </c>
      <c r="FH60" s="213">
        <v>0</v>
      </c>
      <c r="FI60" s="213">
        <v>0</v>
      </c>
      <c r="FJ60" s="213">
        <v>0</v>
      </c>
      <c r="FK60" s="213">
        <v>0</v>
      </c>
      <c r="FL60" s="122"/>
      <c r="FM60" s="213">
        <v>0</v>
      </c>
      <c r="FN60" s="213">
        <v>0</v>
      </c>
      <c r="FO60" s="213">
        <v>0</v>
      </c>
      <c r="FP60" s="213">
        <v>0</v>
      </c>
      <c r="FQ60" s="213">
        <v>0</v>
      </c>
      <c r="FR60" s="213">
        <v>0</v>
      </c>
      <c r="FS60" s="213">
        <v>0</v>
      </c>
      <c r="FT60" s="213">
        <v>0</v>
      </c>
      <c r="FU60" s="213">
        <v>0</v>
      </c>
      <c r="FV60" s="213">
        <v>0</v>
      </c>
      <c r="FW60" s="213">
        <v>0</v>
      </c>
      <c r="FX60" s="213">
        <v>0</v>
      </c>
      <c r="FY60" s="213">
        <v>0</v>
      </c>
      <c r="FZ60" s="213">
        <v>0</v>
      </c>
      <c r="GA60" s="213">
        <v>0</v>
      </c>
      <c r="GB60" s="213">
        <v>0</v>
      </c>
      <c r="GC60" s="140"/>
      <c r="GD60" s="115"/>
      <c r="GE60" s="226"/>
      <c r="GF60" s="227"/>
      <c r="GG60" s="228"/>
      <c r="GH60" s="144"/>
      <c r="GI60" s="115"/>
      <c r="GJ60" s="226"/>
      <c r="GK60" s="227"/>
      <c r="GL60" s="228"/>
      <c r="GM60" s="145"/>
      <c r="GO60" s="146"/>
      <c r="GP60" s="146"/>
    </row>
    <row r="61" spans="1:198" ht="18" hidden="1" customHeight="1" outlineLevel="1" collapsed="1">
      <c r="A61" s="127"/>
      <c r="B61" s="277"/>
      <c r="C61" s="147" t="s">
        <v>215</v>
      </c>
      <c r="D61" s="96" t="s">
        <v>74</v>
      </c>
      <c r="E61" s="148"/>
      <c r="F61" s="123"/>
      <c r="G61" s="148"/>
      <c r="H61" s="123"/>
      <c r="I61" s="148"/>
      <c r="J61" s="123"/>
      <c r="K61" s="148"/>
      <c r="L61" s="115"/>
      <c r="M61" s="187"/>
      <c r="N61" s="150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89">
        <v>0</v>
      </c>
      <c r="U61" s="189">
        <v>0</v>
      </c>
      <c r="V61" s="189">
        <v>0</v>
      </c>
      <c r="W61" s="189">
        <v>1</v>
      </c>
      <c r="X61" s="189">
        <v>0</v>
      </c>
      <c r="Y61" s="189">
        <v>1</v>
      </c>
      <c r="Z61" s="189">
        <v>0</v>
      </c>
      <c r="AA61" s="158">
        <v>0</v>
      </c>
      <c r="AB61" s="158">
        <v>0</v>
      </c>
      <c r="AC61" s="158">
        <v>0</v>
      </c>
      <c r="AD61" s="158">
        <v>0</v>
      </c>
      <c r="AE61" s="158">
        <v>0</v>
      </c>
      <c r="AF61" s="158">
        <v>0</v>
      </c>
      <c r="AG61" s="158">
        <v>0</v>
      </c>
      <c r="AH61" s="158">
        <v>0</v>
      </c>
      <c r="AI61" s="158">
        <v>0</v>
      </c>
      <c r="AJ61" s="158">
        <v>0</v>
      </c>
      <c r="AK61" s="158">
        <v>0</v>
      </c>
      <c r="AL61" s="151">
        <v>0</v>
      </c>
      <c r="AM61" s="188">
        <v>0</v>
      </c>
      <c r="AN61" s="151">
        <v>1</v>
      </c>
      <c r="AO61" s="133"/>
      <c r="AP61" s="148">
        <v>0</v>
      </c>
      <c r="AQ61" s="148">
        <v>9.1661783878793873E-4</v>
      </c>
      <c r="AR61" s="150">
        <v>0</v>
      </c>
      <c r="AS61" s="150">
        <v>0</v>
      </c>
      <c r="AT61" s="150">
        <v>0</v>
      </c>
      <c r="AU61" s="150">
        <v>0</v>
      </c>
      <c r="AV61" s="150">
        <v>0</v>
      </c>
      <c r="AW61" s="150">
        <v>0</v>
      </c>
      <c r="AX61" s="150">
        <v>0</v>
      </c>
      <c r="AY61" s="150">
        <v>0</v>
      </c>
      <c r="AZ61" s="150">
        <v>0</v>
      </c>
      <c r="BA61" s="150">
        <v>5425.1792799304576</v>
      </c>
      <c r="BB61" s="150">
        <v>0</v>
      </c>
      <c r="BC61" s="150">
        <v>5425.1792799304576</v>
      </c>
      <c r="BD61" s="196">
        <v>0</v>
      </c>
      <c r="BE61" s="196">
        <v>0</v>
      </c>
      <c r="BF61" s="196">
        <v>0</v>
      </c>
      <c r="BG61" s="196">
        <v>0</v>
      </c>
      <c r="BH61" s="196">
        <v>0</v>
      </c>
      <c r="BI61" s="196">
        <v>0</v>
      </c>
      <c r="BJ61" s="196">
        <v>0</v>
      </c>
      <c r="BK61" s="196">
        <v>0</v>
      </c>
      <c r="BL61" s="196">
        <v>0</v>
      </c>
      <c r="BM61" s="196">
        <v>0</v>
      </c>
      <c r="BN61" s="196">
        <v>0</v>
      </c>
      <c r="BO61" s="197">
        <v>0</v>
      </c>
      <c r="BP61" s="197">
        <v>0</v>
      </c>
      <c r="BQ61" s="150">
        <v>0</v>
      </c>
      <c r="BR61" s="150">
        <v>5425.1792799304576</v>
      </c>
      <c r="BS61" s="135"/>
      <c r="BT61" s="148">
        <v>0</v>
      </c>
      <c r="BU61" s="148">
        <v>1.0319309995847625E-3</v>
      </c>
      <c r="BV61" s="150">
        <v>0</v>
      </c>
      <c r="BW61" s="150">
        <v>0</v>
      </c>
      <c r="BX61" s="150">
        <v>0</v>
      </c>
      <c r="BY61" s="150">
        <v>0</v>
      </c>
      <c r="BZ61" s="150">
        <v>0</v>
      </c>
      <c r="CA61" s="150">
        <v>0</v>
      </c>
      <c r="CB61" s="150">
        <v>0</v>
      </c>
      <c r="CC61" s="150">
        <v>0</v>
      </c>
      <c r="CD61" s="150">
        <v>0</v>
      </c>
      <c r="CE61" s="150">
        <v>5425.1792799304576</v>
      </c>
      <c r="CF61" s="150">
        <v>0</v>
      </c>
      <c r="CG61" s="150">
        <v>5425.1792799304576</v>
      </c>
      <c r="CH61" s="196">
        <v>0</v>
      </c>
      <c r="CI61" s="196">
        <v>0</v>
      </c>
      <c r="CJ61" s="196">
        <v>0</v>
      </c>
      <c r="CK61" s="196">
        <v>0</v>
      </c>
      <c r="CL61" s="196">
        <v>0</v>
      </c>
      <c r="CM61" s="196">
        <v>0</v>
      </c>
      <c r="CN61" s="196">
        <v>0</v>
      </c>
      <c r="CO61" s="196">
        <v>0</v>
      </c>
      <c r="CP61" s="196">
        <v>0</v>
      </c>
      <c r="CQ61" s="196">
        <v>0</v>
      </c>
      <c r="CR61" s="196">
        <v>0</v>
      </c>
      <c r="CS61" s="197">
        <v>0</v>
      </c>
      <c r="CT61" s="197">
        <v>0</v>
      </c>
      <c r="CU61" s="150">
        <v>0</v>
      </c>
      <c r="CV61" s="150">
        <v>5425.1792799304576</v>
      </c>
      <c r="CW61" s="137"/>
      <c r="CX61" s="154">
        <v>0</v>
      </c>
      <c r="CY61" s="154">
        <v>0</v>
      </c>
      <c r="CZ61" s="154">
        <v>0</v>
      </c>
      <c r="DA61" s="154">
        <v>0</v>
      </c>
      <c r="DB61" s="154">
        <v>0</v>
      </c>
      <c r="DC61" s="154">
        <v>0</v>
      </c>
      <c r="DD61" s="154">
        <v>0</v>
      </c>
      <c r="DE61" s="154">
        <v>0</v>
      </c>
      <c r="DF61" s="154">
        <v>0</v>
      </c>
      <c r="DG61" s="154">
        <v>0</v>
      </c>
      <c r="DH61" s="154">
        <v>0</v>
      </c>
      <c r="DI61" s="154">
        <v>0</v>
      </c>
      <c r="DJ61" s="154">
        <v>0</v>
      </c>
      <c r="DK61" s="154">
        <v>0</v>
      </c>
      <c r="DL61" s="122"/>
      <c r="DM61" s="154">
        <v>0</v>
      </c>
      <c r="DN61" s="154">
        <v>0</v>
      </c>
      <c r="DO61" s="154">
        <v>0</v>
      </c>
      <c r="DP61" s="154">
        <v>0</v>
      </c>
      <c r="DQ61" s="154">
        <v>0</v>
      </c>
      <c r="DR61" s="154">
        <v>0</v>
      </c>
      <c r="DS61" s="154">
        <v>0</v>
      </c>
      <c r="DT61" s="154">
        <v>0</v>
      </c>
      <c r="DU61" s="154">
        <v>0</v>
      </c>
      <c r="DV61" s="154">
        <v>0</v>
      </c>
      <c r="DW61" s="154">
        <v>0</v>
      </c>
      <c r="DX61" s="154">
        <v>0</v>
      </c>
      <c r="DY61" s="154">
        <v>0</v>
      </c>
      <c r="DZ61" s="154">
        <v>0</v>
      </c>
      <c r="EA61" s="122"/>
      <c r="EB61" s="154">
        <v>0</v>
      </c>
      <c r="EC61" s="154">
        <v>0</v>
      </c>
      <c r="ED61" s="139"/>
      <c r="EE61" s="154">
        <v>0</v>
      </c>
      <c r="EF61" s="154">
        <v>0</v>
      </c>
      <c r="EG61" s="154">
        <v>0</v>
      </c>
      <c r="EH61" s="154">
        <v>0</v>
      </c>
      <c r="EI61" s="154">
        <v>0</v>
      </c>
      <c r="EJ61" s="154">
        <v>0</v>
      </c>
      <c r="EK61" s="154">
        <v>0</v>
      </c>
      <c r="EL61" s="154">
        <v>0</v>
      </c>
      <c r="EM61" s="154">
        <v>0</v>
      </c>
      <c r="EN61" s="154">
        <v>0</v>
      </c>
      <c r="EO61" s="154">
        <v>0</v>
      </c>
      <c r="EP61" s="154">
        <v>0</v>
      </c>
      <c r="EQ61" s="154">
        <v>0</v>
      </c>
      <c r="ER61" s="154">
        <v>0</v>
      </c>
      <c r="ES61" s="154">
        <v>0</v>
      </c>
      <c r="ET61" s="154">
        <v>0</v>
      </c>
      <c r="EU61" s="122"/>
      <c r="EV61" s="154">
        <v>0</v>
      </c>
      <c r="EW61" s="154">
        <v>0</v>
      </c>
      <c r="EX61" s="154">
        <v>0</v>
      </c>
      <c r="EY61" s="154">
        <v>0</v>
      </c>
      <c r="EZ61" s="154">
        <v>0</v>
      </c>
      <c r="FA61" s="154">
        <v>0</v>
      </c>
      <c r="FB61" s="154">
        <v>0</v>
      </c>
      <c r="FC61" s="154">
        <v>0</v>
      </c>
      <c r="FD61" s="154">
        <v>0</v>
      </c>
      <c r="FE61" s="154">
        <v>0</v>
      </c>
      <c r="FF61" s="154">
        <v>0</v>
      </c>
      <c r="FG61" s="154">
        <v>0</v>
      </c>
      <c r="FH61" s="154">
        <v>0</v>
      </c>
      <c r="FI61" s="154">
        <v>0</v>
      </c>
      <c r="FJ61" s="154">
        <v>0</v>
      </c>
      <c r="FK61" s="154">
        <v>0</v>
      </c>
      <c r="FL61" s="122"/>
      <c r="FM61" s="154">
        <v>0</v>
      </c>
      <c r="FN61" s="154">
        <v>0</v>
      </c>
      <c r="FO61" s="154">
        <v>0</v>
      </c>
      <c r="FP61" s="154">
        <v>0</v>
      </c>
      <c r="FQ61" s="154">
        <v>0</v>
      </c>
      <c r="FR61" s="154">
        <v>0</v>
      </c>
      <c r="FS61" s="154">
        <v>0</v>
      </c>
      <c r="FT61" s="154">
        <v>0</v>
      </c>
      <c r="FU61" s="154">
        <v>0</v>
      </c>
      <c r="FV61" s="154">
        <v>0</v>
      </c>
      <c r="FW61" s="154">
        <v>0</v>
      </c>
      <c r="FX61" s="154">
        <v>0</v>
      </c>
      <c r="FY61" s="154">
        <v>0</v>
      </c>
      <c r="FZ61" s="154">
        <v>0</v>
      </c>
      <c r="GA61" s="154">
        <v>0</v>
      </c>
      <c r="GB61" s="154">
        <v>0</v>
      </c>
      <c r="GC61" s="140"/>
      <c r="GD61" s="115"/>
      <c r="GE61" s="155"/>
      <c r="GF61" s="156"/>
      <c r="GG61" s="157"/>
      <c r="GH61" s="144"/>
      <c r="GI61" s="115"/>
      <c r="GJ61" s="155"/>
      <c r="GK61" s="156"/>
      <c r="GL61" s="157"/>
      <c r="GM61" s="145"/>
      <c r="GO61" s="146"/>
      <c r="GP61" s="146"/>
    </row>
    <row r="62" spans="1:198" ht="18" hidden="1" customHeight="1" outlineLevel="1" collapsed="1">
      <c r="A62" s="127"/>
      <c r="B62" s="277"/>
      <c r="C62" s="147" t="s">
        <v>216</v>
      </c>
      <c r="D62" s="96" t="s">
        <v>74</v>
      </c>
      <c r="E62" s="148"/>
      <c r="F62" s="123"/>
      <c r="G62" s="148"/>
      <c r="H62" s="123"/>
      <c r="I62" s="148"/>
      <c r="J62" s="123"/>
      <c r="K62" s="148"/>
      <c r="L62" s="115"/>
      <c r="M62" s="187"/>
      <c r="N62" s="150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89">
        <v>0</v>
      </c>
      <c r="U62" s="189">
        <v>0</v>
      </c>
      <c r="V62" s="189">
        <v>0</v>
      </c>
      <c r="W62" s="189">
        <v>0</v>
      </c>
      <c r="X62" s="189">
        <v>0</v>
      </c>
      <c r="Y62" s="189">
        <v>0</v>
      </c>
      <c r="Z62" s="189">
        <v>0</v>
      </c>
      <c r="AA62" s="158">
        <v>0</v>
      </c>
      <c r="AB62" s="158">
        <v>0</v>
      </c>
      <c r="AC62" s="158">
        <v>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0</v>
      </c>
      <c r="AL62" s="151">
        <v>0</v>
      </c>
      <c r="AM62" s="188">
        <v>0</v>
      </c>
      <c r="AN62" s="151">
        <v>0</v>
      </c>
      <c r="AO62" s="133"/>
      <c r="AP62" s="148">
        <v>0</v>
      </c>
      <c r="AQ62" s="148">
        <v>0</v>
      </c>
      <c r="AR62" s="150">
        <v>0</v>
      </c>
      <c r="AS62" s="150">
        <v>0</v>
      </c>
      <c r="AT62" s="150">
        <v>0</v>
      </c>
      <c r="AU62" s="150">
        <v>0</v>
      </c>
      <c r="AV62" s="150">
        <v>0</v>
      </c>
      <c r="AW62" s="150">
        <v>0</v>
      </c>
      <c r="AX62" s="150">
        <v>0</v>
      </c>
      <c r="AY62" s="150">
        <v>0</v>
      </c>
      <c r="AZ62" s="150">
        <v>0</v>
      </c>
      <c r="BA62" s="150">
        <v>0</v>
      </c>
      <c r="BB62" s="150">
        <v>0</v>
      </c>
      <c r="BC62" s="150">
        <v>0</v>
      </c>
      <c r="BD62" s="196">
        <v>0</v>
      </c>
      <c r="BE62" s="196">
        <v>0</v>
      </c>
      <c r="BF62" s="196">
        <v>0</v>
      </c>
      <c r="BG62" s="196">
        <v>0</v>
      </c>
      <c r="BH62" s="196">
        <v>0</v>
      </c>
      <c r="BI62" s="196">
        <v>0</v>
      </c>
      <c r="BJ62" s="196">
        <v>0</v>
      </c>
      <c r="BK62" s="196">
        <v>0</v>
      </c>
      <c r="BL62" s="196">
        <v>0</v>
      </c>
      <c r="BM62" s="196">
        <v>0</v>
      </c>
      <c r="BN62" s="196">
        <v>0</v>
      </c>
      <c r="BO62" s="197">
        <v>0</v>
      </c>
      <c r="BP62" s="197">
        <v>0</v>
      </c>
      <c r="BQ62" s="150">
        <v>0</v>
      </c>
      <c r="BR62" s="150">
        <v>0</v>
      </c>
      <c r="BS62" s="135"/>
      <c r="BT62" s="148">
        <v>0</v>
      </c>
      <c r="BU62" s="148">
        <v>0</v>
      </c>
      <c r="BV62" s="150">
        <v>0</v>
      </c>
      <c r="BW62" s="150">
        <v>0</v>
      </c>
      <c r="BX62" s="150">
        <v>0</v>
      </c>
      <c r="BY62" s="150">
        <v>0</v>
      </c>
      <c r="BZ62" s="150">
        <v>0</v>
      </c>
      <c r="CA62" s="150">
        <v>0</v>
      </c>
      <c r="CB62" s="150">
        <v>0</v>
      </c>
      <c r="CC62" s="150">
        <v>0</v>
      </c>
      <c r="CD62" s="150">
        <v>0</v>
      </c>
      <c r="CE62" s="150">
        <v>0</v>
      </c>
      <c r="CF62" s="150">
        <v>0</v>
      </c>
      <c r="CG62" s="150">
        <v>0</v>
      </c>
      <c r="CH62" s="196">
        <v>0</v>
      </c>
      <c r="CI62" s="196">
        <v>0</v>
      </c>
      <c r="CJ62" s="196">
        <v>0</v>
      </c>
      <c r="CK62" s="196">
        <v>0</v>
      </c>
      <c r="CL62" s="196">
        <v>0</v>
      </c>
      <c r="CM62" s="196">
        <v>0</v>
      </c>
      <c r="CN62" s="196">
        <v>0</v>
      </c>
      <c r="CO62" s="196">
        <v>0</v>
      </c>
      <c r="CP62" s="196">
        <v>0</v>
      </c>
      <c r="CQ62" s="196">
        <v>0</v>
      </c>
      <c r="CR62" s="196">
        <v>0</v>
      </c>
      <c r="CS62" s="197">
        <v>0</v>
      </c>
      <c r="CT62" s="197">
        <v>0</v>
      </c>
      <c r="CU62" s="150">
        <v>0</v>
      </c>
      <c r="CV62" s="150">
        <v>0</v>
      </c>
      <c r="CW62" s="137"/>
      <c r="CX62" s="154">
        <v>0</v>
      </c>
      <c r="CY62" s="154">
        <v>0</v>
      </c>
      <c r="CZ62" s="154">
        <v>0</v>
      </c>
      <c r="DA62" s="154">
        <v>0</v>
      </c>
      <c r="DB62" s="154">
        <v>0</v>
      </c>
      <c r="DC62" s="154">
        <v>0</v>
      </c>
      <c r="DD62" s="154">
        <v>0</v>
      </c>
      <c r="DE62" s="154">
        <v>0</v>
      </c>
      <c r="DF62" s="154">
        <v>0</v>
      </c>
      <c r="DG62" s="154">
        <v>0</v>
      </c>
      <c r="DH62" s="154">
        <v>0</v>
      </c>
      <c r="DI62" s="154">
        <v>0</v>
      </c>
      <c r="DJ62" s="154">
        <v>0</v>
      </c>
      <c r="DK62" s="154">
        <v>0</v>
      </c>
      <c r="DL62" s="122"/>
      <c r="DM62" s="154">
        <v>0</v>
      </c>
      <c r="DN62" s="154">
        <v>0</v>
      </c>
      <c r="DO62" s="154">
        <v>0</v>
      </c>
      <c r="DP62" s="154">
        <v>0</v>
      </c>
      <c r="DQ62" s="154">
        <v>0</v>
      </c>
      <c r="DR62" s="154">
        <v>0</v>
      </c>
      <c r="DS62" s="154">
        <v>0</v>
      </c>
      <c r="DT62" s="154">
        <v>0</v>
      </c>
      <c r="DU62" s="154">
        <v>0</v>
      </c>
      <c r="DV62" s="154">
        <v>0</v>
      </c>
      <c r="DW62" s="154">
        <v>0</v>
      </c>
      <c r="DX62" s="154">
        <v>0</v>
      </c>
      <c r="DY62" s="154">
        <v>0</v>
      </c>
      <c r="DZ62" s="154">
        <v>0</v>
      </c>
      <c r="EA62" s="122"/>
      <c r="EB62" s="154">
        <v>0</v>
      </c>
      <c r="EC62" s="154">
        <v>0</v>
      </c>
      <c r="ED62" s="139"/>
      <c r="EE62" s="154">
        <v>0</v>
      </c>
      <c r="EF62" s="154">
        <v>0</v>
      </c>
      <c r="EG62" s="154">
        <v>0</v>
      </c>
      <c r="EH62" s="154">
        <v>0</v>
      </c>
      <c r="EI62" s="154">
        <v>0</v>
      </c>
      <c r="EJ62" s="154">
        <v>0</v>
      </c>
      <c r="EK62" s="154">
        <v>0</v>
      </c>
      <c r="EL62" s="154">
        <v>0</v>
      </c>
      <c r="EM62" s="154">
        <v>0</v>
      </c>
      <c r="EN62" s="154">
        <v>0</v>
      </c>
      <c r="EO62" s="154">
        <v>0</v>
      </c>
      <c r="EP62" s="154">
        <v>0</v>
      </c>
      <c r="EQ62" s="154">
        <v>0</v>
      </c>
      <c r="ER62" s="154">
        <v>0</v>
      </c>
      <c r="ES62" s="154">
        <v>0</v>
      </c>
      <c r="ET62" s="154">
        <v>0</v>
      </c>
      <c r="EU62" s="122"/>
      <c r="EV62" s="154">
        <v>0</v>
      </c>
      <c r="EW62" s="154">
        <v>0</v>
      </c>
      <c r="EX62" s="154">
        <v>0</v>
      </c>
      <c r="EY62" s="154">
        <v>0</v>
      </c>
      <c r="EZ62" s="154">
        <v>0</v>
      </c>
      <c r="FA62" s="154">
        <v>0</v>
      </c>
      <c r="FB62" s="154">
        <v>0</v>
      </c>
      <c r="FC62" s="154">
        <v>0</v>
      </c>
      <c r="FD62" s="154">
        <v>0</v>
      </c>
      <c r="FE62" s="154">
        <v>0</v>
      </c>
      <c r="FF62" s="154">
        <v>0</v>
      </c>
      <c r="FG62" s="154">
        <v>0</v>
      </c>
      <c r="FH62" s="154">
        <v>0</v>
      </c>
      <c r="FI62" s="154">
        <v>0</v>
      </c>
      <c r="FJ62" s="154">
        <v>0</v>
      </c>
      <c r="FK62" s="154">
        <v>0</v>
      </c>
      <c r="FL62" s="122"/>
      <c r="FM62" s="154">
        <v>0</v>
      </c>
      <c r="FN62" s="154">
        <v>0</v>
      </c>
      <c r="FO62" s="154">
        <v>0</v>
      </c>
      <c r="FP62" s="154">
        <v>0</v>
      </c>
      <c r="FQ62" s="154">
        <v>0</v>
      </c>
      <c r="FR62" s="154">
        <v>0</v>
      </c>
      <c r="FS62" s="154">
        <v>0</v>
      </c>
      <c r="FT62" s="154">
        <v>0</v>
      </c>
      <c r="FU62" s="154">
        <v>0</v>
      </c>
      <c r="FV62" s="154">
        <v>0</v>
      </c>
      <c r="FW62" s="154">
        <v>0</v>
      </c>
      <c r="FX62" s="154">
        <v>0</v>
      </c>
      <c r="FY62" s="154">
        <v>0</v>
      </c>
      <c r="FZ62" s="154">
        <v>0</v>
      </c>
      <c r="GA62" s="154">
        <v>0</v>
      </c>
      <c r="GB62" s="154">
        <v>0</v>
      </c>
      <c r="GC62" s="140"/>
      <c r="GD62" s="115"/>
      <c r="GE62" s="155"/>
      <c r="GF62" s="156"/>
      <c r="GG62" s="157"/>
      <c r="GH62" s="144"/>
      <c r="GI62" s="115"/>
      <c r="GJ62" s="155"/>
      <c r="GK62" s="156"/>
      <c r="GL62" s="157"/>
      <c r="GM62" s="145"/>
      <c r="GO62" s="146"/>
      <c r="GP62" s="146"/>
    </row>
    <row r="63" spans="1:198" ht="18" hidden="1" customHeight="1" outlineLevel="1">
      <c r="A63" s="127"/>
      <c r="B63" s="277"/>
      <c r="C63" s="147" t="s">
        <v>217</v>
      </c>
      <c r="D63" s="96" t="s">
        <v>74</v>
      </c>
      <c r="E63" s="148"/>
      <c r="F63" s="123"/>
      <c r="G63" s="148"/>
      <c r="H63" s="123"/>
      <c r="I63" s="148"/>
      <c r="J63" s="123"/>
      <c r="K63" s="148"/>
      <c r="L63" s="115"/>
      <c r="M63" s="187"/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89">
        <v>0</v>
      </c>
      <c r="U63" s="189">
        <v>0</v>
      </c>
      <c r="V63" s="189">
        <v>0</v>
      </c>
      <c r="W63" s="189">
        <v>0</v>
      </c>
      <c r="X63" s="189">
        <v>0</v>
      </c>
      <c r="Y63" s="189">
        <v>0</v>
      </c>
      <c r="Z63" s="189">
        <v>0</v>
      </c>
      <c r="AA63" s="158">
        <v>0</v>
      </c>
      <c r="AB63" s="158">
        <v>0</v>
      </c>
      <c r="AC63" s="158">
        <v>0</v>
      </c>
      <c r="AD63" s="158">
        <v>0</v>
      </c>
      <c r="AE63" s="158">
        <v>0</v>
      </c>
      <c r="AF63" s="158">
        <v>0</v>
      </c>
      <c r="AG63" s="158">
        <v>0</v>
      </c>
      <c r="AH63" s="158">
        <v>0</v>
      </c>
      <c r="AI63" s="158">
        <v>0</v>
      </c>
      <c r="AJ63" s="158">
        <v>0</v>
      </c>
      <c r="AK63" s="158">
        <v>0</v>
      </c>
      <c r="AL63" s="151">
        <v>0</v>
      </c>
      <c r="AM63" s="188">
        <v>0</v>
      </c>
      <c r="AN63" s="151">
        <v>0</v>
      </c>
      <c r="AO63" s="133"/>
      <c r="AP63" s="148">
        <v>0</v>
      </c>
      <c r="AQ63" s="148">
        <v>0</v>
      </c>
      <c r="AR63" s="150">
        <v>0</v>
      </c>
      <c r="AS63" s="150">
        <v>0</v>
      </c>
      <c r="AT63" s="150">
        <v>0</v>
      </c>
      <c r="AU63" s="150">
        <v>0</v>
      </c>
      <c r="AV63" s="150">
        <v>0</v>
      </c>
      <c r="AW63" s="150">
        <v>0</v>
      </c>
      <c r="AX63" s="150">
        <v>0</v>
      </c>
      <c r="AY63" s="150">
        <v>0</v>
      </c>
      <c r="AZ63" s="150">
        <v>0</v>
      </c>
      <c r="BA63" s="150">
        <v>0</v>
      </c>
      <c r="BB63" s="150">
        <v>0</v>
      </c>
      <c r="BC63" s="150">
        <v>0</v>
      </c>
      <c r="BD63" s="196">
        <v>0</v>
      </c>
      <c r="BE63" s="196">
        <v>0</v>
      </c>
      <c r="BF63" s="196">
        <v>0</v>
      </c>
      <c r="BG63" s="196">
        <v>0</v>
      </c>
      <c r="BH63" s="196">
        <v>0</v>
      </c>
      <c r="BI63" s="196">
        <v>0</v>
      </c>
      <c r="BJ63" s="196">
        <v>0</v>
      </c>
      <c r="BK63" s="196">
        <v>0</v>
      </c>
      <c r="BL63" s="196">
        <v>0</v>
      </c>
      <c r="BM63" s="196">
        <v>0</v>
      </c>
      <c r="BN63" s="196">
        <v>0</v>
      </c>
      <c r="BO63" s="197">
        <v>0</v>
      </c>
      <c r="BP63" s="197">
        <v>0</v>
      </c>
      <c r="BQ63" s="150">
        <v>0</v>
      </c>
      <c r="BR63" s="150">
        <v>0</v>
      </c>
      <c r="BS63" s="135"/>
      <c r="BT63" s="148">
        <v>0</v>
      </c>
      <c r="BU63" s="148">
        <v>0</v>
      </c>
      <c r="BV63" s="150">
        <v>0</v>
      </c>
      <c r="BW63" s="150">
        <v>0</v>
      </c>
      <c r="BX63" s="150">
        <v>0</v>
      </c>
      <c r="BY63" s="150">
        <v>0</v>
      </c>
      <c r="BZ63" s="150">
        <v>0</v>
      </c>
      <c r="CA63" s="150">
        <v>0</v>
      </c>
      <c r="CB63" s="150">
        <v>0</v>
      </c>
      <c r="CC63" s="150">
        <v>0</v>
      </c>
      <c r="CD63" s="150">
        <v>0</v>
      </c>
      <c r="CE63" s="150">
        <v>0</v>
      </c>
      <c r="CF63" s="150">
        <v>0</v>
      </c>
      <c r="CG63" s="150">
        <v>0</v>
      </c>
      <c r="CH63" s="196">
        <v>0</v>
      </c>
      <c r="CI63" s="196">
        <v>0</v>
      </c>
      <c r="CJ63" s="196">
        <v>0</v>
      </c>
      <c r="CK63" s="196">
        <v>0</v>
      </c>
      <c r="CL63" s="196">
        <v>0</v>
      </c>
      <c r="CM63" s="196">
        <v>0</v>
      </c>
      <c r="CN63" s="196">
        <v>0</v>
      </c>
      <c r="CO63" s="196">
        <v>0</v>
      </c>
      <c r="CP63" s="196">
        <v>0</v>
      </c>
      <c r="CQ63" s="196">
        <v>0</v>
      </c>
      <c r="CR63" s="196">
        <v>0</v>
      </c>
      <c r="CS63" s="197">
        <v>0</v>
      </c>
      <c r="CT63" s="197">
        <v>0</v>
      </c>
      <c r="CU63" s="150">
        <v>0</v>
      </c>
      <c r="CV63" s="150">
        <v>0</v>
      </c>
      <c r="CW63" s="137"/>
      <c r="CX63" s="154">
        <v>0</v>
      </c>
      <c r="CY63" s="154">
        <v>0</v>
      </c>
      <c r="CZ63" s="154">
        <v>0</v>
      </c>
      <c r="DA63" s="154">
        <v>0</v>
      </c>
      <c r="DB63" s="154">
        <v>0</v>
      </c>
      <c r="DC63" s="154">
        <v>0</v>
      </c>
      <c r="DD63" s="154">
        <v>0</v>
      </c>
      <c r="DE63" s="154">
        <v>0</v>
      </c>
      <c r="DF63" s="154">
        <v>0</v>
      </c>
      <c r="DG63" s="154">
        <v>0</v>
      </c>
      <c r="DH63" s="154">
        <v>0</v>
      </c>
      <c r="DI63" s="154">
        <v>0</v>
      </c>
      <c r="DJ63" s="154">
        <v>0</v>
      </c>
      <c r="DK63" s="154">
        <v>0</v>
      </c>
      <c r="DL63" s="122"/>
      <c r="DM63" s="154">
        <v>0</v>
      </c>
      <c r="DN63" s="154">
        <v>0</v>
      </c>
      <c r="DO63" s="154">
        <v>0</v>
      </c>
      <c r="DP63" s="154">
        <v>0</v>
      </c>
      <c r="DQ63" s="154">
        <v>0</v>
      </c>
      <c r="DR63" s="154">
        <v>0</v>
      </c>
      <c r="DS63" s="154">
        <v>0</v>
      </c>
      <c r="DT63" s="154">
        <v>0</v>
      </c>
      <c r="DU63" s="154">
        <v>0</v>
      </c>
      <c r="DV63" s="154">
        <v>0</v>
      </c>
      <c r="DW63" s="154">
        <v>0</v>
      </c>
      <c r="DX63" s="154">
        <v>0</v>
      </c>
      <c r="DY63" s="154">
        <v>0</v>
      </c>
      <c r="DZ63" s="154">
        <v>0</v>
      </c>
      <c r="EA63" s="122"/>
      <c r="EB63" s="154">
        <v>0</v>
      </c>
      <c r="EC63" s="154">
        <v>0</v>
      </c>
      <c r="ED63" s="139"/>
      <c r="EE63" s="154">
        <v>0</v>
      </c>
      <c r="EF63" s="154">
        <v>0</v>
      </c>
      <c r="EG63" s="154">
        <v>0</v>
      </c>
      <c r="EH63" s="154">
        <v>0</v>
      </c>
      <c r="EI63" s="154">
        <v>0</v>
      </c>
      <c r="EJ63" s="154">
        <v>0</v>
      </c>
      <c r="EK63" s="154">
        <v>0</v>
      </c>
      <c r="EL63" s="154">
        <v>0</v>
      </c>
      <c r="EM63" s="154">
        <v>0</v>
      </c>
      <c r="EN63" s="154">
        <v>0</v>
      </c>
      <c r="EO63" s="154">
        <v>0</v>
      </c>
      <c r="EP63" s="154">
        <v>0</v>
      </c>
      <c r="EQ63" s="154">
        <v>0</v>
      </c>
      <c r="ER63" s="154">
        <v>0</v>
      </c>
      <c r="ES63" s="154">
        <v>0</v>
      </c>
      <c r="ET63" s="154">
        <v>0</v>
      </c>
      <c r="EU63" s="122"/>
      <c r="EV63" s="154">
        <v>0</v>
      </c>
      <c r="EW63" s="154">
        <v>0</v>
      </c>
      <c r="EX63" s="154">
        <v>0</v>
      </c>
      <c r="EY63" s="154">
        <v>0</v>
      </c>
      <c r="EZ63" s="154">
        <v>0</v>
      </c>
      <c r="FA63" s="154">
        <v>0</v>
      </c>
      <c r="FB63" s="154">
        <v>0</v>
      </c>
      <c r="FC63" s="154">
        <v>0</v>
      </c>
      <c r="FD63" s="154">
        <v>0</v>
      </c>
      <c r="FE63" s="154">
        <v>0</v>
      </c>
      <c r="FF63" s="154">
        <v>0</v>
      </c>
      <c r="FG63" s="154">
        <v>0</v>
      </c>
      <c r="FH63" s="154">
        <v>0</v>
      </c>
      <c r="FI63" s="154">
        <v>0</v>
      </c>
      <c r="FJ63" s="154">
        <v>0</v>
      </c>
      <c r="FK63" s="154">
        <v>0</v>
      </c>
      <c r="FL63" s="122"/>
      <c r="FM63" s="154">
        <v>0</v>
      </c>
      <c r="FN63" s="154">
        <v>0</v>
      </c>
      <c r="FO63" s="154">
        <v>0</v>
      </c>
      <c r="FP63" s="154">
        <v>0</v>
      </c>
      <c r="FQ63" s="154">
        <v>0</v>
      </c>
      <c r="FR63" s="154">
        <v>0</v>
      </c>
      <c r="FS63" s="154">
        <v>0</v>
      </c>
      <c r="FT63" s="154">
        <v>0</v>
      </c>
      <c r="FU63" s="154">
        <v>0</v>
      </c>
      <c r="FV63" s="154">
        <v>0</v>
      </c>
      <c r="FW63" s="154">
        <v>0</v>
      </c>
      <c r="FX63" s="154">
        <v>0</v>
      </c>
      <c r="FY63" s="154">
        <v>0</v>
      </c>
      <c r="FZ63" s="154">
        <v>0</v>
      </c>
      <c r="GA63" s="154">
        <v>0</v>
      </c>
      <c r="GB63" s="154">
        <v>0</v>
      </c>
      <c r="GC63" s="140"/>
      <c r="GD63" s="115"/>
      <c r="GE63" s="155"/>
      <c r="GF63" s="156"/>
      <c r="GG63" s="157"/>
      <c r="GH63" s="144"/>
      <c r="GI63" s="115"/>
      <c r="GJ63" s="155"/>
      <c r="GK63" s="156"/>
      <c r="GL63" s="157"/>
      <c r="GM63" s="145"/>
      <c r="GO63" s="146"/>
      <c r="GP63" s="146"/>
    </row>
    <row r="64" spans="1:198" ht="18" hidden="1" customHeight="1" outlineLevel="1">
      <c r="A64" s="127"/>
      <c r="B64" s="277"/>
      <c r="C64" s="147" t="s">
        <v>218</v>
      </c>
      <c r="D64" s="96" t="s">
        <v>74</v>
      </c>
      <c r="E64" s="148"/>
      <c r="F64" s="123"/>
      <c r="G64" s="148"/>
      <c r="H64" s="123"/>
      <c r="I64" s="148"/>
      <c r="J64" s="123"/>
      <c r="K64" s="148"/>
      <c r="L64" s="115"/>
      <c r="M64" s="187"/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89">
        <v>0</v>
      </c>
      <c r="U64" s="189">
        <v>0</v>
      </c>
      <c r="V64" s="189">
        <v>0</v>
      </c>
      <c r="W64" s="189">
        <v>0</v>
      </c>
      <c r="X64" s="189">
        <v>0</v>
      </c>
      <c r="Y64" s="189">
        <v>0</v>
      </c>
      <c r="Z64" s="189">
        <v>0</v>
      </c>
      <c r="AA64" s="158">
        <v>0</v>
      </c>
      <c r="AB64" s="158">
        <v>0</v>
      </c>
      <c r="AC64" s="158">
        <v>0</v>
      </c>
      <c r="AD64" s="158">
        <v>0</v>
      </c>
      <c r="AE64" s="158">
        <v>0</v>
      </c>
      <c r="AF64" s="158">
        <v>0</v>
      </c>
      <c r="AG64" s="158">
        <v>0</v>
      </c>
      <c r="AH64" s="158">
        <v>0</v>
      </c>
      <c r="AI64" s="158">
        <v>0</v>
      </c>
      <c r="AJ64" s="158">
        <v>0</v>
      </c>
      <c r="AK64" s="158">
        <v>0</v>
      </c>
      <c r="AL64" s="151">
        <v>0</v>
      </c>
      <c r="AM64" s="188">
        <v>0</v>
      </c>
      <c r="AN64" s="151">
        <v>0</v>
      </c>
      <c r="AO64" s="133"/>
      <c r="AP64" s="148">
        <v>0</v>
      </c>
      <c r="AQ64" s="148">
        <v>0</v>
      </c>
      <c r="AR64" s="150">
        <v>0</v>
      </c>
      <c r="AS64" s="150">
        <v>0</v>
      </c>
      <c r="AT64" s="150">
        <v>0</v>
      </c>
      <c r="AU64" s="150">
        <v>0</v>
      </c>
      <c r="AV64" s="150">
        <v>0</v>
      </c>
      <c r="AW64" s="150">
        <v>0</v>
      </c>
      <c r="AX64" s="150">
        <v>0</v>
      </c>
      <c r="AY64" s="150">
        <v>0</v>
      </c>
      <c r="AZ64" s="150">
        <v>0</v>
      </c>
      <c r="BA64" s="150">
        <v>0</v>
      </c>
      <c r="BB64" s="150">
        <v>0</v>
      </c>
      <c r="BC64" s="150">
        <v>0</v>
      </c>
      <c r="BD64" s="196">
        <v>0</v>
      </c>
      <c r="BE64" s="196">
        <v>0</v>
      </c>
      <c r="BF64" s="196">
        <v>0</v>
      </c>
      <c r="BG64" s="196">
        <v>0</v>
      </c>
      <c r="BH64" s="196">
        <v>0</v>
      </c>
      <c r="BI64" s="196">
        <v>0</v>
      </c>
      <c r="BJ64" s="196">
        <v>0</v>
      </c>
      <c r="BK64" s="196">
        <v>0</v>
      </c>
      <c r="BL64" s="196">
        <v>0</v>
      </c>
      <c r="BM64" s="196">
        <v>0</v>
      </c>
      <c r="BN64" s="196">
        <v>0</v>
      </c>
      <c r="BO64" s="197">
        <v>0</v>
      </c>
      <c r="BP64" s="197">
        <v>0</v>
      </c>
      <c r="BQ64" s="150">
        <v>0</v>
      </c>
      <c r="BR64" s="150">
        <v>0</v>
      </c>
      <c r="BS64" s="135"/>
      <c r="BT64" s="148">
        <v>0</v>
      </c>
      <c r="BU64" s="148">
        <v>0</v>
      </c>
      <c r="BV64" s="150">
        <v>0</v>
      </c>
      <c r="BW64" s="150">
        <v>0</v>
      </c>
      <c r="BX64" s="150">
        <v>0</v>
      </c>
      <c r="BY64" s="150">
        <v>0</v>
      </c>
      <c r="BZ64" s="150">
        <v>0</v>
      </c>
      <c r="CA64" s="150">
        <v>0</v>
      </c>
      <c r="CB64" s="150">
        <v>0</v>
      </c>
      <c r="CC64" s="150">
        <v>0</v>
      </c>
      <c r="CD64" s="150">
        <v>0</v>
      </c>
      <c r="CE64" s="150">
        <v>0</v>
      </c>
      <c r="CF64" s="150">
        <v>0</v>
      </c>
      <c r="CG64" s="150">
        <v>0</v>
      </c>
      <c r="CH64" s="196">
        <v>0</v>
      </c>
      <c r="CI64" s="196">
        <v>0</v>
      </c>
      <c r="CJ64" s="196">
        <v>0</v>
      </c>
      <c r="CK64" s="196">
        <v>0</v>
      </c>
      <c r="CL64" s="196">
        <v>0</v>
      </c>
      <c r="CM64" s="196">
        <v>0</v>
      </c>
      <c r="CN64" s="196">
        <v>0</v>
      </c>
      <c r="CO64" s="196">
        <v>0</v>
      </c>
      <c r="CP64" s="196">
        <v>0</v>
      </c>
      <c r="CQ64" s="196">
        <v>0</v>
      </c>
      <c r="CR64" s="196">
        <v>0</v>
      </c>
      <c r="CS64" s="197">
        <v>0</v>
      </c>
      <c r="CT64" s="197">
        <v>0</v>
      </c>
      <c r="CU64" s="150">
        <v>0</v>
      </c>
      <c r="CV64" s="150">
        <v>0</v>
      </c>
      <c r="CW64" s="137"/>
      <c r="CX64" s="154">
        <v>0</v>
      </c>
      <c r="CY64" s="154">
        <v>0</v>
      </c>
      <c r="CZ64" s="154">
        <v>0</v>
      </c>
      <c r="DA64" s="154">
        <v>0</v>
      </c>
      <c r="DB64" s="154">
        <v>0</v>
      </c>
      <c r="DC64" s="154">
        <v>0</v>
      </c>
      <c r="DD64" s="154">
        <v>0</v>
      </c>
      <c r="DE64" s="154">
        <v>0</v>
      </c>
      <c r="DF64" s="154">
        <v>0</v>
      </c>
      <c r="DG64" s="154">
        <v>0</v>
      </c>
      <c r="DH64" s="154">
        <v>0</v>
      </c>
      <c r="DI64" s="154">
        <v>0</v>
      </c>
      <c r="DJ64" s="154">
        <v>0</v>
      </c>
      <c r="DK64" s="154">
        <v>0</v>
      </c>
      <c r="DL64" s="122"/>
      <c r="DM64" s="154">
        <v>0</v>
      </c>
      <c r="DN64" s="154">
        <v>0</v>
      </c>
      <c r="DO64" s="154">
        <v>0</v>
      </c>
      <c r="DP64" s="154">
        <v>0</v>
      </c>
      <c r="DQ64" s="154">
        <v>0</v>
      </c>
      <c r="DR64" s="154">
        <v>0</v>
      </c>
      <c r="DS64" s="154">
        <v>0</v>
      </c>
      <c r="DT64" s="154">
        <v>0</v>
      </c>
      <c r="DU64" s="154">
        <v>0</v>
      </c>
      <c r="DV64" s="154">
        <v>0</v>
      </c>
      <c r="DW64" s="154">
        <v>0</v>
      </c>
      <c r="DX64" s="154">
        <v>0</v>
      </c>
      <c r="DY64" s="154">
        <v>0</v>
      </c>
      <c r="DZ64" s="154">
        <v>0</v>
      </c>
      <c r="EA64" s="122"/>
      <c r="EB64" s="154">
        <v>0</v>
      </c>
      <c r="EC64" s="154">
        <v>0</v>
      </c>
      <c r="ED64" s="139"/>
      <c r="EE64" s="154">
        <v>0</v>
      </c>
      <c r="EF64" s="154">
        <v>0</v>
      </c>
      <c r="EG64" s="154">
        <v>0</v>
      </c>
      <c r="EH64" s="154">
        <v>0</v>
      </c>
      <c r="EI64" s="154">
        <v>0</v>
      </c>
      <c r="EJ64" s="154">
        <v>0</v>
      </c>
      <c r="EK64" s="154">
        <v>0</v>
      </c>
      <c r="EL64" s="154">
        <v>0</v>
      </c>
      <c r="EM64" s="154">
        <v>0</v>
      </c>
      <c r="EN64" s="154">
        <v>0</v>
      </c>
      <c r="EO64" s="154">
        <v>0</v>
      </c>
      <c r="EP64" s="154">
        <v>0</v>
      </c>
      <c r="EQ64" s="154">
        <v>0</v>
      </c>
      <c r="ER64" s="154">
        <v>0</v>
      </c>
      <c r="ES64" s="154">
        <v>0</v>
      </c>
      <c r="ET64" s="154">
        <v>0</v>
      </c>
      <c r="EU64" s="122"/>
      <c r="EV64" s="154">
        <v>0</v>
      </c>
      <c r="EW64" s="154">
        <v>0</v>
      </c>
      <c r="EX64" s="154">
        <v>0</v>
      </c>
      <c r="EY64" s="154">
        <v>0</v>
      </c>
      <c r="EZ64" s="154">
        <v>0</v>
      </c>
      <c r="FA64" s="154">
        <v>0</v>
      </c>
      <c r="FB64" s="154">
        <v>0</v>
      </c>
      <c r="FC64" s="154">
        <v>0</v>
      </c>
      <c r="FD64" s="154">
        <v>0</v>
      </c>
      <c r="FE64" s="154">
        <v>0</v>
      </c>
      <c r="FF64" s="154">
        <v>0</v>
      </c>
      <c r="FG64" s="154">
        <v>0</v>
      </c>
      <c r="FH64" s="154">
        <v>0</v>
      </c>
      <c r="FI64" s="154">
        <v>0</v>
      </c>
      <c r="FJ64" s="154">
        <v>0</v>
      </c>
      <c r="FK64" s="154">
        <v>0</v>
      </c>
      <c r="FL64" s="122"/>
      <c r="FM64" s="154">
        <v>0</v>
      </c>
      <c r="FN64" s="154">
        <v>0</v>
      </c>
      <c r="FO64" s="154">
        <v>0</v>
      </c>
      <c r="FP64" s="154">
        <v>0</v>
      </c>
      <c r="FQ64" s="154">
        <v>0</v>
      </c>
      <c r="FR64" s="154">
        <v>0</v>
      </c>
      <c r="FS64" s="154">
        <v>0</v>
      </c>
      <c r="FT64" s="154">
        <v>0</v>
      </c>
      <c r="FU64" s="154">
        <v>0</v>
      </c>
      <c r="FV64" s="154">
        <v>0</v>
      </c>
      <c r="FW64" s="154">
        <v>0</v>
      </c>
      <c r="FX64" s="154">
        <v>0</v>
      </c>
      <c r="FY64" s="154">
        <v>0</v>
      </c>
      <c r="FZ64" s="154">
        <v>0</v>
      </c>
      <c r="GA64" s="154">
        <v>0</v>
      </c>
      <c r="GB64" s="154">
        <v>0</v>
      </c>
      <c r="GC64" s="140"/>
      <c r="GD64" s="115"/>
      <c r="GE64" s="155"/>
      <c r="GF64" s="156"/>
      <c r="GG64" s="157"/>
      <c r="GH64" s="144"/>
      <c r="GI64" s="115"/>
      <c r="GJ64" s="155"/>
      <c r="GK64" s="156"/>
      <c r="GL64" s="157"/>
      <c r="GM64" s="145"/>
      <c r="GO64" s="146"/>
      <c r="GP64" s="146"/>
    </row>
    <row r="65" spans="1:198" ht="18" hidden="1" customHeight="1" outlineLevel="1">
      <c r="A65" s="127"/>
      <c r="B65" s="277"/>
      <c r="C65" s="147" t="s">
        <v>219</v>
      </c>
      <c r="D65" s="96" t="s">
        <v>74</v>
      </c>
      <c r="E65" s="148"/>
      <c r="F65" s="123"/>
      <c r="G65" s="148"/>
      <c r="H65" s="123"/>
      <c r="I65" s="148"/>
      <c r="J65" s="123"/>
      <c r="K65" s="148"/>
      <c r="L65" s="115"/>
      <c r="M65" s="187"/>
      <c r="N65" s="150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89">
        <v>0</v>
      </c>
      <c r="U65" s="189">
        <v>0</v>
      </c>
      <c r="V65" s="189">
        <v>0</v>
      </c>
      <c r="W65" s="189">
        <v>0</v>
      </c>
      <c r="X65" s="189">
        <v>0</v>
      </c>
      <c r="Y65" s="189">
        <v>0</v>
      </c>
      <c r="Z65" s="189">
        <v>0</v>
      </c>
      <c r="AA65" s="158">
        <v>0</v>
      </c>
      <c r="AB65" s="158">
        <v>0</v>
      </c>
      <c r="AC65" s="158">
        <v>0</v>
      </c>
      <c r="AD65" s="158">
        <v>0</v>
      </c>
      <c r="AE65" s="158">
        <v>0</v>
      </c>
      <c r="AF65" s="158">
        <v>0</v>
      </c>
      <c r="AG65" s="158">
        <v>0</v>
      </c>
      <c r="AH65" s="158">
        <v>0</v>
      </c>
      <c r="AI65" s="158">
        <v>0</v>
      </c>
      <c r="AJ65" s="158">
        <v>0</v>
      </c>
      <c r="AK65" s="158">
        <v>0</v>
      </c>
      <c r="AL65" s="151">
        <v>0</v>
      </c>
      <c r="AM65" s="188">
        <v>0</v>
      </c>
      <c r="AN65" s="151">
        <v>0</v>
      </c>
      <c r="AO65" s="133"/>
      <c r="AP65" s="148">
        <v>0</v>
      </c>
      <c r="AQ65" s="148">
        <v>0</v>
      </c>
      <c r="AR65" s="150">
        <v>0</v>
      </c>
      <c r="AS65" s="150">
        <v>0</v>
      </c>
      <c r="AT65" s="150">
        <v>0</v>
      </c>
      <c r="AU65" s="150">
        <v>0</v>
      </c>
      <c r="AV65" s="150">
        <v>0</v>
      </c>
      <c r="AW65" s="150">
        <v>0</v>
      </c>
      <c r="AX65" s="150">
        <v>0</v>
      </c>
      <c r="AY65" s="150">
        <v>0</v>
      </c>
      <c r="AZ65" s="150">
        <v>0</v>
      </c>
      <c r="BA65" s="150">
        <v>0</v>
      </c>
      <c r="BB65" s="150">
        <v>0</v>
      </c>
      <c r="BC65" s="150">
        <v>0</v>
      </c>
      <c r="BD65" s="196">
        <v>0</v>
      </c>
      <c r="BE65" s="196">
        <v>0</v>
      </c>
      <c r="BF65" s="196">
        <v>0</v>
      </c>
      <c r="BG65" s="196">
        <v>0</v>
      </c>
      <c r="BH65" s="196">
        <v>0</v>
      </c>
      <c r="BI65" s="196">
        <v>0</v>
      </c>
      <c r="BJ65" s="196">
        <v>0</v>
      </c>
      <c r="BK65" s="196">
        <v>0</v>
      </c>
      <c r="BL65" s="196">
        <v>0</v>
      </c>
      <c r="BM65" s="196">
        <v>0</v>
      </c>
      <c r="BN65" s="196">
        <v>0</v>
      </c>
      <c r="BO65" s="197">
        <v>0</v>
      </c>
      <c r="BP65" s="197">
        <v>0</v>
      </c>
      <c r="BQ65" s="150">
        <v>0</v>
      </c>
      <c r="BR65" s="150">
        <v>0</v>
      </c>
      <c r="BS65" s="135"/>
      <c r="BT65" s="148">
        <v>0</v>
      </c>
      <c r="BU65" s="148">
        <v>0</v>
      </c>
      <c r="BV65" s="150">
        <v>0</v>
      </c>
      <c r="BW65" s="150">
        <v>0</v>
      </c>
      <c r="BX65" s="150">
        <v>0</v>
      </c>
      <c r="BY65" s="150">
        <v>0</v>
      </c>
      <c r="BZ65" s="150">
        <v>0</v>
      </c>
      <c r="CA65" s="150">
        <v>0</v>
      </c>
      <c r="CB65" s="150">
        <v>0</v>
      </c>
      <c r="CC65" s="150">
        <v>0</v>
      </c>
      <c r="CD65" s="150">
        <v>0</v>
      </c>
      <c r="CE65" s="150">
        <v>0</v>
      </c>
      <c r="CF65" s="150">
        <v>0</v>
      </c>
      <c r="CG65" s="150">
        <v>0</v>
      </c>
      <c r="CH65" s="196">
        <v>0</v>
      </c>
      <c r="CI65" s="196">
        <v>0</v>
      </c>
      <c r="CJ65" s="196">
        <v>0</v>
      </c>
      <c r="CK65" s="196">
        <v>0</v>
      </c>
      <c r="CL65" s="196">
        <v>0</v>
      </c>
      <c r="CM65" s="196">
        <v>0</v>
      </c>
      <c r="CN65" s="196">
        <v>0</v>
      </c>
      <c r="CO65" s="196">
        <v>0</v>
      </c>
      <c r="CP65" s="196">
        <v>0</v>
      </c>
      <c r="CQ65" s="196">
        <v>0</v>
      </c>
      <c r="CR65" s="196">
        <v>0</v>
      </c>
      <c r="CS65" s="197">
        <v>0</v>
      </c>
      <c r="CT65" s="197">
        <v>0</v>
      </c>
      <c r="CU65" s="150">
        <v>0</v>
      </c>
      <c r="CV65" s="150">
        <v>0</v>
      </c>
      <c r="CW65" s="137"/>
      <c r="CX65" s="154">
        <v>0</v>
      </c>
      <c r="CY65" s="154">
        <v>0</v>
      </c>
      <c r="CZ65" s="154">
        <v>0</v>
      </c>
      <c r="DA65" s="154">
        <v>0</v>
      </c>
      <c r="DB65" s="154">
        <v>0</v>
      </c>
      <c r="DC65" s="154">
        <v>0</v>
      </c>
      <c r="DD65" s="154">
        <v>0</v>
      </c>
      <c r="DE65" s="154">
        <v>0</v>
      </c>
      <c r="DF65" s="154">
        <v>0</v>
      </c>
      <c r="DG65" s="154">
        <v>0</v>
      </c>
      <c r="DH65" s="154">
        <v>0</v>
      </c>
      <c r="DI65" s="154">
        <v>0</v>
      </c>
      <c r="DJ65" s="154">
        <v>0</v>
      </c>
      <c r="DK65" s="154">
        <v>0</v>
      </c>
      <c r="DL65" s="122"/>
      <c r="DM65" s="154">
        <v>0</v>
      </c>
      <c r="DN65" s="154">
        <v>0</v>
      </c>
      <c r="DO65" s="154">
        <v>0</v>
      </c>
      <c r="DP65" s="154">
        <v>0</v>
      </c>
      <c r="DQ65" s="154">
        <v>0</v>
      </c>
      <c r="DR65" s="154">
        <v>0</v>
      </c>
      <c r="DS65" s="154">
        <v>0</v>
      </c>
      <c r="DT65" s="154">
        <v>0</v>
      </c>
      <c r="DU65" s="154">
        <v>0</v>
      </c>
      <c r="DV65" s="154">
        <v>0</v>
      </c>
      <c r="DW65" s="154">
        <v>0</v>
      </c>
      <c r="DX65" s="154">
        <v>0</v>
      </c>
      <c r="DY65" s="154">
        <v>0</v>
      </c>
      <c r="DZ65" s="154">
        <v>0</v>
      </c>
      <c r="EA65" s="122"/>
      <c r="EB65" s="154">
        <v>0</v>
      </c>
      <c r="EC65" s="154">
        <v>0</v>
      </c>
      <c r="ED65" s="139"/>
      <c r="EE65" s="154">
        <v>0</v>
      </c>
      <c r="EF65" s="154">
        <v>0</v>
      </c>
      <c r="EG65" s="154">
        <v>0</v>
      </c>
      <c r="EH65" s="154">
        <v>0</v>
      </c>
      <c r="EI65" s="154">
        <v>0</v>
      </c>
      <c r="EJ65" s="154">
        <v>0</v>
      </c>
      <c r="EK65" s="154">
        <v>0</v>
      </c>
      <c r="EL65" s="154">
        <v>0</v>
      </c>
      <c r="EM65" s="154">
        <v>0</v>
      </c>
      <c r="EN65" s="154">
        <v>0</v>
      </c>
      <c r="EO65" s="154">
        <v>0</v>
      </c>
      <c r="EP65" s="154">
        <v>0</v>
      </c>
      <c r="EQ65" s="154">
        <v>0</v>
      </c>
      <c r="ER65" s="154">
        <v>0</v>
      </c>
      <c r="ES65" s="154">
        <v>0</v>
      </c>
      <c r="ET65" s="154">
        <v>0</v>
      </c>
      <c r="EU65" s="122"/>
      <c r="EV65" s="154">
        <v>0</v>
      </c>
      <c r="EW65" s="154">
        <v>0</v>
      </c>
      <c r="EX65" s="154">
        <v>0</v>
      </c>
      <c r="EY65" s="154">
        <v>0</v>
      </c>
      <c r="EZ65" s="154">
        <v>0</v>
      </c>
      <c r="FA65" s="154">
        <v>0</v>
      </c>
      <c r="FB65" s="154">
        <v>0</v>
      </c>
      <c r="FC65" s="154">
        <v>0</v>
      </c>
      <c r="FD65" s="154">
        <v>0</v>
      </c>
      <c r="FE65" s="154">
        <v>0</v>
      </c>
      <c r="FF65" s="154">
        <v>0</v>
      </c>
      <c r="FG65" s="154">
        <v>0</v>
      </c>
      <c r="FH65" s="154">
        <v>0</v>
      </c>
      <c r="FI65" s="154">
        <v>0</v>
      </c>
      <c r="FJ65" s="154">
        <v>0</v>
      </c>
      <c r="FK65" s="154">
        <v>0</v>
      </c>
      <c r="FL65" s="122"/>
      <c r="FM65" s="154">
        <v>0</v>
      </c>
      <c r="FN65" s="154">
        <v>0</v>
      </c>
      <c r="FO65" s="154">
        <v>0</v>
      </c>
      <c r="FP65" s="154">
        <v>0</v>
      </c>
      <c r="FQ65" s="154">
        <v>0</v>
      </c>
      <c r="FR65" s="154">
        <v>0</v>
      </c>
      <c r="FS65" s="154">
        <v>0</v>
      </c>
      <c r="FT65" s="154">
        <v>0</v>
      </c>
      <c r="FU65" s="154">
        <v>0</v>
      </c>
      <c r="FV65" s="154">
        <v>0</v>
      </c>
      <c r="FW65" s="154">
        <v>0</v>
      </c>
      <c r="FX65" s="154">
        <v>0</v>
      </c>
      <c r="FY65" s="154">
        <v>0</v>
      </c>
      <c r="FZ65" s="154">
        <v>0</v>
      </c>
      <c r="GA65" s="154">
        <v>0</v>
      </c>
      <c r="GB65" s="154">
        <v>0</v>
      </c>
      <c r="GC65" s="140"/>
      <c r="GD65" s="115"/>
      <c r="GE65" s="155"/>
      <c r="GF65" s="156"/>
      <c r="GG65" s="157"/>
      <c r="GH65" s="144"/>
      <c r="GI65" s="115"/>
      <c r="GJ65" s="155"/>
      <c r="GK65" s="156"/>
      <c r="GL65" s="157"/>
      <c r="GM65" s="145"/>
      <c r="GO65" s="146"/>
      <c r="GP65" s="146"/>
    </row>
    <row r="66" spans="1:198" ht="18" hidden="1" customHeight="1" outlineLevel="1" collapsed="1">
      <c r="A66" s="127"/>
      <c r="B66" s="277"/>
      <c r="C66" s="147" t="s">
        <v>220</v>
      </c>
      <c r="D66" s="96" t="s">
        <v>74</v>
      </c>
      <c r="E66" s="148"/>
      <c r="F66" s="123"/>
      <c r="G66" s="148"/>
      <c r="H66" s="123"/>
      <c r="I66" s="148"/>
      <c r="J66" s="123"/>
      <c r="K66" s="148"/>
      <c r="L66" s="115"/>
      <c r="M66" s="187"/>
      <c r="N66" s="150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89">
        <v>0</v>
      </c>
      <c r="U66" s="189">
        <v>0</v>
      </c>
      <c r="V66" s="189">
        <v>0</v>
      </c>
      <c r="W66" s="189">
        <v>0</v>
      </c>
      <c r="X66" s="189">
        <v>0</v>
      </c>
      <c r="Y66" s="189">
        <v>0</v>
      </c>
      <c r="Z66" s="189">
        <v>0</v>
      </c>
      <c r="AA66" s="158">
        <v>0</v>
      </c>
      <c r="AB66" s="158">
        <v>0</v>
      </c>
      <c r="AC66" s="158">
        <v>0</v>
      </c>
      <c r="AD66" s="158">
        <v>0</v>
      </c>
      <c r="AE66" s="158">
        <v>0</v>
      </c>
      <c r="AF66" s="158">
        <v>0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51">
        <v>0</v>
      </c>
      <c r="AM66" s="188">
        <v>0</v>
      </c>
      <c r="AN66" s="151">
        <v>0</v>
      </c>
      <c r="AO66" s="133"/>
      <c r="AP66" s="148">
        <v>0</v>
      </c>
      <c r="AQ66" s="148">
        <v>0</v>
      </c>
      <c r="AR66" s="150">
        <v>0</v>
      </c>
      <c r="AS66" s="150">
        <v>0</v>
      </c>
      <c r="AT66" s="150">
        <v>0</v>
      </c>
      <c r="AU66" s="150">
        <v>0</v>
      </c>
      <c r="AV66" s="150">
        <v>0</v>
      </c>
      <c r="AW66" s="150">
        <v>0</v>
      </c>
      <c r="AX66" s="150">
        <v>0</v>
      </c>
      <c r="AY66" s="150">
        <v>0</v>
      </c>
      <c r="AZ66" s="150">
        <v>0</v>
      </c>
      <c r="BA66" s="150">
        <v>0</v>
      </c>
      <c r="BB66" s="150">
        <v>0</v>
      </c>
      <c r="BC66" s="150">
        <v>0</v>
      </c>
      <c r="BD66" s="196">
        <v>0</v>
      </c>
      <c r="BE66" s="196">
        <v>0</v>
      </c>
      <c r="BF66" s="196">
        <v>0</v>
      </c>
      <c r="BG66" s="196">
        <v>0</v>
      </c>
      <c r="BH66" s="196">
        <v>0</v>
      </c>
      <c r="BI66" s="196">
        <v>0</v>
      </c>
      <c r="BJ66" s="196">
        <v>0</v>
      </c>
      <c r="BK66" s="196">
        <v>0</v>
      </c>
      <c r="BL66" s="196">
        <v>0</v>
      </c>
      <c r="BM66" s="196">
        <v>0</v>
      </c>
      <c r="BN66" s="196">
        <v>0</v>
      </c>
      <c r="BO66" s="197">
        <v>0</v>
      </c>
      <c r="BP66" s="197">
        <v>0</v>
      </c>
      <c r="BQ66" s="150">
        <v>0</v>
      </c>
      <c r="BR66" s="150">
        <v>0</v>
      </c>
      <c r="BS66" s="135"/>
      <c r="BT66" s="148">
        <v>0</v>
      </c>
      <c r="BU66" s="148">
        <v>0</v>
      </c>
      <c r="BV66" s="150">
        <v>0</v>
      </c>
      <c r="BW66" s="150">
        <v>0</v>
      </c>
      <c r="BX66" s="150">
        <v>0</v>
      </c>
      <c r="BY66" s="150">
        <v>0</v>
      </c>
      <c r="BZ66" s="150">
        <v>0</v>
      </c>
      <c r="CA66" s="150">
        <v>0</v>
      </c>
      <c r="CB66" s="150">
        <v>0</v>
      </c>
      <c r="CC66" s="150">
        <v>0</v>
      </c>
      <c r="CD66" s="150">
        <v>0</v>
      </c>
      <c r="CE66" s="150">
        <v>0</v>
      </c>
      <c r="CF66" s="150">
        <v>0</v>
      </c>
      <c r="CG66" s="150">
        <v>0</v>
      </c>
      <c r="CH66" s="196">
        <v>0</v>
      </c>
      <c r="CI66" s="196">
        <v>0</v>
      </c>
      <c r="CJ66" s="196">
        <v>0</v>
      </c>
      <c r="CK66" s="196">
        <v>0</v>
      </c>
      <c r="CL66" s="196">
        <v>0</v>
      </c>
      <c r="CM66" s="196">
        <v>0</v>
      </c>
      <c r="CN66" s="196">
        <v>0</v>
      </c>
      <c r="CO66" s="196">
        <v>0</v>
      </c>
      <c r="CP66" s="196">
        <v>0</v>
      </c>
      <c r="CQ66" s="196">
        <v>0</v>
      </c>
      <c r="CR66" s="196">
        <v>0</v>
      </c>
      <c r="CS66" s="197">
        <v>0</v>
      </c>
      <c r="CT66" s="197">
        <v>0</v>
      </c>
      <c r="CU66" s="150">
        <v>0</v>
      </c>
      <c r="CV66" s="150">
        <v>0</v>
      </c>
      <c r="CW66" s="137"/>
      <c r="CX66" s="154">
        <v>0</v>
      </c>
      <c r="CY66" s="154">
        <v>0</v>
      </c>
      <c r="CZ66" s="154">
        <v>0</v>
      </c>
      <c r="DA66" s="154">
        <v>0</v>
      </c>
      <c r="DB66" s="154">
        <v>0</v>
      </c>
      <c r="DC66" s="154">
        <v>0</v>
      </c>
      <c r="DD66" s="154">
        <v>0</v>
      </c>
      <c r="DE66" s="154">
        <v>0</v>
      </c>
      <c r="DF66" s="154">
        <v>0</v>
      </c>
      <c r="DG66" s="154">
        <v>0</v>
      </c>
      <c r="DH66" s="154">
        <v>0</v>
      </c>
      <c r="DI66" s="154">
        <v>0</v>
      </c>
      <c r="DJ66" s="154">
        <v>0</v>
      </c>
      <c r="DK66" s="154">
        <v>0</v>
      </c>
      <c r="DL66" s="122"/>
      <c r="DM66" s="154">
        <v>0</v>
      </c>
      <c r="DN66" s="154">
        <v>0</v>
      </c>
      <c r="DO66" s="154">
        <v>0</v>
      </c>
      <c r="DP66" s="154">
        <v>0</v>
      </c>
      <c r="DQ66" s="154">
        <v>0</v>
      </c>
      <c r="DR66" s="154">
        <v>0</v>
      </c>
      <c r="DS66" s="154">
        <v>0</v>
      </c>
      <c r="DT66" s="154">
        <v>0</v>
      </c>
      <c r="DU66" s="154">
        <v>0</v>
      </c>
      <c r="DV66" s="154">
        <v>0</v>
      </c>
      <c r="DW66" s="154">
        <v>0</v>
      </c>
      <c r="DX66" s="154">
        <v>0</v>
      </c>
      <c r="DY66" s="154">
        <v>0</v>
      </c>
      <c r="DZ66" s="154">
        <v>0</v>
      </c>
      <c r="EA66" s="122"/>
      <c r="EB66" s="154">
        <v>0</v>
      </c>
      <c r="EC66" s="154">
        <v>0</v>
      </c>
      <c r="ED66" s="139"/>
      <c r="EE66" s="154">
        <v>0</v>
      </c>
      <c r="EF66" s="154">
        <v>0</v>
      </c>
      <c r="EG66" s="154">
        <v>0</v>
      </c>
      <c r="EH66" s="154">
        <v>0</v>
      </c>
      <c r="EI66" s="154">
        <v>0</v>
      </c>
      <c r="EJ66" s="154">
        <v>0</v>
      </c>
      <c r="EK66" s="154">
        <v>0</v>
      </c>
      <c r="EL66" s="154">
        <v>0</v>
      </c>
      <c r="EM66" s="154">
        <v>0</v>
      </c>
      <c r="EN66" s="154">
        <v>0</v>
      </c>
      <c r="EO66" s="154">
        <v>0</v>
      </c>
      <c r="EP66" s="154">
        <v>0</v>
      </c>
      <c r="EQ66" s="154">
        <v>0</v>
      </c>
      <c r="ER66" s="154">
        <v>0</v>
      </c>
      <c r="ES66" s="154">
        <v>0</v>
      </c>
      <c r="ET66" s="154">
        <v>0</v>
      </c>
      <c r="EU66" s="122"/>
      <c r="EV66" s="154">
        <v>0</v>
      </c>
      <c r="EW66" s="154">
        <v>0</v>
      </c>
      <c r="EX66" s="154">
        <v>0</v>
      </c>
      <c r="EY66" s="154">
        <v>0</v>
      </c>
      <c r="EZ66" s="154">
        <v>0</v>
      </c>
      <c r="FA66" s="154">
        <v>0</v>
      </c>
      <c r="FB66" s="154">
        <v>0</v>
      </c>
      <c r="FC66" s="154">
        <v>0</v>
      </c>
      <c r="FD66" s="154">
        <v>0</v>
      </c>
      <c r="FE66" s="154">
        <v>0</v>
      </c>
      <c r="FF66" s="154">
        <v>0</v>
      </c>
      <c r="FG66" s="154">
        <v>0</v>
      </c>
      <c r="FH66" s="154">
        <v>0</v>
      </c>
      <c r="FI66" s="154">
        <v>0</v>
      </c>
      <c r="FJ66" s="154">
        <v>0</v>
      </c>
      <c r="FK66" s="154">
        <v>0</v>
      </c>
      <c r="FL66" s="122"/>
      <c r="FM66" s="154">
        <v>0</v>
      </c>
      <c r="FN66" s="154">
        <v>0</v>
      </c>
      <c r="FO66" s="154">
        <v>0</v>
      </c>
      <c r="FP66" s="154">
        <v>0</v>
      </c>
      <c r="FQ66" s="154">
        <v>0</v>
      </c>
      <c r="FR66" s="154">
        <v>0</v>
      </c>
      <c r="FS66" s="154">
        <v>0</v>
      </c>
      <c r="FT66" s="154">
        <v>0</v>
      </c>
      <c r="FU66" s="154">
        <v>0</v>
      </c>
      <c r="FV66" s="154">
        <v>0</v>
      </c>
      <c r="FW66" s="154">
        <v>0</v>
      </c>
      <c r="FX66" s="154">
        <v>0</v>
      </c>
      <c r="FY66" s="154">
        <v>0</v>
      </c>
      <c r="FZ66" s="154">
        <v>0</v>
      </c>
      <c r="GA66" s="154">
        <v>0</v>
      </c>
      <c r="GB66" s="154">
        <v>0</v>
      </c>
      <c r="GC66" s="140"/>
      <c r="GD66" s="115"/>
      <c r="GE66" s="155"/>
      <c r="GF66" s="156"/>
      <c r="GG66" s="157"/>
      <c r="GH66" s="144"/>
      <c r="GI66" s="115"/>
      <c r="GJ66" s="155"/>
      <c r="GK66" s="156"/>
      <c r="GL66" s="157"/>
      <c r="GM66" s="145"/>
      <c r="GO66" s="146"/>
      <c r="GP66" s="146"/>
    </row>
    <row r="67" spans="1:198" ht="18" hidden="1" customHeight="1" outlineLevel="1" collapsed="1">
      <c r="A67" s="127"/>
      <c r="B67" s="277"/>
      <c r="C67" s="147" t="s">
        <v>221</v>
      </c>
      <c r="D67" s="96" t="s">
        <v>74</v>
      </c>
      <c r="E67" s="148"/>
      <c r="F67" s="123"/>
      <c r="G67" s="148"/>
      <c r="H67" s="123"/>
      <c r="I67" s="148"/>
      <c r="J67" s="123"/>
      <c r="K67" s="148"/>
      <c r="L67" s="115"/>
      <c r="M67" s="187"/>
      <c r="N67" s="150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89">
        <v>0</v>
      </c>
      <c r="U67" s="189">
        <v>0</v>
      </c>
      <c r="V67" s="189">
        <v>0</v>
      </c>
      <c r="W67" s="189">
        <v>0</v>
      </c>
      <c r="X67" s="189">
        <v>0</v>
      </c>
      <c r="Y67" s="189">
        <v>0</v>
      </c>
      <c r="Z67" s="189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51">
        <v>0</v>
      </c>
      <c r="AM67" s="188">
        <v>0</v>
      </c>
      <c r="AN67" s="151">
        <v>0</v>
      </c>
      <c r="AO67" s="133"/>
      <c r="AP67" s="148">
        <v>0</v>
      </c>
      <c r="AQ67" s="148">
        <v>0</v>
      </c>
      <c r="AR67" s="150">
        <v>0</v>
      </c>
      <c r="AS67" s="150">
        <v>0</v>
      </c>
      <c r="AT67" s="150">
        <v>0</v>
      </c>
      <c r="AU67" s="150">
        <v>0</v>
      </c>
      <c r="AV67" s="150">
        <v>0</v>
      </c>
      <c r="AW67" s="150">
        <v>0</v>
      </c>
      <c r="AX67" s="150">
        <v>0</v>
      </c>
      <c r="AY67" s="150">
        <v>0</v>
      </c>
      <c r="AZ67" s="150">
        <v>0</v>
      </c>
      <c r="BA67" s="150">
        <v>0</v>
      </c>
      <c r="BB67" s="150">
        <v>0</v>
      </c>
      <c r="BC67" s="150">
        <v>0</v>
      </c>
      <c r="BD67" s="196">
        <v>0</v>
      </c>
      <c r="BE67" s="196">
        <v>0</v>
      </c>
      <c r="BF67" s="196">
        <v>0</v>
      </c>
      <c r="BG67" s="196">
        <v>0</v>
      </c>
      <c r="BH67" s="196">
        <v>0</v>
      </c>
      <c r="BI67" s="196">
        <v>0</v>
      </c>
      <c r="BJ67" s="196">
        <v>0</v>
      </c>
      <c r="BK67" s="196">
        <v>0</v>
      </c>
      <c r="BL67" s="196">
        <v>0</v>
      </c>
      <c r="BM67" s="196">
        <v>0</v>
      </c>
      <c r="BN67" s="196">
        <v>0</v>
      </c>
      <c r="BO67" s="197">
        <v>0</v>
      </c>
      <c r="BP67" s="197">
        <v>0</v>
      </c>
      <c r="BQ67" s="150">
        <v>0</v>
      </c>
      <c r="BR67" s="150">
        <v>0</v>
      </c>
      <c r="BS67" s="135"/>
      <c r="BT67" s="148">
        <v>0</v>
      </c>
      <c r="BU67" s="148">
        <v>0</v>
      </c>
      <c r="BV67" s="150">
        <v>0</v>
      </c>
      <c r="BW67" s="150">
        <v>0</v>
      </c>
      <c r="BX67" s="150">
        <v>0</v>
      </c>
      <c r="BY67" s="150">
        <v>0</v>
      </c>
      <c r="BZ67" s="150">
        <v>0</v>
      </c>
      <c r="CA67" s="150">
        <v>0</v>
      </c>
      <c r="CB67" s="150">
        <v>0</v>
      </c>
      <c r="CC67" s="150">
        <v>0</v>
      </c>
      <c r="CD67" s="150">
        <v>0</v>
      </c>
      <c r="CE67" s="150">
        <v>0</v>
      </c>
      <c r="CF67" s="150">
        <v>0</v>
      </c>
      <c r="CG67" s="150">
        <v>0</v>
      </c>
      <c r="CH67" s="196">
        <v>0</v>
      </c>
      <c r="CI67" s="196">
        <v>0</v>
      </c>
      <c r="CJ67" s="196">
        <v>0</v>
      </c>
      <c r="CK67" s="196">
        <v>0</v>
      </c>
      <c r="CL67" s="196">
        <v>0</v>
      </c>
      <c r="CM67" s="196">
        <v>0</v>
      </c>
      <c r="CN67" s="196">
        <v>0</v>
      </c>
      <c r="CO67" s="196">
        <v>0</v>
      </c>
      <c r="CP67" s="196">
        <v>0</v>
      </c>
      <c r="CQ67" s="196">
        <v>0</v>
      </c>
      <c r="CR67" s="196">
        <v>0</v>
      </c>
      <c r="CS67" s="197">
        <v>0</v>
      </c>
      <c r="CT67" s="197">
        <v>0</v>
      </c>
      <c r="CU67" s="150">
        <v>0</v>
      </c>
      <c r="CV67" s="150">
        <v>0</v>
      </c>
      <c r="CW67" s="137"/>
      <c r="CX67" s="154">
        <v>0</v>
      </c>
      <c r="CY67" s="154">
        <v>0</v>
      </c>
      <c r="CZ67" s="154">
        <v>0</v>
      </c>
      <c r="DA67" s="154">
        <v>0</v>
      </c>
      <c r="DB67" s="154">
        <v>0</v>
      </c>
      <c r="DC67" s="154">
        <v>0</v>
      </c>
      <c r="DD67" s="154">
        <v>0</v>
      </c>
      <c r="DE67" s="154">
        <v>0</v>
      </c>
      <c r="DF67" s="154">
        <v>0</v>
      </c>
      <c r="DG67" s="154">
        <v>0</v>
      </c>
      <c r="DH67" s="154">
        <v>0</v>
      </c>
      <c r="DI67" s="154">
        <v>0</v>
      </c>
      <c r="DJ67" s="154">
        <v>0</v>
      </c>
      <c r="DK67" s="154">
        <v>0</v>
      </c>
      <c r="DL67" s="122"/>
      <c r="DM67" s="154">
        <v>0</v>
      </c>
      <c r="DN67" s="154">
        <v>0</v>
      </c>
      <c r="DO67" s="154">
        <v>0</v>
      </c>
      <c r="DP67" s="154">
        <v>0</v>
      </c>
      <c r="DQ67" s="154">
        <v>0</v>
      </c>
      <c r="DR67" s="154">
        <v>0</v>
      </c>
      <c r="DS67" s="154">
        <v>0</v>
      </c>
      <c r="DT67" s="154">
        <v>0</v>
      </c>
      <c r="DU67" s="154">
        <v>0</v>
      </c>
      <c r="DV67" s="154">
        <v>0</v>
      </c>
      <c r="DW67" s="154">
        <v>0</v>
      </c>
      <c r="DX67" s="154">
        <v>0</v>
      </c>
      <c r="DY67" s="154">
        <v>0</v>
      </c>
      <c r="DZ67" s="154">
        <v>0</v>
      </c>
      <c r="EA67" s="122"/>
      <c r="EB67" s="154">
        <v>0</v>
      </c>
      <c r="EC67" s="154">
        <v>0</v>
      </c>
      <c r="ED67" s="139"/>
      <c r="EE67" s="154">
        <v>0</v>
      </c>
      <c r="EF67" s="154">
        <v>0</v>
      </c>
      <c r="EG67" s="154">
        <v>0</v>
      </c>
      <c r="EH67" s="154">
        <v>0</v>
      </c>
      <c r="EI67" s="154">
        <v>0</v>
      </c>
      <c r="EJ67" s="154">
        <v>0</v>
      </c>
      <c r="EK67" s="154">
        <v>0</v>
      </c>
      <c r="EL67" s="154">
        <v>0</v>
      </c>
      <c r="EM67" s="154">
        <v>0</v>
      </c>
      <c r="EN67" s="154">
        <v>0</v>
      </c>
      <c r="EO67" s="154">
        <v>0</v>
      </c>
      <c r="EP67" s="154">
        <v>0</v>
      </c>
      <c r="EQ67" s="154">
        <v>0</v>
      </c>
      <c r="ER67" s="154">
        <v>0</v>
      </c>
      <c r="ES67" s="154">
        <v>0</v>
      </c>
      <c r="ET67" s="154">
        <v>0</v>
      </c>
      <c r="EU67" s="122"/>
      <c r="EV67" s="154">
        <v>0</v>
      </c>
      <c r="EW67" s="154">
        <v>0</v>
      </c>
      <c r="EX67" s="154">
        <v>0</v>
      </c>
      <c r="EY67" s="154">
        <v>0</v>
      </c>
      <c r="EZ67" s="154">
        <v>0</v>
      </c>
      <c r="FA67" s="154">
        <v>0</v>
      </c>
      <c r="FB67" s="154">
        <v>0</v>
      </c>
      <c r="FC67" s="154">
        <v>0</v>
      </c>
      <c r="FD67" s="154">
        <v>0</v>
      </c>
      <c r="FE67" s="154">
        <v>0</v>
      </c>
      <c r="FF67" s="154">
        <v>0</v>
      </c>
      <c r="FG67" s="154">
        <v>0</v>
      </c>
      <c r="FH67" s="154">
        <v>0</v>
      </c>
      <c r="FI67" s="154">
        <v>0</v>
      </c>
      <c r="FJ67" s="154">
        <v>0</v>
      </c>
      <c r="FK67" s="154">
        <v>0</v>
      </c>
      <c r="FL67" s="122"/>
      <c r="FM67" s="154">
        <v>0</v>
      </c>
      <c r="FN67" s="154">
        <v>0</v>
      </c>
      <c r="FO67" s="154">
        <v>0</v>
      </c>
      <c r="FP67" s="154">
        <v>0</v>
      </c>
      <c r="FQ67" s="154">
        <v>0</v>
      </c>
      <c r="FR67" s="154">
        <v>0</v>
      </c>
      <c r="FS67" s="154">
        <v>0</v>
      </c>
      <c r="FT67" s="154">
        <v>0</v>
      </c>
      <c r="FU67" s="154">
        <v>0</v>
      </c>
      <c r="FV67" s="154">
        <v>0</v>
      </c>
      <c r="FW67" s="154">
        <v>0</v>
      </c>
      <c r="FX67" s="154">
        <v>0</v>
      </c>
      <c r="FY67" s="154">
        <v>0</v>
      </c>
      <c r="FZ67" s="154">
        <v>0</v>
      </c>
      <c r="GA67" s="154">
        <v>0</v>
      </c>
      <c r="GB67" s="154">
        <v>0</v>
      </c>
      <c r="GC67" s="140"/>
      <c r="GD67" s="115"/>
      <c r="GE67" s="155"/>
      <c r="GF67" s="156"/>
      <c r="GG67" s="157"/>
      <c r="GH67" s="144"/>
      <c r="GI67" s="115"/>
      <c r="GJ67" s="155"/>
      <c r="GK67" s="156"/>
      <c r="GL67" s="157"/>
      <c r="GM67" s="145"/>
      <c r="GO67" s="146"/>
      <c r="GP67" s="146"/>
    </row>
    <row r="68" spans="1:198" ht="18" hidden="1" customHeight="1" outlineLevel="1" collapsed="1">
      <c r="A68" s="127"/>
      <c r="B68" s="277"/>
      <c r="C68" s="147" t="s">
        <v>222</v>
      </c>
      <c r="D68" s="96" t="s">
        <v>74</v>
      </c>
      <c r="E68" s="148"/>
      <c r="F68" s="123"/>
      <c r="G68" s="148"/>
      <c r="H68" s="123"/>
      <c r="I68" s="148"/>
      <c r="J68" s="123"/>
      <c r="K68" s="148"/>
      <c r="L68" s="115"/>
      <c r="M68" s="187"/>
      <c r="N68" s="150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89">
        <v>0</v>
      </c>
      <c r="U68" s="189">
        <v>0</v>
      </c>
      <c r="V68" s="189">
        <v>0</v>
      </c>
      <c r="W68" s="189">
        <v>0</v>
      </c>
      <c r="X68" s="189">
        <v>0</v>
      </c>
      <c r="Y68" s="189">
        <v>0</v>
      </c>
      <c r="Z68" s="189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51">
        <v>0</v>
      </c>
      <c r="AM68" s="188">
        <v>0</v>
      </c>
      <c r="AN68" s="151">
        <v>0</v>
      </c>
      <c r="AO68" s="133"/>
      <c r="AP68" s="148">
        <v>0</v>
      </c>
      <c r="AQ68" s="148">
        <v>0</v>
      </c>
      <c r="AR68" s="150">
        <v>0</v>
      </c>
      <c r="AS68" s="150">
        <v>0</v>
      </c>
      <c r="AT68" s="150">
        <v>0</v>
      </c>
      <c r="AU68" s="150">
        <v>0</v>
      </c>
      <c r="AV68" s="150">
        <v>0</v>
      </c>
      <c r="AW68" s="150">
        <v>0</v>
      </c>
      <c r="AX68" s="150">
        <v>0</v>
      </c>
      <c r="AY68" s="150">
        <v>0</v>
      </c>
      <c r="AZ68" s="150">
        <v>0</v>
      </c>
      <c r="BA68" s="150">
        <v>0</v>
      </c>
      <c r="BB68" s="150">
        <v>0</v>
      </c>
      <c r="BC68" s="150">
        <v>0</v>
      </c>
      <c r="BD68" s="196">
        <v>0</v>
      </c>
      <c r="BE68" s="196">
        <v>0</v>
      </c>
      <c r="BF68" s="196">
        <v>0</v>
      </c>
      <c r="BG68" s="196">
        <v>0</v>
      </c>
      <c r="BH68" s="196">
        <v>0</v>
      </c>
      <c r="BI68" s="196">
        <v>0</v>
      </c>
      <c r="BJ68" s="196">
        <v>0</v>
      </c>
      <c r="BK68" s="196">
        <v>0</v>
      </c>
      <c r="BL68" s="196">
        <v>0</v>
      </c>
      <c r="BM68" s="196">
        <v>0</v>
      </c>
      <c r="BN68" s="196">
        <v>0</v>
      </c>
      <c r="BO68" s="197">
        <v>0</v>
      </c>
      <c r="BP68" s="197">
        <v>0</v>
      </c>
      <c r="BQ68" s="150">
        <v>0</v>
      </c>
      <c r="BR68" s="150">
        <v>0</v>
      </c>
      <c r="BS68" s="135"/>
      <c r="BT68" s="148">
        <v>0</v>
      </c>
      <c r="BU68" s="148">
        <v>0</v>
      </c>
      <c r="BV68" s="150">
        <v>0</v>
      </c>
      <c r="BW68" s="150">
        <v>0</v>
      </c>
      <c r="BX68" s="150">
        <v>0</v>
      </c>
      <c r="BY68" s="150">
        <v>0</v>
      </c>
      <c r="BZ68" s="150">
        <v>0</v>
      </c>
      <c r="CA68" s="150">
        <v>0</v>
      </c>
      <c r="CB68" s="150">
        <v>0</v>
      </c>
      <c r="CC68" s="150">
        <v>0</v>
      </c>
      <c r="CD68" s="150">
        <v>0</v>
      </c>
      <c r="CE68" s="150">
        <v>0</v>
      </c>
      <c r="CF68" s="150">
        <v>0</v>
      </c>
      <c r="CG68" s="150">
        <v>0</v>
      </c>
      <c r="CH68" s="196">
        <v>0</v>
      </c>
      <c r="CI68" s="196">
        <v>0</v>
      </c>
      <c r="CJ68" s="196">
        <v>0</v>
      </c>
      <c r="CK68" s="196">
        <v>0</v>
      </c>
      <c r="CL68" s="196">
        <v>0</v>
      </c>
      <c r="CM68" s="196">
        <v>0</v>
      </c>
      <c r="CN68" s="196">
        <v>0</v>
      </c>
      <c r="CO68" s="196">
        <v>0</v>
      </c>
      <c r="CP68" s="196">
        <v>0</v>
      </c>
      <c r="CQ68" s="196">
        <v>0</v>
      </c>
      <c r="CR68" s="196">
        <v>0</v>
      </c>
      <c r="CS68" s="197">
        <v>0</v>
      </c>
      <c r="CT68" s="197">
        <v>0</v>
      </c>
      <c r="CU68" s="150">
        <v>0</v>
      </c>
      <c r="CV68" s="150">
        <v>0</v>
      </c>
      <c r="CW68" s="137"/>
      <c r="CX68" s="154">
        <v>0</v>
      </c>
      <c r="CY68" s="154">
        <v>0</v>
      </c>
      <c r="CZ68" s="154">
        <v>0</v>
      </c>
      <c r="DA68" s="154">
        <v>0</v>
      </c>
      <c r="DB68" s="154">
        <v>0</v>
      </c>
      <c r="DC68" s="154">
        <v>0</v>
      </c>
      <c r="DD68" s="154">
        <v>0</v>
      </c>
      <c r="DE68" s="154">
        <v>0</v>
      </c>
      <c r="DF68" s="154">
        <v>0</v>
      </c>
      <c r="DG68" s="154">
        <v>0</v>
      </c>
      <c r="DH68" s="154">
        <v>0</v>
      </c>
      <c r="DI68" s="154">
        <v>0</v>
      </c>
      <c r="DJ68" s="154">
        <v>0</v>
      </c>
      <c r="DK68" s="154">
        <v>0</v>
      </c>
      <c r="DL68" s="122"/>
      <c r="DM68" s="154">
        <v>0</v>
      </c>
      <c r="DN68" s="154">
        <v>0</v>
      </c>
      <c r="DO68" s="154">
        <v>0</v>
      </c>
      <c r="DP68" s="154">
        <v>0</v>
      </c>
      <c r="DQ68" s="154">
        <v>0</v>
      </c>
      <c r="DR68" s="154">
        <v>0</v>
      </c>
      <c r="DS68" s="154">
        <v>0</v>
      </c>
      <c r="DT68" s="154">
        <v>0</v>
      </c>
      <c r="DU68" s="154">
        <v>0</v>
      </c>
      <c r="DV68" s="154">
        <v>0</v>
      </c>
      <c r="DW68" s="154">
        <v>0</v>
      </c>
      <c r="DX68" s="154">
        <v>0</v>
      </c>
      <c r="DY68" s="154">
        <v>0</v>
      </c>
      <c r="DZ68" s="154">
        <v>0</v>
      </c>
      <c r="EA68" s="122"/>
      <c r="EB68" s="154">
        <v>0</v>
      </c>
      <c r="EC68" s="154">
        <v>0</v>
      </c>
      <c r="ED68" s="139"/>
      <c r="EE68" s="154">
        <v>0</v>
      </c>
      <c r="EF68" s="154">
        <v>0</v>
      </c>
      <c r="EG68" s="154">
        <v>0</v>
      </c>
      <c r="EH68" s="154">
        <v>0</v>
      </c>
      <c r="EI68" s="154">
        <v>0</v>
      </c>
      <c r="EJ68" s="154">
        <v>0</v>
      </c>
      <c r="EK68" s="154">
        <v>0</v>
      </c>
      <c r="EL68" s="154">
        <v>0</v>
      </c>
      <c r="EM68" s="154">
        <v>0</v>
      </c>
      <c r="EN68" s="154">
        <v>0</v>
      </c>
      <c r="EO68" s="154">
        <v>0</v>
      </c>
      <c r="EP68" s="154">
        <v>0</v>
      </c>
      <c r="EQ68" s="154">
        <v>0</v>
      </c>
      <c r="ER68" s="154">
        <v>0</v>
      </c>
      <c r="ES68" s="154">
        <v>0</v>
      </c>
      <c r="ET68" s="154">
        <v>0</v>
      </c>
      <c r="EU68" s="122"/>
      <c r="EV68" s="154">
        <v>0</v>
      </c>
      <c r="EW68" s="154">
        <v>0</v>
      </c>
      <c r="EX68" s="154">
        <v>0</v>
      </c>
      <c r="EY68" s="154">
        <v>0</v>
      </c>
      <c r="EZ68" s="154">
        <v>0</v>
      </c>
      <c r="FA68" s="154">
        <v>0</v>
      </c>
      <c r="FB68" s="154">
        <v>0</v>
      </c>
      <c r="FC68" s="154">
        <v>0</v>
      </c>
      <c r="FD68" s="154">
        <v>0</v>
      </c>
      <c r="FE68" s="154">
        <v>0</v>
      </c>
      <c r="FF68" s="154">
        <v>0</v>
      </c>
      <c r="FG68" s="154">
        <v>0</v>
      </c>
      <c r="FH68" s="154">
        <v>0</v>
      </c>
      <c r="FI68" s="154">
        <v>0</v>
      </c>
      <c r="FJ68" s="154">
        <v>0</v>
      </c>
      <c r="FK68" s="154">
        <v>0</v>
      </c>
      <c r="FL68" s="122"/>
      <c r="FM68" s="154">
        <v>0</v>
      </c>
      <c r="FN68" s="154">
        <v>0</v>
      </c>
      <c r="FO68" s="154">
        <v>0</v>
      </c>
      <c r="FP68" s="154">
        <v>0</v>
      </c>
      <c r="FQ68" s="154">
        <v>0</v>
      </c>
      <c r="FR68" s="154">
        <v>0</v>
      </c>
      <c r="FS68" s="154">
        <v>0</v>
      </c>
      <c r="FT68" s="154">
        <v>0</v>
      </c>
      <c r="FU68" s="154">
        <v>0</v>
      </c>
      <c r="FV68" s="154">
        <v>0</v>
      </c>
      <c r="FW68" s="154">
        <v>0</v>
      </c>
      <c r="FX68" s="154">
        <v>0</v>
      </c>
      <c r="FY68" s="154">
        <v>0</v>
      </c>
      <c r="FZ68" s="154">
        <v>0</v>
      </c>
      <c r="GA68" s="154">
        <v>0</v>
      </c>
      <c r="GB68" s="154">
        <v>0</v>
      </c>
      <c r="GC68" s="140"/>
      <c r="GD68" s="115"/>
      <c r="GE68" s="155"/>
      <c r="GF68" s="156"/>
      <c r="GG68" s="157"/>
      <c r="GH68" s="144"/>
      <c r="GI68" s="115"/>
      <c r="GJ68" s="155"/>
      <c r="GK68" s="156"/>
      <c r="GL68" s="157"/>
      <c r="GM68" s="145"/>
      <c r="GO68" s="146"/>
      <c r="GP68" s="146"/>
    </row>
    <row r="69" spans="1:198" ht="18" hidden="1" customHeight="1" outlineLevel="1" collapsed="1" thickBot="1">
      <c r="A69" s="127"/>
      <c r="B69" s="277"/>
      <c r="C69" s="147" t="s">
        <v>223</v>
      </c>
      <c r="D69" s="96" t="s">
        <v>74</v>
      </c>
      <c r="E69" s="148"/>
      <c r="F69" s="123"/>
      <c r="G69" s="148"/>
      <c r="H69" s="123"/>
      <c r="I69" s="148"/>
      <c r="J69" s="123"/>
      <c r="K69" s="148"/>
      <c r="L69" s="115"/>
      <c r="M69" s="193"/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89">
        <v>0</v>
      </c>
      <c r="U69" s="189">
        <v>0</v>
      </c>
      <c r="V69" s="189">
        <v>0</v>
      </c>
      <c r="W69" s="189">
        <v>0</v>
      </c>
      <c r="X69" s="189">
        <v>0</v>
      </c>
      <c r="Y69" s="189">
        <v>0</v>
      </c>
      <c r="Z69" s="189">
        <v>0</v>
      </c>
      <c r="AA69" s="158">
        <v>0</v>
      </c>
      <c r="AB69" s="158">
        <v>0</v>
      </c>
      <c r="AC69" s="158">
        <v>0</v>
      </c>
      <c r="AD69" s="158">
        <v>0</v>
      </c>
      <c r="AE69" s="158">
        <v>0</v>
      </c>
      <c r="AF69" s="158">
        <v>0</v>
      </c>
      <c r="AG69" s="158">
        <v>0</v>
      </c>
      <c r="AH69" s="158">
        <v>0</v>
      </c>
      <c r="AI69" s="158">
        <v>0</v>
      </c>
      <c r="AJ69" s="158">
        <v>0</v>
      </c>
      <c r="AK69" s="158">
        <v>0</v>
      </c>
      <c r="AL69" s="151">
        <v>0</v>
      </c>
      <c r="AM69" s="188">
        <v>0</v>
      </c>
      <c r="AN69" s="151">
        <v>0</v>
      </c>
      <c r="AO69" s="133"/>
      <c r="AP69" s="148">
        <v>0</v>
      </c>
      <c r="AQ69" s="148">
        <v>0</v>
      </c>
      <c r="AR69" s="150">
        <v>0</v>
      </c>
      <c r="AS69" s="150">
        <v>0</v>
      </c>
      <c r="AT69" s="150">
        <v>0</v>
      </c>
      <c r="AU69" s="150">
        <v>0</v>
      </c>
      <c r="AV69" s="150">
        <v>0</v>
      </c>
      <c r="AW69" s="150">
        <v>0</v>
      </c>
      <c r="AX69" s="150">
        <v>0</v>
      </c>
      <c r="AY69" s="150">
        <v>0</v>
      </c>
      <c r="AZ69" s="150">
        <v>0</v>
      </c>
      <c r="BA69" s="150">
        <v>0</v>
      </c>
      <c r="BB69" s="150">
        <v>0</v>
      </c>
      <c r="BC69" s="150">
        <v>0</v>
      </c>
      <c r="BD69" s="196">
        <v>0</v>
      </c>
      <c r="BE69" s="196">
        <v>0</v>
      </c>
      <c r="BF69" s="196">
        <v>0</v>
      </c>
      <c r="BG69" s="196">
        <v>0</v>
      </c>
      <c r="BH69" s="196">
        <v>0</v>
      </c>
      <c r="BI69" s="196">
        <v>0</v>
      </c>
      <c r="BJ69" s="196">
        <v>0</v>
      </c>
      <c r="BK69" s="196">
        <v>0</v>
      </c>
      <c r="BL69" s="196">
        <v>0</v>
      </c>
      <c r="BM69" s="196">
        <v>0</v>
      </c>
      <c r="BN69" s="196">
        <v>0</v>
      </c>
      <c r="BO69" s="197">
        <v>0</v>
      </c>
      <c r="BP69" s="197">
        <v>0</v>
      </c>
      <c r="BQ69" s="150">
        <v>0</v>
      </c>
      <c r="BR69" s="150">
        <v>0</v>
      </c>
      <c r="BS69" s="135"/>
      <c r="BT69" s="148">
        <v>0</v>
      </c>
      <c r="BU69" s="148">
        <v>0</v>
      </c>
      <c r="BV69" s="150">
        <v>0</v>
      </c>
      <c r="BW69" s="150">
        <v>0</v>
      </c>
      <c r="BX69" s="150">
        <v>0</v>
      </c>
      <c r="BY69" s="150">
        <v>0</v>
      </c>
      <c r="BZ69" s="150">
        <v>0</v>
      </c>
      <c r="CA69" s="150">
        <v>0</v>
      </c>
      <c r="CB69" s="150">
        <v>0</v>
      </c>
      <c r="CC69" s="150">
        <v>0</v>
      </c>
      <c r="CD69" s="150">
        <v>0</v>
      </c>
      <c r="CE69" s="150">
        <v>0</v>
      </c>
      <c r="CF69" s="150">
        <v>0</v>
      </c>
      <c r="CG69" s="150">
        <v>0</v>
      </c>
      <c r="CH69" s="196">
        <v>0</v>
      </c>
      <c r="CI69" s="196">
        <v>0</v>
      </c>
      <c r="CJ69" s="196">
        <v>0</v>
      </c>
      <c r="CK69" s="196">
        <v>0</v>
      </c>
      <c r="CL69" s="196">
        <v>0</v>
      </c>
      <c r="CM69" s="196">
        <v>0</v>
      </c>
      <c r="CN69" s="196">
        <v>0</v>
      </c>
      <c r="CO69" s="196">
        <v>0</v>
      </c>
      <c r="CP69" s="196">
        <v>0</v>
      </c>
      <c r="CQ69" s="196">
        <v>0</v>
      </c>
      <c r="CR69" s="196">
        <v>0</v>
      </c>
      <c r="CS69" s="197">
        <v>0</v>
      </c>
      <c r="CT69" s="197">
        <v>0</v>
      </c>
      <c r="CU69" s="150">
        <v>0</v>
      </c>
      <c r="CV69" s="150">
        <v>0</v>
      </c>
      <c r="CW69" s="137"/>
      <c r="CX69" s="154">
        <v>0</v>
      </c>
      <c r="CY69" s="154">
        <v>0</v>
      </c>
      <c r="CZ69" s="154">
        <v>0</v>
      </c>
      <c r="DA69" s="154">
        <v>0</v>
      </c>
      <c r="DB69" s="154">
        <v>0</v>
      </c>
      <c r="DC69" s="154">
        <v>0</v>
      </c>
      <c r="DD69" s="154">
        <v>0</v>
      </c>
      <c r="DE69" s="154">
        <v>0</v>
      </c>
      <c r="DF69" s="154">
        <v>0</v>
      </c>
      <c r="DG69" s="154">
        <v>0</v>
      </c>
      <c r="DH69" s="154">
        <v>0</v>
      </c>
      <c r="DI69" s="154">
        <v>0</v>
      </c>
      <c r="DJ69" s="154">
        <v>0</v>
      </c>
      <c r="DK69" s="154">
        <v>0</v>
      </c>
      <c r="DL69" s="122"/>
      <c r="DM69" s="154">
        <v>0</v>
      </c>
      <c r="DN69" s="154">
        <v>0</v>
      </c>
      <c r="DO69" s="154">
        <v>0</v>
      </c>
      <c r="DP69" s="154">
        <v>0</v>
      </c>
      <c r="DQ69" s="154">
        <v>0</v>
      </c>
      <c r="DR69" s="154">
        <v>0</v>
      </c>
      <c r="DS69" s="154">
        <v>0</v>
      </c>
      <c r="DT69" s="154">
        <v>0</v>
      </c>
      <c r="DU69" s="154">
        <v>0</v>
      </c>
      <c r="DV69" s="154">
        <v>0</v>
      </c>
      <c r="DW69" s="154">
        <v>0</v>
      </c>
      <c r="DX69" s="154">
        <v>0</v>
      </c>
      <c r="DY69" s="154">
        <v>0</v>
      </c>
      <c r="DZ69" s="154">
        <v>0</v>
      </c>
      <c r="EA69" s="122"/>
      <c r="EB69" s="154">
        <v>0</v>
      </c>
      <c r="EC69" s="154">
        <v>0</v>
      </c>
      <c r="ED69" s="139"/>
      <c r="EE69" s="154">
        <v>0</v>
      </c>
      <c r="EF69" s="154">
        <v>0</v>
      </c>
      <c r="EG69" s="154">
        <v>0</v>
      </c>
      <c r="EH69" s="154">
        <v>0</v>
      </c>
      <c r="EI69" s="154">
        <v>0</v>
      </c>
      <c r="EJ69" s="154">
        <v>0</v>
      </c>
      <c r="EK69" s="154">
        <v>0</v>
      </c>
      <c r="EL69" s="154">
        <v>0</v>
      </c>
      <c r="EM69" s="154">
        <v>0</v>
      </c>
      <c r="EN69" s="154">
        <v>0</v>
      </c>
      <c r="EO69" s="154">
        <v>0</v>
      </c>
      <c r="EP69" s="154">
        <v>0</v>
      </c>
      <c r="EQ69" s="154">
        <v>0</v>
      </c>
      <c r="ER69" s="154">
        <v>0</v>
      </c>
      <c r="ES69" s="154">
        <v>0</v>
      </c>
      <c r="ET69" s="154">
        <v>0</v>
      </c>
      <c r="EU69" s="122"/>
      <c r="EV69" s="154">
        <v>0</v>
      </c>
      <c r="EW69" s="154">
        <v>0</v>
      </c>
      <c r="EX69" s="154">
        <v>0</v>
      </c>
      <c r="EY69" s="154">
        <v>0</v>
      </c>
      <c r="EZ69" s="154">
        <v>0</v>
      </c>
      <c r="FA69" s="154">
        <v>0</v>
      </c>
      <c r="FB69" s="154">
        <v>0</v>
      </c>
      <c r="FC69" s="154">
        <v>0</v>
      </c>
      <c r="FD69" s="154">
        <v>0</v>
      </c>
      <c r="FE69" s="154">
        <v>0</v>
      </c>
      <c r="FF69" s="154">
        <v>0</v>
      </c>
      <c r="FG69" s="154">
        <v>0</v>
      </c>
      <c r="FH69" s="154">
        <v>0</v>
      </c>
      <c r="FI69" s="154">
        <v>0</v>
      </c>
      <c r="FJ69" s="154">
        <v>0</v>
      </c>
      <c r="FK69" s="154">
        <v>0</v>
      </c>
      <c r="FL69" s="122"/>
      <c r="FM69" s="154">
        <v>0</v>
      </c>
      <c r="FN69" s="154">
        <v>0</v>
      </c>
      <c r="FO69" s="154">
        <v>0</v>
      </c>
      <c r="FP69" s="154">
        <v>0</v>
      </c>
      <c r="FQ69" s="154">
        <v>0</v>
      </c>
      <c r="FR69" s="154">
        <v>0</v>
      </c>
      <c r="FS69" s="154">
        <v>0</v>
      </c>
      <c r="FT69" s="154">
        <v>0</v>
      </c>
      <c r="FU69" s="154">
        <v>0</v>
      </c>
      <c r="FV69" s="154">
        <v>0</v>
      </c>
      <c r="FW69" s="154">
        <v>0</v>
      </c>
      <c r="FX69" s="154">
        <v>0</v>
      </c>
      <c r="FY69" s="154">
        <v>0</v>
      </c>
      <c r="FZ69" s="154">
        <v>0</v>
      </c>
      <c r="GA69" s="154">
        <v>0</v>
      </c>
      <c r="GB69" s="154">
        <v>0</v>
      </c>
      <c r="GC69" s="140"/>
      <c r="GD69" s="115"/>
      <c r="GE69" s="155"/>
      <c r="GF69" s="156"/>
      <c r="GG69" s="157"/>
      <c r="GH69" s="144"/>
      <c r="GI69" s="115"/>
      <c r="GJ69" s="155"/>
      <c r="GK69" s="156"/>
      <c r="GL69" s="157"/>
      <c r="GM69" s="145"/>
      <c r="GO69" s="146"/>
      <c r="GP69" s="146"/>
    </row>
    <row r="70" spans="1:198" ht="18" customHeight="1" collapsed="1" thickBot="1">
      <c r="A70" s="159" t="s">
        <v>197</v>
      </c>
      <c r="B70" s="278"/>
      <c r="C70" s="229" t="s">
        <v>224</v>
      </c>
      <c r="D70" s="96" t="s">
        <v>74</v>
      </c>
      <c r="E70" s="161"/>
      <c r="F70" s="130"/>
      <c r="G70" s="161"/>
      <c r="H70" s="130"/>
      <c r="I70" s="161"/>
      <c r="J70" s="130"/>
      <c r="K70" s="161"/>
      <c r="L70" s="115"/>
      <c r="M70" s="115"/>
      <c r="N70" s="199"/>
      <c r="O70" s="199"/>
      <c r="P70" s="199"/>
      <c r="Q70" s="199"/>
      <c r="R70" s="199">
        <v>0</v>
      </c>
      <c r="S70" s="199"/>
      <c r="T70" s="199"/>
      <c r="U70" s="199"/>
      <c r="V70" s="199">
        <v>0</v>
      </c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8"/>
      <c r="AO70" s="133"/>
      <c r="AP70" s="164">
        <v>0</v>
      </c>
      <c r="AQ70" s="164">
        <v>4.1493302027889763E-3</v>
      </c>
      <c r="AR70" s="165">
        <v>0</v>
      </c>
      <c r="AS70" s="165">
        <v>0</v>
      </c>
      <c r="AT70" s="165">
        <v>0</v>
      </c>
      <c r="AU70" s="165">
        <v>0</v>
      </c>
      <c r="AV70" s="165">
        <v>0</v>
      </c>
      <c r="AW70" s="165">
        <v>0</v>
      </c>
      <c r="AX70" s="165">
        <v>0</v>
      </c>
      <c r="AY70" s="165">
        <v>0</v>
      </c>
      <c r="AZ70" s="165">
        <v>0</v>
      </c>
      <c r="BA70" s="166">
        <v>24558.610239930458</v>
      </c>
      <c r="BB70" s="166">
        <v>0</v>
      </c>
      <c r="BC70" s="166">
        <v>24558.610239930458</v>
      </c>
      <c r="BD70" s="166">
        <v>0</v>
      </c>
      <c r="BE70" s="166">
        <v>0</v>
      </c>
      <c r="BF70" s="166">
        <v>0</v>
      </c>
      <c r="BG70" s="166">
        <v>0</v>
      </c>
      <c r="BH70" s="166">
        <v>0</v>
      </c>
      <c r="BI70" s="166">
        <v>0</v>
      </c>
      <c r="BJ70" s="166">
        <v>0</v>
      </c>
      <c r="BK70" s="166">
        <v>0</v>
      </c>
      <c r="BL70" s="166">
        <v>0</v>
      </c>
      <c r="BM70" s="166">
        <v>0</v>
      </c>
      <c r="BN70" s="166">
        <v>0</v>
      </c>
      <c r="BO70" s="166">
        <v>0</v>
      </c>
      <c r="BP70" s="166">
        <v>0</v>
      </c>
      <c r="BQ70" s="165">
        <v>0</v>
      </c>
      <c r="BR70" s="165">
        <v>24558.610239930458</v>
      </c>
      <c r="BS70" s="135"/>
      <c r="BT70" s="167">
        <v>0</v>
      </c>
      <c r="BU70" s="167">
        <v>4.6713278779662512E-3</v>
      </c>
      <c r="BV70" s="168">
        <v>0</v>
      </c>
      <c r="BW70" s="168">
        <v>0</v>
      </c>
      <c r="BX70" s="168">
        <v>0</v>
      </c>
      <c r="BY70" s="168">
        <v>0</v>
      </c>
      <c r="BZ70" s="168">
        <v>0</v>
      </c>
      <c r="CA70" s="168">
        <v>0</v>
      </c>
      <c r="CB70" s="168">
        <v>0</v>
      </c>
      <c r="CC70" s="168">
        <v>0</v>
      </c>
      <c r="CD70" s="168">
        <v>0</v>
      </c>
      <c r="CE70" s="168">
        <v>24558.610239930458</v>
      </c>
      <c r="CF70" s="168">
        <v>0</v>
      </c>
      <c r="CG70" s="168">
        <v>24558.610239930458</v>
      </c>
      <c r="CH70" s="169">
        <v>0</v>
      </c>
      <c r="CI70" s="169">
        <v>0</v>
      </c>
      <c r="CJ70" s="169">
        <v>0</v>
      </c>
      <c r="CK70" s="169">
        <v>0</v>
      </c>
      <c r="CL70" s="169">
        <v>0</v>
      </c>
      <c r="CM70" s="169">
        <v>0</v>
      </c>
      <c r="CN70" s="169">
        <v>0</v>
      </c>
      <c r="CO70" s="169">
        <v>0</v>
      </c>
      <c r="CP70" s="169">
        <v>0</v>
      </c>
      <c r="CQ70" s="169">
        <v>0</v>
      </c>
      <c r="CR70" s="169">
        <v>0</v>
      </c>
      <c r="CS70" s="169">
        <v>0</v>
      </c>
      <c r="CT70" s="169">
        <v>0</v>
      </c>
      <c r="CU70" s="168">
        <v>0</v>
      </c>
      <c r="CV70" s="168">
        <v>24558.610239930458</v>
      </c>
      <c r="CW70" s="137"/>
      <c r="CX70" s="170">
        <v>0</v>
      </c>
      <c r="CY70" s="170">
        <v>0</v>
      </c>
      <c r="CZ70" s="170">
        <v>0</v>
      </c>
      <c r="DA70" s="170">
        <v>0</v>
      </c>
      <c r="DB70" s="170">
        <v>0</v>
      </c>
      <c r="DC70" s="170">
        <v>0</v>
      </c>
      <c r="DD70" s="170">
        <v>0</v>
      </c>
      <c r="DE70" s="170">
        <v>0</v>
      </c>
      <c r="DF70" s="170">
        <v>0</v>
      </c>
      <c r="DG70" s="170">
        <v>0</v>
      </c>
      <c r="DH70" s="170">
        <v>0</v>
      </c>
      <c r="DI70" s="170">
        <v>0</v>
      </c>
      <c r="DJ70" s="170">
        <v>0</v>
      </c>
      <c r="DK70" s="170">
        <v>0</v>
      </c>
      <c r="DL70" s="122"/>
      <c r="DM70" s="170">
        <v>0</v>
      </c>
      <c r="DN70" s="170">
        <v>0</v>
      </c>
      <c r="DO70" s="170">
        <v>0</v>
      </c>
      <c r="DP70" s="170">
        <v>0</v>
      </c>
      <c r="DQ70" s="170">
        <v>0</v>
      </c>
      <c r="DR70" s="170">
        <v>0</v>
      </c>
      <c r="DS70" s="170">
        <v>0</v>
      </c>
      <c r="DT70" s="170">
        <v>0</v>
      </c>
      <c r="DU70" s="170">
        <v>0</v>
      </c>
      <c r="DV70" s="170">
        <v>0</v>
      </c>
      <c r="DW70" s="170">
        <v>0</v>
      </c>
      <c r="DX70" s="170">
        <v>0</v>
      </c>
      <c r="DY70" s="170">
        <v>0</v>
      </c>
      <c r="DZ70" s="170">
        <v>0</v>
      </c>
      <c r="EA70" s="122"/>
      <c r="EB70" s="170">
        <v>0</v>
      </c>
      <c r="EC70" s="170">
        <v>0</v>
      </c>
      <c r="ED70" s="139"/>
      <c r="EE70" s="171">
        <v>0</v>
      </c>
      <c r="EF70" s="171">
        <v>0</v>
      </c>
      <c r="EG70" s="171">
        <v>0</v>
      </c>
      <c r="EH70" s="171">
        <v>0</v>
      </c>
      <c r="EI70" s="171">
        <v>0</v>
      </c>
      <c r="EJ70" s="171">
        <v>0</v>
      </c>
      <c r="EK70" s="171">
        <v>0</v>
      </c>
      <c r="EL70" s="171">
        <v>0</v>
      </c>
      <c r="EM70" s="171">
        <v>0</v>
      </c>
      <c r="EN70" s="171">
        <v>0</v>
      </c>
      <c r="EO70" s="171">
        <v>0</v>
      </c>
      <c r="EP70" s="172">
        <v>0</v>
      </c>
      <c r="EQ70" s="172">
        <v>0</v>
      </c>
      <c r="ER70" s="172">
        <v>0</v>
      </c>
      <c r="ES70" s="172">
        <v>0</v>
      </c>
      <c r="ET70" s="172">
        <v>0</v>
      </c>
      <c r="EU70" s="122"/>
      <c r="EV70" s="172">
        <v>0</v>
      </c>
      <c r="EW70" s="172">
        <v>0</v>
      </c>
      <c r="EX70" s="172">
        <v>0</v>
      </c>
      <c r="EY70" s="172">
        <v>0</v>
      </c>
      <c r="EZ70" s="172">
        <v>0</v>
      </c>
      <c r="FA70" s="172">
        <v>0</v>
      </c>
      <c r="FB70" s="172">
        <v>0</v>
      </c>
      <c r="FC70" s="172">
        <v>0</v>
      </c>
      <c r="FD70" s="172">
        <v>0</v>
      </c>
      <c r="FE70" s="172">
        <v>0</v>
      </c>
      <c r="FF70" s="172">
        <v>0</v>
      </c>
      <c r="FG70" s="172">
        <v>0</v>
      </c>
      <c r="FH70" s="172">
        <v>0</v>
      </c>
      <c r="FI70" s="172">
        <v>0</v>
      </c>
      <c r="FJ70" s="172">
        <v>0</v>
      </c>
      <c r="FK70" s="172">
        <v>0</v>
      </c>
      <c r="FL70" s="122"/>
      <c r="FM70" s="172">
        <v>0</v>
      </c>
      <c r="FN70" s="172">
        <v>0</v>
      </c>
      <c r="FO70" s="172">
        <v>0</v>
      </c>
      <c r="FP70" s="172">
        <v>0</v>
      </c>
      <c r="FQ70" s="172">
        <v>0</v>
      </c>
      <c r="FR70" s="172">
        <v>0</v>
      </c>
      <c r="FS70" s="172">
        <v>0</v>
      </c>
      <c r="FT70" s="172">
        <v>0</v>
      </c>
      <c r="FU70" s="172">
        <v>0</v>
      </c>
      <c r="FV70" s="172">
        <v>0</v>
      </c>
      <c r="FW70" s="172">
        <v>0</v>
      </c>
      <c r="FX70" s="172">
        <v>0</v>
      </c>
      <c r="FY70" s="172">
        <v>0</v>
      </c>
      <c r="FZ70" s="172">
        <v>0</v>
      </c>
      <c r="GA70" s="172">
        <v>0</v>
      </c>
      <c r="GB70" s="172">
        <v>0</v>
      </c>
      <c r="GC70" s="140"/>
      <c r="GD70" s="115"/>
      <c r="GH70" s="144"/>
      <c r="GI70" s="115"/>
      <c r="GM70" s="145"/>
      <c r="GO70" s="146"/>
      <c r="GP70" s="146"/>
    </row>
    <row r="71" spans="1:198" ht="4.5" customHeight="1" thickBot="1">
      <c r="D71" s="96" t="s">
        <v>74</v>
      </c>
      <c r="E71" s="173"/>
      <c r="F71" s="123"/>
      <c r="G71" s="173"/>
      <c r="H71" s="123"/>
      <c r="I71" s="173"/>
      <c r="J71" s="123"/>
      <c r="K71" s="173"/>
      <c r="L71" s="115"/>
      <c r="M71" s="174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1"/>
      <c r="AN71" s="201"/>
      <c r="AO71" s="133"/>
      <c r="AP71" s="176"/>
      <c r="AQ71" s="176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35"/>
      <c r="BT71" s="176"/>
      <c r="BU71" s="176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109"/>
      <c r="CJ71" s="109"/>
      <c r="CK71" s="109"/>
      <c r="CL71" s="109"/>
      <c r="CM71" s="109"/>
      <c r="CN71" s="109"/>
      <c r="CO71" s="109"/>
      <c r="CP71" s="109"/>
      <c r="CQ71" s="109"/>
      <c r="CR71" s="109"/>
      <c r="CS71" s="109"/>
      <c r="CT71" s="109"/>
      <c r="CU71" s="109"/>
      <c r="CV71" s="109"/>
      <c r="CW71" s="137"/>
      <c r="CX71" s="177"/>
      <c r="CY71" s="177"/>
      <c r="CZ71" s="177"/>
      <c r="DA71" s="177"/>
      <c r="DB71" s="177"/>
      <c r="DC71" s="177"/>
      <c r="DD71" s="177"/>
      <c r="DE71" s="177"/>
      <c r="DF71" s="177"/>
      <c r="DG71" s="177"/>
      <c r="DH71" s="177"/>
      <c r="DI71" s="177"/>
      <c r="DJ71" s="177"/>
      <c r="DK71" s="177"/>
      <c r="DL71" s="122"/>
      <c r="DM71" s="177"/>
      <c r="DN71" s="178"/>
      <c r="DO71" s="178"/>
      <c r="DP71" s="178"/>
      <c r="DQ71" s="178"/>
      <c r="DR71" s="178"/>
      <c r="DS71" s="178"/>
      <c r="DT71" s="178"/>
      <c r="DU71" s="178"/>
      <c r="DV71" s="178"/>
      <c r="DW71" s="178"/>
      <c r="DX71" s="178"/>
      <c r="DY71" s="178"/>
      <c r="DZ71" s="177"/>
      <c r="EA71" s="122"/>
      <c r="EB71" s="177"/>
      <c r="EC71" s="177"/>
      <c r="ED71" s="139"/>
      <c r="EE71" s="177"/>
      <c r="EF71" s="177"/>
      <c r="EG71" s="177"/>
      <c r="EH71" s="177"/>
      <c r="EI71" s="177"/>
      <c r="EJ71" s="177"/>
      <c r="EK71" s="177"/>
      <c r="EL71" s="177"/>
      <c r="EM71" s="177"/>
      <c r="EN71" s="177"/>
      <c r="EO71" s="177"/>
      <c r="EP71" s="177"/>
      <c r="EQ71" s="177"/>
      <c r="ER71" s="177"/>
      <c r="ES71" s="177"/>
      <c r="ET71" s="177"/>
      <c r="EU71" s="122"/>
      <c r="EV71" s="177"/>
      <c r="EW71" s="177"/>
      <c r="EX71" s="177"/>
      <c r="EY71" s="177"/>
      <c r="EZ71" s="177"/>
      <c r="FA71" s="177"/>
      <c r="FB71" s="177"/>
      <c r="FC71" s="177"/>
      <c r="FD71" s="177"/>
      <c r="FE71" s="177"/>
      <c r="FF71" s="177"/>
      <c r="FG71" s="177"/>
      <c r="FH71" s="177"/>
      <c r="FI71" s="177"/>
      <c r="FJ71" s="177"/>
      <c r="FK71" s="177"/>
      <c r="FL71" s="122"/>
      <c r="FM71" s="177"/>
      <c r="FN71" s="177"/>
      <c r="FO71" s="177"/>
      <c r="FP71" s="177"/>
      <c r="FQ71" s="177"/>
      <c r="FR71" s="177"/>
      <c r="FS71" s="177"/>
      <c r="FT71" s="177"/>
      <c r="FU71" s="177"/>
      <c r="FV71" s="177"/>
      <c r="FW71" s="177"/>
      <c r="FX71" s="177"/>
      <c r="FY71" s="177"/>
      <c r="FZ71" s="177"/>
      <c r="GA71" s="177"/>
      <c r="GB71" s="177"/>
      <c r="GC71" s="140"/>
      <c r="GD71" s="115"/>
      <c r="GE71" s="179"/>
      <c r="GF71" s="179"/>
      <c r="GG71" s="179"/>
      <c r="GH71" s="144"/>
      <c r="GI71" s="115"/>
      <c r="GJ71" s="179"/>
      <c r="GK71" s="179"/>
      <c r="GL71" s="179"/>
      <c r="GM71" s="145"/>
      <c r="GO71" s="146"/>
      <c r="GP71" s="146"/>
    </row>
    <row r="72" spans="1:198" ht="18" customHeight="1" thickBot="1">
      <c r="A72" s="127"/>
      <c r="B72" s="271" t="s">
        <v>225</v>
      </c>
      <c r="C72" s="272"/>
      <c r="D72" s="96" t="s">
        <v>74</v>
      </c>
      <c r="F72" s="100"/>
      <c r="H72" s="100"/>
      <c r="J72" s="100"/>
      <c r="M72" s="96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AO72" s="133"/>
      <c r="AP72" s="96" t="s">
        <v>74</v>
      </c>
      <c r="AQ72" s="96" t="s">
        <v>74</v>
      </c>
      <c r="AR72" s="230"/>
      <c r="AS72" s="230"/>
      <c r="AT72" s="230"/>
      <c r="AU72" s="230"/>
      <c r="AV72" s="230"/>
      <c r="AW72" s="230"/>
      <c r="AX72" s="230"/>
      <c r="AY72" s="230"/>
      <c r="AZ72" s="230"/>
      <c r="BA72" s="230"/>
      <c r="BB72" s="230"/>
      <c r="BC72" s="230"/>
      <c r="BD72" s="175" t="s">
        <v>74</v>
      </c>
      <c r="BE72" s="175" t="s">
        <v>74</v>
      </c>
      <c r="BF72" s="175" t="s">
        <v>74</v>
      </c>
      <c r="BG72" s="175" t="s">
        <v>74</v>
      </c>
      <c r="BH72" s="175" t="s">
        <v>74</v>
      </c>
      <c r="BI72" s="175" t="s">
        <v>74</v>
      </c>
      <c r="BJ72" s="175" t="s">
        <v>74</v>
      </c>
      <c r="BK72" s="175" t="s">
        <v>74</v>
      </c>
      <c r="BL72" s="175" t="s">
        <v>74</v>
      </c>
      <c r="BM72" s="175" t="s">
        <v>74</v>
      </c>
      <c r="BN72" s="175" t="s">
        <v>74</v>
      </c>
      <c r="BO72" s="175" t="s">
        <v>74</v>
      </c>
      <c r="BP72" s="175" t="s">
        <v>74</v>
      </c>
      <c r="BQ72" s="230"/>
      <c r="BR72" s="230"/>
      <c r="BS72" s="135"/>
      <c r="BT72" s="96" t="s">
        <v>74</v>
      </c>
      <c r="BU72" s="96" t="s">
        <v>74</v>
      </c>
      <c r="BV72" s="230"/>
      <c r="BW72" s="230"/>
      <c r="BX72" s="230"/>
      <c r="BY72" s="230"/>
      <c r="BZ72" s="230"/>
      <c r="CA72" s="230"/>
      <c r="CB72" s="230"/>
      <c r="CC72" s="230"/>
      <c r="CD72" s="230"/>
      <c r="CE72" s="230"/>
      <c r="CF72" s="230"/>
      <c r="CG72" s="230"/>
      <c r="CH72" s="175" t="s">
        <v>74</v>
      </c>
      <c r="CI72" s="175" t="s">
        <v>74</v>
      </c>
      <c r="CJ72" s="175" t="s">
        <v>74</v>
      </c>
      <c r="CK72" s="175" t="s">
        <v>74</v>
      </c>
      <c r="CL72" s="175" t="s">
        <v>74</v>
      </c>
      <c r="CM72" s="175" t="s">
        <v>74</v>
      </c>
      <c r="CN72" s="175" t="s">
        <v>74</v>
      </c>
      <c r="CO72" s="175" t="s">
        <v>74</v>
      </c>
      <c r="CP72" s="175" t="s">
        <v>74</v>
      </c>
      <c r="CQ72" s="175" t="s">
        <v>74</v>
      </c>
      <c r="CR72" s="175" t="s">
        <v>74</v>
      </c>
      <c r="CS72" s="175" t="s">
        <v>74</v>
      </c>
      <c r="CT72" s="175" t="s">
        <v>74</v>
      </c>
      <c r="CU72" s="230"/>
      <c r="CV72" s="230"/>
      <c r="CW72" s="137"/>
      <c r="CY72" s="177"/>
      <c r="CZ72" s="177"/>
      <c r="DA72" s="177"/>
      <c r="DB72" s="177"/>
      <c r="DC72" s="177"/>
      <c r="DD72" s="177"/>
      <c r="DE72" s="177"/>
      <c r="DF72" s="177"/>
      <c r="DG72" s="177"/>
      <c r="DH72" s="177"/>
      <c r="DI72" s="177"/>
      <c r="DJ72" s="177"/>
      <c r="DL72" s="122"/>
      <c r="DN72" s="177"/>
      <c r="DO72" s="177"/>
      <c r="DP72" s="177"/>
      <c r="DQ72" s="177"/>
      <c r="DR72" s="177"/>
      <c r="DS72" s="177"/>
      <c r="DT72" s="177"/>
      <c r="DU72" s="177"/>
      <c r="DV72" s="177"/>
      <c r="DW72" s="177"/>
      <c r="DX72" s="177"/>
      <c r="DY72" s="177"/>
      <c r="DZ72" s="177"/>
      <c r="EA72" s="122"/>
      <c r="EB72" s="231">
        <v>0</v>
      </c>
      <c r="ED72" s="139"/>
      <c r="EE72" s="177"/>
      <c r="ET72" s="177"/>
      <c r="EU72" s="122"/>
      <c r="EV72" s="177"/>
      <c r="FK72" s="177"/>
      <c r="FL72" s="122"/>
      <c r="FM72" s="232">
        <v>0</v>
      </c>
      <c r="GB72" s="177"/>
      <c r="GC72" s="140"/>
      <c r="GH72" s="144"/>
      <c r="GI72" s="115"/>
      <c r="GJ72" s="115"/>
      <c r="GK72" s="115"/>
      <c r="GL72" s="115"/>
      <c r="GM72" s="145"/>
      <c r="GO72" s="146"/>
      <c r="GP72" s="146"/>
    </row>
    <row r="73" spans="1:198" ht="4.5" customHeight="1" thickBot="1">
      <c r="A73" s="127"/>
      <c r="D73" s="96" t="s">
        <v>74</v>
      </c>
      <c r="E73" s="173"/>
      <c r="F73" s="123"/>
      <c r="G73" s="173"/>
      <c r="H73" s="123"/>
      <c r="I73" s="173"/>
      <c r="J73" s="123"/>
      <c r="K73" s="173"/>
      <c r="L73" s="115"/>
      <c r="M73" s="174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1"/>
      <c r="AN73" s="201"/>
      <c r="AO73" s="133"/>
      <c r="AP73" s="176"/>
      <c r="AQ73" s="176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35"/>
      <c r="BT73" s="176"/>
      <c r="BU73" s="176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09"/>
      <c r="CI73" s="109"/>
      <c r="CJ73" s="109"/>
      <c r="CK73" s="109"/>
      <c r="CL73" s="109"/>
      <c r="CM73" s="109"/>
      <c r="CN73" s="109"/>
      <c r="CO73" s="109"/>
      <c r="CP73" s="109"/>
      <c r="CQ73" s="109"/>
      <c r="CR73" s="109"/>
      <c r="CS73" s="109"/>
      <c r="CT73" s="109"/>
      <c r="CU73" s="109"/>
      <c r="CV73" s="109"/>
      <c r="CW73" s="137"/>
      <c r="EA73" s="122"/>
      <c r="ED73" s="139"/>
      <c r="EE73" s="177"/>
      <c r="ET73" s="177"/>
      <c r="EU73" s="122"/>
      <c r="EV73" s="177"/>
      <c r="FK73" s="177"/>
      <c r="FM73" s="177"/>
      <c r="GB73" s="177"/>
      <c r="GC73" s="140"/>
      <c r="GD73" s="115"/>
      <c r="GE73" s="179"/>
      <c r="GF73" s="179"/>
      <c r="GG73" s="179"/>
      <c r="GH73" s="144"/>
      <c r="GI73" s="115"/>
      <c r="GJ73" s="179"/>
      <c r="GK73" s="179"/>
      <c r="GL73" s="179"/>
      <c r="GM73" s="145"/>
      <c r="GO73" s="146"/>
      <c r="GP73" s="146"/>
    </row>
    <row r="74" spans="1:198" ht="18" customHeight="1" thickBot="1">
      <c r="A74" s="127"/>
      <c r="B74" s="271" t="s">
        <v>226</v>
      </c>
      <c r="C74" s="272"/>
      <c r="D74" s="96" t="s">
        <v>74</v>
      </c>
      <c r="F74" s="100"/>
      <c r="H74" s="100"/>
      <c r="J74" s="100"/>
      <c r="M74" s="174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33"/>
      <c r="AP74" s="174"/>
      <c r="AQ74" s="174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0"/>
      <c r="BE74" s="230"/>
      <c r="BF74" s="230"/>
      <c r="BG74" s="230"/>
      <c r="BH74" s="230"/>
      <c r="BI74" s="230"/>
      <c r="BJ74" s="230"/>
      <c r="BK74" s="230"/>
      <c r="BL74" s="230"/>
      <c r="BM74" s="230"/>
      <c r="BN74" s="230"/>
      <c r="BO74" s="230"/>
      <c r="BP74" s="230"/>
      <c r="BQ74" s="233"/>
      <c r="BR74" s="230"/>
      <c r="BS74" s="135"/>
      <c r="BT74" s="174"/>
      <c r="BU74" s="174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0"/>
      <c r="CI74" s="230"/>
      <c r="CJ74" s="230"/>
      <c r="CK74" s="230"/>
      <c r="CL74" s="230"/>
      <c r="CM74" s="230"/>
      <c r="CN74" s="230"/>
      <c r="CO74" s="230"/>
      <c r="CP74" s="230"/>
      <c r="CQ74" s="230"/>
      <c r="CR74" s="230"/>
      <c r="CS74" s="230"/>
      <c r="CT74" s="230"/>
      <c r="CU74" s="233"/>
      <c r="CV74" s="230"/>
      <c r="CW74" s="137"/>
      <c r="CX74" s="231">
        <v>0</v>
      </c>
      <c r="CY74" s="170">
        <v>0</v>
      </c>
      <c r="CZ74" s="170">
        <v>0</v>
      </c>
      <c r="DA74" s="170">
        <v>0</v>
      </c>
      <c r="DB74" s="170">
        <v>0</v>
      </c>
      <c r="DC74" s="170">
        <v>0</v>
      </c>
      <c r="DD74" s="170">
        <v>0</v>
      </c>
      <c r="DE74" s="170">
        <v>0</v>
      </c>
      <c r="DF74" s="170">
        <v>0</v>
      </c>
      <c r="DG74" s="170">
        <v>0</v>
      </c>
      <c r="DH74" s="170">
        <v>0</v>
      </c>
      <c r="DI74" s="170">
        <v>0</v>
      </c>
      <c r="DJ74" s="170">
        <v>0</v>
      </c>
      <c r="DK74" s="170">
        <v>0</v>
      </c>
      <c r="DL74" s="122"/>
      <c r="DM74" s="231">
        <v>1000</v>
      </c>
      <c r="DN74" s="170">
        <v>0</v>
      </c>
      <c r="DO74" s="170">
        <v>0</v>
      </c>
      <c r="DP74" s="170">
        <v>0</v>
      </c>
      <c r="DQ74" s="170">
        <v>0</v>
      </c>
      <c r="DR74" s="170">
        <v>0</v>
      </c>
      <c r="DS74" s="170">
        <v>0</v>
      </c>
      <c r="DT74" s="170">
        <v>0</v>
      </c>
      <c r="DU74" s="170">
        <v>0</v>
      </c>
      <c r="DV74" s="170">
        <v>0</v>
      </c>
      <c r="DW74" s="170">
        <v>0</v>
      </c>
      <c r="DX74" s="170">
        <v>0</v>
      </c>
      <c r="DY74" s="170">
        <v>0</v>
      </c>
      <c r="DZ74" s="170">
        <v>0</v>
      </c>
      <c r="EA74" s="122"/>
      <c r="EB74" s="231">
        <v>1000</v>
      </c>
      <c r="EC74" s="170">
        <v>0</v>
      </c>
      <c r="ED74" s="139"/>
      <c r="EE74" s="171">
        <v>0</v>
      </c>
      <c r="EF74" s="171">
        <v>0</v>
      </c>
      <c r="EG74" s="171">
        <v>0</v>
      </c>
      <c r="EH74" s="171">
        <v>0</v>
      </c>
      <c r="EI74" s="171">
        <v>0</v>
      </c>
      <c r="EJ74" s="171">
        <v>0</v>
      </c>
      <c r="EK74" s="171">
        <v>0</v>
      </c>
      <c r="EL74" s="171">
        <v>0</v>
      </c>
      <c r="EM74" s="171">
        <v>0</v>
      </c>
      <c r="EN74" s="171">
        <v>0</v>
      </c>
      <c r="EO74" s="171">
        <v>0</v>
      </c>
      <c r="EP74" s="171">
        <v>0</v>
      </c>
      <c r="EQ74" s="171">
        <v>0</v>
      </c>
      <c r="ER74" s="171">
        <v>0</v>
      </c>
      <c r="ES74" s="171">
        <v>0</v>
      </c>
      <c r="ET74" s="171">
        <v>0</v>
      </c>
      <c r="EU74" s="122"/>
      <c r="EV74" s="232">
        <v>4200</v>
      </c>
      <c r="EW74" s="172">
        <v>0</v>
      </c>
      <c r="EX74" s="172">
        <v>0</v>
      </c>
      <c r="EY74" s="172">
        <v>0</v>
      </c>
      <c r="EZ74" s="172">
        <v>0</v>
      </c>
      <c r="FA74" s="172">
        <v>0</v>
      </c>
      <c r="FB74" s="172">
        <v>0</v>
      </c>
      <c r="FC74" s="172">
        <v>0</v>
      </c>
      <c r="FD74" s="172">
        <v>0</v>
      </c>
      <c r="FE74" s="172">
        <v>0</v>
      </c>
      <c r="FF74" s="172">
        <v>0</v>
      </c>
      <c r="FG74" s="172">
        <v>0</v>
      </c>
      <c r="FH74" s="172">
        <v>0</v>
      </c>
      <c r="FI74" s="172">
        <v>0</v>
      </c>
      <c r="FJ74" s="172">
        <v>0</v>
      </c>
      <c r="FK74" s="172">
        <v>0</v>
      </c>
      <c r="FL74" s="122"/>
      <c r="FM74" s="232">
        <v>4200</v>
      </c>
      <c r="FN74" s="172">
        <v>0</v>
      </c>
      <c r="FO74" s="172">
        <v>0</v>
      </c>
      <c r="FP74" s="172">
        <v>0</v>
      </c>
      <c r="FQ74" s="172">
        <v>0</v>
      </c>
      <c r="FR74" s="172">
        <v>0</v>
      </c>
      <c r="FS74" s="172">
        <v>0</v>
      </c>
      <c r="FT74" s="172">
        <v>0</v>
      </c>
      <c r="FU74" s="172">
        <v>0</v>
      </c>
      <c r="FV74" s="172">
        <v>0</v>
      </c>
      <c r="FW74" s="172">
        <v>0</v>
      </c>
      <c r="FX74" s="172">
        <v>0</v>
      </c>
      <c r="FY74" s="172">
        <v>0</v>
      </c>
      <c r="FZ74" s="172">
        <v>0</v>
      </c>
      <c r="GA74" s="172">
        <v>0</v>
      </c>
      <c r="GB74" s="172">
        <v>0</v>
      </c>
      <c r="GC74" s="140"/>
      <c r="GH74" s="144"/>
      <c r="GI74" s="115"/>
      <c r="GM74" s="145"/>
      <c r="GO74" s="146"/>
      <c r="GP74" s="146"/>
    </row>
    <row r="75" spans="1:198" ht="4.5" customHeight="1" thickBot="1">
      <c r="A75" s="127"/>
      <c r="D75" s="96" t="s">
        <v>74</v>
      </c>
      <c r="E75" s="173"/>
      <c r="F75" s="123"/>
      <c r="G75" s="173"/>
      <c r="H75" s="123"/>
      <c r="I75" s="173"/>
      <c r="J75" s="123"/>
      <c r="K75" s="173"/>
      <c r="L75" s="115"/>
      <c r="M75" s="174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1"/>
      <c r="AN75" s="201"/>
      <c r="AO75" s="133"/>
      <c r="AP75" s="176"/>
      <c r="AQ75" s="176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35"/>
      <c r="BT75" s="176"/>
      <c r="BU75" s="176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  <c r="CG75" s="109"/>
      <c r="CH75" s="109"/>
      <c r="CI75" s="109"/>
      <c r="CJ75" s="109"/>
      <c r="CK75" s="109"/>
      <c r="CL75" s="109"/>
      <c r="CM75" s="109"/>
      <c r="CN75" s="109"/>
      <c r="CO75" s="109"/>
      <c r="CP75" s="109"/>
      <c r="CQ75" s="109"/>
      <c r="CR75" s="109"/>
      <c r="CS75" s="109"/>
      <c r="CT75" s="109"/>
      <c r="CU75" s="109"/>
      <c r="CV75" s="109"/>
      <c r="CW75" s="137"/>
      <c r="EA75" s="122"/>
      <c r="ED75" s="139"/>
      <c r="EE75" s="177"/>
      <c r="ET75" s="177"/>
      <c r="EU75" s="122"/>
      <c r="EV75" s="177"/>
      <c r="FK75" s="177"/>
      <c r="FM75" s="177"/>
      <c r="GB75" s="177"/>
      <c r="GC75" s="140"/>
      <c r="GD75" s="115"/>
      <c r="GE75" s="179"/>
      <c r="GF75" s="179"/>
      <c r="GG75" s="179"/>
      <c r="GH75" s="144"/>
      <c r="GI75" s="115"/>
      <c r="GM75" s="145"/>
      <c r="GO75" s="146"/>
      <c r="GP75" s="146"/>
    </row>
    <row r="76" spans="1:198" ht="18" customHeight="1" thickBot="1">
      <c r="A76" s="127"/>
      <c r="B76" s="271" t="s">
        <v>227</v>
      </c>
      <c r="C76" s="272"/>
      <c r="D76" s="96" t="s">
        <v>74</v>
      </c>
      <c r="F76" s="100"/>
      <c r="H76" s="100"/>
      <c r="J76" s="100"/>
      <c r="M76" s="174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33"/>
      <c r="AP76" s="174"/>
      <c r="AQ76" s="174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0"/>
      <c r="BH76" s="230"/>
      <c r="BI76" s="230"/>
      <c r="BJ76" s="230"/>
      <c r="BK76" s="230"/>
      <c r="BL76" s="230"/>
      <c r="BM76" s="230"/>
      <c r="BN76" s="230"/>
      <c r="BO76" s="230"/>
      <c r="BP76" s="230"/>
      <c r="BQ76" s="230"/>
      <c r="BR76" s="230"/>
      <c r="BS76" s="135"/>
      <c r="BT76" s="174"/>
      <c r="BU76" s="174"/>
      <c r="BV76" s="230"/>
      <c r="BW76" s="230"/>
      <c r="BX76" s="230"/>
      <c r="BY76" s="230"/>
      <c r="BZ76" s="230"/>
      <c r="CA76" s="230"/>
      <c r="CB76" s="230"/>
      <c r="CC76" s="230"/>
      <c r="CD76" s="230"/>
      <c r="CE76" s="230"/>
      <c r="CF76" s="230"/>
      <c r="CG76" s="230"/>
      <c r="CH76" s="230"/>
      <c r="CI76" s="230"/>
      <c r="CJ76" s="230"/>
      <c r="CK76" s="230"/>
      <c r="CL76" s="230"/>
      <c r="CM76" s="230"/>
      <c r="CN76" s="230"/>
      <c r="CO76" s="230"/>
      <c r="CP76" s="230"/>
      <c r="CQ76" s="230"/>
      <c r="CR76" s="230"/>
      <c r="CS76" s="230"/>
      <c r="CT76" s="230"/>
      <c r="CU76" s="230"/>
      <c r="CV76" s="230"/>
      <c r="CW76" s="137"/>
      <c r="CX76" s="231">
        <v>0</v>
      </c>
      <c r="DL76" s="122"/>
      <c r="DM76" s="231">
        <v>0</v>
      </c>
      <c r="EA76" s="122"/>
      <c r="EB76" s="231">
        <v>0</v>
      </c>
      <c r="ED76" s="139"/>
      <c r="EE76" s="232">
        <v>0</v>
      </c>
      <c r="ET76" s="177"/>
      <c r="EU76" s="122"/>
      <c r="EV76" s="232">
        <v>0</v>
      </c>
      <c r="FK76" s="177"/>
      <c r="FL76" s="122"/>
      <c r="FM76" s="232">
        <v>0</v>
      </c>
      <c r="GB76" s="177"/>
      <c r="GC76" s="140"/>
      <c r="GH76" s="144"/>
      <c r="GI76" s="115"/>
      <c r="GM76" s="145"/>
      <c r="GO76" s="146"/>
      <c r="GP76" s="146"/>
    </row>
    <row r="77" spans="1:198" ht="4.5" customHeight="1" thickBot="1">
      <c r="A77" s="127"/>
      <c r="D77" s="96" t="s">
        <v>74</v>
      </c>
      <c r="F77" s="123"/>
      <c r="G77" s="173"/>
      <c r="H77" s="123"/>
      <c r="I77" s="173"/>
      <c r="J77" s="123"/>
      <c r="K77" s="173"/>
      <c r="L77" s="115"/>
      <c r="M77" s="174"/>
      <c r="N77" s="109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174"/>
      <c r="AN77" s="174"/>
      <c r="AO77" s="133"/>
      <c r="AP77" s="176"/>
      <c r="AQ77" s="176"/>
      <c r="AR77" s="109"/>
      <c r="AS77" s="230"/>
      <c r="AT77" s="230"/>
      <c r="AU77" s="230"/>
      <c r="AV77" s="230"/>
      <c r="AW77" s="230"/>
      <c r="AX77" s="230"/>
      <c r="AY77" s="230"/>
      <c r="AZ77" s="230"/>
      <c r="BA77" s="230"/>
      <c r="BB77" s="230"/>
      <c r="BC77" s="230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230"/>
      <c r="BR77" s="109"/>
      <c r="BS77" s="135"/>
      <c r="BT77" s="176"/>
      <c r="BU77" s="176"/>
      <c r="BV77" s="109"/>
      <c r="BW77" s="230"/>
      <c r="BX77" s="230"/>
      <c r="BY77" s="230"/>
      <c r="BZ77" s="230"/>
      <c r="CA77" s="230"/>
      <c r="CB77" s="230"/>
      <c r="CC77" s="230"/>
      <c r="CD77" s="230"/>
      <c r="CE77" s="230"/>
      <c r="CF77" s="230"/>
      <c r="CG77" s="230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09"/>
      <c r="CS77" s="109"/>
      <c r="CT77" s="109"/>
      <c r="CU77" s="230"/>
      <c r="CV77" s="109"/>
      <c r="CW77" s="137"/>
      <c r="EA77" s="122"/>
      <c r="ED77" s="139"/>
      <c r="EE77" s="177"/>
      <c r="EF77" s="177"/>
      <c r="EG77" s="177"/>
      <c r="EH77" s="177"/>
      <c r="EI77" s="177"/>
      <c r="EJ77" s="177"/>
      <c r="EK77" s="177"/>
      <c r="EL77" s="177"/>
      <c r="EM77" s="177"/>
      <c r="EN77" s="177"/>
      <c r="EO77" s="177"/>
      <c r="EP77" s="177"/>
      <c r="EQ77" s="177"/>
      <c r="ER77" s="177"/>
      <c r="ES77" s="177"/>
      <c r="ET77" s="177"/>
      <c r="EU77" s="122"/>
      <c r="EV77" s="177"/>
      <c r="EW77" s="177"/>
      <c r="EX77" s="177"/>
      <c r="EY77" s="177"/>
      <c r="EZ77" s="177"/>
      <c r="FA77" s="177"/>
      <c r="FB77" s="177"/>
      <c r="FC77" s="177"/>
      <c r="FD77" s="177"/>
      <c r="FE77" s="177"/>
      <c r="FF77" s="177"/>
      <c r="FG77" s="177"/>
      <c r="FH77" s="177"/>
      <c r="FI77" s="177"/>
      <c r="FJ77" s="177"/>
      <c r="FK77" s="177"/>
      <c r="FM77" s="177"/>
      <c r="FN77" s="177"/>
      <c r="FO77" s="177"/>
      <c r="FP77" s="177"/>
      <c r="FQ77" s="177"/>
      <c r="FR77" s="177"/>
      <c r="FS77" s="177"/>
      <c r="FT77" s="177"/>
      <c r="FU77" s="177"/>
      <c r="FV77" s="177"/>
      <c r="FW77" s="177"/>
      <c r="FX77" s="177"/>
      <c r="FY77" s="177"/>
      <c r="FZ77" s="177"/>
      <c r="GA77" s="177"/>
      <c r="GB77" s="177"/>
      <c r="GC77" s="140"/>
      <c r="GD77" s="115"/>
      <c r="GE77" s="179"/>
      <c r="GF77" s="179"/>
      <c r="GG77" s="179"/>
      <c r="GH77" s="144"/>
      <c r="GI77" s="115"/>
      <c r="GJ77" s="179"/>
      <c r="GK77" s="179"/>
      <c r="GL77" s="179"/>
      <c r="GM77" s="145"/>
      <c r="GO77" s="146"/>
      <c r="GP77" s="146"/>
    </row>
    <row r="78" spans="1:198" ht="18" customHeight="1" thickBot="1">
      <c r="A78" s="127"/>
      <c r="B78" s="271" t="s">
        <v>228</v>
      </c>
      <c r="C78" s="272"/>
      <c r="D78" s="96" t="s">
        <v>74</v>
      </c>
      <c r="F78" s="100"/>
      <c r="H78" s="100"/>
      <c r="I78" s="161">
        <v>1.3391484897317982</v>
      </c>
      <c r="J78" s="100"/>
      <c r="M78" s="96"/>
      <c r="N78" s="198"/>
      <c r="O78" s="198"/>
      <c r="P78" s="198"/>
      <c r="Q78" s="198"/>
      <c r="R78" s="198">
        <v>0</v>
      </c>
      <c r="S78" s="96"/>
      <c r="T78" s="96"/>
      <c r="U78" s="96"/>
      <c r="V78" s="96"/>
      <c r="W78" s="96"/>
      <c r="X78" s="96"/>
      <c r="Y78" s="96"/>
      <c r="AN78" s="198"/>
      <c r="AO78" s="133"/>
      <c r="AP78" s="164">
        <v>0</v>
      </c>
      <c r="AQ78" s="164">
        <v>0.11731114865500596</v>
      </c>
      <c r="AR78" s="165">
        <v>541149.04978708026</v>
      </c>
      <c r="AS78" s="165">
        <v>29291.162205375695</v>
      </c>
      <c r="AT78" s="165">
        <v>123888.42318831781</v>
      </c>
      <c r="AU78" s="165">
        <v>0</v>
      </c>
      <c r="AV78" s="165">
        <v>694328.6351807738</v>
      </c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65">
        <v>694328.6351807738</v>
      </c>
      <c r="BS78" s="135"/>
      <c r="BT78" s="167">
        <v>0</v>
      </c>
      <c r="BU78" s="167">
        <v>0.13054493237200723</v>
      </c>
      <c r="BV78" s="168">
        <v>483219.18000771402</v>
      </c>
      <c r="BW78" s="168">
        <v>29280.993077861734</v>
      </c>
      <c r="BX78" s="168">
        <v>173814.76705046056</v>
      </c>
      <c r="BY78" s="168">
        <v>0</v>
      </c>
      <c r="BZ78" s="168">
        <v>686314.94013603637</v>
      </c>
      <c r="CA78" s="175"/>
      <c r="CB78" s="175"/>
      <c r="CC78" s="175"/>
      <c r="CD78" s="175"/>
      <c r="CE78" s="175"/>
      <c r="CF78" s="175"/>
      <c r="CG78" s="175"/>
      <c r="CH78" s="175"/>
      <c r="CI78" s="175"/>
      <c r="CJ78" s="175"/>
      <c r="CK78" s="175"/>
      <c r="CL78" s="175"/>
      <c r="CM78" s="175"/>
      <c r="CN78" s="175"/>
      <c r="CO78" s="175"/>
      <c r="CP78" s="175"/>
      <c r="CQ78" s="175"/>
      <c r="CR78" s="175"/>
      <c r="CS78" s="175"/>
      <c r="CT78" s="175"/>
      <c r="CU78" s="175"/>
      <c r="CV78" s="168">
        <v>686314.94013603637</v>
      </c>
      <c r="CW78" s="137"/>
      <c r="ED78" s="139"/>
      <c r="GC78" s="140"/>
      <c r="GH78" s="144"/>
      <c r="GI78" s="115"/>
      <c r="GM78" s="145"/>
      <c r="GO78" s="146"/>
      <c r="GP78" s="146"/>
    </row>
    <row r="79" spans="1:198" ht="18" hidden="1" customHeight="1" outlineLevel="1">
      <c r="A79" s="127"/>
      <c r="B79" s="273" t="s">
        <v>229</v>
      </c>
      <c r="C79" s="147" t="s">
        <v>17</v>
      </c>
      <c r="D79" s="96" t="s">
        <v>74</v>
      </c>
      <c r="E79" s="129"/>
      <c r="F79" s="100"/>
      <c r="H79" s="100"/>
      <c r="I79" s="129">
        <v>1.0000036332658289</v>
      </c>
      <c r="J79" s="100"/>
      <c r="M79" s="131" t="s">
        <v>67</v>
      </c>
      <c r="N79" s="150">
        <v>1400.6592179506345</v>
      </c>
      <c r="O79" s="150">
        <v>0</v>
      </c>
      <c r="P79" s="150">
        <v>0</v>
      </c>
      <c r="Q79" s="153">
        <v>0</v>
      </c>
      <c r="R79" s="150">
        <v>1400.6592179506345</v>
      </c>
      <c r="S79" s="96"/>
      <c r="T79" s="96"/>
      <c r="U79" s="96"/>
      <c r="V79" s="96"/>
      <c r="W79" s="96"/>
      <c r="X79" s="96"/>
      <c r="Y79" s="96"/>
      <c r="AN79" s="150">
        <v>1400.6592179506345</v>
      </c>
      <c r="AO79" s="133"/>
      <c r="AP79" s="129">
        <v>0</v>
      </c>
      <c r="AQ79" s="129">
        <v>5.7528025839401189E-3</v>
      </c>
      <c r="AR79" s="150">
        <v>33231.549644929059</v>
      </c>
      <c r="AS79" s="150">
        <v>817.52081740439689</v>
      </c>
      <c r="AT79" s="150">
        <v>0</v>
      </c>
      <c r="AU79" s="150">
        <v>0</v>
      </c>
      <c r="AV79" s="150">
        <v>34049.070462333453</v>
      </c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50">
        <v>34049.070462333453</v>
      </c>
      <c r="BS79" s="135"/>
      <c r="BT79" s="129">
        <v>0</v>
      </c>
      <c r="BU79" s="129">
        <v>6.4158541650336806E-3</v>
      </c>
      <c r="BV79" s="150">
        <v>32920.954675064546</v>
      </c>
      <c r="BW79" s="150">
        <v>809.16787499186717</v>
      </c>
      <c r="BX79" s="150">
        <v>0</v>
      </c>
      <c r="BY79" s="150">
        <v>0</v>
      </c>
      <c r="BZ79" s="150">
        <v>33730.122550056411</v>
      </c>
      <c r="CA79" s="175"/>
      <c r="CB79" s="175"/>
      <c r="CC79" s="175"/>
      <c r="CD79" s="175"/>
      <c r="CE79" s="175"/>
      <c r="CF79" s="175"/>
      <c r="CG79" s="175"/>
      <c r="CH79" s="175"/>
      <c r="CI79" s="175"/>
      <c r="CJ79" s="175"/>
      <c r="CK79" s="175"/>
      <c r="CL79" s="175"/>
      <c r="CM79" s="175"/>
      <c r="CN79" s="175"/>
      <c r="CO79" s="175"/>
      <c r="CP79" s="175"/>
      <c r="CQ79" s="175"/>
      <c r="CR79" s="175"/>
      <c r="CS79" s="175"/>
      <c r="CT79" s="175"/>
      <c r="CU79" s="175"/>
      <c r="CV79" s="150">
        <v>33730.122550056411</v>
      </c>
      <c r="CW79" s="137"/>
      <c r="DL79" s="122"/>
      <c r="ED79" s="139"/>
      <c r="FL79" s="122"/>
      <c r="GC79" s="140"/>
      <c r="GH79" s="144"/>
      <c r="GI79" s="115"/>
      <c r="GM79" s="145"/>
      <c r="GO79" s="146"/>
      <c r="GP79" s="146"/>
    </row>
    <row r="80" spans="1:198" ht="18" hidden="1" customHeight="1" outlineLevel="1">
      <c r="A80" s="127"/>
      <c r="B80" s="274"/>
      <c r="C80" s="147" t="s">
        <v>18</v>
      </c>
      <c r="D80" s="96" t="s">
        <v>74</v>
      </c>
      <c r="E80" s="148"/>
      <c r="F80" s="100"/>
      <c r="H80" s="100"/>
      <c r="I80" s="148">
        <v>0.99999917627291079</v>
      </c>
      <c r="J80" s="100"/>
      <c r="M80" s="149" t="s">
        <v>55</v>
      </c>
      <c r="N80" s="150">
        <v>3932.1865787886318</v>
      </c>
      <c r="O80" s="150">
        <v>0</v>
      </c>
      <c r="P80" s="150">
        <v>0</v>
      </c>
      <c r="Q80" s="153">
        <v>0</v>
      </c>
      <c r="R80" s="150">
        <v>3932.1865787886318</v>
      </c>
      <c r="S80" s="96"/>
      <c r="T80" s="96"/>
      <c r="U80" s="96"/>
      <c r="V80" s="96"/>
      <c r="W80" s="96"/>
      <c r="X80" s="96"/>
      <c r="Y80" s="96"/>
      <c r="AN80" s="151">
        <v>3932.1865787886318</v>
      </c>
      <c r="AO80" s="133"/>
      <c r="AP80" s="148">
        <v>0</v>
      </c>
      <c r="AQ80" s="148">
        <v>1.6042626665685174E-2</v>
      </c>
      <c r="AR80" s="150">
        <v>94732.675617445289</v>
      </c>
      <c r="AS80" s="150">
        <v>218.70117162303842</v>
      </c>
      <c r="AT80" s="150">
        <v>0</v>
      </c>
      <c r="AU80" s="150">
        <v>0</v>
      </c>
      <c r="AV80" s="150">
        <v>94951.376789068323</v>
      </c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50">
        <v>94951.376789068323</v>
      </c>
      <c r="BS80" s="135"/>
      <c r="BT80" s="148">
        <v>0</v>
      </c>
      <c r="BU80" s="148">
        <v>1.773910147145509E-2</v>
      </c>
      <c r="BV80" s="150">
        <v>93043.038192690059</v>
      </c>
      <c r="BW80" s="150">
        <v>216.88498652160808</v>
      </c>
      <c r="BX80" s="150">
        <v>0</v>
      </c>
      <c r="BY80" s="150">
        <v>0</v>
      </c>
      <c r="BZ80" s="150">
        <v>93259.923179211663</v>
      </c>
      <c r="CA80" s="175"/>
      <c r="CB80" s="175"/>
      <c r="CC80" s="175"/>
      <c r="CD80" s="175"/>
      <c r="CE80" s="175"/>
      <c r="CF80" s="175"/>
      <c r="CG80" s="175"/>
      <c r="CH80" s="175"/>
      <c r="CI80" s="175"/>
      <c r="CJ80" s="175"/>
      <c r="CK80" s="175"/>
      <c r="CL80" s="175"/>
      <c r="CM80" s="175"/>
      <c r="CN80" s="175"/>
      <c r="CO80" s="175"/>
      <c r="CP80" s="175"/>
      <c r="CQ80" s="175"/>
      <c r="CR80" s="175"/>
      <c r="CS80" s="175"/>
      <c r="CT80" s="175"/>
      <c r="CU80" s="175"/>
      <c r="CV80" s="150">
        <v>93259.923179211663</v>
      </c>
      <c r="CW80" s="137"/>
      <c r="DL80" s="122"/>
      <c r="ED80" s="139"/>
      <c r="FL80" s="122"/>
      <c r="GC80" s="140"/>
      <c r="GH80" s="144"/>
      <c r="GI80" s="115"/>
      <c r="GM80" s="145"/>
      <c r="GO80" s="146"/>
      <c r="GP80" s="146"/>
    </row>
    <row r="81" spans="1:198" ht="18" hidden="1" customHeight="1" outlineLevel="1">
      <c r="A81" s="127"/>
      <c r="B81" s="274"/>
      <c r="C81" s="147" t="s">
        <v>19</v>
      </c>
      <c r="D81" s="96" t="s">
        <v>74</v>
      </c>
      <c r="E81" s="148"/>
      <c r="F81" s="100"/>
      <c r="H81" s="100"/>
      <c r="I81" s="148"/>
      <c r="J81" s="100"/>
      <c r="M81" s="149" t="s">
        <v>162</v>
      </c>
      <c r="N81" s="150">
        <v>24</v>
      </c>
      <c r="O81" s="150">
        <v>0</v>
      </c>
      <c r="P81" s="150">
        <v>0</v>
      </c>
      <c r="Q81" s="153">
        <v>0</v>
      </c>
      <c r="R81" s="150">
        <v>24</v>
      </c>
      <c r="S81" s="96"/>
      <c r="T81" s="96"/>
      <c r="U81" s="96"/>
      <c r="V81" s="96"/>
      <c r="W81" s="96"/>
      <c r="X81" s="96"/>
      <c r="Y81" s="96"/>
      <c r="AN81" s="151">
        <v>24</v>
      </c>
      <c r="AO81" s="133"/>
      <c r="AP81" s="148">
        <v>0</v>
      </c>
      <c r="AQ81" s="148">
        <v>1.822852703523244E-3</v>
      </c>
      <c r="AR81" s="150">
        <v>10788.904927484647</v>
      </c>
      <c r="AS81" s="150">
        <v>0</v>
      </c>
      <c r="AT81" s="150">
        <v>0</v>
      </c>
      <c r="AU81" s="150">
        <v>0</v>
      </c>
      <c r="AV81" s="150">
        <v>10788.904927484647</v>
      </c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50">
        <v>10788.904927484647</v>
      </c>
      <c r="BS81" s="135"/>
      <c r="BT81" s="148">
        <v>0</v>
      </c>
      <c r="BU81" s="148">
        <v>0</v>
      </c>
      <c r="BV81" s="150">
        <v>0</v>
      </c>
      <c r="BW81" s="150">
        <v>0</v>
      </c>
      <c r="BX81" s="150">
        <v>0</v>
      </c>
      <c r="BY81" s="150">
        <v>0</v>
      </c>
      <c r="BZ81" s="150">
        <v>0</v>
      </c>
      <c r="CA81" s="175"/>
      <c r="CB81" s="175"/>
      <c r="CC81" s="175"/>
      <c r="CD81" s="175"/>
      <c r="CE81" s="175"/>
      <c r="CF81" s="175"/>
      <c r="CG81" s="175"/>
      <c r="CH81" s="175"/>
      <c r="CI81" s="175"/>
      <c r="CJ81" s="175"/>
      <c r="CK81" s="175"/>
      <c r="CL81" s="175"/>
      <c r="CM81" s="175"/>
      <c r="CN81" s="175"/>
      <c r="CO81" s="175"/>
      <c r="CP81" s="175"/>
      <c r="CQ81" s="175"/>
      <c r="CR81" s="175"/>
      <c r="CS81" s="175"/>
      <c r="CT81" s="175"/>
      <c r="CU81" s="175"/>
      <c r="CV81" s="150">
        <v>0</v>
      </c>
      <c r="CW81" s="137"/>
      <c r="DL81" s="122"/>
      <c r="ED81" s="139"/>
      <c r="FL81" s="122"/>
      <c r="GC81" s="140"/>
      <c r="GH81" s="144"/>
      <c r="GI81" s="115"/>
      <c r="GM81" s="145"/>
      <c r="GO81" s="146"/>
      <c r="GP81" s="146"/>
    </row>
    <row r="82" spans="1:198" ht="18" hidden="1" customHeight="1" outlineLevel="1">
      <c r="A82" s="127"/>
      <c r="B82" s="274"/>
      <c r="C82" s="147" t="s">
        <v>20</v>
      </c>
      <c r="D82" s="96" t="s">
        <v>74</v>
      </c>
      <c r="E82" s="148"/>
      <c r="F82" s="100"/>
      <c r="H82" s="100"/>
      <c r="I82" s="148">
        <v>0.99999823484766981</v>
      </c>
      <c r="J82" s="100"/>
      <c r="M82" s="149" t="s">
        <v>162</v>
      </c>
      <c r="N82" s="150">
        <v>13</v>
      </c>
      <c r="O82" s="150">
        <v>0</v>
      </c>
      <c r="P82" s="150">
        <v>0</v>
      </c>
      <c r="Q82" s="153">
        <v>0</v>
      </c>
      <c r="R82" s="150">
        <v>13</v>
      </c>
      <c r="S82" s="96"/>
      <c r="T82" s="96"/>
      <c r="U82" s="96"/>
      <c r="V82" s="96"/>
      <c r="W82" s="96"/>
      <c r="X82" s="96"/>
      <c r="Y82" s="96"/>
      <c r="AN82" s="151">
        <v>13</v>
      </c>
      <c r="AO82" s="133"/>
      <c r="AP82" s="148">
        <v>0</v>
      </c>
      <c r="AQ82" s="148">
        <v>2.4344860223556217E-3</v>
      </c>
      <c r="AR82" s="150">
        <v>13379.784953910979</v>
      </c>
      <c r="AS82" s="150">
        <v>1029.1896120090951</v>
      </c>
      <c r="AT82" s="150">
        <v>0</v>
      </c>
      <c r="AU82" s="150">
        <v>0</v>
      </c>
      <c r="AV82" s="150">
        <v>14408.974565920074</v>
      </c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50">
        <v>14408.974565920074</v>
      </c>
      <c r="BS82" s="135"/>
      <c r="BT82" s="148">
        <v>0</v>
      </c>
      <c r="BU82" s="148">
        <v>2.7407513668362901E-3</v>
      </c>
      <c r="BV82" s="150">
        <v>13379.784953910979</v>
      </c>
      <c r="BW82" s="150">
        <v>1029.1896120090951</v>
      </c>
      <c r="BX82" s="150">
        <v>0</v>
      </c>
      <c r="BY82" s="150">
        <v>0</v>
      </c>
      <c r="BZ82" s="150">
        <v>14408.974565920074</v>
      </c>
      <c r="CA82" s="175"/>
      <c r="CB82" s="175"/>
      <c r="CC82" s="175"/>
      <c r="CD82" s="175"/>
      <c r="CE82" s="175"/>
      <c r="CF82" s="175"/>
      <c r="CG82" s="175"/>
      <c r="CH82" s="175"/>
      <c r="CI82" s="175"/>
      <c r="CJ82" s="175"/>
      <c r="CK82" s="175"/>
      <c r="CL82" s="175"/>
      <c r="CM82" s="175"/>
      <c r="CN82" s="175"/>
      <c r="CO82" s="175"/>
      <c r="CP82" s="175"/>
      <c r="CQ82" s="175"/>
      <c r="CR82" s="175"/>
      <c r="CS82" s="175"/>
      <c r="CT82" s="175"/>
      <c r="CU82" s="175"/>
      <c r="CV82" s="150">
        <v>14408.974565920074</v>
      </c>
      <c r="CW82" s="137"/>
      <c r="DL82" s="122"/>
      <c r="ED82" s="139"/>
      <c r="FL82" s="122"/>
      <c r="GC82" s="140"/>
      <c r="GH82" s="144"/>
      <c r="GI82" s="115"/>
      <c r="GM82" s="145"/>
      <c r="GO82" s="146"/>
      <c r="GP82" s="146"/>
    </row>
    <row r="83" spans="1:198" ht="18" hidden="1" customHeight="1" outlineLevel="1">
      <c r="A83" s="127"/>
      <c r="B83" s="274"/>
      <c r="C83" s="147" t="s">
        <v>21</v>
      </c>
      <c r="D83" s="96" t="s">
        <v>74</v>
      </c>
      <c r="E83" s="148"/>
      <c r="F83" s="100"/>
      <c r="H83" s="100"/>
      <c r="I83" s="148"/>
      <c r="J83" s="100"/>
      <c r="M83" s="149" t="s">
        <v>93</v>
      </c>
      <c r="N83" s="150">
        <v>0</v>
      </c>
      <c r="O83" s="150">
        <v>0</v>
      </c>
      <c r="P83" s="150">
        <v>0</v>
      </c>
      <c r="Q83" s="153">
        <v>0</v>
      </c>
      <c r="R83" s="150">
        <v>0</v>
      </c>
      <c r="S83" s="96"/>
      <c r="T83" s="96"/>
      <c r="U83" s="96"/>
      <c r="V83" s="96"/>
      <c r="W83" s="96"/>
      <c r="X83" s="96"/>
      <c r="Y83" s="96"/>
      <c r="AN83" s="151">
        <v>0</v>
      </c>
      <c r="AO83" s="133"/>
      <c r="AP83" s="148">
        <v>0</v>
      </c>
      <c r="AQ83" s="148">
        <v>0</v>
      </c>
      <c r="AR83" s="150">
        <v>0</v>
      </c>
      <c r="AS83" s="150">
        <v>0</v>
      </c>
      <c r="AT83" s="150">
        <v>0</v>
      </c>
      <c r="AU83" s="150">
        <v>0</v>
      </c>
      <c r="AV83" s="150">
        <v>0</v>
      </c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50">
        <v>0</v>
      </c>
      <c r="BS83" s="135"/>
      <c r="BT83" s="148">
        <v>0</v>
      </c>
      <c r="BU83" s="148">
        <v>0</v>
      </c>
      <c r="BV83" s="150">
        <v>0</v>
      </c>
      <c r="BW83" s="150">
        <v>0</v>
      </c>
      <c r="BX83" s="150">
        <v>0</v>
      </c>
      <c r="BY83" s="150">
        <v>0</v>
      </c>
      <c r="BZ83" s="150">
        <v>0</v>
      </c>
      <c r="CA83" s="175"/>
      <c r="CB83" s="175"/>
      <c r="CC83" s="175"/>
      <c r="CD83" s="175"/>
      <c r="CE83" s="175"/>
      <c r="CF83" s="175"/>
      <c r="CG83" s="175"/>
      <c r="CH83" s="175"/>
      <c r="CI83" s="175"/>
      <c r="CJ83" s="175"/>
      <c r="CK83" s="175"/>
      <c r="CL83" s="175"/>
      <c r="CM83" s="175"/>
      <c r="CN83" s="175"/>
      <c r="CO83" s="175"/>
      <c r="CP83" s="175"/>
      <c r="CQ83" s="175"/>
      <c r="CR83" s="175"/>
      <c r="CS83" s="175"/>
      <c r="CT83" s="175"/>
      <c r="CU83" s="175"/>
      <c r="CV83" s="150">
        <v>0</v>
      </c>
      <c r="CW83" s="137"/>
      <c r="DL83" s="122"/>
      <c r="ED83" s="139"/>
      <c r="FL83" s="122"/>
      <c r="GC83" s="140"/>
      <c r="GH83" s="144"/>
      <c r="GI83" s="115"/>
      <c r="GM83" s="145"/>
      <c r="GO83" s="146"/>
      <c r="GP83" s="146"/>
    </row>
    <row r="84" spans="1:198" ht="18" hidden="1" customHeight="1" outlineLevel="1">
      <c r="A84" s="127"/>
      <c r="B84" s="274"/>
      <c r="C84" s="234" t="s">
        <v>3</v>
      </c>
      <c r="D84" s="96" t="s">
        <v>74</v>
      </c>
      <c r="E84" s="148"/>
      <c r="F84" s="100"/>
      <c r="H84" s="100"/>
      <c r="I84" s="148"/>
      <c r="J84" s="100"/>
      <c r="M84" s="149" t="s">
        <v>98</v>
      </c>
      <c r="N84" s="150">
        <v>0</v>
      </c>
      <c r="O84" s="150">
        <v>0</v>
      </c>
      <c r="P84" s="150">
        <v>0</v>
      </c>
      <c r="Q84" s="153">
        <v>0</v>
      </c>
      <c r="R84" s="150">
        <v>0</v>
      </c>
      <c r="S84" s="96"/>
      <c r="T84" s="96"/>
      <c r="U84" s="96"/>
      <c r="V84" s="96"/>
      <c r="W84" s="96"/>
      <c r="X84" s="96"/>
      <c r="Y84" s="96"/>
      <c r="AN84" s="151">
        <v>0</v>
      </c>
      <c r="AO84" s="133"/>
      <c r="AP84" s="148">
        <v>0</v>
      </c>
      <c r="AQ84" s="148">
        <v>0</v>
      </c>
      <c r="AR84" s="150">
        <v>0</v>
      </c>
      <c r="AS84" s="150">
        <v>0</v>
      </c>
      <c r="AT84" s="150">
        <v>0</v>
      </c>
      <c r="AU84" s="150">
        <v>0</v>
      </c>
      <c r="AV84" s="150">
        <v>0</v>
      </c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50">
        <v>0</v>
      </c>
      <c r="BS84" s="135"/>
      <c r="BT84" s="148">
        <v>0</v>
      </c>
      <c r="BU84" s="148">
        <v>0</v>
      </c>
      <c r="BV84" s="150">
        <v>0</v>
      </c>
      <c r="BW84" s="150">
        <v>0</v>
      </c>
      <c r="BX84" s="150">
        <v>0</v>
      </c>
      <c r="BY84" s="150">
        <v>0</v>
      </c>
      <c r="BZ84" s="150">
        <v>0</v>
      </c>
      <c r="CA84" s="175"/>
      <c r="CB84" s="175"/>
      <c r="CC84" s="175"/>
      <c r="CD84" s="175"/>
      <c r="CE84" s="175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5"/>
      <c r="CQ84" s="175"/>
      <c r="CR84" s="175"/>
      <c r="CS84" s="175"/>
      <c r="CT84" s="175"/>
      <c r="CU84" s="175"/>
      <c r="CV84" s="150">
        <v>0</v>
      </c>
      <c r="CW84" s="137"/>
      <c r="DL84" s="122"/>
      <c r="ED84" s="139"/>
      <c r="FL84" s="122"/>
      <c r="GC84" s="140"/>
      <c r="GH84" s="144"/>
      <c r="GI84" s="115"/>
      <c r="GM84" s="145"/>
      <c r="GO84" s="146"/>
      <c r="GP84" s="146"/>
    </row>
    <row r="85" spans="1:198" ht="18" hidden="1" customHeight="1" outlineLevel="1" thickBot="1">
      <c r="A85" s="127"/>
      <c r="B85" s="274"/>
      <c r="C85" s="147" t="s">
        <v>30</v>
      </c>
      <c r="D85" s="96" t="s">
        <v>74</v>
      </c>
      <c r="E85" s="148"/>
      <c r="F85" s="100"/>
      <c r="H85" s="100"/>
      <c r="I85" s="148"/>
      <c r="J85" s="100"/>
      <c r="M85" s="235" t="s">
        <v>98</v>
      </c>
      <c r="N85" s="150">
        <v>0</v>
      </c>
      <c r="O85" s="150">
        <v>0</v>
      </c>
      <c r="P85" s="150">
        <v>0</v>
      </c>
      <c r="Q85" s="153">
        <v>0</v>
      </c>
      <c r="R85" s="150">
        <v>0</v>
      </c>
      <c r="S85" s="96"/>
      <c r="T85" s="96"/>
      <c r="U85" s="96"/>
      <c r="V85" s="96"/>
      <c r="W85" s="96"/>
      <c r="X85" s="96"/>
      <c r="Y85" s="96"/>
      <c r="AN85" s="197">
        <v>0</v>
      </c>
      <c r="AO85" s="133"/>
      <c r="AP85" s="148">
        <v>0</v>
      </c>
      <c r="AQ85" s="148">
        <v>0</v>
      </c>
      <c r="AR85" s="150">
        <v>0</v>
      </c>
      <c r="AS85" s="150">
        <v>0</v>
      </c>
      <c r="AT85" s="150">
        <v>0</v>
      </c>
      <c r="AU85" s="150">
        <v>0</v>
      </c>
      <c r="AV85" s="150">
        <v>0</v>
      </c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50">
        <v>0</v>
      </c>
      <c r="BS85" s="135"/>
      <c r="BT85" s="148">
        <v>0</v>
      </c>
      <c r="BU85" s="148">
        <v>0</v>
      </c>
      <c r="BV85" s="150">
        <v>0</v>
      </c>
      <c r="BW85" s="150">
        <v>0</v>
      </c>
      <c r="BX85" s="150">
        <v>0</v>
      </c>
      <c r="BY85" s="150">
        <v>0</v>
      </c>
      <c r="BZ85" s="150">
        <v>0</v>
      </c>
      <c r="CA85" s="175"/>
      <c r="CB85" s="175"/>
      <c r="CC85" s="175"/>
      <c r="CD85" s="175"/>
      <c r="CE85" s="175"/>
      <c r="CF85" s="175"/>
      <c r="CG85" s="175"/>
      <c r="CH85" s="175"/>
      <c r="CI85" s="175"/>
      <c r="CJ85" s="175"/>
      <c r="CK85" s="175"/>
      <c r="CL85" s="175"/>
      <c r="CM85" s="175"/>
      <c r="CN85" s="175"/>
      <c r="CO85" s="175"/>
      <c r="CP85" s="175"/>
      <c r="CQ85" s="175"/>
      <c r="CR85" s="175"/>
      <c r="CS85" s="175"/>
      <c r="CT85" s="175"/>
      <c r="CU85" s="175"/>
      <c r="CV85" s="150">
        <v>0</v>
      </c>
      <c r="CW85" s="137"/>
      <c r="DL85" s="122"/>
      <c r="ED85" s="139"/>
      <c r="FL85" s="122"/>
      <c r="GC85" s="140"/>
      <c r="GH85" s="144"/>
      <c r="GI85" s="115"/>
      <c r="GM85" s="145"/>
      <c r="GO85" s="146"/>
      <c r="GP85" s="146"/>
    </row>
    <row r="86" spans="1:198" ht="18" hidden="1" customHeight="1" outlineLevel="1" thickBot="1">
      <c r="A86" s="127"/>
      <c r="B86" s="275"/>
      <c r="C86" s="229" t="s">
        <v>167</v>
      </c>
      <c r="D86" s="96" t="s">
        <v>74</v>
      </c>
      <c r="E86" s="236"/>
      <c r="F86" s="100"/>
      <c r="H86" s="100"/>
      <c r="I86" s="161">
        <v>1.090519216860137</v>
      </c>
      <c r="J86" s="100"/>
      <c r="M86" s="96"/>
      <c r="N86" s="162"/>
      <c r="O86" s="162"/>
      <c r="P86" s="162"/>
      <c r="Q86" s="162"/>
      <c r="R86" s="162">
        <v>0</v>
      </c>
      <c r="S86" s="96"/>
      <c r="T86" s="96"/>
      <c r="U86" s="96"/>
      <c r="V86" s="96"/>
      <c r="W86" s="96"/>
      <c r="X86" s="96"/>
      <c r="Y86" s="96"/>
      <c r="AN86" s="162"/>
      <c r="AO86" s="133"/>
      <c r="AP86" s="164">
        <v>0</v>
      </c>
      <c r="AQ86" s="164">
        <v>2.6052767975504165E-2</v>
      </c>
      <c r="AR86" s="165">
        <v>152132.91514376999</v>
      </c>
      <c r="AS86" s="165">
        <v>2065.4116010365306</v>
      </c>
      <c r="AT86" s="165">
        <v>0</v>
      </c>
      <c r="AU86" s="165">
        <v>0</v>
      </c>
      <c r="AV86" s="165">
        <v>154198.32674480652</v>
      </c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65">
        <v>154198.32674480652</v>
      </c>
      <c r="BS86" s="135"/>
      <c r="BT86" s="167">
        <v>0</v>
      </c>
      <c r="BU86" s="167">
        <v>2.689570700332506E-2</v>
      </c>
      <c r="BV86" s="168">
        <v>139343.77782166557</v>
      </c>
      <c r="BW86" s="168">
        <v>2055.2424735225704</v>
      </c>
      <c r="BX86" s="168">
        <v>0</v>
      </c>
      <c r="BY86" s="168">
        <v>0</v>
      </c>
      <c r="BZ86" s="168">
        <v>141399.02029518815</v>
      </c>
      <c r="CA86" s="175"/>
      <c r="CB86" s="175"/>
      <c r="CC86" s="175"/>
      <c r="CD86" s="175"/>
      <c r="CE86" s="175"/>
      <c r="CF86" s="175"/>
      <c r="CG86" s="175"/>
      <c r="CH86" s="175"/>
      <c r="CI86" s="175"/>
      <c r="CJ86" s="175"/>
      <c r="CK86" s="175"/>
      <c r="CL86" s="175"/>
      <c r="CM86" s="175"/>
      <c r="CN86" s="175"/>
      <c r="CO86" s="175"/>
      <c r="CP86" s="175"/>
      <c r="CQ86" s="175"/>
      <c r="CR86" s="175"/>
      <c r="CS86" s="175"/>
      <c r="CT86" s="175"/>
      <c r="CU86" s="175"/>
      <c r="CV86" s="168">
        <v>141399.02029518815</v>
      </c>
      <c r="CW86" s="137"/>
      <c r="DL86" s="122"/>
      <c r="ED86" s="139"/>
      <c r="FL86" s="122"/>
      <c r="GC86" s="140"/>
      <c r="GH86" s="144"/>
      <c r="GI86" s="115"/>
      <c r="GM86" s="145"/>
      <c r="GO86" s="146"/>
      <c r="GP86" s="146"/>
    </row>
    <row r="87" spans="1:198" ht="4.5" hidden="1" customHeight="1" outlineLevel="1" thickBot="1">
      <c r="A87" s="127"/>
      <c r="D87" s="96" t="s">
        <v>74</v>
      </c>
      <c r="F87" s="100"/>
      <c r="H87" s="100"/>
      <c r="J87" s="100"/>
      <c r="M87" s="174"/>
      <c r="N87" s="109"/>
      <c r="O87" s="109"/>
      <c r="P87" s="109"/>
      <c r="Q87" s="109"/>
      <c r="R87" s="109"/>
      <c r="S87" s="96"/>
      <c r="T87" s="96"/>
      <c r="U87" s="96"/>
      <c r="V87" s="96"/>
      <c r="W87" s="96"/>
      <c r="X87" s="96"/>
      <c r="Y87" s="96"/>
      <c r="AN87" s="201"/>
      <c r="AO87" s="133"/>
      <c r="AP87" s="176"/>
      <c r="AQ87" s="176"/>
      <c r="AR87" s="109"/>
      <c r="AS87" s="109"/>
      <c r="AT87" s="109"/>
      <c r="AU87" s="109"/>
      <c r="AV87" s="109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09"/>
      <c r="BS87" s="135"/>
      <c r="BT87" s="176"/>
      <c r="BU87" s="176"/>
      <c r="BV87" s="109"/>
      <c r="BW87" s="109"/>
      <c r="BX87" s="109"/>
      <c r="BY87" s="109"/>
      <c r="BZ87" s="109"/>
      <c r="CA87" s="175"/>
      <c r="CB87" s="175"/>
      <c r="CC87" s="175"/>
      <c r="CD87" s="175"/>
      <c r="CE87" s="175"/>
      <c r="CF87" s="175"/>
      <c r="CG87" s="175"/>
      <c r="CH87" s="175"/>
      <c r="CI87" s="175"/>
      <c r="CJ87" s="175"/>
      <c r="CK87" s="175"/>
      <c r="CL87" s="175"/>
      <c r="CM87" s="175"/>
      <c r="CN87" s="175"/>
      <c r="CO87" s="175"/>
      <c r="CP87" s="175"/>
      <c r="CQ87" s="175"/>
      <c r="CR87" s="175"/>
      <c r="CS87" s="175"/>
      <c r="CT87" s="175"/>
      <c r="CU87" s="175"/>
      <c r="CV87" s="109"/>
      <c r="CW87" s="137"/>
      <c r="DL87" s="122"/>
      <c r="ED87" s="139"/>
      <c r="FL87" s="122"/>
      <c r="GC87" s="140"/>
      <c r="GH87" s="144"/>
      <c r="GI87" s="115"/>
      <c r="GM87" s="145"/>
      <c r="GO87" s="146"/>
      <c r="GP87" s="146"/>
    </row>
    <row r="88" spans="1:198" ht="18" hidden="1" customHeight="1" outlineLevel="1">
      <c r="A88" s="127"/>
      <c r="B88" s="276" t="s">
        <v>230</v>
      </c>
      <c r="C88" s="128" t="s">
        <v>22</v>
      </c>
      <c r="D88" s="96" t="s">
        <v>74</v>
      </c>
      <c r="E88" s="148"/>
      <c r="F88" s="100"/>
      <c r="H88" s="100"/>
      <c r="I88" s="129"/>
      <c r="J88" s="100"/>
      <c r="M88" s="203" t="s">
        <v>76</v>
      </c>
      <c r="N88" s="132">
        <v>0</v>
      </c>
      <c r="O88" s="132">
        <v>0</v>
      </c>
      <c r="P88" s="132">
        <v>0</v>
      </c>
      <c r="Q88" s="237">
        <v>0</v>
      </c>
      <c r="R88" s="132">
        <v>0</v>
      </c>
      <c r="S88" s="96"/>
      <c r="T88" s="96"/>
      <c r="U88" s="96"/>
      <c r="V88" s="96"/>
      <c r="W88" s="96"/>
      <c r="X88" s="96"/>
      <c r="Y88" s="96"/>
      <c r="AN88" s="132">
        <v>0</v>
      </c>
      <c r="AO88" s="133"/>
      <c r="AP88" s="129">
        <v>0</v>
      </c>
      <c r="AQ88" s="129">
        <v>0</v>
      </c>
      <c r="AR88" s="132">
        <v>0</v>
      </c>
      <c r="AS88" s="132">
        <v>0</v>
      </c>
      <c r="AT88" s="132">
        <v>0</v>
      </c>
      <c r="AU88" s="132">
        <v>0</v>
      </c>
      <c r="AV88" s="132">
        <v>0</v>
      </c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32">
        <v>0</v>
      </c>
      <c r="BS88" s="135"/>
      <c r="BT88" s="129">
        <v>0</v>
      </c>
      <c r="BU88" s="129">
        <v>0</v>
      </c>
      <c r="BV88" s="132">
        <v>0</v>
      </c>
      <c r="BW88" s="132">
        <v>0</v>
      </c>
      <c r="BX88" s="132">
        <v>0</v>
      </c>
      <c r="BY88" s="132">
        <v>0</v>
      </c>
      <c r="BZ88" s="132">
        <v>0</v>
      </c>
      <c r="CA88" s="175"/>
      <c r="CB88" s="175"/>
      <c r="CC88" s="175"/>
      <c r="CD88" s="175"/>
      <c r="CE88" s="175"/>
      <c r="CF88" s="175"/>
      <c r="CG88" s="175"/>
      <c r="CH88" s="175"/>
      <c r="CI88" s="175"/>
      <c r="CJ88" s="175"/>
      <c r="CK88" s="175"/>
      <c r="CL88" s="175"/>
      <c r="CM88" s="175"/>
      <c r="CN88" s="175"/>
      <c r="CO88" s="175"/>
      <c r="CP88" s="175"/>
      <c r="CQ88" s="175"/>
      <c r="CR88" s="175"/>
      <c r="CS88" s="175"/>
      <c r="CT88" s="175"/>
      <c r="CU88" s="175"/>
      <c r="CV88" s="132">
        <v>0</v>
      </c>
      <c r="CW88" s="137"/>
      <c r="DL88" s="122"/>
      <c r="ED88" s="139"/>
      <c r="FL88" s="122"/>
      <c r="GC88" s="140"/>
      <c r="GH88" s="144"/>
      <c r="GI88" s="115"/>
      <c r="GM88" s="145"/>
      <c r="GO88" s="146"/>
      <c r="GP88" s="146"/>
    </row>
    <row r="89" spans="1:198" ht="18" hidden="1" customHeight="1" outlineLevel="1">
      <c r="A89" s="127"/>
      <c r="B89" s="277"/>
      <c r="C89" s="238" t="s">
        <v>23</v>
      </c>
      <c r="D89" s="96" t="s">
        <v>74</v>
      </c>
      <c r="E89" s="148"/>
      <c r="F89" s="100"/>
      <c r="H89" s="100"/>
      <c r="I89" s="148">
        <v>1.5031621691529768</v>
      </c>
      <c r="J89" s="100"/>
      <c r="M89" s="239" t="s">
        <v>67</v>
      </c>
      <c r="N89" s="150">
        <v>10</v>
      </c>
      <c r="O89" s="150">
        <v>0</v>
      </c>
      <c r="P89" s="150">
        <v>3</v>
      </c>
      <c r="Q89" s="153">
        <v>0</v>
      </c>
      <c r="R89" s="150">
        <v>13</v>
      </c>
      <c r="S89" s="96"/>
      <c r="T89" s="96"/>
      <c r="U89" s="96"/>
      <c r="V89" s="96"/>
      <c r="W89" s="96"/>
      <c r="X89" s="96"/>
      <c r="Y89" s="96"/>
      <c r="AN89" s="151">
        <v>13</v>
      </c>
      <c r="AO89" s="133"/>
      <c r="AP89" s="148">
        <v>0</v>
      </c>
      <c r="AQ89" s="148">
        <v>8.4606341941753496E-2</v>
      </c>
      <c r="AR89" s="150">
        <v>305910.77506955189</v>
      </c>
      <c r="AS89" s="150">
        <v>27225.750604339162</v>
      </c>
      <c r="AT89" s="150">
        <v>167622.40987122417</v>
      </c>
      <c r="AU89" s="150">
        <v>0</v>
      </c>
      <c r="AV89" s="150">
        <v>500758.93554511527</v>
      </c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50">
        <v>500758.93554511527</v>
      </c>
      <c r="BS89" s="135"/>
      <c r="BT89" s="148">
        <v>0</v>
      </c>
      <c r="BU89" s="148">
        <v>9.5250063130576643E-2</v>
      </c>
      <c r="BV89" s="150">
        <v>305910.77506955189</v>
      </c>
      <c r="BW89" s="150">
        <v>27225.750604339162</v>
      </c>
      <c r="BX89" s="150">
        <v>167622.40987122417</v>
      </c>
      <c r="BY89" s="150">
        <v>0</v>
      </c>
      <c r="BZ89" s="150">
        <v>500758.93554511527</v>
      </c>
      <c r="CA89" s="175"/>
      <c r="CB89" s="175"/>
      <c r="CC89" s="175"/>
      <c r="CD89" s="175"/>
      <c r="CE89" s="175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50">
        <v>500758.93554511527</v>
      </c>
      <c r="CW89" s="137"/>
      <c r="DL89" s="122"/>
      <c r="ED89" s="139"/>
      <c r="FL89" s="122"/>
      <c r="GC89" s="140"/>
      <c r="GH89" s="144"/>
      <c r="GI89" s="115"/>
      <c r="GM89" s="145"/>
      <c r="GO89" s="146"/>
      <c r="GP89" s="146"/>
    </row>
    <row r="90" spans="1:198" ht="18" hidden="1" customHeight="1" outlineLevel="1">
      <c r="A90" s="127"/>
      <c r="B90" s="277"/>
      <c r="C90" s="238" t="s">
        <v>24</v>
      </c>
      <c r="D90" s="96" t="s">
        <v>74</v>
      </c>
      <c r="E90" s="148"/>
      <c r="F90" s="100"/>
      <c r="H90" s="100"/>
      <c r="I90" s="148">
        <v>1.1630971762342404</v>
      </c>
      <c r="J90" s="100"/>
      <c r="M90" s="239" t="s">
        <v>67</v>
      </c>
      <c r="N90" s="150">
        <v>29</v>
      </c>
      <c r="O90" s="150">
        <v>0</v>
      </c>
      <c r="P90" s="150">
        <v>0</v>
      </c>
      <c r="Q90" s="153">
        <v>0</v>
      </c>
      <c r="R90" s="150">
        <v>29</v>
      </c>
      <c r="S90" s="96"/>
      <c r="T90" s="96"/>
      <c r="U90" s="96"/>
      <c r="V90" s="96"/>
      <c r="W90" s="96"/>
      <c r="X90" s="96"/>
      <c r="Y90" s="96"/>
      <c r="AN90" s="151">
        <v>29</v>
      </c>
      <c r="AO90" s="133"/>
      <c r="AP90" s="148">
        <v>0</v>
      </c>
      <c r="AQ90" s="148">
        <v>6.652038737748299E-3</v>
      </c>
      <c r="AR90" s="150">
        <v>83105.359573758382</v>
      </c>
      <c r="AS90" s="150">
        <v>0</v>
      </c>
      <c r="AT90" s="150">
        <v>-43733.986682906354</v>
      </c>
      <c r="AU90" s="150">
        <v>0</v>
      </c>
      <c r="AV90" s="150">
        <v>39371.372890852028</v>
      </c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50">
        <v>39371.372890852028</v>
      </c>
      <c r="BS90" s="135"/>
      <c r="BT90" s="148">
        <v>0</v>
      </c>
      <c r="BU90" s="148">
        <v>8.3991622381055109E-3</v>
      </c>
      <c r="BV90" s="150">
        <v>37964.627116496536</v>
      </c>
      <c r="BW90" s="150">
        <v>0</v>
      </c>
      <c r="BX90" s="150">
        <v>6192.3571792364</v>
      </c>
      <c r="BY90" s="150">
        <v>0</v>
      </c>
      <c r="BZ90" s="150">
        <v>44156.984295732938</v>
      </c>
      <c r="CA90" s="175"/>
      <c r="CB90" s="175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5"/>
      <c r="CQ90" s="175"/>
      <c r="CR90" s="175"/>
      <c r="CS90" s="175"/>
      <c r="CT90" s="175"/>
      <c r="CU90" s="175"/>
      <c r="CV90" s="150">
        <v>44156.984295732938</v>
      </c>
      <c r="CW90" s="137"/>
      <c r="DL90" s="122"/>
      <c r="ED90" s="139"/>
      <c r="FL90" s="122"/>
      <c r="GC90" s="140"/>
      <c r="GH90" s="144"/>
      <c r="GI90" s="115"/>
      <c r="GM90" s="145"/>
      <c r="GO90" s="146"/>
      <c r="GP90" s="146"/>
    </row>
    <row r="91" spans="1:198" ht="18" hidden="1" customHeight="1" outlineLevel="1">
      <c r="A91" s="127"/>
      <c r="B91" s="277"/>
      <c r="C91" s="238" t="s">
        <v>25</v>
      </c>
      <c r="D91" s="96" t="s">
        <v>74</v>
      </c>
      <c r="E91" s="148"/>
      <c r="F91" s="100"/>
      <c r="H91" s="100"/>
      <c r="I91" s="148"/>
      <c r="J91" s="100"/>
      <c r="M91" s="149" t="s">
        <v>78</v>
      </c>
      <c r="N91" s="150">
        <v>0</v>
      </c>
      <c r="O91" s="150">
        <v>0</v>
      </c>
      <c r="P91" s="150">
        <v>0</v>
      </c>
      <c r="Q91" s="153">
        <v>0</v>
      </c>
      <c r="R91" s="150">
        <v>0</v>
      </c>
      <c r="S91" s="96"/>
      <c r="T91" s="96"/>
      <c r="U91" s="96"/>
      <c r="V91" s="96"/>
      <c r="W91" s="96"/>
      <c r="X91" s="96"/>
      <c r="Y91" s="96"/>
      <c r="AN91" s="151">
        <v>0</v>
      </c>
      <c r="AO91" s="133"/>
      <c r="AP91" s="148">
        <v>0</v>
      </c>
      <c r="AQ91" s="148">
        <v>0</v>
      </c>
      <c r="AR91" s="150">
        <v>0</v>
      </c>
      <c r="AS91" s="150">
        <v>0</v>
      </c>
      <c r="AT91" s="150">
        <v>0</v>
      </c>
      <c r="AU91" s="150">
        <v>0</v>
      </c>
      <c r="AV91" s="150">
        <v>0</v>
      </c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50">
        <v>0</v>
      </c>
      <c r="BS91" s="135"/>
      <c r="BT91" s="148">
        <v>0</v>
      </c>
      <c r="BU91" s="148">
        <v>0</v>
      </c>
      <c r="BV91" s="150">
        <v>0</v>
      </c>
      <c r="BW91" s="150">
        <v>0</v>
      </c>
      <c r="BX91" s="150">
        <v>0</v>
      </c>
      <c r="BY91" s="150">
        <v>0</v>
      </c>
      <c r="BZ91" s="150">
        <v>0</v>
      </c>
      <c r="CA91" s="175"/>
      <c r="CB91" s="175"/>
      <c r="CC91" s="175"/>
      <c r="CD91" s="175"/>
      <c r="CE91" s="175"/>
      <c r="CF91" s="175"/>
      <c r="CG91" s="175"/>
      <c r="CH91" s="175"/>
      <c r="CI91" s="175"/>
      <c r="CJ91" s="175"/>
      <c r="CK91" s="175"/>
      <c r="CL91" s="175"/>
      <c r="CM91" s="175"/>
      <c r="CN91" s="175"/>
      <c r="CO91" s="175"/>
      <c r="CP91" s="175"/>
      <c r="CQ91" s="175"/>
      <c r="CR91" s="175"/>
      <c r="CS91" s="175"/>
      <c r="CT91" s="175"/>
      <c r="CU91" s="175"/>
      <c r="CV91" s="150">
        <v>0</v>
      </c>
      <c r="CW91" s="137"/>
      <c r="DL91" s="122"/>
      <c r="ED91" s="139"/>
      <c r="FL91" s="122"/>
      <c r="GC91" s="140"/>
      <c r="GH91" s="144"/>
      <c r="GI91" s="115"/>
      <c r="GM91" s="145"/>
      <c r="GO91" s="146"/>
      <c r="GP91" s="146"/>
    </row>
    <row r="92" spans="1:198" ht="18" hidden="1" customHeight="1" outlineLevel="1">
      <c r="A92" s="127"/>
      <c r="B92" s="277"/>
      <c r="C92" s="238" t="s">
        <v>26</v>
      </c>
      <c r="D92" s="96" t="s">
        <v>74</v>
      </c>
      <c r="E92" s="148"/>
      <c r="F92" s="100"/>
      <c r="H92" s="100"/>
      <c r="I92" s="148"/>
      <c r="J92" s="100"/>
      <c r="M92" s="149" t="s">
        <v>78</v>
      </c>
      <c r="N92" s="150">
        <v>0</v>
      </c>
      <c r="O92" s="150">
        <v>0</v>
      </c>
      <c r="P92" s="150">
        <v>0</v>
      </c>
      <c r="Q92" s="153">
        <v>0</v>
      </c>
      <c r="R92" s="150">
        <v>0</v>
      </c>
      <c r="S92" s="96"/>
      <c r="T92" s="96"/>
      <c r="U92" s="96"/>
      <c r="V92" s="96"/>
      <c r="W92" s="96"/>
      <c r="X92" s="96"/>
      <c r="Y92" s="96"/>
      <c r="AN92" s="151">
        <v>0</v>
      </c>
      <c r="AO92" s="133"/>
      <c r="AP92" s="148">
        <v>0</v>
      </c>
      <c r="AQ92" s="148">
        <v>0</v>
      </c>
      <c r="AR92" s="150">
        <v>0</v>
      </c>
      <c r="AS92" s="150">
        <v>0</v>
      </c>
      <c r="AT92" s="150">
        <v>0</v>
      </c>
      <c r="AU92" s="150">
        <v>0</v>
      </c>
      <c r="AV92" s="150">
        <v>0</v>
      </c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50">
        <v>0</v>
      </c>
      <c r="BS92" s="135"/>
      <c r="BT92" s="148">
        <v>0</v>
      </c>
      <c r="BU92" s="148">
        <v>0</v>
      </c>
      <c r="BV92" s="150">
        <v>0</v>
      </c>
      <c r="BW92" s="150">
        <v>0</v>
      </c>
      <c r="BX92" s="150">
        <v>0</v>
      </c>
      <c r="BY92" s="150">
        <v>0</v>
      </c>
      <c r="BZ92" s="150">
        <v>0</v>
      </c>
      <c r="CA92" s="175"/>
      <c r="CB92" s="175"/>
      <c r="CC92" s="175"/>
      <c r="CD92" s="175"/>
      <c r="CE92" s="175"/>
      <c r="CF92" s="175"/>
      <c r="CG92" s="175"/>
      <c r="CH92" s="175"/>
      <c r="CI92" s="175"/>
      <c r="CJ92" s="175"/>
      <c r="CK92" s="175"/>
      <c r="CL92" s="175"/>
      <c r="CM92" s="175"/>
      <c r="CN92" s="175"/>
      <c r="CO92" s="175"/>
      <c r="CP92" s="175"/>
      <c r="CQ92" s="175"/>
      <c r="CR92" s="175"/>
      <c r="CS92" s="175"/>
      <c r="CT92" s="175"/>
      <c r="CU92" s="175"/>
      <c r="CV92" s="150">
        <v>0</v>
      </c>
      <c r="CW92" s="137"/>
      <c r="DL92" s="122"/>
      <c r="ED92" s="139"/>
      <c r="FL92" s="122"/>
      <c r="GC92" s="140"/>
      <c r="GH92" s="144"/>
      <c r="GI92" s="115"/>
      <c r="GM92" s="145"/>
      <c r="GO92" s="146"/>
      <c r="GP92" s="146"/>
    </row>
    <row r="93" spans="1:198" ht="18" hidden="1" customHeight="1" outlineLevel="1">
      <c r="A93" s="127"/>
      <c r="B93" s="277"/>
      <c r="C93" s="238" t="s">
        <v>27</v>
      </c>
      <c r="D93" s="96" t="s">
        <v>74</v>
      </c>
      <c r="E93" s="148"/>
      <c r="F93" s="100"/>
      <c r="H93" s="100"/>
      <c r="I93" s="148"/>
      <c r="J93" s="100"/>
      <c r="M93" s="149" t="s">
        <v>67</v>
      </c>
      <c r="N93" s="150">
        <v>0</v>
      </c>
      <c r="O93" s="150">
        <v>0</v>
      </c>
      <c r="P93" s="150">
        <v>0</v>
      </c>
      <c r="Q93" s="153">
        <v>0</v>
      </c>
      <c r="R93" s="150">
        <v>0</v>
      </c>
      <c r="S93" s="96"/>
      <c r="T93" s="96"/>
      <c r="U93" s="96"/>
      <c r="V93" s="96"/>
      <c r="W93" s="96"/>
      <c r="X93" s="96"/>
      <c r="Y93" s="96"/>
      <c r="AN93" s="151">
        <v>0</v>
      </c>
      <c r="AO93" s="133"/>
      <c r="AP93" s="148">
        <v>0</v>
      </c>
      <c r="AQ93" s="148">
        <v>0</v>
      </c>
      <c r="AR93" s="150">
        <v>0</v>
      </c>
      <c r="AS93" s="150">
        <v>0</v>
      </c>
      <c r="AT93" s="150">
        <v>0</v>
      </c>
      <c r="AU93" s="150">
        <v>0</v>
      </c>
      <c r="AV93" s="150">
        <v>0</v>
      </c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50">
        <v>0</v>
      </c>
      <c r="BS93" s="135"/>
      <c r="BT93" s="148">
        <v>0</v>
      </c>
      <c r="BU93" s="148">
        <v>0</v>
      </c>
      <c r="BV93" s="150">
        <v>0</v>
      </c>
      <c r="BW93" s="150">
        <v>0</v>
      </c>
      <c r="BX93" s="150">
        <v>0</v>
      </c>
      <c r="BY93" s="150">
        <v>0</v>
      </c>
      <c r="BZ93" s="150">
        <v>0</v>
      </c>
      <c r="CA93" s="175"/>
      <c r="CB93" s="175"/>
      <c r="CC93" s="175"/>
      <c r="CD93" s="175"/>
      <c r="CE93" s="175"/>
      <c r="CF93" s="175"/>
      <c r="CG93" s="175"/>
      <c r="CH93" s="175"/>
      <c r="CI93" s="175"/>
      <c r="CJ93" s="175"/>
      <c r="CK93" s="175"/>
      <c r="CL93" s="175"/>
      <c r="CM93" s="175"/>
      <c r="CN93" s="175"/>
      <c r="CO93" s="175"/>
      <c r="CP93" s="175"/>
      <c r="CQ93" s="175"/>
      <c r="CR93" s="175"/>
      <c r="CS93" s="175"/>
      <c r="CT93" s="175"/>
      <c r="CU93" s="175"/>
      <c r="CV93" s="150">
        <v>0</v>
      </c>
      <c r="CW93" s="137"/>
      <c r="DL93" s="122"/>
      <c r="ED93" s="139"/>
      <c r="FL93" s="122"/>
      <c r="GC93" s="140"/>
      <c r="GH93" s="144"/>
      <c r="GI93" s="115"/>
      <c r="GM93" s="145"/>
      <c r="GO93" s="146"/>
      <c r="GP93" s="146"/>
    </row>
    <row r="94" spans="1:198" ht="18" hidden="1" customHeight="1" outlineLevel="1">
      <c r="A94" s="127"/>
      <c r="B94" s="277"/>
      <c r="C94" s="238" t="s">
        <v>29</v>
      </c>
      <c r="D94" s="96" t="s">
        <v>74</v>
      </c>
      <c r="E94" s="148"/>
      <c r="F94" s="100"/>
      <c r="H94" s="100"/>
      <c r="I94" s="148"/>
      <c r="J94" s="100"/>
      <c r="M94" s="149" t="s">
        <v>67</v>
      </c>
      <c r="N94" s="150">
        <v>0</v>
      </c>
      <c r="O94" s="150">
        <v>0</v>
      </c>
      <c r="P94" s="150">
        <v>0</v>
      </c>
      <c r="Q94" s="153">
        <v>0</v>
      </c>
      <c r="R94" s="150">
        <v>0</v>
      </c>
      <c r="S94" s="96"/>
      <c r="T94" s="96"/>
      <c r="U94" s="96"/>
      <c r="V94" s="96"/>
      <c r="W94" s="96"/>
      <c r="X94" s="96"/>
      <c r="Y94" s="96"/>
      <c r="AN94" s="151">
        <v>0</v>
      </c>
      <c r="AO94" s="133"/>
      <c r="AP94" s="148">
        <v>0</v>
      </c>
      <c r="AQ94" s="148">
        <v>0</v>
      </c>
      <c r="AR94" s="150">
        <v>0</v>
      </c>
      <c r="AS94" s="150">
        <v>0</v>
      </c>
      <c r="AT94" s="150">
        <v>0</v>
      </c>
      <c r="AU94" s="150">
        <v>0</v>
      </c>
      <c r="AV94" s="150">
        <v>0</v>
      </c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50">
        <v>0</v>
      </c>
      <c r="BS94" s="135"/>
      <c r="BT94" s="148">
        <v>0</v>
      </c>
      <c r="BU94" s="148">
        <v>0</v>
      </c>
      <c r="BV94" s="150">
        <v>0</v>
      </c>
      <c r="BW94" s="150">
        <v>0</v>
      </c>
      <c r="BX94" s="150">
        <v>0</v>
      </c>
      <c r="BY94" s="150">
        <v>0</v>
      </c>
      <c r="BZ94" s="150">
        <v>0</v>
      </c>
      <c r="CA94" s="175"/>
      <c r="CB94" s="175"/>
      <c r="CC94" s="175"/>
      <c r="CD94" s="175"/>
      <c r="CE94" s="175"/>
      <c r="CF94" s="175"/>
      <c r="CG94" s="175"/>
      <c r="CH94" s="175"/>
      <c r="CI94" s="175"/>
      <c r="CJ94" s="175"/>
      <c r="CK94" s="175"/>
      <c r="CL94" s="175"/>
      <c r="CM94" s="175"/>
      <c r="CN94" s="175"/>
      <c r="CO94" s="175"/>
      <c r="CP94" s="175"/>
      <c r="CQ94" s="175"/>
      <c r="CR94" s="175"/>
      <c r="CS94" s="175"/>
      <c r="CT94" s="175"/>
      <c r="CU94" s="175"/>
      <c r="CV94" s="150">
        <v>0</v>
      </c>
      <c r="CW94" s="137"/>
      <c r="DL94" s="122"/>
      <c r="ED94" s="139"/>
      <c r="FL94" s="122"/>
      <c r="GC94" s="140"/>
      <c r="GH94" s="144"/>
      <c r="GI94" s="115"/>
      <c r="GM94" s="145"/>
      <c r="GO94" s="146"/>
      <c r="GP94" s="146"/>
    </row>
    <row r="95" spans="1:198" ht="18" hidden="1" customHeight="1" outlineLevel="1" thickBot="1">
      <c r="A95" s="127"/>
      <c r="B95" s="277"/>
      <c r="C95" s="238" t="s">
        <v>28</v>
      </c>
      <c r="D95" s="96" t="s">
        <v>74</v>
      </c>
      <c r="E95" s="148"/>
      <c r="F95" s="100"/>
      <c r="H95" s="100"/>
      <c r="I95" s="148"/>
      <c r="J95" s="100"/>
      <c r="M95" s="235" t="s">
        <v>67</v>
      </c>
      <c r="N95" s="150">
        <v>0</v>
      </c>
      <c r="O95" s="150">
        <v>0</v>
      </c>
      <c r="P95" s="150">
        <v>0</v>
      </c>
      <c r="Q95" s="153">
        <v>0</v>
      </c>
      <c r="R95" s="150">
        <v>0</v>
      </c>
      <c r="S95" s="96"/>
      <c r="T95" s="96"/>
      <c r="U95" s="96"/>
      <c r="V95" s="96"/>
      <c r="W95" s="96"/>
      <c r="X95" s="96"/>
      <c r="Y95" s="96"/>
      <c r="AN95" s="151">
        <v>0</v>
      </c>
      <c r="AO95" s="133"/>
      <c r="AP95" s="148">
        <v>0</v>
      </c>
      <c r="AQ95" s="148">
        <v>0</v>
      </c>
      <c r="AR95" s="150">
        <v>0</v>
      </c>
      <c r="AS95" s="150">
        <v>0</v>
      </c>
      <c r="AT95" s="150">
        <v>0</v>
      </c>
      <c r="AU95" s="150">
        <v>0</v>
      </c>
      <c r="AV95" s="150">
        <v>0</v>
      </c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50">
        <v>0</v>
      </c>
      <c r="BS95" s="135"/>
      <c r="BT95" s="148">
        <v>0</v>
      </c>
      <c r="BU95" s="148">
        <v>0</v>
      </c>
      <c r="BV95" s="150">
        <v>0</v>
      </c>
      <c r="BW95" s="150">
        <v>0</v>
      </c>
      <c r="BX95" s="150">
        <v>0</v>
      </c>
      <c r="BY95" s="150">
        <v>0</v>
      </c>
      <c r="BZ95" s="150">
        <v>0</v>
      </c>
      <c r="CA95" s="175"/>
      <c r="CB95" s="175"/>
      <c r="CC95" s="175"/>
      <c r="CD95" s="175"/>
      <c r="CE95" s="175"/>
      <c r="CF95" s="175"/>
      <c r="CG95" s="175"/>
      <c r="CH95" s="175"/>
      <c r="CI95" s="175"/>
      <c r="CJ95" s="175"/>
      <c r="CK95" s="175"/>
      <c r="CL95" s="175"/>
      <c r="CM95" s="175"/>
      <c r="CN95" s="175"/>
      <c r="CO95" s="175"/>
      <c r="CP95" s="175"/>
      <c r="CQ95" s="175"/>
      <c r="CR95" s="175"/>
      <c r="CS95" s="175"/>
      <c r="CT95" s="175"/>
      <c r="CU95" s="175"/>
      <c r="CV95" s="150">
        <v>0</v>
      </c>
      <c r="CW95" s="137"/>
      <c r="DL95" s="122"/>
      <c r="ED95" s="139"/>
      <c r="FL95" s="122"/>
      <c r="GC95" s="140"/>
      <c r="GH95" s="144"/>
      <c r="GI95" s="115"/>
      <c r="GM95" s="145"/>
      <c r="GO95" s="146"/>
      <c r="GP95" s="146"/>
    </row>
    <row r="96" spans="1:198" ht="18" hidden="1" customHeight="1" outlineLevel="1" thickBot="1">
      <c r="A96" s="127"/>
      <c r="B96" s="278"/>
      <c r="C96" s="229" t="s">
        <v>182</v>
      </c>
      <c r="D96" s="96" t="s">
        <v>74</v>
      </c>
      <c r="E96" s="236"/>
      <c r="F96" s="100"/>
      <c r="H96" s="100"/>
      <c r="I96" s="161">
        <v>1.4554766841352709</v>
      </c>
      <c r="J96" s="100"/>
      <c r="M96" s="96"/>
      <c r="N96" s="198"/>
      <c r="O96" s="198"/>
      <c r="P96" s="198"/>
      <c r="Q96" s="198"/>
      <c r="R96" s="198">
        <v>0</v>
      </c>
      <c r="S96" s="96"/>
      <c r="T96" s="96"/>
      <c r="U96" s="96"/>
      <c r="V96" s="96"/>
      <c r="W96" s="96"/>
      <c r="X96" s="96"/>
      <c r="Y96" s="96"/>
      <c r="AN96" s="198"/>
      <c r="AO96" s="133"/>
      <c r="AP96" s="164">
        <v>0</v>
      </c>
      <c r="AQ96" s="164">
        <v>9.1258380679501788E-2</v>
      </c>
      <c r="AR96" s="165">
        <v>389016.13464331027</v>
      </c>
      <c r="AS96" s="165">
        <v>27225.750604339162</v>
      </c>
      <c r="AT96" s="165">
        <v>123888.42318831781</v>
      </c>
      <c r="AU96" s="165">
        <v>0</v>
      </c>
      <c r="AV96" s="165">
        <v>540130.30843596731</v>
      </c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65">
        <v>540130.30843596731</v>
      </c>
      <c r="BS96" s="135"/>
      <c r="BT96" s="167">
        <v>0</v>
      </c>
      <c r="BU96" s="167">
        <v>0.10364922536868215</v>
      </c>
      <c r="BV96" s="168">
        <v>343875.40218604845</v>
      </c>
      <c r="BW96" s="168">
        <v>27225.750604339162</v>
      </c>
      <c r="BX96" s="168">
        <v>173814.76705046056</v>
      </c>
      <c r="BY96" s="168">
        <v>0</v>
      </c>
      <c r="BZ96" s="168">
        <v>544915.91984084819</v>
      </c>
      <c r="CA96" s="175"/>
      <c r="CB96" s="175"/>
      <c r="CC96" s="175"/>
      <c r="CD96" s="175"/>
      <c r="CE96" s="175"/>
      <c r="CF96" s="175"/>
      <c r="CG96" s="175"/>
      <c r="CH96" s="175"/>
      <c r="CI96" s="175"/>
      <c r="CJ96" s="175"/>
      <c r="CK96" s="175"/>
      <c r="CL96" s="175"/>
      <c r="CM96" s="175"/>
      <c r="CN96" s="175"/>
      <c r="CO96" s="175"/>
      <c r="CP96" s="175"/>
      <c r="CQ96" s="175"/>
      <c r="CR96" s="175"/>
      <c r="CS96" s="175"/>
      <c r="CT96" s="175"/>
      <c r="CU96" s="175"/>
      <c r="CV96" s="168">
        <v>544915.91984084819</v>
      </c>
      <c r="CW96" s="137"/>
      <c r="DL96" s="122"/>
      <c r="ED96" s="139"/>
      <c r="FL96" s="122"/>
      <c r="GC96" s="140"/>
      <c r="GH96" s="144"/>
      <c r="GI96" s="115"/>
      <c r="GM96" s="145"/>
      <c r="GO96" s="146"/>
      <c r="GP96" s="146"/>
    </row>
    <row r="97" spans="1:198" ht="4.5" hidden="1" customHeight="1" outlineLevel="1" thickBot="1">
      <c r="A97" s="127"/>
      <c r="D97" s="96" t="s">
        <v>74</v>
      </c>
      <c r="F97" s="100"/>
      <c r="H97" s="100"/>
      <c r="J97" s="100"/>
      <c r="M97" s="174"/>
      <c r="N97" s="109"/>
      <c r="O97" s="109"/>
      <c r="P97" s="109"/>
      <c r="Q97" s="109"/>
      <c r="R97" s="109"/>
      <c r="S97" s="96"/>
      <c r="T97" s="96"/>
      <c r="U97" s="96"/>
      <c r="V97" s="96"/>
      <c r="W97" s="96"/>
      <c r="X97" s="96"/>
      <c r="Y97" s="96"/>
      <c r="AN97" s="201"/>
      <c r="AO97" s="133"/>
      <c r="AP97" s="176"/>
      <c r="AQ97" s="176"/>
      <c r="AR97" s="109"/>
      <c r="AS97" s="109"/>
      <c r="AT97" s="109"/>
      <c r="AU97" s="109"/>
      <c r="AV97" s="109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09"/>
      <c r="BS97" s="135"/>
      <c r="BT97" s="176"/>
      <c r="BU97" s="176"/>
      <c r="BV97" s="109"/>
      <c r="BW97" s="109"/>
      <c r="BX97" s="109"/>
      <c r="BY97" s="109"/>
      <c r="BZ97" s="109"/>
      <c r="CA97" s="175"/>
      <c r="CB97" s="175"/>
      <c r="CC97" s="175"/>
      <c r="CD97" s="175"/>
      <c r="CE97" s="175"/>
      <c r="CF97" s="175"/>
      <c r="CG97" s="175"/>
      <c r="CH97" s="175"/>
      <c r="CI97" s="175"/>
      <c r="CJ97" s="175"/>
      <c r="CK97" s="175"/>
      <c r="CL97" s="175"/>
      <c r="CM97" s="175"/>
      <c r="CN97" s="175"/>
      <c r="CO97" s="175"/>
      <c r="CP97" s="175"/>
      <c r="CQ97" s="175"/>
      <c r="CR97" s="175"/>
      <c r="CS97" s="175"/>
      <c r="CT97" s="175"/>
      <c r="CU97" s="175"/>
      <c r="CV97" s="109"/>
      <c r="CW97" s="137"/>
      <c r="DL97" s="122"/>
      <c r="ED97" s="139"/>
      <c r="FL97" s="122"/>
      <c r="GC97" s="140"/>
      <c r="GH97" s="144"/>
      <c r="GI97" s="115"/>
      <c r="GM97" s="145"/>
      <c r="GO97" s="146"/>
      <c r="GP97" s="146"/>
    </row>
    <row r="98" spans="1:198" ht="18" hidden="1" customHeight="1" outlineLevel="1">
      <c r="A98" s="127"/>
      <c r="B98" s="276" t="s">
        <v>231</v>
      </c>
      <c r="C98" s="128" t="s">
        <v>232</v>
      </c>
      <c r="D98" s="96" t="s">
        <v>74</v>
      </c>
      <c r="E98" s="129"/>
      <c r="F98" s="100"/>
      <c r="H98" s="100"/>
      <c r="I98" s="129"/>
      <c r="J98" s="100"/>
      <c r="M98" s="240" t="s">
        <v>67</v>
      </c>
      <c r="N98" s="132">
        <v>0</v>
      </c>
      <c r="O98" s="132">
        <v>0</v>
      </c>
      <c r="P98" s="132">
        <v>0</v>
      </c>
      <c r="Q98" s="237">
        <v>0</v>
      </c>
      <c r="R98" s="132">
        <v>0</v>
      </c>
      <c r="S98" s="96"/>
      <c r="T98" s="96"/>
      <c r="U98" s="96"/>
      <c r="V98" s="96"/>
      <c r="W98" s="96"/>
      <c r="X98" s="96"/>
      <c r="Y98" s="96"/>
      <c r="AN98" s="132">
        <v>0</v>
      </c>
      <c r="AO98" s="133"/>
      <c r="AP98" s="129">
        <v>0</v>
      </c>
      <c r="AQ98" s="129">
        <v>0</v>
      </c>
      <c r="AR98" s="132">
        <v>0</v>
      </c>
      <c r="AS98" s="132">
        <v>0</v>
      </c>
      <c r="AT98" s="132">
        <v>0</v>
      </c>
      <c r="AU98" s="132">
        <v>0</v>
      </c>
      <c r="AV98" s="132">
        <v>0</v>
      </c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32">
        <v>0</v>
      </c>
      <c r="BS98" s="135"/>
      <c r="BT98" s="129">
        <v>0</v>
      </c>
      <c r="BU98" s="129">
        <v>0</v>
      </c>
      <c r="BV98" s="132">
        <v>0</v>
      </c>
      <c r="BW98" s="132">
        <v>0</v>
      </c>
      <c r="BX98" s="132">
        <v>0</v>
      </c>
      <c r="BY98" s="132">
        <v>0</v>
      </c>
      <c r="BZ98" s="132">
        <v>0</v>
      </c>
      <c r="CA98" s="175"/>
      <c r="CB98" s="175"/>
      <c r="CC98" s="175"/>
      <c r="CD98" s="175"/>
      <c r="CE98" s="175"/>
      <c r="CF98" s="175"/>
      <c r="CG98" s="175"/>
      <c r="CH98" s="175"/>
      <c r="CI98" s="175"/>
      <c r="CJ98" s="175"/>
      <c r="CK98" s="175"/>
      <c r="CL98" s="175"/>
      <c r="CM98" s="175"/>
      <c r="CN98" s="175"/>
      <c r="CO98" s="175"/>
      <c r="CP98" s="175"/>
      <c r="CQ98" s="175"/>
      <c r="CR98" s="175"/>
      <c r="CS98" s="175"/>
      <c r="CT98" s="175"/>
      <c r="CU98" s="175"/>
      <c r="CV98" s="132">
        <v>0</v>
      </c>
      <c r="CW98" s="137"/>
      <c r="DL98" s="122"/>
      <c r="ED98" s="139"/>
      <c r="FL98" s="122"/>
      <c r="GC98" s="140"/>
      <c r="GH98" s="144"/>
      <c r="GI98" s="115"/>
      <c r="GM98" s="145"/>
      <c r="GO98" s="146"/>
      <c r="GP98" s="146"/>
    </row>
    <row r="99" spans="1:198" ht="18" hidden="1" customHeight="1" outlineLevel="1">
      <c r="A99" s="127"/>
      <c r="B99" s="277"/>
      <c r="C99" s="186" t="s">
        <v>233</v>
      </c>
      <c r="E99" s="208"/>
      <c r="F99" s="100"/>
      <c r="H99" s="100"/>
      <c r="I99" s="208"/>
      <c r="J99" s="100"/>
      <c r="M99" s="241" t="s">
        <v>67</v>
      </c>
      <c r="N99" s="150">
        <v>0</v>
      </c>
      <c r="O99" s="150">
        <v>0</v>
      </c>
      <c r="P99" s="150">
        <v>0</v>
      </c>
      <c r="Q99" s="153">
        <v>0</v>
      </c>
      <c r="R99" s="150">
        <v>0</v>
      </c>
      <c r="S99" s="96"/>
      <c r="T99" s="96"/>
      <c r="U99" s="96"/>
      <c r="V99" s="96"/>
      <c r="W99" s="96"/>
      <c r="X99" s="96"/>
      <c r="Y99" s="96"/>
      <c r="AN99" s="150">
        <v>0</v>
      </c>
      <c r="AO99" s="133"/>
      <c r="AP99" s="208">
        <v>0</v>
      </c>
      <c r="AQ99" s="208">
        <v>0</v>
      </c>
      <c r="AR99" s="150">
        <v>0</v>
      </c>
      <c r="AS99" s="150">
        <v>0</v>
      </c>
      <c r="AT99" s="150">
        <v>0</v>
      </c>
      <c r="AU99" s="150">
        <v>0</v>
      </c>
      <c r="AV99" s="150">
        <v>0</v>
      </c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50">
        <v>0</v>
      </c>
      <c r="BS99" s="135"/>
      <c r="BT99" s="208">
        <v>0</v>
      </c>
      <c r="BU99" s="208">
        <v>0</v>
      </c>
      <c r="BV99" s="150">
        <v>0</v>
      </c>
      <c r="BW99" s="150">
        <v>0</v>
      </c>
      <c r="BX99" s="150">
        <v>0</v>
      </c>
      <c r="BY99" s="150">
        <v>0</v>
      </c>
      <c r="BZ99" s="150">
        <v>0</v>
      </c>
      <c r="CA99" s="175"/>
      <c r="CB99" s="175"/>
      <c r="CC99" s="175"/>
      <c r="CD99" s="175"/>
      <c r="CE99" s="175"/>
      <c r="CF99" s="175"/>
      <c r="CG99" s="175"/>
      <c r="CH99" s="175"/>
      <c r="CI99" s="175"/>
      <c r="CJ99" s="175"/>
      <c r="CK99" s="175"/>
      <c r="CL99" s="175"/>
      <c r="CM99" s="175"/>
      <c r="CN99" s="175"/>
      <c r="CO99" s="175"/>
      <c r="CP99" s="175"/>
      <c r="CQ99" s="175"/>
      <c r="CR99" s="175"/>
      <c r="CS99" s="175"/>
      <c r="CT99" s="175"/>
      <c r="CU99" s="175"/>
      <c r="CV99" s="150">
        <v>0</v>
      </c>
      <c r="CW99" s="137"/>
      <c r="DL99" s="122"/>
      <c r="ED99" s="139"/>
      <c r="FL99" s="122"/>
      <c r="GC99" s="140"/>
      <c r="GH99" s="144"/>
      <c r="GI99" s="115"/>
      <c r="GM99" s="145"/>
      <c r="GO99" s="146"/>
      <c r="GP99" s="146"/>
    </row>
    <row r="100" spans="1:198" ht="18" hidden="1" customHeight="1" outlineLevel="1">
      <c r="A100" s="127"/>
      <c r="B100" s="277"/>
      <c r="C100" s="186" t="s">
        <v>234</v>
      </c>
      <c r="E100" s="208"/>
      <c r="F100" s="100"/>
      <c r="H100" s="100"/>
      <c r="I100" s="208"/>
      <c r="J100" s="100"/>
      <c r="M100" s="241" t="s">
        <v>67</v>
      </c>
      <c r="N100" s="150">
        <v>0</v>
      </c>
      <c r="O100" s="150">
        <v>0</v>
      </c>
      <c r="P100" s="150">
        <v>0</v>
      </c>
      <c r="Q100" s="153">
        <v>0</v>
      </c>
      <c r="R100" s="150">
        <v>0</v>
      </c>
      <c r="S100" s="96"/>
      <c r="T100" s="96"/>
      <c r="U100" s="96"/>
      <c r="V100" s="96"/>
      <c r="W100" s="96"/>
      <c r="X100" s="96"/>
      <c r="Y100" s="96"/>
      <c r="AN100" s="150">
        <v>0</v>
      </c>
      <c r="AO100" s="133"/>
      <c r="AP100" s="208">
        <v>0</v>
      </c>
      <c r="AQ100" s="208">
        <v>0</v>
      </c>
      <c r="AR100" s="150">
        <v>0</v>
      </c>
      <c r="AS100" s="150">
        <v>0</v>
      </c>
      <c r="AT100" s="150">
        <v>0</v>
      </c>
      <c r="AU100" s="150">
        <v>0</v>
      </c>
      <c r="AV100" s="150">
        <v>0</v>
      </c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50">
        <v>0</v>
      </c>
      <c r="BS100" s="135"/>
      <c r="BT100" s="208">
        <v>0</v>
      </c>
      <c r="BU100" s="208">
        <v>0</v>
      </c>
      <c r="BV100" s="150">
        <v>0</v>
      </c>
      <c r="BW100" s="150">
        <v>0</v>
      </c>
      <c r="BX100" s="150">
        <v>0</v>
      </c>
      <c r="BY100" s="150">
        <v>0</v>
      </c>
      <c r="BZ100" s="150">
        <v>0</v>
      </c>
      <c r="CA100" s="175"/>
      <c r="CB100" s="175"/>
      <c r="CC100" s="175"/>
      <c r="CD100" s="175"/>
      <c r="CE100" s="175"/>
      <c r="CF100" s="175"/>
      <c r="CG100" s="175"/>
      <c r="CH100" s="175"/>
      <c r="CI100" s="175"/>
      <c r="CJ100" s="175"/>
      <c r="CK100" s="175"/>
      <c r="CL100" s="175"/>
      <c r="CM100" s="175"/>
      <c r="CN100" s="175"/>
      <c r="CO100" s="175"/>
      <c r="CP100" s="175"/>
      <c r="CQ100" s="175"/>
      <c r="CR100" s="175"/>
      <c r="CS100" s="175"/>
      <c r="CT100" s="175"/>
      <c r="CU100" s="175"/>
      <c r="CV100" s="150">
        <v>0</v>
      </c>
      <c r="CW100" s="137"/>
      <c r="DL100" s="122"/>
      <c r="ED100" s="139"/>
      <c r="FL100" s="122"/>
      <c r="GC100" s="140"/>
      <c r="GH100" s="144"/>
      <c r="GI100" s="115"/>
      <c r="GM100" s="145"/>
      <c r="GO100" s="146"/>
      <c r="GP100" s="146"/>
    </row>
    <row r="101" spans="1:198" ht="18" hidden="1" customHeight="1" outlineLevel="1">
      <c r="A101" s="127"/>
      <c r="B101" s="277"/>
      <c r="C101" s="186" t="s">
        <v>235</v>
      </c>
      <c r="E101" s="208"/>
      <c r="F101" s="100"/>
      <c r="H101" s="100"/>
      <c r="I101" s="208"/>
      <c r="J101" s="100"/>
      <c r="M101" s="241" t="s">
        <v>67</v>
      </c>
      <c r="N101" s="150">
        <v>0</v>
      </c>
      <c r="O101" s="150">
        <v>0</v>
      </c>
      <c r="P101" s="150">
        <v>0</v>
      </c>
      <c r="Q101" s="153">
        <v>0</v>
      </c>
      <c r="R101" s="150">
        <v>0</v>
      </c>
      <c r="S101" s="96"/>
      <c r="T101" s="96"/>
      <c r="U101" s="96"/>
      <c r="V101" s="96"/>
      <c r="W101" s="96"/>
      <c r="X101" s="96"/>
      <c r="Y101" s="96"/>
      <c r="AN101" s="150">
        <v>0</v>
      </c>
      <c r="AO101" s="133"/>
      <c r="AP101" s="208">
        <v>0</v>
      </c>
      <c r="AQ101" s="208">
        <v>0</v>
      </c>
      <c r="AR101" s="150">
        <v>0</v>
      </c>
      <c r="AS101" s="150">
        <v>0</v>
      </c>
      <c r="AT101" s="150">
        <v>0</v>
      </c>
      <c r="AU101" s="150">
        <v>0</v>
      </c>
      <c r="AV101" s="150">
        <v>0</v>
      </c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50">
        <v>0</v>
      </c>
      <c r="BS101" s="135"/>
      <c r="BT101" s="208">
        <v>0</v>
      </c>
      <c r="BU101" s="208">
        <v>0</v>
      </c>
      <c r="BV101" s="150">
        <v>0</v>
      </c>
      <c r="BW101" s="150">
        <v>0</v>
      </c>
      <c r="BX101" s="150">
        <v>0</v>
      </c>
      <c r="BY101" s="150">
        <v>0</v>
      </c>
      <c r="BZ101" s="150">
        <v>0</v>
      </c>
      <c r="CA101" s="175"/>
      <c r="CB101" s="175"/>
      <c r="CC101" s="175"/>
      <c r="CD101" s="175"/>
      <c r="CE101" s="175"/>
      <c r="CF101" s="175"/>
      <c r="CG101" s="175"/>
      <c r="CH101" s="175"/>
      <c r="CI101" s="175"/>
      <c r="CJ101" s="175"/>
      <c r="CK101" s="175"/>
      <c r="CL101" s="175"/>
      <c r="CM101" s="175"/>
      <c r="CN101" s="175"/>
      <c r="CO101" s="175"/>
      <c r="CP101" s="175"/>
      <c r="CQ101" s="175"/>
      <c r="CR101" s="175"/>
      <c r="CS101" s="175"/>
      <c r="CT101" s="175"/>
      <c r="CU101" s="175"/>
      <c r="CV101" s="150">
        <v>0</v>
      </c>
      <c r="CW101" s="137"/>
      <c r="DL101" s="122"/>
      <c r="ED101" s="139"/>
      <c r="FL101" s="122"/>
      <c r="GC101" s="140"/>
      <c r="GH101" s="144"/>
      <c r="GI101" s="115"/>
      <c r="GM101" s="145"/>
      <c r="GO101" s="146"/>
      <c r="GP101" s="146"/>
    </row>
    <row r="102" spans="1:198" ht="18" hidden="1" customHeight="1" outlineLevel="1" thickBot="1">
      <c r="A102" s="127"/>
      <c r="B102" s="277"/>
      <c r="C102" s="186" t="s">
        <v>4</v>
      </c>
      <c r="E102" s="208"/>
      <c r="F102" s="100"/>
      <c r="H102" s="100"/>
      <c r="I102" s="208"/>
      <c r="J102" s="100"/>
      <c r="M102" s="242" t="s">
        <v>67</v>
      </c>
      <c r="N102" s="150">
        <v>0</v>
      </c>
      <c r="O102" s="150">
        <v>0</v>
      </c>
      <c r="P102" s="150">
        <v>0</v>
      </c>
      <c r="Q102" s="153">
        <v>0</v>
      </c>
      <c r="R102" s="150">
        <v>0</v>
      </c>
      <c r="S102" s="96"/>
      <c r="T102" s="96"/>
      <c r="U102" s="96"/>
      <c r="V102" s="96"/>
      <c r="W102" s="96"/>
      <c r="X102" s="96"/>
      <c r="Y102" s="96"/>
      <c r="AN102" s="150">
        <v>0</v>
      </c>
      <c r="AO102" s="133"/>
      <c r="AP102" s="208">
        <v>0</v>
      </c>
      <c r="AQ102" s="208">
        <v>0</v>
      </c>
      <c r="AR102" s="150">
        <v>0</v>
      </c>
      <c r="AS102" s="150">
        <v>0</v>
      </c>
      <c r="AT102" s="150">
        <v>0</v>
      </c>
      <c r="AU102" s="150">
        <v>0</v>
      </c>
      <c r="AV102" s="150">
        <v>0</v>
      </c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50">
        <v>0</v>
      </c>
      <c r="BS102" s="135"/>
      <c r="BT102" s="208">
        <v>0</v>
      </c>
      <c r="BU102" s="208">
        <v>0</v>
      </c>
      <c r="BV102" s="150">
        <v>0</v>
      </c>
      <c r="BW102" s="150">
        <v>0</v>
      </c>
      <c r="BX102" s="150">
        <v>0</v>
      </c>
      <c r="BY102" s="150">
        <v>0</v>
      </c>
      <c r="BZ102" s="150">
        <v>0</v>
      </c>
      <c r="CA102" s="175"/>
      <c r="CB102" s="175"/>
      <c r="CC102" s="175"/>
      <c r="CD102" s="175"/>
      <c r="CE102" s="175"/>
      <c r="CF102" s="175"/>
      <c r="CG102" s="175"/>
      <c r="CH102" s="175"/>
      <c r="CI102" s="175"/>
      <c r="CJ102" s="175"/>
      <c r="CK102" s="175"/>
      <c r="CL102" s="175"/>
      <c r="CM102" s="175"/>
      <c r="CN102" s="175"/>
      <c r="CO102" s="175"/>
      <c r="CP102" s="175"/>
      <c r="CQ102" s="175"/>
      <c r="CR102" s="175"/>
      <c r="CS102" s="175"/>
      <c r="CT102" s="175"/>
      <c r="CU102" s="175"/>
      <c r="CV102" s="150">
        <v>0</v>
      </c>
      <c r="CW102" s="137"/>
      <c r="DL102" s="122"/>
      <c r="ED102" s="139"/>
      <c r="FL102" s="122"/>
      <c r="GC102" s="140"/>
      <c r="GH102" s="144"/>
      <c r="GI102" s="115"/>
      <c r="GM102" s="145"/>
      <c r="GO102" s="146"/>
      <c r="GP102" s="146"/>
    </row>
    <row r="103" spans="1:198" ht="18" hidden="1" customHeight="1" outlineLevel="1" thickBot="1">
      <c r="A103" s="127"/>
      <c r="B103" s="278"/>
      <c r="C103" s="229" t="s">
        <v>236</v>
      </c>
      <c r="D103" s="96" t="s">
        <v>74</v>
      </c>
      <c r="E103" s="236"/>
      <c r="F103" s="100"/>
      <c r="H103" s="100"/>
      <c r="I103" s="161"/>
      <c r="J103" s="100"/>
      <c r="M103" s="96"/>
      <c r="N103" s="198"/>
      <c r="O103" s="198"/>
      <c r="P103" s="198"/>
      <c r="Q103" s="198"/>
      <c r="R103" s="198">
        <v>0</v>
      </c>
      <c r="S103" s="96"/>
      <c r="T103" s="96"/>
      <c r="U103" s="96"/>
      <c r="V103" s="96"/>
      <c r="W103" s="96"/>
      <c r="X103" s="96"/>
      <c r="Y103" s="96"/>
      <c r="AN103" s="198"/>
      <c r="AO103" s="133"/>
      <c r="AP103" s="164">
        <v>0</v>
      </c>
      <c r="AQ103" s="164">
        <v>0</v>
      </c>
      <c r="AR103" s="165">
        <v>0</v>
      </c>
      <c r="AS103" s="165">
        <v>0</v>
      </c>
      <c r="AT103" s="165">
        <v>0</v>
      </c>
      <c r="AU103" s="165">
        <v>0</v>
      </c>
      <c r="AV103" s="165">
        <v>0</v>
      </c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65">
        <v>0</v>
      </c>
      <c r="BS103" s="135"/>
      <c r="BT103" s="167">
        <v>0</v>
      </c>
      <c r="BU103" s="167">
        <v>0</v>
      </c>
      <c r="BV103" s="168">
        <v>0</v>
      </c>
      <c r="BW103" s="168">
        <v>0</v>
      </c>
      <c r="BX103" s="168">
        <v>0</v>
      </c>
      <c r="BY103" s="168">
        <v>0</v>
      </c>
      <c r="BZ103" s="168">
        <v>0</v>
      </c>
      <c r="CA103" s="175"/>
      <c r="CB103" s="175"/>
      <c r="CC103" s="175"/>
      <c r="CD103" s="175"/>
      <c r="CE103" s="175"/>
      <c r="CF103" s="175"/>
      <c r="CG103" s="175"/>
      <c r="CH103" s="175"/>
      <c r="CI103" s="175"/>
      <c r="CJ103" s="175"/>
      <c r="CK103" s="175"/>
      <c r="CL103" s="175"/>
      <c r="CM103" s="175"/>
      <c r="CN103" s="175"/>
      <c r="CO103" s="175"/>
      <c r="CP103" s="175"/>
      <c r="CQ103" s="175"/>
      <c r="CR103" s="175"/>
      <c r="CS103" s="175"/>
      <c r="CT103" s="175"/>
      <c r="CU103" s="175"/>
      <c r="CV103" s="168">
        <v>0</v>
      </c>
      <c r="CW103" s="137"/>
      <c r="DL103" s="122"/>
      <c r="ED103" s="139"/>
      <c r="FL103" s="122"/>
      <c r="GC103" s="140"/>
      <c r="GH103" s="144"/>
      <c r="GI103" s="115"/>
      <c r="GM103" s="145"/>
      <c r="GO103" s="146"/>
      <c r="GP103" s="146"/>
    </row>
    <row r="104" spans="1:198" ht="12.75" customHeight="1" collapsed="1" thickBot="1">
      <c r="A104" s="159" t="s">
        <v>197</v>
      </c>
      <c r="D104" s="96" t="s">
        <v>74</v>
      </c>
      <c r="E104" s="173"/>
      <c r="F104" s="123"/>
      <c r="G104" s="173"/>
      <c r="H104" s="123"/>
      <c r="I104" s="173"/>
      <c r="J104" s="123"/>
      <c r="K104" s="173"/>
      <c r="L104" s="115"/>
      <c r="M104" s="174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N104" s="201"/>
      <c r="AO104" s="133"/>
      <c r="AP104" s="176"/>
      <c r="AQ104" s="176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35"/>
      <c r="BT104" s="176"/>
      <c r="BU104" s="176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  <c r="CH104" s="109"/>
      <c r="CI104" s="109"/>
      <c r="CJ104" s="109"/>
      <c r="CK104" s="109"/>
      <c r="CL104" s="109"/>
      <c r="CM104" s="109"/>
      <c r="CN104" s="109"/>
      <c r="CO104" s="109"/>
      <c r="CP104" s="109"/>
      <c r="CQ104" s="109"/>
      <c r="CR104" s="109"/>
      <c r="CS104" s="109"/>
      <c r="CT104" s="109"/>
      <c r="CU104" s="109"/>
      <c r="CV104" s="109"/>
      <c r="CW104" s="137"/>
      <c r="CX104" s="177"/>
      <c r="CY104" s="177"/>
      <c r="CZ104" s="177"/>
      <c r="DA104" s="177"/>
      <c r="DB104" s="177"/>
      <c r="DC104" s="177"/>
      <c r="DD104" s="177"/>
      <c r="DE104" s="177"/>
      <c r="DF104" s="177"/>
      <c r="DG104" s="177"/>
      <c r="DH104" s="177"/>
      <c r="DI104" s="177"/>
      <c r="DJ104" s="177"/>
      <c r="DK104" s="177"/>
      <c r="DL104" s="122"/>
      <c r="DM104" s="177"/>
      <c r="DN104" s="177"/>
      <c r="DO104" s="177"/>
      <c r="DP104" s="177"/>
      <c r="DQ104" s="177"/>
      <c r="DR104" s="177"/>
      <c r="DS104" s="177"/>
      <c r="DT104" s="177"/>
      <c r="DU104" s="177"/>
      <c r="DV104" s="177"/>
      <c r="DW104" s="177"/>
      <c r="DX104" s="177"/>
      <c r="DY104" s="177"/>
      <c r="DZ104" s="177"/>
      <c r="EA104" s="122"/>
      <c r="EB104" s="177"/>
      <c r="EC104" s="177"/>
      <c r="ED104" s="139"/>
      <c r="EE104" s="177"/>
      <c r="EF104" s="177"/>
      <c r="EG104" s="177"/>
      <c r="EH104" s="177"/>
      <c r="EI104" s="177"/>
      <c r="EJ104" s="177"/>
      <c r="EK104" s="177"/>
      <c r="EL104" s="177"/>
      <c r="EM104" s="177"/>
      <c r="EN104" s="177"/>
      <c r="EO104" s="177"/>
      <c r="EP104" s="177"/>
      <c r="EQ104" s="177"/>
      <c r="ER104" s="177"/>
      <c r="ES104" s="177"/>
      <c r="ET104" s="177"/>
      <c r="EU104" s="122"/>
      <c r="EV104" s="177"/>
      <c r="EW104" s="177"/>
      <c r="EX104" s="177"/>
      <c r="EY104" s="177"/>
      <c r="EZ104" s="177"/>
      <c r="FA104" s="177"/>
      <c r="FB104" s="177"/>
      <c r="FC104" s="177"/>
      <c r="FD104" s="177"/>
      <c r="FE104" s="177"/>
      <c r="FF104" s="177"/>
      <c r="FG104" s="177"/>
      <c r="FH104" s="177"/>
      <c r="FI104" s="177"/>
      <c r="FJ104" s="177"/>
      <c r="FK104" s="177"/>
      <c r="FL104" s="122"/>
      <c r="FM104" s="177"/>
      <c r="FN104" s="177"/>
      <c r="FO104" s="177"/>
      <c r="FP104" s="177"/>
      <c r="FQ104" s="177"/>
      <c r="FR104" s="177"/>
      <c r="FS104" s="177"/>
      <c r="FT104" s="177"/>
      <c r="FU104" s="177"/>
      <c r="FV104" s="177"/>
      <c r="FW104" s="177"/>
      <c r="FX104" s="177"/>
      <c r="FY104" s="177"/>
      <c r="FZ104" s="177"/>
      <c r="GA104" s="177"/>
      <c r="GB104" s="177"/>
      <c r="GC104" s="140"/>
      <c r="GD104" s="115"/>
      <c r="GE104" s="179"/>
      <c r="GF104" s="179"/>
      <c r="GG104" s="179"/>
      <c r="GH104" s="144"/>
      <c r="GI104" s="115"/>
      <c r="GJ104" s="179"/>
      <c r="GK104" s="179"/>
      <c r="GL104" s="179"/>
      <c r="GM104" s="145"/>
      <c r="GO104" s="146"/>
      <c r="GP104" s="146"/>
    </row>
    <row r="105" spans="1:198" ht="18" customHeight="1" thickBot="1">
      <c r="A105" s="127"/>
      <c r="B105" s="269" t="s">
        <v>237</v>
      </c>
      <c r="C105" s="270"/>
      <c r="D105" s="96" t="s">
        <v>74</v>
      </c>
      <c r="E105" s="161">
        <v>4.2235597410651346E-2</v>
      </c>
      <c r="F105" s="123"/>
      <c r="G105" s="161">
        <v>0.27287767381918288</v>
      </c>
      <c r="H105" s="123"/>
      <c r="I105" s="161">
        <v>1.2202201570513598</v>
      </c>
      <c r="J105" s="123"/>
      <c r="K105" s="161">
        <v>0.73682894862256554</v>
      </c>
      <c r="L105" s="115"/>
      <c r="M105" s="174"/>
      <c r="N105" s="198"/>
      <c r="O105" s="198"/>
      <c r="P105" s="198"/>
      <c r="Q105" s="198"/>
      <c r="R105" s="198">
        <v>0</v>
      </c>
      <c r="S105" s="198"/>
      <c r="T105" s="199"/>
      <c r="U105" s="199"/>
      <c r="V105" s="199">
        <v>0</v>
      </c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8"/>
      <c r="AO105" s="133"/>
      <c r="AP105" s="164">
        <v>1</v>
      </c>
      <c r="AQ105" s="164">
        <v>1</v>
      </c>
      <c r="AR105" s="165">
        <v>567893.76562948409</v>
      </c>
      <c r="AS105" s="165">
        <v>38197.065734007432</v>
      </c>
      <c r="AT105" s="165">
        <v>123888.42318831781</v>
      </c>
      <c r="AU105" s="165">
        <v>0</v>
      </c>
      <c r="AV105" s="165">
        <v>729979.2545518094</v>
      </c>
      <c r="AW105" s="165">
        <v>1143579.7095238203</v>
      </c>
      <c r="AX105" s="165">
        <v>859423.28221969586</v>
      </c>
      <c r="AY105" s="165">
        <v>0</v>
      </c>
      <c r="AZ105" s="165">
        <v>2003002.9917435164</v>
      </c>
      <c r="BA105" s="165">
        <v>1413334.9451339545</v>
      </c>
      <c r="BB105" s="165">
        <v>274214.68351341377</v>
      </c>
      <c r="BC105" s="165">
        <v>1687549.6286473682</v>
      </c>
      <c r="BD105" s="165">
        <v>1474962.7574181452</v>
      </c>
      <c r="BE105" s="165">
        <v>2687.8428257136984</v>
      </c>
      <c r="BF105" s="165">
        <v>0</v>
      </c>
      <c r="BG105" s="165">
        <v>6312.7370145771783</v>
      </c>
      <c r="BH105" s="165">
        <v>11807.061672113761</v>
      </c>
      <c r="BI105" s="165">
        <v>0</v>
      </c>
      <c r="BJ105" s="165">
        <v>0</v>
      </c>
      <c r="BK105" s="165">
        <v>2390.3920956790384</v>
      </c>
      <c r="BL105" s="165">
        <v>0</v>
      </c>
      <c r="BM105" s="165">
        <v>0</v>
      </c>
      <c r="BN105" s="165">
        <v>0</v>
      </c>
      <c r="BO105" s="165">
        <v>0</v>
      </c>
      <c r="BP105" s="165">
        <v>0</v>
      </c>
      <c r="BQ105" s="165">
        <v>23198.033608083679</v>
      </c>
      <c r="BR105" s="165">
        <v>5918692.6659689229</v>
      </c>
      <c r="BS105" s="135"/>
      <c r="BT105" s="167">
        <v>1</v>
      </c>
      <c r="BU105" s="167">
        <v>1</v>
      </c>
      <c r="BV105" s="168">
        <v>509731.15422934946</v>
      </c>
      <c r="BW105" s="168">
        <v>38057.279562620774</v>
      </c>
      <c r="BX105" s="168">
        <v>173814.76705046056</v>
      </c>
      <c r="BY105" s="168">
        <v>0</v>
      </c>
      <c r="BZ105" s="168">
        <v>721603.20084243082</v>
      </c>
      <c r="CA105" s="168">
        <v>907760.89463590668</v>
      </c>
      <c r="CB105" s="168">
        <v>786827.37505529611</v>
      </c>
      <c r="CC105" s="168">
        <v>0</v>
      </c>
      <c r="CD105" s="168">
        <v>1694588.269691203</v>
      </c>
      <c r="CE105" s="168">
        <v>1159431.628489702</v>
      </c>
      <c r="CF105" s="168">
        <v>271394.66555796162</v>
      </c>
      <c r="CG105" s="168">
        <v>1430826.2940476637</v>
      </c>
      <c r="CH105" s="168">
        <v>1389864.5108310452</v>
      </c>
      <c r="CI105" s="168">
        <v>2366.6491743907454</v>
      </c>
      <c r="CJ105" s="168">
        <v>0</v>
      </c>
      <c r="CK105" s="168">
        <v>5558.3733173564488</v>
      </c>
      <c r="CL105" s="168">
        <v>10396.133468432607</v>
      </c>
      <c r="CM105" s="168">
        <v>0</v>
      </c>
      <c r="CN105" s="168">
        <v>0</v>
      </c>
      <c r="CO105" s="168">
        <v>2104.7434119243221</v>
      </c>
      <c r="CP105" s="168">
        <v>0</v>
      </c>
      <c r="CQ105" s="168">
        <v>0</v>
      </c>
      <c r="CR105" s="168">
        <v>0</v>
      </c>
      <c r="CS105" s="168">
        <v>0</v>
      </c>
      <c r="CT105" s="168">
        <v>0</v>
      </c>
      <c r="CU105" s="168">
        <v>20425.899372104122</v>
      </c>
      <c r="CV105" s="168">
        <v>5257308.1747844471</v>
      </c>
      <c r="CW105" s="137"/>
      <c r="CX105" s="243">
        <v>58836.72</v>
      </c>
      <c r="CY105" s="231">
        <v>2028.88</v>
      </c>
      <c r="CZ105" s="231">
        <v>0.37</v>
      </c>
      <c r="DA105" s="231">
        <v>35220.36</v>
      </c>
      <c r="DB105" s="231">
        <v>0</v>
      </c>
      <c r="DC105" s="231">
        <v>0</v>
      </c>
      <c r="DD105" s="231">
        <v>0</v>
      </c>
      <c r="DE105" s="231">
        <v>0</v>
      </c>
      <c r="DF105" s="231">
        <v>0</v>
      </c>
      <c r="DG105" s="231">
        <v>0</v>
      </c>
      <c r="DH105" s="231">
        <v>0</v>
      </c>
      <c r="DI105" s="231">
        <v>0</v>
      </c>
      <c r="DJ105" s="231">
        <v>0</v>
      </c>
      <c r="DK105" s="231">
        <v>37249.61</v>
      </c>
      <c r="DL105" s="122"/>
      <c r="DM105" s="243">
        <v>114147.47</v>
      </c>
      <c r="DN105" s="231">
        <v>84.96</v>
      </c>
      <c r="DO105" s="231">
        <v>0.01</v>
      </c>
      <c r="DP105" s="231">
        <v>9868.67</v>
      </c>
      <c r="DQ105" s="231">
        <v>0</v>
      </c>
      <c r="DR105" s="231">
        <v>0</v>
      </c>
      <c r="DS105" s="231">
        <v>0</v>
      </c>
      <c r="DT105" s="231">
        <v>0</v>
      </c>
      <c r="DU105" s="231">
        <v>0</v>
      </c>
      <c r="DV105" s="231">
        <v>0</v>
      </c>
      <c r="DW105" s="231">
        <v>0</v>
      </c>
      <c r="DX105" s="231">
        <v>0</v>
      </c>
      <c r="DY105" s="231">
        <v>0</v>
      </c>
      <c r="DZ105" s="231">
        <v>9953.64</v>
      </c>
      <c r="EA105" s="122"/>
      <c r="EB105" s="243">
        <v>172983.19</v>
      </c>
      <c r="EC105" s="231">
        <v>47203.25</v>
      </c>
      <c r="ED105" s="139"/>
      <c r="EE105" s="171">
        <v>585293.43000000005</v>
      </c>
      <c r="EF105" s="171">
        <v>3828.49</v>
      </c>
      <c r="EG105" s="171">
        <v>0</v>
      </c>
      <c r="EH105" s="171">
        <v>0</v>
      </c>
      <c r="EI105" s="171">
        <v>0</v>
      </c>
      <c r="EJ105" s="171">
        <v>3828.49</v>
      </c>
      <c r="EK105" s="171">
        <v>113306.81</v>
      </c>
      <c r="EL105" s="171">
        <v>0</v>
      </c>
      <c r="EM105" s="171">
        <v>0</v>
      </c>
      <c r="EN105" s="171">
        <v>113306.81</v>
      </c>
      <c r="EO105" s="171">
        <v>184592.51</v>
      </c>
      <c r="EP105" s="171">
        <v>0</v>
      </c>
      <c r="EQ105" s="171">
        <v>184592.51</v>
      </c>
      <c r="ER105" s="171">
        <v>327626.84000000003</v>
      </c>
      <c r="ES105" s="171">
        <v>37249.61</v>
      </c>
      <c r="ET105" s="232">
        <v>666604.26</v>
      </c>
      <c r="EU105" s="122"/>
      <c r="EV105" s="171">
        <v>589640.81999999995</v>
      </c>
      <c r="EW105" s="171">
        <v>2383.98</v>
      </c>
      <c r="EX105" s="171">
        <v>0</v>
      </c>
      <c r="EY105" s="171">
        <v>0</v>
      </c>
      <c r="EZ105" s="171">
        <v>0</v>
      </c>
      <c r="FA105" s="171">
        <v>2383.98</v>
      </c>
      <c r="FB105" s="171">
        <v>42819.34</v>
      </c>
      <c r="FC105" s="244">
        <v>0</v>
      </c>
      <c r="FD105" s="244">
        <v>0</v>
      </c>
      <c r="FE105" s="244">
        <v>42819.34</v>
      </c>
      <c r="FF105" s="244">
        <v>73955.740000000005</v>
      </c>
      <c r="FG105" s="244">
        <v>0</v>
      </c>
      <c r="FH105" s="244">
        <v>73955.740000000005</v>
      </c>
      <c r="FI105" s="244">
        <v>70004.929999999993</v>
      </c>
      <c r="FJ105" s="244">
        <v>9953.64</v>
      </c>
      <c r="FK105" s="232">
        <v>199117.63</v>
      </c>
      <c r="FL105" s="122"/>
      <c r="FM105" s="171">
        <v>1174929.26</v>
      </c>
      <c r="FN105" s="244">
        <v>6212.47</v>
      </c>
      <c r="FO105" s="244">
        <v>0</v>
      </c>
      <c r="FP105" s="244">
        <v>0</v>
      </c>
      <c r="FQ105" s="244">
        <v>0</v>
      </c>
      <c r="FR105" s="244">
        <v>6212.47</v>
      </c>
      <c r="FS105" s="244">
        <v>156126.15</v>
      </c>
      <c r="FT105" s="244">
        <v>0</v>
      </c>
      <c r="FU105" s="244">
        <v>0</v>
      </c>
      <c r="FV105" s="244">
        <v>156126.15</v>
      </c>
      <c r="FW105" s="244">
        <v>258548.25</v>
      </c>
      <c r="FX105" s="244">
        <v>0</v>
      </c>
      <c r="FY105" s="244">
        <v>258548.25</v>
      </c>
      <c r="FZ105" s="244">
        <v>397631.77</v>
      </c>
      <c r="GA105" s="244">
        <v>47203.25</v>
      </c>
      <c r="GB105" s="245">
        <v>865721.89</v>
      </c>
      <c r="GC105" s="140"/>
      <c r="GD105" s="115"/>
      <c r="GE105" s="246">
        <v>3.4114014101633998</v>
      </c>
      <c r="GF105" s="246">
        <v>3.2853664582014201</v>
      </c>
      <c r="GG105" s="246">
        <v>1.9501879274035426E-2</v>
      </c>
      <c r="GH105" s="144"/>
      <c r="GI105" s="115"/>
      <c r="GJ105" s="246">
        <v>2.2006459341476741</v>
      </c>
      <c r="GK105" s="246">
        <v>2.765954916651292</v>
      </c>
      <c r="GL105" s="246">
        <v>2.2856677650265497E-2</v>
      </c>
      <c r="GM105" s="145"/>
      <c r="GO105" s="146"/>
      <c r="GP105" s="146"/>
    </row>
    <row r="106" spans="1:198" ht="5.25" customHeight="1" thickBot="1">
      <c r="A106" s="127"/>
      <c r="E106" s="247"/>
      <c r="F106" s="123"/>
      <c r="G106" s="247"/>
      <c r="H106" s="123"/>
      <c r="I106" s="247"/>
      <c r="J106" s="123"/>
      <c r="K106" s="247"/>
      <c r="L106" s="115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AO106" s="133"/>
      <c r="BS106" s="135"/>
      <c r="CW106" s="137"/>
      <c r="DL106" s="122"/>
      <c r="EA106" s="122"/>
      <c r="ED106" s="139"/>
      <c r="EU106" s="122"/>
      <c r="FL106" s="122"/>
      <c r="GC106" s="140"/>
      <c r="GD106" s="115"/>
      <c r="GH106" s="144"/>
      <c r="GI106" s="115"/>
      <c r="GJ106" s="179"/>
      <c r="GK106" s="179"/>
      <c r="GL106" s="179"/>
      <c r="GM106" s="145"/>
      <c r="GO106" s="146"/>
      <c r="GP106" s="146"/>
    </row>
    <row r="107" spans="1:198" ht="18" customHeight="1" thickBot="1">
      <c r="A107" s="127"/>
      <c r="B107" s="269" t="s">
        <v>238</v>
      </c>
      <c r="C107" s="270"/>
      <c r="D107" s="96" t="s">
        <v>74</v>
      </c>
      <c r="F107" s="100"/>
      <c r="H107" s="123"/>
      <c r="I107" s="161">
        <v>1.2203748419628979</v>
      </c>
      <c r="J107" s="123"/>
      <c r="K107" s="161">
        <v>0.73682597292064411</v>
      </c>
      <c r="L107" s="115"/>
      <c r="M107" s="174"/>
      <c r="N107" s="10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100"/>
      <c r="AA107" s="200"/>
      <c r="AB107" s="2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33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  <c r="BS107" s="135"/>
      <c r="BV107" s="248"/>
      <c r="BW107" s="248"/>
      <c r="BX107" s="248"/>
      <c r="BY107" s="248"/>
      <c r="BZ107" s="248"/>
      <c r="CA107" s="248"/>
      <c r="CB107" s="248"/>
      <c r="CC107" s="100"/>
      <c r="CD107" s="100"/>
      <c r="CE107" s="100"/>
      <c r="CF107" s="100"/>
      <c r="CG107" s="100"/>
      <c r="CH107" s="100"/>
      <c r="CI107" s="100"/>
      <c r="CJ107" s="100"/>
      <c r="CK107" s="100"/>
      <c r="CL107" s="100"/>
      <c r="CM107" s="100"/>
      <c r="CN107" s="100"/>
      <c r="CO107" s="100"/>
      <c r="CP107" s="100"/>
      <c r="CQ107" s="100"/>
      <c r="CR107" s="100"/>
      <c r="CS107" s="100"/>
      <c r="CT107" s="100"/>
      <c r="CU107" s="100"/>
      <c r="CV107" s="249"/>
      <c r="CW107" s="137"/>
      <c r="CX107" s="100"/>
      <c r="CY107" s="100"/>
      <c r="CZ107" s="100"/>
      <c r="DA107" s="100"/>
      <c r="DB107" s="100"/>
      <c r="DC107" s="100"/>
      <c r="DD107" s="100"/>
      <c r="DE107" s="100"/>
      <c r="DF107" s="100"/>
      <c r="DG107" s="100"/>
      <c r="DH107" s="100"/>
      <c r="DI107" s="100"/>
      <c r="DJ107" s="100"/>
      <c r="DK107" s="100"/>
      <c r="DL107" s="100"/>
      <c r="DM107" s="100"/>
      <c r="DN107" s="100"/>
      <c r="DO107" s="100"/>
      <c r="DP107" s="100"/>
      <c r="DQ107" s="100"/>
      <c r="DR107" s="100"/>
      <c r="DS107" s="100"/>
      <c r="DT107" s="100"/>
      <c r="DU107" s="100"/>
      <c r="DV107" s="100"/>
      <c r="DW107" s="100"/>
      <c r="DX107" s="100"/>
      <c r="DY107" s="100"/>
      <c r="DZ107" s="100"/>
      <c r="EA107" s="100"/>
      <c r="EB107" s="100"/>
      <c r="EC107" s="100"/>
      <c r="ED107" s="139"/>
      <c r="EE107" s="100"/>
      <c r="ET107" s="100"/>
      <c r="EU107" s="100"/>
      <c r="EV107" s="100"/>
      <c r="FK107" s="100"/>
      <c r="FL107" s="100"/>
      <c r="FM107" s="232">
        <v>1174934</v>
      </c>
      <c r="GB107" s="249"/>
      <c r="GC107" s="140"/>
      <c r="GD107" s="100"/>
      <c r="GE107" s="100"/>
      <c r="GF107" s="100"/>
      <c r="GG107" s="100"/>
      <c r="GH107" s="144"/>
      <c r="GI107" s="100"/>
      <c r="GJ107" s="100"/>
      <c r="GK107" s="100"/>
      <c r="GL107" s="100"/>
      <c r="GM107" s="145"/>
    </row>
    <row r="108" spans="1:198"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CV108" s="250"/>
    </row>
    <row r="109" spans="1:198"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BA109" s="109"/>
      <c r="CV109" s="251"/>
      <c r="EF109" s="252"/>
      <c r="EG109" s="252"/>
      <c r="EH109" s="252"/>
      <c r="EI109" s="252"/>
      <c r="EJ109" s="252"/>
      <c r="EK109" s="252"/>
      <c r="EL109" s="252"/>
      <c r="EM109" s="252"/>
      <c r="EN109" s="252"/>
      <c r="EO109" s="252"/>
      <c r="EP109" s="252"/>
      <c r="EQ109" s="252"/>
      <c r="ER109" s="252"/>
      <c r="ES109" s="252"/>
      <c r="EW109" s="252"/>
      <c r="EX109" s="252"/>
      <c r="EY109" s="252"/>
      <c r="EZ109" s="252"/>
      <c r="FA109" s="252"/>
      <c r="FB109" s="252"/>
      <c r="FC109" s="252"/>
      <c r="FD109" s="252"/>
      <c r="FE109" s="252"/>
      <c r="FF109" s="252"/>
      <c r="FG109" s="252"/>
      <c r="FH109" s="252"/>
      <c r="FI109" s="252"/>
      <c r="FJ109" s="252"/>
      <c r="FN109" s="252"/>
      <c r="FO109" s="252"/>
      <c r="FP109" s="252"/>
      <c r="FQ109" s="252"/>
      <c r="FR109" s="252"/>
      <c r="FS109" s="252"/>
      <c r="FT109" s="252"/>
      <c r="FU109" s="252"/>
      <c r="FV109" s="252"/>
      <c r="FW109" s="252"/>
      <c r="FX109" s="252"/>
      <c r="FY109" s="252"/>
      <c r="FZ109" s="252"/>
      <c r="GA109" s="252"/>
      <c r="GB109" s="253"/>
    </row>
    <row r="110" spans="1:198">
      <c r="GB110" s="252"/>
    </row>
    <row r="111" spans="1:198">
      <c r="FB111" s="252"/>
      <c r="FC111" s="252"/>
    </row>
    <row r="113" spans="5:184">
      <c r="E113" s="96"/>
      <c r="G113" s="96"/>
      <c r="I113" s="96"/>
      <c r="K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EF113" s="252"/>
      <c r="EG113" s="252"/>
      <c r="EH113" s="252"/>
      <c r="EI113" s="252"/>
      <c r="EJ113" s="252"/>
      <c r="EK113" s="252"/>
      <c r="EL113" s="252"/>
      <c r="EM113" s="252"/>
      <c r="EN113" s="252"/>
      <c r="EO113" s="252"/>
      <c r="EP113" s="252"/>
      <c r="EQ113" s="252"/>
      <c r="ER113" s="252"/>
      <c r="ES113" s="252"/>
      <c r="EW113" s="252"/>
      <c r="EX113" s="252"/>
      <c r="EY113" s="252"/>
      <c r="EZ113" s="252"/>
      <c r="FA113" s="252"/>
      <c r="FB113" s="252"/>
      <c r="FC113" s="252"/>
      <c r="FD113" s="252"/>
      <c r="FE113" s="252"/>
      <c r="FF113" s="252"/>
      <c r="FG113" s="252"/>
      <c r="FH113" s="252"/>
      <c r="FI113" s="252"/>
      <c r="FJ113" s="252"/>
      <c r="FN113" s="252"/>
      <c r="FO113" s="252"/>
      <c r="FP113" s="252"/>
      <c r="FQ113" s="252"/>
      <c r="FR113" s="252"/>
      <c r="FS113" s="252"/>
      <c r="FT113" s="252"/>
      <c r="FU113" s="252"/>
      <c r="FV113" s="252"/>
      <c r="FW113" s="252"/>
      <c r="FX113" s="252"/>
      <c r="FY113" s="252"/>
      <c r="FZ113" s="252"/>
      <c r="GA113" s="252"/>
      <c r="GB113" s="252"/>
    </row>
    <row r="114" spans="5:184">
      <c r="ES114" s="252"/>
    </row>
    <row r="116" spans="5:184">
      <c r="E116" s="96"/>
      <c r="G116" s="96"/>
      <c r="I116" s="96"/>
      <c r="K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GB116" s="252"/>
    </row>
    <row r="120" spans="5:184">
      <c r="E120" s="96"/>
      <c r="G120" s="96"/>
      <c r="I120" s="96"/>
      <c r="K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EW120" s="146"/>
    </row>
  </sheetData>
  <sheetProtection formatColumns="0" formatRows="0" insertColumns="0" insertRows="0" deleteColumns="0" deleteRows="0" sort="0" autoFilter="0" pivotTables="0"/>
  <mergeCells count="37">
    <mergeCell ref="EE1:EE2"/>
    <mergeCell ref="EJ1:EJ2"/>
    <mergeCell ref="EN1:EN2"/>
    <mergeCell ref="AM1:AM2"/>
    <mergeCell ref="AO1:AO4"/>
    <mergeCell ref="BQ1:BQ2"/>
    <mergeCell ref="BS1:BS4"/>
    <mergeCell ref="CU1:CU2"/>
    <mergeCell ref="CW1:CW4"/>
    <mergeCell ref="B74:C74"/>
    <mergeCell ref="GM1:GM4"/>
    <mergeCell ref="B2:C2"/>
    <mergeCell ref="E2:G2"/>
    <mergeCell ref="I2:K2"/>
    <mergeCell ref="GE2:GG2"/>
    <mergeCell ref="GJ2:GL2"/>
    <mergeCell ref="ET1:ET2"/>
    <mergeCell ref="FK1:FK2"/>
    <mergeCell ref="FM1:FM2"/>
    <mergeCell ref="GB1:GB2"/>
    <mergeCell ref="GC1:GC4"/>
    <mergeCell ref="GH1:GH4"/>
    <mergeCell ref="DK1:DK2"/>
    <mergeCell ref="DZ1:DZ2"/>
    <mergeCell ref="ED1:ED4"/>
    <mergeCell ref="B5:B12"/>
    <mergeCell ref="B14:B29"/>
    <mergeCell ref="B31:B44"/>
    <mergeCell ref="B46:B70"/>
    <mergeCell ref="B72:C72"/>
    <mergeCell ref="B107:C107"/>
    <mergeCell ref="B76:C76"/>
    <mergeCell ref="B78:C78"/>
    <mergeCell ref="B79:B86"/>
    <mergeCell ref="B88:B96"/>
    <mergeCell ref="B98:B103"/>
    <mergeCell ref="B105:C105"/>
  </mergeCells>
  <pageMargins left="0.7" right="0.7" top="0.48" bottom="0.96" header="0.48" footer="0.3"/>
  <pageSetup paperSize="9" scale="82" orientation="landscape" r:id="rId1"/>
  <headerFooter>
    <oddFooter>&amp;L&amp;"Tahoma,Regular"&amp;8&amp;F  --  Printed &amp;D&amp;R&amp;G</oddFooter>
  </headerFooter>
  <colBreaks count="1" manualBreakCount="1">
    <brk id="11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0567-558D-4A97-9A98-8007199CF418}">
  <dimension ref="B2:T135"/>
  <sheetViews>
    <sheetView tabSelected="1" topLeftCell="A108" workbookViewId="0">
      <selection activeCell="G112" sqref="G112"/>
    </sheetView>
  </sheetViews>
  <sheetFormatPr defaultRowHeight="14.5"/>
  <cols>
    <col min="2" max="2" width="14.54296875" bestFit="1" customWidth="1"/>
    <col min="3" max="3" width="8.81640625" bestFit="1" customWidth="1"/>
    <col min="4" max="4" width="14.90625" style="75" bestFit="1" customWidth="1"/>
    <col min="5" max="5" width="11.26953125" style="75" bestFit="1" customWidth="1"/>
    <col min="6" max="6" width="12.81640625" style="75" bestFit="1" customWidth="1"/>
    <col min="7" max="7" width="12.7265625" style="75" customWidth="1"/>
    <col min="8" max="8" width="7.6328125" customWidth="1"/>
    <col min="9" max="9" width="8.90625" bestFit="1" customWidth="1"/>
    <col min="11" max="11" width="11.08984375" bestFit="1" customWidth="1"/>
    <col min="12" max="14" width="12.6328125" bestFit="1" customWidth="1"/>
    <col min="15" max="15" width="10.1796875" bestFit="1" customWidth="1"/>
    <col min="16" max="16" width="9.36328125" bestFit="1" customWidth="1"/>
    <col min="17" max="17" width="11.26953125" customWidth="1"/>
  </cols>
  <sheetData>
    <row r="2" spans="2:17" ht="29">
      <c r="B2" s="259" t="s">
        <v>243</v>
      </c>
      <c r="C2" s="259" t="s">
        <v>244</v>
      </c>
      <c r="D2" s="94" t="s">
        <v>51</v>
      </c>
      <c r="E2" s="94" t="s">
        <v>245</v>
      </c>
      <c r="F2" s="94" t="s">
        <v>246</v>
      </c>
      <c r="G2" s="260" t="s">
        <v>247</v>
      </c>
      <c r="H2" s="260" t="s">
        <v>248</v>
      </c>
      <c r="I2" s="94" t="s">
        <v>11</v>
      </c>
      <c r="J2" s="94"/>
    </row>
    <row r="3" spans="2:17">
      <c r="B3">
        <v>2011</v>
      </c>
      <c r="C3">
        <v>2011</v>
      </c>
      <c r="D3" s="75">
        <v>84478.183829464251</v>
      </c>
      <c r="E3" s="75">
        <v>121356.32838291893</v>
      </c>
      <c r="F3" s="75">
        <v>298320.5475572276</v>
      </c>
      <c r="I3" s="77">
        <f t="shared" ref="I3:I17" si="0">SUM(D3:F3)</f>
        <v>504155.05976961076</v>
      </c>
      <c r="J3" s="77"/>
      <c r="K3" s="260"/>
      <c r="L3" s="94" t="s">
        <v>51</v>
      </c>
      <c r="M3" s="94" t="s">
        <v>245</v>
      </c>
      <c r="N3" s="94" t="s">
        <v>246</v>
      </c>
      <c r="O3" s="94" t="s">
        <v>247</v>
      </c>
      <c r="P3" s="94" t="s">
        <v>248</v>
      </c>
      <c r="Q3" s="94"/>
    </row>
    <row r="4" spans="2:17">
      <c r="C4">
        <f>C3+1</f>
        <v>2012</v>
      </c>
      <c r="D4" s="75">
        <v>84478.183829464251</v>
      </c>
      <c r="E4" s="75">
        <v>121356.32838291893</v>
      </c>
      <c r="F4" s="75">
        <v>298320.5475572276</v>
      </c>
      <c r="I4" s="77">
        <f t="shared" si="0"/>
        <v>504155.05976961076</v>
      </c>
      <c r="J4" s="77"/>
      <c r="K4" s="260"/>
      <c r="L4" s="260"/>
      <c r="M4" s="260"/>
      <c r="N4" s="260"/>
      <c r="O4" s="260"/>
      <c r="P4" s="260"/>
      <c r="Q4" s="260"/>
    </row>
    <row r="5" spans="2:17">
      <c r="C5">
        <f t="shared" ref="C5:C17" si="1">C4+1</f>
        <v>2013</v>
      </c>
      <c r="D5" s="75">
        <v>84478.183829464251</v>
      </c>
      <c r="E5" s="75">
        <v>121356.32838291893</v>
      </c>
      <c r="F5" s="75">
        <v>298320.5475572276</v>
      </c>
      <c r="I5" s="77">
        <f t="shared" si="0"/>
        <v>504155.05976961076</v>
      </c>
      <c r="J5" s="77"/>
      <c r="K5" s="260">
        <v>2011</v>
      </c>
      <c r="L5" s="261">
        <f>SUMIFS(D:D,$C:$C,$K5)-SUMIFS(D:D,$B:$B,$K5)/2</f>
        <v>42239.091914732126</v>
      </c>
      <c r="M5" s="261">
        <f>SUMIFS(E:E,$C:$C,$K5)-SUMIFS(E:E,$B:$B,$K5)/2</f>
        <v>60678.164191459466</v>
      </c>
      <c r="N5" s="261">
        <f>SUMIFS(F:F,$C:$C,$K5)-SUMIFS(F:F,$B:$B,$K5)/2</f>
        <v>149160.2737786138</v>
      </c>
      <c r="O5" s="261">
        <f>SUMIFS(G:G,$C:$C,$K5)-SUMIFS(G:G,$B:$B,$K5)/2</f>
        <v>0</v>
      </c>
      <c r="P5" s="261">
        <f>SUMIFS(H:H,$C:$C,$K5)-SUMIFS(H:H,$B:$B,$K5)/2</f>
        <v>0</v>
      </c>
      <c r="Q5" s="262">
        <f>SUM(L5:P5)</f>
        <v>252077.52988480538</v>
      </c>
    </row>
    <row r="6" spans="2:17">
      <c r="C6">
        <f t="shared" si="1"/>
        <v>2014</v>
      </c>
      <c r="D6" s="75">
        <v>84142.836318417336</v>
      </c>
      <c r="E6" s="75">
        <v>71391.8568888062</v>
      </c>
      <c r="F6" s="75">
        <v>298320.5475572276</v>
      </c>
      <c r="I6" s="77">
        <f t="shared" si="0"/>
        <v>453855.24076445115</v>
      </c>
      <c r="J6" s="77"/>
      <c r="K6" s="260">
        <v>2012</v>
      </c>
      <c r="L6" s="261">
        <f t="shared" ref="L6:P19" si="2">SUMIFS(D:D,$C:$C,$K6)-SUMIFS(D:D,$B:$B,$K6)/2</f>
        <v>108623.90522219718</v>
      </c>
      <c r="M6" s="261">
        <f t="shared" si="2"/>
        <v>331327.03841048793</v>
      </c>
      <c r="N6" s="261">
        <f t="shared" si="2"/>
        <v>301562.46407611825</v>
      </c>
      <c r="O6" s="261">
        <f t="shared" si="2"/>
        <v>0</v>
      </c>
      <c r="P6" s="261">
        <f t="shared" si="2"/>
        <v>0</v>
      </c>
      <c r="Q6" s="262">
        <f t="shared" ref="Q6:Q19" si="3">SUM(L6:P6)</f>
        <v>741513.40770880342</v>
      </c>
    </row>
    <row r="7" spans="2:17">
      <c r="C7">
        <f t="shared" si="1"/>
        <v>2015</v>
      </c>
      <c r="D7" s="75">
        <v>74558.513411928288</v>
      </c>
      <c r="E7" s="75">
        <v>71391.8568888062</v>
      </c>
      <c r="F7" s="75">
        <v>298320.5475572276</v>
      </c>
      <c r="I7" s="77">
        <f t="shared" si="0"/>
        <v>444270.91785796208</v>
      </c>
      <c r="J7" s="77"/>
      <c r="K7" s="260">
        <v>2013</v>
      </c>
      <c r="L7" s="261">
        <f t="shared" si="2"/>
        <v>217730.01319076694</v>
      </c>
      <c r="M7" s="261">
        <f t="shared" si="2"/>
        <v>755074.35091030982</v>
      </c>
      <c r="N7" s="261">
        <f t="shared" si="2"/>
        <v>340571.92682274611</v>
      </c>
      <c r="O7" s="261">
        <f t="shared" si="2"/>
        <v>0</v>
      </c>
      <c r="P7" s="261">
        <f t="shared" si="2"/>
        <v>0</v>
      </c>
      <c r="Q7" s="262">
        <f t="shared" si="3"/>
        <v>1313376.2909238229</v>
      </c>
    </row>
    <row r="8" spans="2:17">
      <c r="C8">
        <f t="shared" si="1"/>
        <v>2016</v>
      </c>
      <c r="D8" s="75">
        <v>45814.137294370987</v>
      </c>
      <c r="E8" s="75">
        <v>71333.623179730566</v>
      </c>
      <c r="F8" s="75">
        <v>298320.5475572276</v>
      </c>
      <c r="I8" s="77">
        <f t="shared" si="0"/>
        <v>415468.30803132919</v>
      </c>
      <c r="J8" s="77"/>
      <c r="K8" s="260">
        <v>2014</v>
      </c>
      <c r="L8" s="261">
        <f t="shared" si="2"/>
        <v>383972.97660165501</v>
      </c>
      <c r="M8" s="261">
        <f t="shared" si="2"/>
        <v>1304823.4673604674</v>
      </c>
      <c r="N8" s="261">
        <f t="shared" si="2"/>
        <v>411345.1831284659</v>
      </c>
      <c r="O8" s="261">
        <f t="shared" si="2"/>
        <v>0</v>
      </c>
      <c r="P8" s="261">
        <f t="shared" si="2"/>
        <v>0</v>
      </c>
      <c r="Q8" s="262">
        <f t="shared" si="3"/>
        <v>2100141.6270905882</v>
      </c>
    </row>
    <row r="9" spans="2:17">
      <c r="C9">
        <f t="shared" si="1"/>
        <v>2017</v>
      </c>
      <c r="D9" s="75">
        <v>34752.394986495128</v>
      </c>
      <c r="E9" s="75">
        <v>15958.483344850572</v>
      </c>
      <c r="F9" s="75">
        <v>281478.11230032629</v>
      </c>
      <c r="I9" s="77">
        <f t="shared" si="0"/>
        <v>332188.99063167197</v>
      </c>
      <c r="J9" s="77"/>
      <c r="K9" s="260">
        <v>2015</v>
      </c>
      <c r="L9" s="261">
        <f t="shared" si="2"/>
        <v>539617.51842840959</v>
      </c>
      <c r="M9" s="261">
        <f t="shared" si="2"/>
        <v>1608023.1836894662</v>
      </c>
      <c r="N9" s="261">
        <f t="shared" si="2"/>
        <v>696730.39320644841</v>
      </c>
      <c r="O9" s="261">
        <f t="shared" si="2"/>
        <v>0</v>
      </c>
      <c r="P9" s="261">
        <f t="shared" si="2"/>
        <v>0</v>
      </c>
      <c r="Q9" s="262">
        <f t="shared" si="3"/>
        <v>2844371.095324324</v>
      </c>
    </row>
    <row r="10" spans="2:17">
      <c r="C10">
        <f t="shared" si="1"/>
        <v>2018</v>
      </c>
      <c r="D10" s="75">
        <v>34598.313915816696</v>
      </c>
      <c r="E10" s="75">
        <v>15958.483344850572</v>
      </c>
      <c r="F10" s="75">
        <v>281478.11230032629</v>
      </c>
      <c r="I10" s="77">
        <f t="shared" si="0"/>
        <v>332034.90956099355</v>
      </c>
      <c r="J10" s="77"/>
      <c r="K10" s="260">
        <v>2016</v>
      </c>
      <c r="L10" s="261">
        <f t="shared" si="2"/>
        <v>804074.91156592022</v>
      </c>
      <c r="M10" s="261">
        <f t="shared" si="2"/>
        <v>1693541.2987300954</v>
      </c>
      <c r="N10" s="261">
        <f t="shared" si="2"/>
        <v>1374277.7890631584</v>
      </c>
      <c r="O10" s="261">
        <f t="shared" si="2"/>
        <v>0</v>
      </c>
      <c r="P10" s="261">
        <f t="shared" si="2"/>
        <v>0</v>
      </c>
      <c r="Q10" s="262">
        <f t="shared" si="3"/>
        <v>3871893.9993591742</v>
      </c>
    </row>
    <row r="11" spans="2:17">
      <c r="C11">
        <f t="shared" si="1"/>
        <v>2019</v>
      </c>
      <c r="D11" s="75">
        <v>43582.695255470571</v>
      </c>
      <c r="E11" s="75">
        <v>15958.483344850572</v>
      </c>
      <c r="F11" s="75">
        <v>281478.11230032629</v>
      </c>
      <c r="I11" s="77">
        <f t="shared" si="0"/>
        <v>341019.29090064741</v>
      </c>
      <c r="J11" s="77"/>
      <c r="K11" s="260">
        <v>2017</v>
      </c>
      <c r="L11" s="261">
        <f t="shared" si="2"/>
        <v>1413616.8545100114</v>
      </c>
      <c r="M11" s="261">
        <f t="shared" si="2"/>
        <v>1745077.6084331679</v>
      </c>
      <c r="N11" s="261">
        <f t="shared" si="2"/>
        <v>1919013.8986125891</v>
      </c>
      <c r="O11" s="261">
        <f t="shared" si="2"/>
        <v>0</v>
      </c>
      <c r="P11" s="261">
        <f t="shared" si="2"/>
        <v>0</v>
      </c>
      <c r="Q11" s="262">
        <f t="shared" si="3"/>
        <v>5077708.3615557682</v>
      </c>
    </row>
    <row r="12" spans="2:17">
      <c r="C12">
        <f t="shared" si="1"/>
        <v>2020</v>
      </c>
      <c r="D12" s="75">
        <v>15625.195093191</v>
      </c>
      <c r="E12" s="75">
        <v>15958.483344850572</v>
      </c>
      <c r="F12" s="75">
        <v>281478.11230032629</v>
      </c>
      <c r="I12" s="77">
        <f t="shared" si="0"/>
        <v>313061.79073836788</v>
      </c>
      <c r="J12" s="77"/>
      <c r="K12" s="260">
        <v>2018</v>
      </c>
      <c r="L12" s="261">
        <f t="shared" si="2"/>
        <v>1697600.7802043185</v>
      </c>
      <c r="M12" s="261">
        <f t="shared" si="2"/>
        <v>2262571.2242608909</v>
      </c>
      <c r="N12" s="261">
        <f t="shared" si="2"/>
        <v>2330005.4104717188</v>
      </c>
      <c r="O12" s="261">
        <f t="shared" si="2"/>
        <v>0</v>
      </c>
      <c r="P12" s="261">
        <f t="shared" si="2"/>
        <v>0</v>
      </c>
      <c r="Q12" s="262">
        <f t="shared" si="3"/>
        <v>6290177.4149369281</v>
      </c>
    </row>
    <row r="13" spans="2:17">
      <c r="C13">
        <f t="shared" si="1"/>
        <v>2021</v>
      </c>
      <c r="D13" s="75">
        <v>6282.8391417004386</v>
      </c>
      <c r="E13" s="75">
        <v>14526.603137237425</v>
      </c>
      <c r="F13" s="75">
        <v>281478.11230032629</v>
      </c>
      <c r="I13" s="77">
        <f t="shared" si="0"/>
        <v>302287.55457926414</v>
      </c>
      <c r="J13" s="77"/>
      <c r="K13" s="260">
        <v>2019</v>
      </c>
      <c r="L13" s="261">
        <f t="shared" si="2"/>
        <v>1773952.3877835004</v>
      </c>
      <c r="M13" s="261">
        <f t="shared" si="2"/>
        <v>2269806.4779211264</v>
      </c>
      <c r="N13" s="261">
        <f t="shared" si="2"/>
        <v>2578058.248162664</v>
      </c>
      <c r="O13" s="261">
        <f t="shared" si="2"/>
        <v>0</v>
      </c>
      <c r="P13" s="261">
        <f t="shared" si="2"/>
        <v>0</v>
      </c>
      <c r="Q13" s="262">
        <f t="shared" si="3"/>
        <v>6621817.1138672903</v>
      </c>
    </row>
    <row r="14" spans="2:17">
      <c r="C14">
        <f t="shared" si="1"/>
        <v>2022</v>
      </c>
      <c r="D14" s="75">
        <v>5547.3721853829165</v>
      </c>
      <c r="E14" s="75">
        <v>14526.603137237425</v>
      </c>
      <c r="F14" s="75">
        <v>3181.2002415338643</v>
      </c>
      <c r="I14" s="77">
        <f t="shared" si="0"/>
        <v>23255.175564154208</v>
      </c>
      <c r="J14" s="77"/>
      <c r="K14" s="260">
        <v>2020</v>
      </c>
      <c r="L14" s="261">
        <f t="shared" si="2"/>
        <v>1739599.5417966295</v>
      </c>
      <c r="M14" s="261">
        <f t="shared" si="2"/>
        <v>2190044.578222773</v>
      </c>
      <c r="N14" s="261">
        <f t="shared" si="2"/>
        <v>2575221.3902231087</v>
      </c>
      <c r="O14" s="261">
        <f t="shared" si="2"/>
        <v>0</v>
      </c>
      <c r="P14" s="261">
        <f t="shared" si="2"/>
        <v>0</v>
      </c>
      <c r="Q14" s="262">
        <f t="shared" si="3"/>
        <v>6504865.5102425106</v>
      </c>
    </row>
    <row r="15" spans="2:17">
      <c r="C15">
        <f t="shared" si="1"/>
        <v>2023</v>
      </c>
      <c r="D15" s="75">
        <v>5547.3721853829165</v>
      </c>
      <c r="E15" s="75">
        <v>0</v>
      </c>
      <c r="F15" s="75">
        <v>0</v>
      </c>
      <c r="I15" s="77">
        <f t="shared" si="0"/>
        <v>5547.3721853829165</v>
      </c>
      <c r="J15" s="77"/>
      <c r="K15" s="260">
        <v>2021</v>
      </c>
      <c r="L15" s="261">
        <f t="shared" si="2"/>
        <v>1688039.1539679733</v>
      </c>
      <c r="M15" s="261">
        <f t="shared" si="2"/>
        <v>2125764.4077209421</v>
      </c>
      <c r="N15" s="261">
        <f t="shared" si="2"/>
        <v>2683750.8059621463</v>
      </c>
      <c r="O15" s="261">
        <f t="shared" si="2"/>
        <v>0</v>
      </c>
      <c r="P15" s="261">
        <f t="shared" si="2"/>
        <v>0</v>
      </c>
      <c r="Q15" s="262">
        <f t="shared" si="3"/>
        <v>6497554.3676510621</v>
      </c>
    </row>
    <row r="16" spans="2:17">
      <c r="C16">
        <f t="shared" si="1"/>
        <v>2024</v>
      </c>
      <c r="D16" s="75">
        <v>4729.1152382000428</v>
      </c>
      <c r="E16" s="75">
        <v>0</v>
      </c>
      <c r="F16" s="75">
        <v>0</v>
      </c>
      <c r="I16" s="77">
        <f t="shared" si="0"/>
        <v>4729.1152382000428</v>
      </c>
      <c r="J16" s="77"/>
      <c r="K16" s="260">
        <v>2022</v>
      </c>
      <c r="L16" s="261">
        <f t="shared" si="2"/>
        <v>1696741.414787889</v>
      </c>
      <c r="M16" s="261">
        <f t="shared" si="2"/>
        <v>2023005.3357848439</v>
      </c>
      <c r="N16" s="261">
        <f t="shared" si="2"/>
        <v>2727421.3350247396</v>
      </c>
      <c r="O16" s="261">
        <f t="shared" si="2"/>
        <v>0</v>
      </c>
      <c r="P16" s="261">
        <f t="shared" si="2"/>
        <v>0</v>
      </c>
      <c r="Q16" s="262">
        <f t="shared" si="3"/>
        <v>6447168.0855974723</v>
      </c>
    </row>
    <row r="17" spans="2:20">
      <c r="C17">
        <f t="shared" si="1"/>
        <v>2025</v>
      </c>
      <c r="D17" s="75">
        <v>4729.1152382000428</v>
      </c>
      <c r="E17" s="75">
        <v>0</v>
      </c>
      <c r="F17" s="75">
        <v>0</v>
      </c>
      <c r="I17" s="77">
        <f t="shared" si="0"/>
        <v>4729.1152382000428</v>
      </c>
      <c r="J17" s="77"/>
      <c r="K17" s="260">
        <v>2023</v>
      </c>
      <c r="L17" s="261">
        <f t="shared" si="2"/>
        <v>1709987.1278513132</v>
      </c>
      <c r="M17" s="261">
        <f t="shared" si="2"/>
        <v>1963138.7089475163</v>
      </c>
      <c r="N17" s="261">
        <f t="shared" si="2"/>
        <v>3140523.1870274674</v>
      </c>
      <c r="O17" s="261">
        <f t="shared" si="2"/>
        <v>0</v>
      </c>
      <c r="P17" s="261">
        <f t="shared" si="2"/>
        <v>0</v>
      </c>
      <c r="Q17" s="262">
        <f t="shared" si="3"/>
        <v>6813649.0238262974</v>
      </c>
    </row>
    <row r="18" spans="2:20">
      <c r="I18" s="77"/>
      <c r="J18" s="77"/>
      <c r="K18" s="260">
        <v>2024</v>
      </c>
      <c r="L18" s="261">
        <f t="shared" si="2"/>
        <v>1778138.3429041745</v>
      </c>
      <c r="M18" s="261">
        <f t="shared" si="2"/>
        <v>1814114.3081988844</v>
      </c>
      <c r="N18" s="261">
        <f t="shared" si="2"/>
        <v>3681232.526258029</v>
      </c>
      <c r="O18" s="261">
        <f t="shared" si="2"/>
        <v>0</v>
      </c>
      <c r="P18" s="261">
        <f t="shared" si="2"/>
        <v>0</v>
      </c>
      <c r="Q18" s="262">
        <f t="shared" si="3"/>
        <v>7273485.1773610879</v>
      </c>
    </row>
    <row r="19" spans="2:20">
      <c r="B19">
        <v>2012</v>
      </c>
      <c r="C19">
        <f>C4</f>
        <v>2012</v>
      </c>
      <c r="D19" s="75">
        <v>48291.442785465857</v>
      </c>
      <c r="E19" s="75">
        <v>419941.42005513812</v>
      </c>
      <c r="F19" s="75">
        <v>6483.8330377812936</v>
      </c>
      <c r="I19" s="77">
        <f t="shared" ref="I19:I32" si="4">SUM(D19:F19)</f>
        <v>474716.69587838528</v>
      </c>
      <c r="J19" s="77"/>
      <c r="K19" s="260">
        <v>2025</v>
      </c>
      <c r="L19" s="261">
        <f t="shared" si="2"/>
        <v>1796848.2795558679</v>
      </c>
      <c r="M19" s="261">
        <f t="shared" si="2"/>
        <v>1536673.2354430617</v>
      </c>
      <c r="N19" s="261">
        <f t="shared" si="2"/>
        <v>3835679.0782420728</v>
      </c>
      <c r="O19" s="261">
        <f t="shared" si="2"/>
        <v>0</v>
      </c>
      <c r="P19" s="261">
        <f t="shared" si="2"/>
        <v>0</v>
      </c>
      <c r="Q19" s="262">
        <f t="shared" si="3"/>
        <v>7169200.5932410024</v>
      </c>
    </row>
    <row r="20" spans="2:20">
      <c r="C20">
        <f>C5</f>
        <v>2013</v>
      </c>
      <c r="D20" s="75">
        <v>48291.442785465857</v>
      </c>
      <c r="E20" s="75">
        <v>419941.42005513812</v>
      </c>
      <c r="F20" s="75">
        <v>6483.8330377812936</v>
      </c>
      <c r="I20" s="77">
        <f t="shared" si="4"/>
        <v>474716.69587838528</v>
      </c>
      <c r="J20" s="77"/>
      <c r="K20" s="260"/>
      <c r="L20" s="261"/>
      <c r="M20" s="261"/>
      <c r="N20" s="261"/>
      <c r="O20" s="261"/>
      <c r="P20" s="261"/>
      <c r="Q20" s="262"/>
    </row>
    <row r="21" spans="2:20">
      <c r="C21">
        <f t="shared" ref="C21:C32" si="5">C6</f>
        <v>2014</v>
      </c>
      <c r="D21" s="75">
        <v>48291.442785465857</v>
      </c>
      <c r="E21" s="75">
        <v>419941.42005513812</v>
      </c>
      <c r="F21" s="75">
        <v>6483.8330377812936</v>
      </c>
      <c r="I21" s="77">
        <f t="shared" si="4"/>
        <v>474716.69587838528</v>
      </c>
      <c r="J21" s="77"/>
    </row>
    <row r="22" spans="2:20">
      <c r="C22">
        <f t="shared" si="5"/>
        <v>2015</v>
      </c>
      <c r="D22" s="75">
        <v>48213.381192662404</v>
      </c>
      <c r="E22" s="75">
        <v>333836.33606461849</v>
      </c>
      <c r="F22" s="75">
        <v>6483.8330377812936</v>
      </c>
      <c r="I22" s="77">
        <f t="shared" si="4"/>
        <v>388533.55029506219</v>
      </c>
      <c r="J22" s="77"/>
    </row>
    <row r="23" spans="2:20">
      <c r="C23">
        <f t="shared" si="5"/>
        <v>2016</v>
      </c>
      <c r="D23" s="75">
        <v>37247.912235229291</v>
      </c>
      <c r="E23" s="75">
        <v>229715.07916366626</v>
      </c>
      <c r="F23" s="75">
        <v>6483.8330377812936</v>
      </c>
      <c r="I23" s="77">
        <f t="shared" si="4"/>
        <v>273446.82443667686</v>
      </c>
      <c r="J23" s="77"/>
    </row>
    <row r="24" spans="2:20">
      <c r="C24">
        <f t="shared" si="5"/>
        <v>2017</v>
      </c>
      <c r="D24" s="75">
        <v>22739.012752163009</v>
      </c>
      <c r="E24" s="75">
        <v>89527.518413923317</v>
      </c>
      <c r="F24" s="75">
        <v>6483.8330377812936</v>
      </c>
      <c r="I24" s="77">
        <f t="shared" si="4"/>
        <v>118750.36420386762</v>
      </c>
      <c r="J24" s="77"/>
    </row>
    <row r="25" spans="2:20">
      <c r="C25">
        <f t="shared" si="5"/>
        <v>2018</v>
      </c>
      <c r="D25" s="75">
        <v>15360.128392109647</v>
      </c>
      <c r="E25" s="75">
        <v>89527.518413923317</v>
      </c>
      <c r="F25" s="75">
        <v>6483.8330377812936</v>
      </c>
      <c r="I25" s="77">
        <f t="shared" si="4"/>
        <v>111371.47984381426</v>
      </c>
      <c r="J25" s="77"/>
    </row>
    <row r="26" spans="2:20">
      <c r="C26">
        <f t="shared" si="5"/>
        <v>2019</v>
      </c>
      <c r="D26" s="75">
        <v>15326.867973425309</v>
      </c>
      <c r="E26" s="75">
        <v>89527.518413923317</v>
      </c>
      <c r="F26" s="75">
        <v>6483.8330377812936</v>
      </c>
      <c r="I26" s="77">
        <f t="shared" si="4"/>
        <v>111338.21942512992</v>
      </c>
      <c r="J26" s="77"/>
    </row>
    <row r="27" spans="2:20">
      <c r="C27">
        <f t="shared" si="5"/>
        <v>2020</v>
      </c>
      <c r="D27" s="75">
        <v>15326.867973425309</v>
      </c>
      <c r="E27" s="75">
        <v>89527.518413923317</v>
      </c>
      <c r="F27" s="75">
        <v>6483.8330377812936</v>
      </c>
      <c r="I27" s="77">
        <f t="shared" si="4"/>
        <v>111338.21942512992</v>
      </c>
      <c r="J27" s="77"/>
    </row>
    <row r="28" spans="2:20">
      <c r="C28">
        <f t="shared" si="5"/>
        <v>2021</v>
      </c>
      <c r="D28" s="75">
        <v>8367.1091564789385</v>
      </c>
      <c r="E28" s="75">
        <v>89527.518413923317</v>
      </c>
      <c r="F28" s="75">
        <v>6483.8330377812936</v>
      </c>
      <c r="I28" s="77">
        <f t="shared" si="4"/>
        <v>104378.46060818355</v>
      </c>
      <c r="J28" s="77"/>
      <c r="K28" s="260"/>
      <c r="L28" s="94" t="str">
        <f>L3</f>
        <v>Residential</v>
      </c>
      <c r="M28" s="94" t="str">
        <f>M3</f>
        <v>GS&lt;50</v>
      </c>
      <c r="N28" s="94" t="str">
        <f>N3</f>
        <v>GS&gt;50</v>
      </c>
      <c r="O28" s="94" t="str">
        <f>O3</f>
        <v>USL</v>
      </c>
      <c r="P28" s="94" t="str">
        <f>P3</f>
        <v>Streetlight</v>
      </c>
      <c r="Q28" s="94"/>
      <c r="R28" s="260"/>
    </row>
    <row r="29" spans="2:20">
      <c r="C29">
        <f t="shared" si="5"/>
        <v>2022</v>
      </c>
      <c r="D29" s="75">
        <v>5941.2367196255518</v>
      </c>
      <c r="E29" s="75">
        <v>81852.406221574827</v>
      </c>
      <c r="F29" s="75">
        <v>6483.8330377812936</v>
      </c>
      <c r="I29" s="77">
        <f t="shared" si="4"/>
        <v>94277.475978981674</v>
      </c>
      <c r="J29" s="77"/>
      <c r="K29" s="260">
        <v>2023</v>
      </c>
      <c r="L29" s="263">
        <f>SUMIFS(D$3:D$131,$C$3:$C$131,$K29)-D129/2</f>
        <v>1709987.1278513132</v>
      </c>
      <c r="M29" s="263">
        <f t="shared" ref="L29:P31" si="6">SUMIFS(E$3:E$131,$C$3:$C$131,$K29)-E129/2</f>
        <v>1963138.7089475163</v>
      </c>
      <c r="N29" s="263">
        <f t="shared" si="6"/>
        <v>3140523.1870274674</v>
      </c>
      <c r="O29" s="263">
        <f t="shared" si="6"/>
        <v>0</v>
      </c>
      <c r="P29" s="263">
        <f t="shared" si="6"/>
        <v>0</v>
      </c>
      <c r="Q29" s="262">
        <f>SUM(L29:P29)</f>
        <v>6813649.0238262974</v>
      </c>
      <c r="R29" s="260"/>
    </row>
    <row r="30" spans="2:20">
      <c r="C30">
        <f t="shared" si="5"/>
        <v>2023</v>
      </c>
      <c r="D30" s="75">
        <v>5753.9049473164723</v>
      </c>
      <c r="E30" s="75">
        <v>81852.406221574827</v>
      </c>
      <c r="F30" s="75">
        <v>6483.8330377812936</v>
      </c>
      <c r="I30" s="77">
        <f t="shared" si="4"/>
        <v>94090.144206672601</v>
      </c>
      <c r="J30" s="77"/>
      <c r="K30" s="260">
        <v>2024</v>
      </c>
      <c r="L30" s="263">
        <f t="shared" si="6"/>
        <v>1689591.4255196531</v>
      </c>
      <c r="M30" s="263">
        <f t="shared" si="6"/>
        <v>1716180.1597916221</v>
      </c>
      <c r="N30" s="263">
        <f t="shared" si="6"/>
        <v>3084013.2682538084</v>
      </c>
      <c r="O30" s="263">
        <f t="shared" si="6"/>
        <v>0</v>
      </c>
      <c r="P30" s="263">
        <f t="shared" si="6"/>
        <v>0</v>
      </c>
      <c r="Q30" s="262">
        <f>SUM(L30:P30)</f>
        <v>6489784.8535650838</v>
      </c>
      <c r="R30" s="260"/>
    </row>
    <row r="31" spans="2:20">
      <c r="C31">
        <f t="shared" si="5"/>
        <v>2024</v>
      </c>
      <c r="D31" s="75">
        <v>5637.7035753581249</v>
      </c>
      <c r="E31" s="75">
        <v>0</v>
      </c>
      <c r="F31" s="75">
        <v>6483.8330377812936</v>
      </c>
      <c r="I31" s="77">
        <f t="shared" si="4"/>
        <v>12121.536613139418</v>
      </c>
      <c r="J31" s="77"/>
      <c r="K31" s="260">
        <v>2025</v>
      </c>
      <c r="L31" s="263">
        <f t="shared" si="6"/>
        <v>1660007.0557402405</v>
      </c>
      <c r="M31" s="263">
        <f t="shared" si="6"/>
        <v>1375004.8530330774</v>
      </c>
      <c r="N31" s="263">
        <f t="shared" si="6"/>
        <v>2886317.6825086963</v>
      </c>
      <c r="O31" s="263">
        <f t="shared" si="6"/>
        <v>0</v>
      </c>
      <c r="P31" s="263">
        <f t="shared" si="6"/>
        <v>0</v>
      </c>
      <c r="Q31" s="262">
        <f>SUM(L31:P31)</f>
        <v>5921329.5912820138</v>
      </c>
      <c r="R31" s="260"/>
    </row>
    <row r="32" spans="2:20">
      <c r="C32">
        <f t="shared" si="5"/>
        <v>2025</v>
      </c>
      <c r="D32" s="75">
        <v>5264.4669819287237</v>
      </c>
      <c r="E32" s="75">
        <v>0</v>
      </c>
      <c r="F32" s="75">
        <v>6483.8330377812936</v>
      </c>
      <c r="I32" s="77">
        <f t="shared" si="4"/>
        <v>11748.300019710017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18">
      <c r="I33" s="77"/>
      <c r="J33" s="77"/>
      <c r="K33" s="260"/>
      <c r="L33" s="264"/>
      <c r="M33" s="260"/>
      <c r="N33" s="260"/>
      <c r="O33" s="260"/>
      <c r="P33" s="260"/>
      <c r="Q33" s="260"/>
      <c r="R33" s="260"/>
    </row>
    <row r="34" spans="2:18">
      <c r="B34">
        <v>2013</v>
      </c>
      <c r="C34">
        <f>C20</f>
        <v>2013</v>
      </c>
      <c r="D34" s="75">
        <v>169920.77315167367</v>
      </c>
      <c r="E34" s="75">
        <v>427553.20494450565</v>
      </c>
      <c r="F34" s="75">
        <v>71535.092455474427</v>
      </c>
      <c r="I34" s="77">
        <f t="shared" ref="I34:I46" si="7">SUM(D34:F34)</f>
        <v>669009.07055165374</v>
      </c>
      <c r="J34" s="77"/>
      <c r="K34" s="260"/>
      <c r="L34" s="264"/>
      <c r="M34" s="260"/>
      <c r="N34" s="260"/>
      <c r="O34" s="260"/>
      <c r="P34" s="260"/>
      <c r="Q34" s="260"/>
      <c r="R34" s="260"/>
    </row>
    <row r="35" spans="2:18">
      <c r="C35">
        <f t="shared" ref="C35:C46" si="8">C21</f>
        <v>2014</v>
      </c>
      <c r="D35" s="75">
        <v>159434.74873761169</v>
      </c>
      <c r="E35" s="75">
        <v>427553.20494450565</v>
      </c>
      <c r="F35" s="75">
        <v>71535.092455474427</v>
      </c>
      <c r="I35" s="77">
        <f t="shared" si="7"/>
        <v>658523.04613759182</v>
      </c>
      <c r="J35" s="77"/>
      <c r="K35">
        <f>K5</f>
        <v>2011</v>
      </c>
      <c r="L35" s="75">
        <f t="shared" ref="L35:N47" si="9">L5-L4</f>
        <v>42239.091914732126</v>
      </c>
      <c r="M35" s="75">
        <f t="shared" si="9"/>
        <v>60678.164191459466</v>
      </c>
      <c r="N35" s="75">
        <f t="shared" si="9"/>
        <v>149160.2737786138</v>
      </c>
      <c r="O35" s="260"/>
      <c r="P35" s="260"/>
      <c r="Q35" s="260"/>
      <c r="R35" s="260"/>
    </row>
    <row r="36" spans="2:18">
      <c r="C36">
        <f t="shared" si="8"/>
        <v>2015</v>
      </c>
      <c r="D36" s="75">
        <v>157066.52462049871</v>
      </c>
      <c r="E36" s="75">
        <v>423653.13709200657</v>
      </c>
      <c r="F36" s="75">
        <v>71535.092455474427</v>
      </c>
      <c r="I36" s="77">
        <f t="shared" si="7"/>
        <v>652254.7541679797</v>
      </c>
      <c r="J36" s="77"/>
      <c r="K36">
        <f>K6</f>
        <v>2012</v>
      </c>
      <c r="L36" s="75">
        <f t="shared" si="9"/>
        <v>66384.813307465054</v>
      </c>
      <c r="M36" s="75">
        <f t="shared" si="9"/>
        <v>270648.87421902845</v>
      </c>
      <c r="N36" s="75">
        <f t="shared" si="9"/>
        <v>152402.19029750445</v>
      </c>
      <c r="O36" s="260"/>
      <c r="P36" s="260"/>
      <c r="Q36" s="260"/>
      <c r="R36" s="260"/>
    </row>
    <row r="37" spans="2:18">
      <c r="C37">
        <f t="shared" si="8"/>
        <v>2016</v>
      </c>
      <c r="D37" s="75">
        <v>143271.09942299972</v>
      </c>
      <c r="E37" s="75">
        <v>353166.98799937358</v>
      </c>
      <c r="F37" s="75">
        <v>71535.092455474427</v>
      </c>
      <c r="I37" s="77">
        <f t="shared" si="7"/>
        <v>567973.17987784767</v>
      </c>
      <c r="J37" s="77"/>
      <c r="K37">
        <f t="shared" ref="K37:K47" si="10">K7</f>
        <v>2013</v>
      </c>
      <c r="L37" s="75">
        <f t="shared" si="9"/>
        <v>109106.10796856976</v>
      </c>
      <c r="M37" s="75">
        <f t="shared" si="9"/>
        <v>423747.31249982188</v>
      </c>
      <c r="N37" s="75">
        <f t="shared" si="9"/>
        <v>39009.462746627862</v>
      </c>
      <c r="O37" s="260"/>
      <c r="P37" s="260"/>
      <c r="Q37" s="260"/>
      <c r="R37" s="260"/>
    </row>
    <row r="38" spans="2:18">
      <c r="C38">
        <f t="shared" si="8"/>
        <v>2017</v>
      </c>
      <c r="D38" s="75">
        <v>137135.75467411426</v>
      </c>
      <c r="E38" s="75">
        <v>137167.94192313738</v>
      </c>
      <c r="F38" s="75">
        <v>46378.411799549613</v>
      </c>
      <c r="I38" s="77">
        <f t="shared" si="7"/>
        <v>320682.10839680122</v>
      </c>
      <c r="J38" s="77"/>
      <c r="K38">
        <f t="shared" si="10"/>
        <v>2014</v>
      </c>
      <c r="L38" s="75">
        <f t="shared" si="9"/>
        <v>166242.96341088807</v>
      </c>
      <c r="M38" s="75">
        <f t="shared" si="9"/>
        <v>549749.1164501576</v>
      </c>
      <c r="N38" s="75">
        <f t="shared" si="9"/>
        <v>70773.256305719784</v>
      </c>
      <c r="O38" s="264"/>
      <c r="P38" s="264"/>
      <c r="Q38" s="264"/>
      <c r="R38" s="264"/>
    </row>
    <row r="39" spans="2:18">
      <c r="C39">
        <f t="shared" si="8"/>
        <v>2018</v>
      </c>
      <c r="D39" s="75">
        <v>129918.11354081501</v>
      </c>
      <c r="E39" s="75">
        <v>137167.94192313738</v>
      </c>
      <c r="F39" s="75">
        <v>46378.411799549613</v>
      </c>
      <c r="I39" s="77">
        <f t="shared" si="7"/>
        <v>313464.46726350195</v>
      </c>
      <c r="J39" s="77"/>
      <c r="K39">
        <f t="shared" si="10"/>
        <v>2015</v>
      </c>
      <c r="L39" s="75">
        <f t="shared" si="9"/>
        <v>155644.54182675458</v>
      </c>
      <c r="M39" s="75">
        <f t="shared" si="9"/>
        <v>303199.71632899879</v>
      </c>
      <c r="N39" s="75">
        <f t="shared" si="9"/>
        <v>285385.21007798251</v>
      </c>
      <c r="O39" s="264"/>
      <c r="P39" s="264"/>
      <c r="Q39" s="264"/>
      <c r="R39" s="264"/>
    </row>
    <row r="40" spans="2:18">
      <c r="C40">
        <f t="shared" si="8"/>
        <v>2019</v>
      </c>
      <c r="D40" s="75">
        <v>129918.11354081501</v>
      </c>
      <c r="E40" s="75">
        <v>137167.94192313738</v>
      </c>
      <c r="F40" s="75">
        <v>46378.411799549613</v>
      </c>
      <c r="I40" s="77">
        <f t="shared" si="7"/>
        <v>313464.46726350195</v>
      </c>
      <c r="J40" s="77"/>
      <c r="K40">
        <f t="shared" si="10"/>
        <v>2016</v>
      </c>
      <c r="L40" s="75">
        <f t="shared" si="9"/>
        <v>264457.39313751063</v>
      </c>
      <c r="M40" s="75">
        <f t="shared" si="9"/>
        <v>85518.115040629171</v>
      </c>
      <c r="N40" s="75">
        <f t="shared" si="9"/>
        <v>677547.39585671003</v>
      </c>
      <c r="O40" s="264" t="s">
        <v>249</v>
      </c>
      <c r="P40" s="264"/>
      <c r="Q40" s="264"/>
      <c r="R40" s="264"/>
    </row>
    <row r="41" spans="2:18">
      <c r="C41">
        <f t="shared" si="8"/>
        <v>2020</v>
      </c>
      <c r="D41" s="75">
        <v>129896.78456269801</v>
      </c>
      <c r="E41" s="75">
        <v>136810.9590039191</v>
      </c>
      <c r="F41" s="75">
        <v>45133.801346791894</v>
      </c>
      <c r="I41" s="77">
        <f t="shared" si="7"/>
        <v>311841.54491340904</v>
      </c>
      <c r="J41" s="77"/>
      <c r="K41">
        <f t="shared" si="10"/>
        <v>2017</v>
      </c>
      <c r="L41" s="75">
        <f t="shared" si="9"/>
        <v>609541.94294409116</v>
      </c>
      <c r="M41" s="75">
        <f t="shared" si="9"/>
        <v>51536.309703072533</v>
      </c>
      <c r="N41" s="75">
        <f t="shared" si="9"/>
        <v>544736.10954943066</v>
      </c>
      <c r="O41" s="260"/>
      <c r="P41" s="264"/>
      <c r="Q41" s="264"/>
      <c r="R41" s="264"/>
    </row>
    <row r="42" spans="2:18">
      <c r="C42">
        <f t="shared" si="8"/>
        <v>2021</v>
      </c>
      <c r="D42" s="75">
        <v>90339.865173222992</v>
      </c>
      <c r="E42" s="75">
        <v>136613.60889745102</v>
      </c>
      <c r="F42" s="75">
        <v>44445.74600257296</v>
      </c>
      <c r="I42" s="77">
        <f t="shared" si="7"/>
        <v>271399.22007324698</v>
      </c>
      <c r="J42" s="77"/>
      <c r="K42">
        <f t="shared" si="10"/>
        <v>2018</v>
      </c>
      <c r="L42" s="75">
        <f t="shared" si="9"/>
        <v>283983.92569430708</v>
      </c>
      <c r="M42" s="75">
        <f t="shared" si="9"/>
        <v>517493.61582772294</v>
      </c>
      <c r="N42" s="75">
        <f t="shared" si="9"/>
        <v>410991.51185912965</v>
      </c>
      <c r="O42" s="260"/>
      <c r="P42" s="260"/>
      <c r="Q42" s="264"/>
      <c r="R42" s="264"/>
    </row>
    <row r="43" spans="2:18">
      <c r="C43">
        <f t="shared" si="8"/>
        <v>2022</v>
      </c>
      <c r="D43" s="75">
        <v>90339.865173222992</v>
      </c>
      <c r="E43" s="75">
        <v>136613.60889745102</v>
      </c>
      <c r="F43" s="75">
        <v>44445.74600257296</v>
      </c>
      <c r="I43" s="77">
        <f t="shared" si="7"/>
        <v>271399.22007324698</v>
      </c>
      <c r="J43" s="77"/>
      <c r="K43">
        <f t="shared" si="10"/>
        <v>2019</v>
      </c>
      <c r="L43" s="75">
        <f t="shared" si="9"/>
        <v>76351.607579181902</v>
      </c>
      <c r="M43" s="75">
        <f t="shared" si="9"/>
        <v>7235.253660235554</v>
      </c>
      <c r="N43" s="75">
        <f t="shared" si="9"/>
        <v>248052.83769094525</v>
      </c>
      <c r="O43" s="260"/>
      <c r="P43" s="260"/>
      <c r="Q43" s="260"/>
      <c r="R43" s="264"/>
    </row>
    <row r="44" spans="2:18">
      <c r="C44">
        <f t="shared" si="8"/>
        <v>2023</v>
      </c>
      <c r="D44" s="75">
        <v>77674.811011591999</v>
      </c>
      <c r="E44" s="75">
        <v>129599.31764890248</v>
      </c>
      <c r="F44" s="75">
        <v>30495.421102062515</v>
      </c>
      <c r="I44" s="77">
        <f t="shared" si="7"/>
        <v>237769.54976255697</v>
      </c>
      <c r="J44" s="77"/>
      <c r="K44">
        <f t="shared" si="10"/>
        <v>2020</v>
      </c>
      <c r="L44" s="75">
        <f t="shared" si="9"/>
        <v>-34352.845986870816</v>
      </c>
      <c r="M44" s="75">
        <f t="shared" si="9"/>
        <v>-79761.899698353373</v>
      </c>
      <c r="N44" s="75">
        <f t="shared" si="9"/>
        <v>-2836.8579395553097</v>
      </c>
      <c r="O44" s="260"/>
      <c r="P44" s="260"/>
      <c r="Q44" s="260"/>
      <c r="R44" s="260"/>
    </row>
    <row r="45" spans="2:18">
      <c r="C45">
        <f t="shared" si="8"/>
        <v>2024</v>
      </c>
      <c r="D45" s="75">
        <v>74118.233470981999</v>
      </c>
      <c r="E45" s="75">
        <v>65362.591475017878</v>
      </c>
      <c r="F45" s="75">
        <v>20175.779502310124</v>
      </c>
      <c r="I45" s="77">
        <f t="shared" si="7"/>
        <v>159656.60444831001</v>
      </c>
      <c r="J45" s="77"/>
      <c r="K45">
        <f t="shared" si="10"/>
        <v>2021</v>
      </c>
      <c r="L45" s="75">
        <f t="shared" si="9"/>
        <v>-51560.387828656239</v>
      </c>
      <c r="M45" s="75">
        <f t="shared" si="9"/>
        <v>-64280.170501830988</v>
      </c>
      <c r="N45" s="75">
        <f t="shared" si="9"/>
        <v>108529.41573903756</v>
      </c>
      <c r="O45" s="260"/>
      <c r="P45" s="260"/>
      <c r="Q45" s="260"/>
      <c r="R45" s="260"/>
    </row>
    <row r="46" spans="2:18">
      <c r="C46">
        <f t="shared" si="8"/>
        <v>2025</v>
      </c>
      <c r="D46" s="75">
        <v>74118.233470981999</v>
      </c>
      <c r="E46" s="75">
        <v>3770.3707310494442</v>
      </c>
      <c r="F46" s="75">
        <v>13145.286707027557</v>
      </c>
      <c r="I46" s="77">
        <f t="shared" si="7"/>
        <v>91033.890909059002</v>
      </c>
      <c r="J46" s="77"/>
      <c r="K46">
        <f t="shared" si="10"/>
        <v>2022</v>
      </c>
      <c r="L46" s="75">
        <f t="shared" si="9"/>
        <v>8702.2608199156821</v>
      </c>
      <c r="M46" s="75">
        <f t="shared" si="9"/>
        <v>-102759.07193609816</v>
      </c>
      <c r="N46" s="75">
        <f t="shared" si="9"/>
        <v>43670.529062593356</v>
      </c>
      <c r="O46" s="260"/>
      <c r="P46" s="260"/>
      <c r="Q46" s="260"/>
      <c r="R46" s="260"/>
    </row>
    <row r="47" spans="2:18">
      <c r="I47" s="77"/>
      <c r="J47" s="77"/>
      <c r="K47">
        <f t="shared" si="10"/>
        <v>2023</v>
      </c>
      <c r="L47" s="75">
        <f t="shared" si="9"/>
        <v>13245.71306342422</v>
      </c>
      <c r="M47" s="75">
        <f t="shared" si="9"/>
        <v>-59866.626837327611</v>
      </c>
      <c r="N47" s="75">
        <f t="shared" si="9"/>
        <v>413101.8520027278</v>
      </c>
      <c r="O47" s="260"/>
      <c r="P47" s="260"/>
      <c r="Q47" s="260"/>
      <c r="R47" s="260"/>
    </row>
    <row r="48" spans="2:18">
      <c r="B48">
        <f>B34+1</f>
        <v>2014</v>
      </c>
      <c r="C48">
        <f>C35</f>
        <v>2014</v>
      </c>
      <c r="D48" s="75">
        <v>184207.89752032026</v>
      </c>
      <c r="E48" s="75">
        <v>771873.97094403487</v>
      </c>
      <c r="F48" s="75">
        <v>70011.420155965068</v>
      </c>
      <c r="I48" s="77">
        <f t="shared" ref="I48:I59" si="11">SUM(D48:F48)</f>
        <v>1026093.2886203201</v>
      </c>
      <c r="J48" s="77"/>
    </row>
    <row r="49" spans="2:10">
      <c r="C49">
        <f>C36</f>
        <v>2015</v>
      </c>
      <c r="D49" s="75">
        <v>164853.59920332025</v>
      </c>
      <c r="E49" s="75">
        <v>759456.35364403494</v>
      </c>
      <c r="F49" s="75">
        <v>70011.420155965068</v>
      </c>
      <c r="I49" s="77">
        <f t="shared" si="11"/>
        <v>994321.37300332019</v>
      </c>
      <c r="J49" s="77"/>
    </row>
    <row r="50" spans="2:10">
      <c r="C50">
        <f t="shared" ref="C50:C59" si="12">C37</f>
        <v>2016</v>
      </c>
      <c r="D50" s="75">
        <v>154763.76261332026</v>
      </c>
      <c r="E50" s="75">
        <v>661123.00424403488</v>
      </c>
      <c r="F50" s="75">
        <v>70011.420155965068</v>
      </c>
      <c r="I50" s="77">
        <f t="shared" si="11"/>
        <v>885898.18701332016</v>
      </c>
      <c r="J50" s="77"/>
    </row>
    <row r="51" spans="2:10">
      <c r="C51">
        <f t="shared" si="12"/>
        <v>2017</v>
      </c>
      <c r="D51" s="75">
        <v>154659.35456672026</v>
      </c>
      <c r="E51" s="75">
        <v>508795.05182087998</v>
      </c>
      <c r="F51" s="75">
        <v>68247.650179119999</v>
      </c>
      <c r="I51" s="77">
        <f t="shared" si="11"/>
        <v>731702.05656672025</v>
      </c>
      <c r="J51" s="77"/>
    </row>
    <row r="52" spans="2:10">
      <c r="C52">
        <f t="shared" si="12"/>
        <v>2018</v>
      </c>
      <c r="D52" s="75">
        <v>148876.1927158389</v>
      </c>
      <c r="E52" s="75">
        <v>508795.05182087998</v>
      </c>
      <c r="F52" s="75">
        <v>68247.650179119999</v>
      </c>
      <c r="I52" s="77">
        <f t="shared" si="11"/>
        <v>725918.89471583883</v>
      </c>
      <c r="J52" s="77"/>
    </row>
    <row r="53" spans="2:10">
      <c r="C53">
        <f t="shared" si="12"/>
        <v>2019</v>
      </c>
      <c r="D53" s="75">
        <v>139483.13864778</v>
      </c>
      <c r="E53" s="75">
        <v>508795.05182087998</v>
      </c>
      <c r="F53" s="75">
        <v>68247.650179119999</v>
      </c>
      <c r="I53" s="77">
        <f t="shared" si="11"/>
        <v>716525.84064777999</v>
      </c>
      <c r="J53" s="77"/>
    </row>
    <row r="54" spans="2:10">
      <c r="C54">
        <f t="shared" si="12"/>
        <v>2020</v>
      </c>
      <c r="D54" s="75">
        <v>139483.13864778</v>
      </c>
      <c r="E54" s="75">
        <v>508206.38328662957</v>
      </c>
      <c r="F54" s="75">
        <v>68105.093113370443</v>
      </c>
      <c r="I54" s="77">
        <f t="shared" si="11"/>
        <v>715794.6150477801</v>
      </c>
      <c r="J54" s="77"/>
    </row>
    <row r="55" spans="2:10">
      <c r="C55">
        <f t="shared" si="12"/>
        <v>2021</v>
      </c>
      <c r="D55" s="75">
        <v>139385.85169777999</v>
      </c>
      <c r="E55" s="75">
        <v>508206.38328662957</v>
      </c>
      <c r="F55" s="75">
        <v>68105.093113370443</v>
      </c>
      <c r="I55" s="77">
        <f t="shared" si="11"/>
        <v>715697.32809778</v>
      </c>
      <c r="J55" s="77"/>
    </row>
    <row r="56" spans="2:10">
      <c r="C56">
        <f t="shared" si="12"/>
        <v>2022</v>
      </c>
      <c r="D56" s="75">
        <v>139025.70664778</v>
      </c>
      <c r="E56" s="75">
        <v>438666.81607785274</v>
      </c>
      <c r="F56" s="75">
        <v>51264.789822147271</v>
      </c>
      <c r="I56" s="77">
        <f t="shared" si="11"/>
        <v>628957.31254777999</v>
      </c>
      <c r="J56" s="77"/>
    </row>
    <row r="57" spans="2:10">
      <c r="C57">
        <f t="shared" si="12"/>
        <v>2023</v>
      </c>
      <c r="D57" s="75">
        <v>127468.84545778</v>
      </c>
      <c r="E57" s="75">
        <v>417547.53855806368</v>
      </c>
      <c r="F57" s="75">
        <v>46150.362841936352</v>
      </c>
      <c r="I57" s="77">
        <f t="shared" si="11"/>
        <v>591166.74685778003</v>
      </c>
      <c r="J57" s="77"/>
    </row>
    <row r="58" spans="2:10">
      <c r="C58">
        <f t="shared" si="12"/>
        <v>2024</v>
      </c>
      <c r="D58" s="75">
        <v>122460.81934177999</v>
      </c>
      <c r="E58" s="75">
        <v>365087.96541383606</v>
      </c>
      <c r="F58" s="75">
        <v>33669.625686163927</v>
      </c>
      <c r="I58" s="77">
        <f t="shared" si="11"/>
        <v>521218.41044178</v>
      </c>
      <c r="J58" s="77"/>
    </row>
    <row r="59" spans="2:10">
      <c r="C59">
        <f t="shared" si="12"/>
        <v>2025</v>
      </c>
      <c r="D59" s="75">
        <v>107661.29593178</v>
      </c>
      <c r="E59" s="75">
        <v>159236.13455846655</v>
      </c>
      <c r="F59" s="75">
        <v>17837.868471533446</v>
      </c>
      <c r="I59" s="77">
        <f t="shared" si="11"/>
        <v>284735.29896178003</v>
      </c>
      <c r="J59" s="77"/>
    </row>
    <row r="60" spans="2:10">
      <c r="I60" s="77"/>
      <c r="J60" s="77"/>
    </row>
    <row r="61" spans="2:10">
      <c r="B61">
        <f>B48+1</f>
        <v>2015</v>
      </c>
      <c r="C61">
        <f t="shared" ref="C61:C71" si="13">C49</f>
        <v>2015</v>
      </c>
      <c r="D61" s="75">
        <v>189851</v>
      </c>
      <c r="E61" s="75">
        <v>39371</v>
      </c>
      <c r="F61" s="75">
        <v>500759</v>
      </c>
      <c r="I61" s="77">
        <f t="shared" ref="I61:I71" si="14">SUM(D61:F61)</f>
        <v>729981</v>
      </c>
      <c r="J61" s="77"/>
    </row>
    <row r="62" spans="2:10">
      <c r="C62">
        <f t="shared" si="13"/>
        <v>2016</v>
      </c>
      <c r="D62" s="75">
        <v>187476</v>
      </c>
      <c r="E62" s="75">
        <v>39371</v>
      </c>
      <c r="F62" s="75">
        <v>500759</v>
      </c>
      <c r="I62" s="77">
        <f t="shared" si="14"/>
        <v>727606</v>
      </c>
      <c r="J62" s="77"/>
    </row>
    <row r="63" spans="2:10">
      <c r="C63">
        <f t="shared" si="13"/>
        <v>2017</v>
      </c>
      <c r="D63" s="75">
        <v>187476</v>
      </c>
      <c r="E63" s="75">
        <v>39372</v>
      </c>
      <c r="F63" s="75">
        <v>500759</v>
      </c>
      <c r="I63" s="77">
        <f t="shared" si="14"/>
        <v>727607</v>
      </c>
      <c r="J63" s="77"/>
    </row>
    <row r="64" spans="2:10">
      <c r="C64">
        <f t="shared" si="13"/>
        <v>2018</v>
      </c>
      <c r="D64" s="75">
        <v>187476</v>
      </c>
      <c r="E64" s="75">
        <v>44157</v>
      </c>
      <c r="F64" s="75">
        <v>500759</v>
      </c>
      <c r="I64" s="77">
        <f t="shared" si="14"/>
        <v>732392</v>
      </c>
      <c r="J64" s="77"/>
    </row>
    <row r="65" spans="2:10">
      <c r="C65">
        <f t="shared" si="13"/>
        <v>2019</v>
      </c>
      <c r="D65" s="75">
        <v>182385</v>
      </c>
      <c r="E65" s="75">
        <v>44157</v>
      </c>
      <c r="F65" s="75">
        <v>500759</v>
      </c>
      <c r="I65" s="77">
        <f t="shared" si="14"/>
        <v>727301</v>
      </c>
      <c r="J65" s="77"/>
    </row>
    <row r="66" spans="2:10">
      <c r="C66">
        <f t="shared" si="13"/>
        <v>2020</v>
      </c>
      <c r="D66" s="75">
        <v>176687</v>
      </c>
      <c r="E66" s="75">
        <v>44157</v>
      </c>
      <c r="F66" s="75">
        <v>500759</v>
      </c>
      <c r="I66" s="77">
        <f t="shared" si="14"/>
        <v>721603</v>
      </c>
      <c r="J66" s="77"/>
    </row>
    <row r="67" spans="2:10">
      <c r="C67">
        <f t="shared" si="13"/>
        <v>2021</v>
      </c>
      <c r="D67" s="75">
        <v>176687</v>
      </c>
      <c r="E67" s="75">
        <v>44157</v>
      </c>
      <c r="F67" s="75">
        <v>500760</v>
      </c>
      <c r="I67" s="77">
        <f t="shared" si="14"/>
        <v>721604</v>
      </c>
      <c r="J67" s="77"/>
    </row>
    <row r="68" spans="2:10">
      <c r="C68">
        <f t="shared" si="13"/>
        <v>2022</v>
      </c>
      <c r="D68" s="75">
        <v>176620</v>
      </c>
      <c r="E68" s="75">
        <v>44157</v>
      </c>
      <c r="F68" s="75">
        <v>500760</v>
      </c>
      <c r="I68" s="77">
        <f t="shared" si="14"/>
        <v>721537</v>
      </c>
      <c r="J68" s="77"/>
    </row>
    <row r="69" spans="2:10">
      <c r="C69">
        <f t="shared" si="13"/>
        <v>2023</v>
      </c>
      <c r="D69" s="75">
        <v>176620</v>
      </c>
      <c r="E69" s="75">
        <v>44157</v>
      </c>
      <c r="F69" s="75">
        <v>500760</v>
      </c>
      <c r="I69" s="77">
        <f t="shared" si="14"/>
        <v>721537</v>
      </c>
      <c r="J69" s="77"/>
    </row>
    <row r="70" spans="2:10">
      <c r="C70">
        <f t="shared" si="13"/>
        <v>2024</v>
      </c>
      <c r="D70" s="75">
        <v>176620</v>
      </c>
      <c r="E70" s="75">
        <v>44157</v>
      </c>
      <c r="F70" s="75">
        <v>479970</v>
      </c>
      <c r="I70" s="77">
        <f t="shared" si="14"/>
        <v>700747</v>
      </c>
      <c r="J70" s="77"/>
    </row>
    <row r="71" spans="2:10">
      <c r="C71">
        <f t="shared" si="13"/>
        <v>2025</v>
      </c>
      <c r="D71" s="75">
        <v>164467</v>
      </c>
      <c r="E71" s="75">
        <v>44157</v>
      </c>
      <c r="F71" s="75">
        <v>322787</v>
      </c>
      <c r="I71" s="77">
        <f t="shared" si="14"/>
        <v>531411</v>
      </c>
      <c r="J71" s="77"/>
    </row>
    <row r="72" spans="2:10">
      <c r="I72" s="77"/>
      <c r="J72" s="77"/>
    </row>
    <row r="73" spans="2:10">
      <c r="B73">
        <f>B61+1</f>
        <v>2016</v>
      </c>
      <c r="C73">
        <f t="shared" ref="C73:C82" si="15">C62</f>
        <v>2016</v>
      </c>
      <c r="D73" s="75">
        <v>471004</v>
      </c>
      <c r="E73" s="75">
        <v>677663.20828658051</v>
      </c>
      <c r="F73" s="75">
        <v>854335.7917134196</v>
      </c>
      <c r="I73" s="77">
        <f t="shared" ref="I73:I82" si="16">SUM(D73:F73)</f>
        <v>2003003.0000000002</v>
      </c>
      <c r="J73" s="77"/>
    </row>
    <row r="74" spans="2:10">
      <c r="C74">
        <f t="shared" si="15"/>
        <v>2017</v>
      </c>
      <c r="D74" s="75">
        <v>471004</v>
      </c>
      <c r="E74" s="75">
        <v>677663.20828658051</v>
      </c>
      <c r="F74" s="75">
        <v>854335.7917134196</v>
      </c>
      <c r="I74" s="77">
        <f t="shared" si="16"/>
        <v>2003003.0000000002</v>
      </c>
      <c r="J74" s="77"/>
    </row>
    <row r="75" spans="2:10">
      <c r="C75">
        <f t="shared" si="15"/>
        <v>2018</v>
      </c>
      <c r="D75" s="75">
        <v>471004</v>
      </c>
      <c r="E75" s="75">
        <v>650359.86220817431</v>
      </c>
      <c r="F75" s="75">
        <v>854428.13779182569</v>
      </c>
      <c r="I75" s="77">
        <f t="shared" si="16"/>
        <v>1975792</v>
      </c>
      <c r="J75" s="77"/>
    </row>
    <row r="76" spans="2:10">
      <c r="C76">
        <f t="shared" si="15"/>
        <v>2019</v>
      </c>
      <c r="D76" s="75">
        <v>471004</v>
      </c>
      <c r="E76" s="75">
        <v>392919.86220817431</v>
      </c>
      <c r="F76" s="75">
        <v>854428.13779182569</v>
      </c>
      <c r="I76" s="77">
        <f t="shared" si="16"/>
        <v>1718352</v>
      </c>
      <c r="J76" s="77"/>
    </row>
    <row r="77" spans="2:10">
      <c r="C77">
        <f t="shared" si="15"/>
        <v>2020</v>
      </c>
      <c r="D77" s="75">
        <v>471004</v>
      </c>
      <c r="E77" s="75">
        <v>369156.86220817431</v>
      </c>
      <c r="F77" s="75">
        <v>854428.13779182569</v>
      </c>
      <c r="I77" s="77">
        <f t="shared" si="16"/>
        <v>1694589</v>
      </c>
      <c r="J77" s="77"/>
    </row>
    <row r="78" spans="2:10">
      <c r="C78">
        <f t="shared" si="15"/>
        <v>2021</v>
      </c>
      <c r="D78" s="75">
        <v>471004</v>
      </c>
      <c r="E78" s="75">
        <v>294498.34526243136</v>
      </c>
      <c r="F78" s="75">
        <v>833932.65473756869</v>
      </c>
      <c r="I78" s="77">
        <f t="shared" si="16"/>
        <v>1599435</v>
      </c>
      <c r="J78" s="77"/>
    </row>
    <row r="79" spans="2:10">
      <c r="C79">
        <f t="shared" si="15"/>
        <v>2022</v>
      </c>
      <c r="D79" s="75">
        <v>471004</v>
      </c>
      <c r="E79" s="75">
        <v>252420.34526243136</v>
      </c>
      <c r="F79" s="75">
        <v>833932.65473756869</v>
      </c>
      <c r="I79" s="77">
        <f t="shared" si="16"/>
        <v>1557357</v>
      </c>
      <c r="J79" s="77"/>
    </row>
    <row r="80" spans="2:10">
      <c r="C80">
        <f t="shared" si="15"/>
        <v>2023</v>
      </c>
      <c r="D80" s="75">
        <v>470944</v>
      </c>
      <c r="E80" s="75">
        <v>239870.34526243136</v>
      </c>
      <c r="F80" s="75">
        <v>833932.65473756869</v>
      </c>
      <c r="I80" s="77">
        <f t="shared" si="16"/>
        <v>1544747</v>
      </c>
      <c r="J80" s="77"/>
    </row>
    <row r="81" spans="2:14">
      <c r="C81">
        <f t="shared" si="15"/>
        <v>2024</v>
      </c>
      <c r="D81" s="75">
        <v>470944</v>
      </c>
      <c r="E81" s="75">
        <v>222991.20580084674</v>
      </c>
      <c r="F81" s="75">
        <v>821557.79419915332</v>
      </c>
      <c r="I81" s="77">
        <f t="shared" si="16"/>
        <v>1515493</v>
      </c>
      <c r="J81" s="77"/>
    </row>
    <row r="82" spans="2:14">
      <c r="C82">
        <f t="shared" si="15"/>
        <v>2025</v>
      </c>
      <c r="D82" s="75">
        <v>469153</v>
      </c>
      <c r="E82" s="75">
        <v>214932.20580084674</v>
      </c>
      <c r="F82" s="75">
        <v>821557.79419915332</v>
      </c>
      <c r="I82" s="77">
        <f t="shared" si="16"/>
        <v>1505643</v>
      </c>
      <c r="J82" s="77"/>
    </row>
    <row r="83" spans="2:14">
      <c r="I83" s="77"/>
      <c r="J83" s="77"/>
    </row>
    <row r="84" spans="2:14">
      <c r="B84">
        <f>B73+1</f>
        <v>2017</v>
      </c>
      <c r="C84">
        <f t="shared" ref="C84:C92" si="17">C74</f>
        <v>2017</v>
      </c>
      <c r="D84" s="75">
        <v>811700.6750610373</v>
      </c>
      <c r="E84" s="75">
        <v>553186.80928759195</v>
      </c>
      <c r="F84" s="75">
        <v>322662.1991647844</v>
      </c>
      <c r="I84" s="77">
        <f t="shared" ref="I84:I92" si="18">SUM(D84:F84)</f>
        <v>1687549.6835134136</v>
      </c>
      <c r="J84" s="77"/>
    </row>
    <row r="85" spans="2:14">
      <c r="C85">
        <f t="shared" si="17"/>
        <v>2018</v>
      </c>
      <c r="D85" s="75">
        <v>627812.60092542099</v>
      </c>
      <c r="E85" s="75">
        <v>552761.99888078403</v>
      </c>
      <c r="F85" s="75">
        <v>322727.73725112318</v>
      </c>
      <c r="I85" s="77">
        <f t="shared" si="18"/>
        <v>1503302.3370573281</v>
      </c>
      <c r="J85" s="77"/>
    </row>
    <row r="86" spans="2:14">
      <c r="C86">
        <f t="shared" si="17"/>
        <v>2019</v>
      </c>
      <c r="D86" s="75">
        <v>627812.60092542099</v>
      </c>
      <c r="E86" s="75">
        <v>543299.60099711909</v>
      </c>
      <c r="F86" s="75">
        <v>322511.86281431909</v>
      </c>
      <c r="I86" s="77">
        <f t="shared" si="18"/>
        <v>1493624.0647368592</v>
      </c>
      <c r="J86" s="77"/>
    </row>
    <row r="87" spans="2:14">
      <c r="C87">
        <f t="shared" si="17"/>
        <v>2020</v>
      </c>
      <c r="D87" s="75">
        <v>627807.47406699252</v>
      </c>
      <c r="E87" s="75">
        <v>480724.20311345416</v>
      </c>
      <c r="F87" s="75">
        <v>322295.98837751488</v>
      </c>
      <c r="I87" s="77">
        <f t="shared" si="18"/>
        <v>1430827.6655579614</v>
      </c>
      <c r="J87" s="77"/>
    </row>
    <row r="88" spans="2:14">
      <c r="C88">
        <f t="shared" si="17"/>
        <v>2021</v>
      </c>
      <c r="D88" s="75">
        <v>627807.47406699252</v>
      </c>
      <c r="E88" s="75">
        <v>468271.5553592674</v>
      </c>
      <c r="F88" s="75">
        <v>322295.98837751488</v>
      </c>
      <c r="I88" s="77">
        <f t="shared" si="18"/>
        <v>1418375.0178037747</v>
      </c>
      <c r="J88" s="77"/>
    </row>
    <row r="89" spans="2:14">
      <c r="C89">
        <f t="shared" si="17"/>
        <v>2022</v>
      </c>
      <c r="D89" s="75">
        <v>627807.47406699252</v>
      </c>
      <c r="E89" s="75">
        <v>429977.5665817241</v>
      </c>
      <c r="F89" s="75">
        <v>299709.82329817099</v>
      </c>
      <c r="I89" s="77">
        <f t="shared" si="18"/>
        <v>1357494.8639468874</v>
      </c>
      <c r="J89" s="77"/>
    </row>
    <row r="90" spans="2:14">
      <c r="C90">
        <f t="shared" si="17"/>
        <v>2023</v>
      </c>
      <c r="D90" s="75">
        <v>627807.47406699252</v>
      </c>
      <c r="E90" s="75">
        <v>400415.82034072542</v>
      </c>
      <c r="F90" s="75">
        <v>299709.82329817099</v>
      </c>
      <c r="I90" s="77">
        <f t="shared" si="18"/>
        <v>1327933.1177058888</v>
      </c>
      <c r="J90" s="77"/>
    </row>
    <row r="91" spans="2:14">
      <c r="C91">
        <f t="shared" si="17"/>
        <v>2024</v>
      </c>
      <c r="D91" s="75">
        <v>620218.43729959719</v>
      </c>
      <c r="E91" s="75">
        <v>384000.15886988316</v>
      </c>
      <c r="F91" s="75">
        <v>299709.82329817099</v>
      </c>
      <c r="I91" s="77">
        <f t="shared" si="18"/>
        <v>1303928.4194676513</v>
      </c>
      <c r="J91" s="77"/>
    </row>
    <row r="92" spans="2:14">
      <c r="C92">
        <f t="shared" si="17"/>
        <v>2025</v>
      </c>
      <c r="D92" s="75">
        <v>620218.43729959719</v>
      </c>
      <c r="E92" s="75">
        <v>341946.36669156712</v>
      </c>
      <c r="F92" s="75">
        <v>285023.9811383303</v>
      </c>
      <c r="I92" s="77">
        <f t="shared" si="18"/>
        <v>1247188.7851294945</v>
      </c>
      <c r="J92" s="77"/>
    </row>
    <row r="93" spans="2:14">
      <c r="I93" s="77"/>
      <c r="J93" s="77"/>
    </row>
    <row r="94" spans="2:14">
      <c r="B94">
        <f>B84+1</f>
        <v>2018</v>
      </c>
      <c r="C94">
        <f t="shared" ref="C94:C101" si="19">C85</f>
        <v>2018</v>
      </c>
      <c r="D94" s="75">
        <v>165110.86142863423</v>
      </c>
      <c r="E94" s="75">
        <v>527686.73533828219</v>
      </c>
      <c r="F94" s="75">
        <v>499005.05622398551</v>
      </c>
      <c r="I94" s="77">
        <f t="shared" ref="I94:I101" si="20">SUM(D94:F94)</f>
        <v>1191802.6529909018</v>
      </c>
      <c r="J94" s="77"/>
      <c r="M94" s="76"/>
      <c r="N94" s="76"/>
    </row>
    <row r="95" spans="2:14">
      <c r="C95">
        <f t="shared" si="19"/>
        <v>2019</v>
      </c>
      <c r="D95" s="75">
        <v>164439.97144058847</v>
      </c>
      <c r="E95" s="75">
        <v>526382.00240900007</v>
      </c>
      <c r="F95" s="75">
        <v>497771.24023974186</v>
      </c>
      <c r="I95" s="77">
        <f t="shared" si="20"/>
        <v>1188593.2140893303</v>
      </c>
      <c r="J95" s="77"/>
      <c r="M95" s="76"/>
      <c r="N95" s="76"/>
    </row>
    <row r="96" spans="2:14">
      <c r="C96">
        <f t="shared" si="19"/>
        <v>2020</v>
      </c>
      <c r="D96" s="75">
        <v>163769.08145254268</v>
      </c>
      <c r="E96" s="75">
        <v>525077.26947971794</v>
      </c>
      <c r="F96" s="75">
        <v>496537.42425549816</v>
      </c>
      <c r="I96" s="77">
        <f t="shared" si="20"/>
        <v>1185383.7751877587</v>
      </c>
      <c r="J96" s="77"/>
      <c r="M96" s="76"/>
      <c r="N96" s="76"/>
    </row>
    <row r="97" spans="2:14">
      <c r="C97">
        <f t="shared" si="19"/>
        <v>2021</v>
      </c>
      <c r="D97" s="75">
        <v>163769.08145254268</v>
      </c>
      <c r="E97" s="75">
        <v>525077.26947971794</v>
      </c>
      <c r="F97" s="75">
        <v>496537.42425549816</v>
      </c>
      <c r="I97" s="77">
        <f t="shared" si="20"/>
        <v>1185383.7751877587</v>
      </c>
      <c r="J97" s="77"/>
      <c r="M97" s="76"/>
      <c r="N97" s="76"/>
    </row>
    <row r="98" spans="2:14">
      <c r="C98">
        <f t="shared" si="19"/>
        <v>2022</v>
      </c>
      <c r="D98" s="75">
        <v>163769.08145254268</v>
      </c>
      <c r="E98" s="75">
        <v>525077.26947971794</v>
      </c>
      <c r="F98" s="75">
        <v>496537.42425549816</v>
      </c>
      <c r="I98" s="77">
        <f t="shared" si="20"/>
        <v>1185383.7751877587</v>
      </c>
      <c r="J98" s="77"/>
      <c r="M98" s="76"/>
      <c r="N98" s="76"/>
    </row>
    <row r="99" spans="2:14">
      <c r="C99">
        <f t="shared" si="19"/>
        <v>2023</v>
      </c>
      <c r="D99" s="75">
        <v>163769.08145254268</v>
      </c>
      <c r="E99" s="75">
        <v>481874.66004968272</v>
      </c>
      <c r="F99" s="75">
        <v>455683.03261755552</v>
      </c>
      <c r="I99" s="77">
        <f t="shared" si="20"/>
        <v>1101326.7741197809</v>
      </c>
      <c r="J99" s="77"/>
      <c r="M99" s="76"/>
      <c r="N99" s="76"/>
    </row>
    <row r="100" spans="2:14">
      <c r="C100">
        <f t="shared" si="19"/>
        <v>2024</v>
      </c>
      <c r="D100" s="75">
        <v>163769.08145254268</v>
      </c>
      <c r="E100" s="75">
        <v>481874.66004968272</v>
      </c>
      <c r="F100" s="75">
        <v>455683.03261755552</v>
      </c>
      <c r="I100" s="77">
        <f t="shared" si="20"/>
        <v>1101326.7741197809</v>
      </c>
      <c r="J100" s="77"/>
      <c r="M100" s="76"/>
      <c r="N100" s="76"/>
    </row>
    <row r="101" spans="2:14">
      <c r="C101">
        <f t="shared" si="19"/>
        <v>2025</v>
      </c>
      <c r="D101" s="75">
        <v>163765.55949643787</v>
      </c>
      <c r="E101" s="75">
        <v>481874.66004968272</v>
      </c>
      <c r="F101" s="75">
        <v>455683.03261755552</v>
      </c>
      <c r="I101" s="77">
        <f t="shared" si="20"/>
        <v>1101323.2521636761</v>
      </c>
      <c r="J101" s="77"/>
      <c r="M101" s="76"/>
      <c r="N101" s="76"/>
    </row>
    <row r="102" spans="2:14">
      <c r="I102" s="77"/>
      <c r="J102" s="77"/>
    </row>
    <row r="103" spans="2:14">
      <c r="B103">
        <f>B94+1</f>
        <v>2019</v>
      </c>
      <c r="C103">
        <f t="shared" ref="C103:C109" si="21">C95</f>
        <v>2019</v>
      </c>
      <c r="D103" s="75">
        <v>0</v>
      </c>
      <c r="E103" s="75">
        <v>23198.033608083679</v>
      </c>
      <c r="F103" s="75">
        <v>0</v>
      </c>
      <c r="I103" s="77">
        <f t="shared" ref="I103:I109" si="22">SUM(D103:F103)</f>
        <v>23198.033608083679</v>
      </c>
      <c r="J103" s="77"/>
    </row>
    <row r="104" spans="2:14">
      <c r="C104">
        <f t="shared" si="21"/>
        <v>2020</v>
      </c>
      <c r="D104" s="75">
        <v>0</v>
      </c>
      <c r="E104" s="75">
        <v>20425.899372104122</v>
      </c>
      <c r="F104" s="75">
        <v>0</v>
      </c>
      <c r="I104" s="77">
        <f t="shared" si="22"/>
        <v>20425.899372104122</v>
      </c>
      <c r="J104" s="77"/>
      <c r="L104" s="76"/>
    </row>
    <row r="105" spans="2:14">
      <c r="C105">
        <f t="shared" si="21"/>
        <v>2021</v>
      </c>
      <c r="D105" s="75">
        <v>0</v>
      </c>
      <c r="E105" s="75">
        <v>19319.533829179236</v>
      </c>
      <c r="F105" s="75">
        <v>0</v>
      </c>
      <c r="I105" s="77">
        <f t="shared" si="22"/>
        <v>19319.533829179236</v>
      </c>
      <c r="J105" s="77"/>
    </row>
    <row r="106" spans="2:14">
      <c r="C106">
        <f t="shared" si="21"/>
        <v>2022</v>
      </c>
      <c r="D106" s="75">
        <v>0</v>
      </c>
      <c r="E106" s="75">
        <v>9662.0933910536169</v>
      </c>
      <c r="F106" s="75">
        <v>0</v>
      </c>
      <c r="I106" s="77">
        <f t="shared" si="22"/>
        <v>9662.0933910536169</v>
      </c>
      <c r="J106" s="77"/>
    </row>
    <row r="107" spans="2:14">
      <c r="C107">
        <f t="shared" si="21"/>
        <v>2023</v>
      </c>
      <c r="D107" s="75">
        <v>0</v>
      </c>
      <c r="E107" s="75">
        <v>8568.3956021478025</v>
      </c>
      <c r="F107" s="75">
        <v>0</v>
      </c>
      <c r="I107" s="77">
        <f t="shared" si="22"/>
        <v>8568.3956021478025</v>
      </c>
      <c r="J107" s="77"/>
    </row>
    <row r="108" spans="2:14">
      <c r="C108">
        <f t="shared" si="21"/>
        <v>2024</v>
      </c>
      <c r="D108" s="75">
        <v>0</v>
      </c>
      <c r="E108" s="75">
        <v>6533.1055053358532</v>
      </c>
      <c r="F108" s="75">
        <v>0</v>
      </c>
      <c r="I108" s="77">
        <f t="shared" si="22"/>
        <v>6533.1055053358532</v>
      </c>
      <c r="J108" s="77"/>
    </row>
    <row r="109" spans="2:14">
      <c r="C109">
        <f t="shared" si="21"/>
        <v>2025</v>
      </c>
      <c r="D109" s="75">
        <v>0</v>
      </c>
      <c r="E109" s="75">
        <v>4369.6143925061542</v>
      </c>
      <c r="F109" s="75">
        <v>0</v>
      </c>
      <c r="I109" s="77">
        <f t="shared" si="22"/>
        <v>4369.6143925061542</v>
      </c>
      <c r="J109" s="77"/>
    </row>
    <row r="110" spans="2:14">
      <c r="I110" s="77"/>
      <c r="J110" s="77"/>
    </row>
    <row r="111" spans="2:14">
      <c r="B111">
        <f>B103+1</f>
        <v>2020</v>
      </c>
      <c r="C111">
        <f t="shared" ref="C111:C116" si="23">C104</f>
        <v>2020</v>
      </c>
      <c r="D111" s="75">
        <v>0</v>
      </c>
      <c r="E111" s="75">
        <v>0</v>
      </c>
      <c r="F111" s="75">
        <v>0</v>
      </c>
      <c r="I111" s="77">
        <f t="shared" ref="I111:I116" si="24">SUM(D111:F111)</f>
        <v>0</v>
      </c>
      <c r="J111" s="77"/>
    </row>
    <row r="112" spans="2:14">
      <c r="C112">
        <f t="shared" si="23"/>
        <v>2021</v>
      </c>
      <c r="D112" s="75">
        <v>0</v>
      </c>
      <c r="E112" s="75">
        <v>0</v>
      </c>
      <c r="F112" s="75">
        <v>0</v>
      </c>
      <c r="I112" s="77">
        <f t="shared" si="24"/>
        <v>0</v>
      </c>
      <c r="J112" s="77"/>
    </row>
    <row r="113" spans="2:10">
      <c r="C113">
        <f t="shared" si="23"/>
        <v>2022</v>
      </c>
      <c r="D113" s="75">
        <v>0</v>
      </c>
      <c r="E113" s="75">
        <v>0</v>
      </c>
      <c r="F113" s="75">
        <v>0</v>
      </c>
      <c r="I113" s="77">
        <f t="shared" si="24"/>
        <v>0</v>
      </c>
      <c r="J113" s="77"/>
    </row>
    <row r="114" spans="2:10">
      <c r="C114">
        <f t="shared" si="23"/>
        <v>2023</v>
      </c>
      <c r="D114" s="75">
        <v>0</v>
      </c>
      <c r="E114" s="75">
        <v>0</v>
      </c>
      <c r="F114" s="75">
        <v>0</v>
      </c>
      <c r="I114" s="77">
        <f t="shared" si="24"/>
        <v>0</v>
      </c>
      <c r="J114" s="77"/>
    </row>
    <row r="115" spans="2:10">
      <c r="C115">
        <f t="shared" si="23"/>
        <v>2024</v>
      </c>
      <c r="D115" s="75">
        <v>0</v>
      </c>
      <c r="E115" s="75">
        <v>0</v>
      </c>
      <c r="F115" s="75">
        <v>0</v>
      </c>
      <c r="I115" s="77">
        <f t="shared" si="24"/>
        <v>0</v>
      </c>
      <c r="J115" s="77"/>
    </row>
    <row r="116" spans="2:10">
      <c r="C116">
        <f t="shared" si="23"/>
        <v>2025</v>
      </c>
      <c r="D116" s="75">
        <v>0</v>
      </c>
      <c r="E116" s="75">
        <v>0</v>
      </c>
      <c r="F116" s="75">
        <v>0</v>
      </c>
      <c r="I116" s="77">
        <f t="shared" si="24"/>
        <v>0</v>
      </c>
      <c r="J116" s="77"/>
    </row>
    <row r="117" spans="2:10">
      <c r="I117" s="77"/>
      <c r="J117" s="77"/>
    </row>
    <row r="118" spans="2:10">
      <c r="B118">
        <f>B111+1</f>
        <v>2021</v>
      </c>
      <c r="C118">
        <f>C112</f>
        <v>2021</v>
      </c>
      <c r="D118" s="75">
        <v>8791.8665585109957</v>
      </c>
      <c r="E118" s="75">
        <v>51133.180110209549</v>
      </c>
      <c r="F118" s="75">
        <v>259423.90827502633</v>
      </c>
      <c r="I118" s="77">
        <f>SUM(D118:F118)</f>
        <v>319348.95494374691</v>
      </c>
      <c r="J118" s="77"/>
    </row>
    <row r="119" spans="2:10">
      <c r="C119">
        <f>C113</f>
        <v>2022</v>
      </c>
      <c r="D119" s="75">
        <f>D$118*(D4+D20+D35+D49+D62+D74+D85+D95+D104)/(D$3+D$19+D$34+D$48+D$61+D$73+D$84+D$94+D$103)</f>
        <v>7894.8119838311986</v>
      </c>
      <c r="E119" s="75">
        <f>E$118*(E4+E20+E35+E49+E62+E74+E85+E95+E104)/(E$3+E$19+E$34+E$48+E$61+E$73+E$84+E$94+E$103)</f>
        <v>50890.288905583635</v>
      </c>
      <c r="F119" s="75">
        <f>F$118*(F4+F20+F35+F49+F62+F74+F85+F95+F104)/(F$3+F$19+F$34+F$48+F$61+F$73+F$84+F$94+F$103)</f>
        <v>259308.36646454289</v>
      </c>
      <c r="I119" s="77">
        <f>SUM(D119:F119)</f>
        <v>318093.46735395771</v>
      </c>
      <c r="J119" s="77"/>
    </row>
    <row r="120" spans="2:10">
      <c r="C120">
        <f>C114</f>
        <v>2023</v>
      </c>
      <c r="D120" s="75">
        <f t="shared" ref="D120:F122" si="25">D$118*(D5+D21+D36+D50+D63+D75+D86+D96+D105)/(D$3+D$19+D$34+D$48+D$61+D$73+D$84+D$94+D$103)</f>
        <v>7840.4818072557337</v>
      </c>
      <c r="E120" s="75">
        <f t="shared" si="25"/>
        <v>48860.235898629893</v>
      </c>
      <c r="F120" s="75">
        <f t="shared" si="25"/>
        <v>259174.12612405579</v>
      </c>
      <c r="I120" s="77">
        <f>SUM(D120:F120)</f>
        <v>315874.84382994141</v>
      </c>
      <c r="J120" s="77"/>
    </row>
    <row r="121" spans="2:10">
      <c r="C121">
        <f>C115</f>
        <v>2024</v>
      </c>
      <c r="D121" s="75">
        <f t="shared" si="25"/>
        <v>7781.2295832724358</v>
      </c>
      <c r="E121" s="75">
        <f t="shared" si="25"/>
        <v>39044.100921169869</v>
      </c>
      <c r="F121" s="75">
        <f t="shared" si="25"/>
        <v>258978.34077189205</v>
      </c>
      <c r="I121" s="77">
        <f>SUM(D121:F121)</f>
        <v>305803.67127633432</v>
      </c>
      <c r="J121" s="77"/>
    </row>
    <row r="122" spans="2:10">
      <c r="C122">
        <f>C116</f>
        <v>2025</v>
      </c>
      <c r="D122" s="75">
        <f t="shared" si="25"/>
        <v>7625.8018293746882</v>
      </c>
      <c r="E122" s="75">
        <f t="shared" si="25"/>
        <v>33912.887206026848</v>
      </c>
      <c r="F122" s="75">
        <f t="shared" si="25"/>
        <v>256490.36386678056</v>
      </c>
      <c r="I122" s="77">
        <f>SUM(D122:F122)</f>
        <v>298029.0529021821</v>
      </c>
      <c r="J122" s="77"/>
    </row>
    <row r="123" spans="2:10">
      <c r="I123" s="77"/>
      <c r="J123" s="77"/>
    </row>
    <row r="124" spans="2:10">
      <c r="B124">
        <f>B118+1</f>
        <v>2022</v>
      </c>
      <c r="C124">
        <f>C119</f>
        <v>2022</v>
      </c>
      <c r="D124" s="75">
        <v>17583.733117021991</v>
      </c>
      <c r="E124" s="75">
        <v>78322.675660434645</v>
      </c>
      <c r="F124" s="75">
        <v>463594.99432984804</v>
      </c>
      <c r="I124" s="77">
        <f>SUM(D124:F124)</f>
        <v>559501.40310730471</v>
      </c>
      <c r="J124" s="77"/>
    </row>
    <row r="125" spans="2:10">
      <c r="C125">
        <f>C120</f>
        <v>2023</v>
      </c>
      <c r="D125" s="75">
        <f>D$124*(D4+D20+D35+D49+D62+D74+D85+D95+D104)/(D$3+D$19+D$34+D$48+D$61+D$73+D$84+D$94+D$103)</f>
        <v>15789.623967662397</v>
      </c>
      <c r="E125" s="75">
        <f>E$124*(E4+E20+E35+E49+E62+E74+E85+E95+E104)/(E$3+E$19+E$34+E$48+E$61+E$73+E$84+E$94+E$103)</f>
        <v>77950.6297794688</v>
      </c>
      <c r="F125" s="75">
        <f>F$124*(F4+F20+F35+F49+F62+F74+F85+F95+F104)/(F$3+F$19+F$34+F$48+F$61+F$73+F$84+F$94+F$103)</f>
        <v>463388.51912356459</v>
      </c>
      <c r="I125" s="77">
        <f>SUM(D125:F125)</f>
        <v>557128.7728706958</v>
      </c>
      <c r="J125" s="77"/>
    </row>
    <row r="126" spans="2:10">
      <c r="C126">
        <f>C121</f>
        <v>2024</v>
      </c>
      <c r="D126" s="75">
        <f t="shared" ref="D126:F127" si="26">D$124*(D5+D21+D36+D50+D63+D75+D86+D96+D105)/(D$3+D$19+D$34+D$48+D$61+D$73+D$84+D$94+D$103)</f>
        <v>15680.963614511467</v>
      </c>
      <c r="E126" s="75">
        <f t="shared" si="26"/>
        <v>74841.118833847402</v>
      </c>
      <c r="F126" s="75">
        <f t="shared" si="26"/>
        <v>463148.62932196248</v>
      </c>
      <c r="I126" s="77">
        <f>SUM(D126:F126)</f>
        <v>553670.71177032136</v>
      </c>
      <c r="J126" s="77"/>
    </row>
    <row r="127" spans="2:10">
      <c r="C127">
        <f>C122</f>
        <v>2025</v>
      </c>
      <c r="D127" s="75">
        <f t="shared" si="26"/>
        <v>15562.459166544872</v>
      </c>
      <c r="E127" s="75">
        <f t="shared" si="26"/>
        <v>59805.364076925056</v>
      </c>
      <c r="F127" s="75">
        <f t="shared" si="26"/>
        <v>462798.75752398616</v>
      </c>
      <c r="I127" s="77">
        <f>SUM(D127:F127)</f>
        <v>538166.58076745609</v>
      </c>
      <c r="J127" s="77"/>
    </row>
    <row r="128" spans="2:10">
      <c r="I128" s="77"/>
      <c r="J128" s="77"/>
    </row>
    <row r="129" spans="2:10">
      <c r="B129">
        <f>B124+1</f>
        <v>2023</v>
      </c>
      <c r="C129">
        <f>C125</f>
        <v>2023</v>
      </c>
      <c r="D129" s="75">
        <v>61543.065909576966</v>
      </c>
      <c r="E129" s="75">
        <v>64884.719171779056</v>
      </c>
      <c r="F129" s="75">
        <v>489490.82828954468</v>
      </c>
      <c r="I129" s="77">
        <f>SUM(D129:F129)</f>
        <v>615918.61337090074</v>
      </c>
      <c r="J129" s="77"/>
    </row>
    <row r="130" spans="2:10">
      <c r="C130">
        <f>C126</f>
        <v>2024</v>
      </c>
      <c r="D130" s="75">
        <f t="shared" ref="D130:F131" si="27">D$129*(D4+D20+D35+D49+D62+D74+D85+D95+D104)/(D$3+D$19+D$34+D$48+D$61+D$73+D$84+D$94+D$103)</f>
        <v>55263.683886818391</v>
      </c>
      <c r="E130" s="75">
        <f t="shared" si="27"/>
        <v>64576.505844004801</v>
      </c>
      <c r="F130" s="75">
        <f t="shared" si="27"/>
        <v>489272.81963763718</v>
      </c>
      <c r="I130" s="77">
        <f>SUM(D130:F130)</f>
        <v>609113.00936846039</v>
      </c>
      <c r="J130" s="77"/>
    </row>
    <row r="131" spans="2:10">
      <c r="C131">
        <f>C127</f>
        <v>2025</v>
      </c>
      <c r="D131" s="75">
        <f t="shared" si="27"/>
        <v>54883.372650790137</v>
      </c>
      <c r="E131" s="75">
        <f t="shared" si="27"/>
        <v>62000.499052013409</v>
      </c>
      <c r="F131" s="75">
        <f t="shared" si="27"/>
        <v>489019.5298930959</v>
      </c>
      <c r="I131" s="77">
        <f>SUM(D131:F131)</f>
        <v>605903.40159589949</v>
      </c>
      <c r="J131" s="77"/>
    </row>
    <row r="132" spans="2:10">
      <c r="I132" s="77"/>
      <c r="J132" s="77"/>
    </row>
    <row r="133" spans="2:10">
      <c r="B133">
        <f>B129+1</f>
        <v>2024</v>
      </c>
      <c r="C133">
        <f>C130</f>
        <v>2024</v>
      </c>
      <c r="D133" s="75">
        <v>121830.15088222378</v>
      </c>
      <c r="E133" s="75">
        <v>131291.79097051933</v>
      </c>
      <c r="F133" s="75">
        <v>705165.69637080375</v>
      </c>
      <c r="I133" s="77">
        <f>SUM(D133:F133)</f>
        <v>958287.63822354679</v>
      </c>
      <c r="J133" s="77"/>
    </row>
    <row r="134" spans="2:10">
      <c r="C134">
        <f>C131</f>
        <v>2025</v>
      </c>
      <c r="D134" s="75">
        <f>D$133*(D4+D20+D35+D49+D62+D74+D85+D95+D104)/(D$3+D$19+D$34+D$48+D$61+D$73+D$84+D$94+D$103)</f>
        <v>109399.53749023231</v>
      </c>
      <c r="E134" s="75">
        <f>E$133*(E4+E20+E35+E49+E62+E74+E85+E95+E104)/(E$3+E$19+E$34+E$48+E$61+E$73+E$84+E$94+E$103)</f>
        <v>130668.13288397765</v>
      </c>
      <c r="F134" s="75">
        <f>F$133*(F4+F20+F35+F49+F62+F74+F85+F95+F104)/(F$3+F$19+F$34+F$48+F$61+F$73+F$84+F$94+F$103)</f>
        <v>704851.63078682858</v>
      </c>
      <c r="I134" s="77">
        <f>SUM(D134:F134)</f>
        <v>944919.30116103857</v>
      </c>
      <c r="J134" s="77"/>
    </row>
    <row r="135" spans="2:10">
      <c r="I135" s="77"/>
      <c r="J135" s="7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F5774AE73B24193BA3F1DA4F2CB9F" ma:contentTypeVersion="4" ma:contentTypeDescription="Create a new document." ma:contentTypeScope="" ma:versionID="579c8414b4e8283e896550647f53b806">
  <xsd:schema xmlns:xsd="http://www.w3.org/2001/XMLSchema" xmlns:xs="http://www.w3.org/2001/XMLSchema" xmlns:p="http://schemas.microsoft.com/office/2006/metadata/properties" xmlns:ns2="8fa61945-1231-4602-a56f-249b759c02fd" targetNamespace="http://schemas.microsoft.com/office/2006/metadata/properties" ma:root="true" ma:fieldsID="e2496b969a6a9e9b96a46d46485e09a5" ns2:_="">
    <xsd:import namespace="8fa61945-1231-4602-a56f-249b759c0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61945-1231-4602-a56f-249b759c02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7415A6-2B29-4035-9FAD-E37478C606DE}"/>
</file>

<file path=customXml/itemProps2.xml><?xml version="1.0" encoding="utf-8"?>
<ds:datastoreItem xmlns:ds="http://schemas.openxmlformats.org/officeDocument/2006/customXml" ds:itemID="{89A74E0B-AD0C-4B33-87D4-A6129D68229A}"/>
</file>

<file path=customXml/itemProps3.xml><?xml version="1.0" encoding="utf-8"?>
<ds:datastoreItem xmlns:ds="http://schemas.openxmlformats.org/officeDocument/2006/customXml" ds:itemID="{9B396083-5109-4C53-B0E9-65442293B1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CDM Reconciliation</vt:lpstr>
      <vt:lpstr>2011 Results Persistence</vt:lpstr>
      <vt:lpstr>2012 Results Persistence</vt:lpstr>
      <vt:lpstr>2013 Results Persistence</vt:lpstr>
      <vt:lpstr>2014 Results Persistence</vt:lpstr>
      <vt:lpstr>2015 Results Persistence</vt:lpstr>
      <vt:lpstr>Apr 2019 P&amp;C (LDC Progress tab)</vt:lpstr>
      <vt:lpstr>Load Forecast (CDM tab)</vt:lpstr>
    </vt:vector>
  </TitlesOfParts>
  <Company>IESO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Yue</dc:creator>
  <cp:lastModifiedBy>Andrew Blair</cp:lastModifiedBy>
  <dcterms:created xsi:type="dcterms:W3CDTF">2017-01-04T17:15:31Z</dcterms:created>
  <dcterms:modified xsi:type="dcterms:W3CDTF">2024-11-29T00:09:19Z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0x0101005B9F5774AE73B24193BA3F1DA4F2CB9F</vt:lpwstr>
  </property>
</Properties>
</file>