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ontarioenergyboard-my.sharepoint.com/personal/bibireol_oeb_ca/Documents/Documents/Rideau St Laurent/Staff Question/"/>
    </mc:Choice>
  </mc:AlternateContent>
  <xr:revisionPtr revIDLastSave="0" documentId="8_{383E127E-A309-413C-BD69-B148A2C121B0}" xr6:coauthVersionLast="47" xr6:coauthVersionMax="47" xr10:uidLastSave="{00000000-0000-0000-0000-000000000000}"/>
  <bookViews>
    <workbookView xWindow="-108" yWindow="-108" windowWidth="23256" windowHeight="14016" xr2:uid="{092D3368-C8FF-4FE6-9FFF-27456AE2D596}"/>
  </bookViews>
  <sheets>
    <sheet name="Account 1588 Reasonabilit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BI_LDCLIST">#REF!</definedName>
    <definedName name="BridgeYear">'[1]LDC Info'!$E$26</definedName>
    <definedName name="contactf">#REF!</definedName>
    <definedName name="Cust3a">'[2]6. Class A Consumption Data'!$C$25</definedName>
    <definedName name="CustomerAdministration">[2]lists!#REF!</definedName>
    <definedName name="EBNUMBER">'[1]LDC Info'!$E$16</definedName>
    <definedName name="G1LD">'[2]6. Class A Consumption Data'!$C$14</definedName>
    <definedName name="G1LDCBR">#REF!</definedName>
    <definedName name="GARate">#REF!</definedName>
    <definedName name="Group1Desposing">'[2]4. Billing Det. for Def-Var'!#REF!</definedName>
    <definedName name="histdate">[3]Financials!$E$76</definedName>
    <definedName name="Incr2000">#REF!</definedName>
    <definedName name="Lakeland_SA">'[2]2016 List'!$C$13:$C$14</definedName>
    <definedName name="LDCList">OFFSET('[4]2016 List'!$A$1,0,0,COUNTA('[4]2016 List'!$A:$A),1)</definedName>
    <definedName name="LIMIT">#REF!</definedName>
    <definedName name="listdata">'[2]4. Billing Det. for Def-Var'!$A$17:$A$20</definedName>
    <definedName name="ListOfLDC" localSheetId="0">OFFSET([5]List!$A$1,0,0,COUNTA([5]List!$A:$A),1)</definedName>
    <definedName name="ListOfLDC">OFFSET([6]List!$A$1,0,0,COUNTA([6]List!$A:$A),1)</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'[2]17. Regulatory Charges'!$D$24</definedName>
    <definedName name="OffPeak">'[2]17. Regulatory Charges'!$D$23</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ES">[7]lists!$A$1:$A$104</definedName>
    <definedName name="ratebase">'[2]8. STS - Tax Change'!$N$19</definedName>
    <definedName name="ratedescription">[8]hidden1!$D$1:$D$122</definedName>
    <definedName name="RebaseYear">'[1]LDC Info'!$E$28</definedName>
    <definedName name="SALBENF">#REF!</definedName>
    <definedName name="salreg">#REF!</definedName>
    <definedName name="SALREGF">#REF!</definedName>
    <definedName name="SME">'[2]17. Regulatory Charges'!$D$33</definedName>
    <definedName name="StartEnd">[2]Database!#REF!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[9]Financials!$A$1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H15" i="1"/>
  <c r="E16" i="1"/>
  <c r="F16" i="1"/>
  <c r="G16" i="1" s="1"/>
  <c r="H16" i="1" s="1"/>
  <c r="E17" i="1"/>
  <c r="F17" i="1"/>
  <c r="E18" i="1"/>
  <c r="F18" i="1"/>
  <c r="G18" i="1" s="1"/>
  <c r="H18" i="1" s="1"/>
  <c r="E19" i="1"/>
  <c r="G19" i="1" s="1"/>
  <c r="H19" i="1" s="1"/>
  <c r="C21" i="1"/>
  <c r="F21" i="1"/>
  <c r="G17" i="1" l="1"/>
  <c r="H17" i="1" s="1"/>
  <c r="D21" i="1"/>
  <c r="E20" i="1"/>
  <c r="G20" i="1" l="1"/>
  <c r="H20" i="1" s="1"/>
  <c r="E21" i="1"/>
  <c r="G21" i="1" s="1"/>
</calcChain>
</file>

<file path=xl/sharedStrings.xml><?xml version="1.0" encoding="utf-8"?>
<sst xmlns="http://schemas.openxmlformats.org/spreadsheetml/2006/main" count="44" uniqueCount="44">
  <si>
    <t>Total Reconciling Items</t>
  </si>
  <si>
    <t>No</t>
  </si>
  <si>
    <t>Unaccounted for Energy Variance (eg. Variance due to significant understated/overstated line loss factor)</t>
  </si>
  <si>
    <t>Significant current period billing adjustments recorded in other year(s)</t>
  </si>
  <si>
    <t>4b</t>
  </si>
  <si>
    <t>Significant prior period billing adjustments recorded in current year</t>
  </si>
  <si>
    <t>4a</t>
  </si>
  <si>
    <t>Add current year end unbilled to actual revenue differences</t>
  </si>
  <si>
    <t>3b</t>
  </si>
  <si>
    <t>Remove prior year end unbilled to actual revenue differences</t>
  </si>
  <si>
    <t>3a</t>
  </si>
  <si>
    <t>CT 1142/142 true-up adjustment based on actual price and volume - current year</t>
  </si>
  <si>
    <t>2b</t>
  </si>
  <si>
    <t>CT 1142/142 true-up adjustment based on actual price and volume - prior year</t>
  </si>
  <si>
    <t>2a</t>
  </si>
  <si>
    <r>
      <t xml:space="preserve">CT 148 True-up of GA Charges based on Actual </t>
    </r>
    <r>
      <rPr>
        <sz val="11"/>
        <color rgb="FFFF0000"/>
        <rFont val="Arial"/>
        <family val="2"/>
      </rPr>
      <t xml:space="preserve">RPP Volumes </t>
    </r>
    <r>
      <rPr>
        <sz val="11"/>
        <rFont val="Arial"/>
        <family val="2"/>
      </rPr>
      <t>- current year</t>
    </r>
  </si>
  <si>
    <t>1b</t>
  </si>
  <si>
    <r>
      <t xml:space="preserve">CT 148 True-up of GA Charges based on Actual </t>
    </r>
    <r>
      <rPr>
        <sz val="11"/>
        <color rgb="FFFF0000"/>
        <rFont val="Arial"/>
        <family val="2"/>
      </rPr>
      <t>RPP Volumes</t>
    </r>
    <r>
      <rPr>
        <sz val="11"/>
        <rFont val="Arial"/>
        <family val="2"/>
      </rPr>
      <t xml:space="preserve"> - prior year</t>
    </r>
  </si>
  <si>
    <t>1a</t>
  </si>
  <si>
    <r>
      <t>If "no", please provide an explanation</t>
    </r>
    <r>
      <rPr>
        <b/>
        <vertAlign val="superscript"/>
        <sz val="11"/>
        <rFont val="Arial"/>
        <family val="2"/>
      </rPr>
      <t>3</t>
    </r>
  </si>
  <si>
    <t>Principal Adjustment on DVA Continuity Schedule</t>
  </si>
  <si>
    <t>Explanation</t>
  </si>
  <si>
    <t>Amount</t>
  </si>
  <si>
    <t xml:space="preserve"> Item</t>
  </si>
  <si>
    <t>3) Principal adjustments should equal the "Principal Adjustments" column in the DVA Continuity Schedule. Principal adjustments adjust the transactions in the general ledger to the amount that should be requested for disposition.</t>
  </si>
  <si>
    <t>2) Reconciling items and Principal Adjustments reflect the total of Note 8 "Reconciling Items and Principal Adjustments". Reconciling items represent the items that are recorded in the current period but are related to the prior periods. These items are booked in the GL and as such do not need to be included in the principal adjustments, However, the reconciling items should be excluded for the purpose of the resonability test for Account 1588.</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</si>
  <si>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</si>
  <si>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Notes</t>
  </si>
  <si>
    <t>Cumulative</t>
  </si>
  <si>
    <t>Total Activity in Calendar Year</t>
  </si>
  <si>
    <r>
      <t>Reconciling Items and Principal Adjustments</t>
    </r>
    <r>
      <rPr>
        <b/>
        <vertAlign val="superscript"/>
        <sz val="11"/>
        <color theme="1"/>
        <rFont val="Arial"/>
        <family val="2"/>
      </rPr>
      <t>2</t>
    </r>
  </si>
  <si>
    <r>
      <t>Transactions</t>
    </r>
    <r>
      <rPr>
        <b/>
        <vertAlign val="superscript"/>
        <sz val="12"/>
        <color theme="1"/>
        <rFont val="Arial"/>
        <family val="2"/>
      </rPr>
      <t>1</t>
    </r>
  </si>
  <si>
    <t>Year</t>
  </si>
  <si>
    <t>Account 1588 as % of Account 4705</t>
  </si>
  <si>
    <t>Account 4705 - Power Purchased</t>
  </si>
  <si>
    <t>Account 1588 - RSVA Power</t>
  </si>
  <si>
    <t>The annual Account 1588 balance relative to cost of power is expected to be small. If it is greater than +/-1%, provide an explanation in the text box below.</t>
  </si>
  <si>
    <t>input cell</t>
  </si>
  <si>
    <t>select from dropdown list</t>
  </si>
  <si>
    <t>Legend</t>
  </si>
  <si>
    <t>Note 7</t>
  </si>
  <si>
    <t>Note 7a]</t>
  </si>
  <si>
    <t>Reconciling Items - complete for each year where Account 1588 as a % of Account 4705 is greater than + / - 1% of that year's cost of power purchased (Note 7, above)</t>
  </si>
  <si>
    <t>Account 1588 Reasonability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</si>
</sst>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_-&quot;$&quot;* \(#,##0\)_-;_-&quot;$&quot;* &quot;-&quot;??_-;_-@_-"/>
    <numFmt numFmtId="165" formatCode="_-&quot;$&quot;* #,##0_-;\-&quot;$&quot;* #,##0_-;_-&quot;$&quot;* &quot;-&quot;??_-;_-@_-"/>
    <numFmt numFmtId="166" formatCode="_-&quot;$&quot;* #,##0.00_-;\-&quot;$&quot;* #,##0.00_-;_-&quot;$&quot;* &quot;-&quot;??_-;_-@_-"/>
    <numFmt numFmtId="167" formatCode="0.00000"/>
    <numFmt numFmtId="168" formatCode="_-* #,##0.00_-;\-* #,##0.00_-;_-* &quot;-&quot;??_-;_-@_-"/>
    <numFmt numFmtId="169" formatCode="_-* #,##0_-;\-* #,##0_-;_-* &quot;-&quot;??_-;_-@_-"/>
    <numFmt numFmtId="170" formatCode="0.0%"/>
  </numFmts>
  <fonts count="1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FF0000"/>
      <name val="Arial"/>
      <family val="2"/>
    </font>
    <font>
      <sz val="11"/>
      <name val="Arial"/>
      <family val="2"/>
    </font>
    <font>
      <b/>
      <sz val="11"/>
      <name val="Arial"/>
      <family val="2"/>
    </font>
    <font>
      <b/>
      <vertAlign val="superscript"/>
      <sz val="11"/>
      <name val="Arial"/>
      <family val="2"/>
    </font>
    <font>
      <b/>
      <u/>
      <sz val="11"/>
      <color theme="1"/>
      <name val="Arial"/>
      <family val="2"/>
    </font>
    <font>
      <b/>
      <u/>
      <sz val="11"/>
      <name val="Arial"/>
      <family val="2"/>
    </font>
    <font>
      <b/>
      <vertAlign val="superscript"/>
      <sz val="11"/>
      <color theme="1"/>
      <name val="Arial"/>
      <family val="2"/>
    </font>
    <font>
      <b/>
      <vertAlign val="superscript"/>
      <sz val="12"/>
      <color theme="1"/>
      <name val="Arial"/>
      <family val="2"/>
    </font>
    <font>
      <sz val="11"/>
      <color theme="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25">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s>
  <cellStyleXfs count="3">
    <xf numFmtId="0" fontId="0" fillId="0" borderId="0"/>
    <xf numFmtId="168"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0" xfId="0" applyFont="1"/>
    <xf numFmtId="164" fontId="3" fillId="0" borderId="1" xfId="0" applyNumberFormat="1" applyFont="1" applyBorder="1"/>
    <xf numFmtId="0" fontId="3" fillId="0" borderId="0" xfId="0" applyFont="1"/>
    <xf numFmtId="0" fontId="2" fillId="3" borderId="2" xfId="0" applyFont="1" applyFill="1" applyBorder="1" applyProtection="1">
      <protection locked="0"/>
    </xf>
    <xf numFmtId="0" fontId="2" fillId="0" borderId="2" xfId="0" applyFont="1" applyBorder="1" applyAlignment="1">
      <alignment horizontal="right"/>
    </xf>
    <xf numFmtId="0" fontId="5" fillId="0" borderId="0" xfId="0" applyFont="1"/>
    <xf numFmtId="0" fontId="5" fillId="4" borderId="2" xfId="0" applyFont="1" applyFill="1" applyBorder="1" applyAlignment="1">
      <alignment wrapText="1"/>
    </xf>
    <xf numFmtId="0" fontId="5" fillId="0" borderId="2" xfId="0" applyFont="1" applyBorder="1" applyAlignment="1">
      <alignment wrapText="1"/>
    </xf>
    <xf numFmtId="0" fontId="5" fillId="0" borderId="2" xfId="0" applyFont="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wrapText="1"/>
    </xf>
    <xf numFmtId="0" fontId="3" fillId="0" borderId="2" xfId="0" applyFont="1" applyBorder="1" applyAlignment="1">
      <alignment horizontal="center"/>
    </xf>
    <xf numFmtId="0" fontId="2" fillId="0" borderId="2" xfId="0" applyFont="1" applyBorder="1"/>
    <xf numFmtId="166" fontId="2" fillId="0" borderId="0" xfId="0" applyNumberFormat="1" applyFont="1"/>
    <xf numFmtId="167" fontId="2" fillId="0" borderId="0" xfId="0" applyNumberFormat="1" applyFont="1"/>
    <xf numFmtId="168" fontId="2" fillId="0" borderId="0" xfId="1" applyFont="1"/>
    <xf numFmtId="0" fontId="4" fillId="0" borderId="0" xfId="0" applyFont="1"/>
    <xf numFmtId="0" fontId="2" fillId="0" borderId="0" xfId="0" applyFont="1" applyAlignment="1">
      <alignment wrapText="1"/>
    </xf>
    <xf numFmtId="169" fontId="2" fillId="0" borderId="0" xfId="1" applyNumberFormat="1" applyFont="1" applyFill="1" applyBorder="1" applyAlignment="1">
      <alignment horizontal="center"/>
    </xf>
    <xf numFmtId="0" fontId="2" fillId="0" borderId="0" xfId="0" applyFont="1" applyAlignment="1">
      <alignment horizontal="center"/>
    </xf>
    <xf numFmtId="170" fontId="3" fillId="0" borderId="0" xfId="2" applyNumberFormat="1" applyFont="1" applyFill="1" applyBorder="1" applyAlignment="1">
      <alignment horizontal="center"/>
    </xf>
    <xf numFmtId="169" fontId="3" fillId="0" borderId="0" xfId="1" applyNumberFormat="1" applyFont="1" applyFill="1" applyBorder="1" applyAlignment="1">
      <alignment horizontal="center"/>
    </xf>
    <xf numFmtId="0" fontId="3" fillId="0" borderId="0" xfId="0" applyFont="1" applyAlignment="1">
      <alignment horizontal="center"/>
    </xf>
    <xf numFmtId="170" fontId="3" fillId="0" borderId="14" xfId="2" applyNumberFormat="1" applyFont="1" applyFill="1" applyBorder="1" applyAlignment="1">
      <alignment horizontal="center"/>
    </xf>
    <xf numFmtId="169" fontId="3" fillId="0" borderId="15" xfId="1" applyNumberFormat="1" applyFont="1" applyFill="1" applyBorder="1" applyAlignment="1">
      <alignment horizontal="center"/>
    </xf>
    <xf numFmtId="0" fontId="3" fillId="0" borderId="16" xfId="0" applyFont="1" applyBorder="1" applyAlignment="1">
      <alignment horizontal="center"/>
    </xf>
    <xf numFmtId="0" fontId="2" fillId="0" borderId="9" xfId="0" applyFont="1" applyBorder="1"/>
    <xf numFmtId="0" fontId="4" fillId="0" borderId="0" xfId="0" applyFont="1" applyAlignment="1">
      <alignment wrapText="1"/>
    </xf>
    <xf numFmtId="0" fontId="4" fillId="0" borderId="0" xfId="0" applyFont="1" applyAlignment="1">
      <alignment horizontal="left" wrapText="1"/>
    </xf>
    <xf numFmtId="170" fontId="2" fillId="0" borderId="17" xfId="2" applyNumberFormat="1" applyFont="1" applyFill="1" applyBorder="1" applyAlignment="1">
      <alignment horizontal="center"/>
    </xf>
    <xf numFmtId="169" fontId="2" fillId="2" borderId="2" xfId="1" applyNumberFormat="1" applyFont="1" applyFill="1" applyBorder="1" applyAlignment="1" applyProtection="1">
      <alignment horizontal="center"/>
      <protection locked="0"/>
    </xf>
    <xf numFmtId="169" fontId="2" fillId="0" borderId="2" xfId="1" applyNumberFormat="1" applyFont="1" applyFill="1" applyBorder="1" applyAlignment="1">
      <alignment horizontal="center"/>
    </xf>
    <xf numFmtId="0" fontId="2" fillId="0" borderId="4" xfId="0" applyFont="1" applyBorder="1" applyAlignment="1">
      <alignment horizontal="center"/>
    </xf>
    <xf numFmtId="0" fontId="2" fillId="0" borderId="18" xfId="0" applyFont="1" applyBorder="1" applyAlignment="1">
      <alignment horizontal="center"/>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1" xfId="0" applyFont="1" applyBorder="1" applyAlignment="1">
      <alignment horizontal="center" wrapText="1"/>
    </xf>
    <xf numFmtId="0" fontId="3" fillId="0" borderId="24" xfId="0" applyFont="1" applyBorder="1" applyAlignment="1">
      <alignment horizontal="center"/>
    </xf>
    <xf numFmtId="0" fontId="8" fillId="0" borderId="0" xfId="0" applyFont="1"/>
    <xf numFmtId="0" fontId="12" fillId="0" borderId="0" xfId="0" applyFont="1"/>
    <xf numFmtId="0" fontId="3" fillId="0" borderId="5" xfId="0" applyFont="1" applyBorder="1" applyAlignment="1">
      <alignment horizontal="center" wrapText="1"/>
    </xf>
    <xf numFmtId="169" fontId="2" fillId="0" borderId="2" xfId="1" applyNumberFormat="1" applyFont="1" applyFill="1" applyBorder="1" applyAlignment="1" applyProtection="1">
      <alignment horizontal="center"/>
      <protection locked="0"/>
    </xf>
    <xf numFmtId="169" fontId="2" fillId="6" borderId="2" xfId="1" applyNumberFormat="1" applyFont="1" applyFill="1" applyBorder="1" applyAlignment="1" applyProtection="1">
      <alignment horizontal="center"/>
      <protection locked="0"/>
    </xf>
    <xf numFmtId="169" fontId="2" fillId="6" borderId="2" xfId="1" applyNumberFormat="1" applyFont="1" applyFill="1" applyBorder="1" applyAlignment="1">
      <alignment horizontal="center"/>
    </xf>
    <xf numFmtId="0" fontId="9" fillId="0" borderId="0" xfId="0" applyFont="1"/>
    <xf numFmtId="164" fontId="2" fillId="6" borderId="3" xfId="0" applyNumberFormat="1" applyFont="1" applyFill="1" applyBorder="1" applyAlignment="1" applyProtection="1">
      <alignment horizontal="center"/>
      <protection locked="0"/>
    </xf>
    <xf numFmtId="0" fontId="2" fillId="6" borderId="3" xfId="0" applyFont="1" applyFill="1" applyBorder="1" applyAlignment="1" applyProtection="1">
      <alignment horizontal="left" wrapText="1"/>
      <protection locked="0"/>
    </xf>
    <xf numFmtId="0" fontId="2" fillId="6" borderId="5" xfId="0" applyFont="1" applyFill="1" applyBorder="1" applyAlignment="1" applyProtection="1">
      <alignment horizontal="left" wrapText="1"/>
      <protection locked="0"/>
    </xf>
    <xf numFmtId="0" fontId="2" fillId="6" borderId="4" xfId="0" applyFont="1" applyFill="1" applyBorder="1" applyAlignment="1" applyProtection="1">
      <alignment horizontal="left" wrapText="1"/>
      <protection locked="0"/>
    </xf>
    <xf numFmtId="0" fontId="5" fillId="0" borderId="2" xfId="0" applyFont="1" applyBorder="1" applyAlignment="1" applyProtection="1">
      <alignment wrapText="1"/>
      <protection locked="0"/>
    </xf>
    <xf numFmtId="0" fontId="2" fillId="6" borderId="2" xfId="0" applyFont="1" applyFill="1" applyBorder="1" applyAlignment="1" applyProtection="1">
      <alignment wrapText="1"/>
      <protection locked="0"/>
    </xf>
    <xf numFmtId="165" fontId="2" fillId="6" borderId="3" xfId="0" applyNumberFormat="1" applyFont="1" applyFill="1" applyBorder="1" applyAlignment="1" applyProtection="1">
      <alignment horizontal="right"/>
      <protection locked="0"/>
    </xf>
    <xf numFmtId="165" fontId="2" fillId="6" borderId="4" xfId="0" applyNumberFormat="1" applyFont="1" applyFill="1" applyBorder="1" applyAlignment="1" applyProtection="1">
      <alignment horizontal="right"/>
      <protection locked="0"/>
    </xf>
    <xf numFmtId="0" fontId="3" fillId="0" borderId="13" xfId="0" applyFont="1" applyBorder="1"/>
    <xf numFmtId="0" fontId="2" fillId="0" borderId="12" xfId="0" applyFont="1" applyBorder="1"/>
    <xf numFmtId="0" fontId="2" fillId="0" borderId="11" xfId="0" applyFont="1" applyBorder="1"/>
    <xf numFmtId="0" fontId="2" fillId="6" borderId="10" xfId="0" applyFont="1" applyFill="1" applyBorder="1"/>
    <xf numFmtId="0" fontId="2" fillId="3" borderId="18" xfId="0" applyFont="1" applyFill="1" applyBorder="1" applyProtection="1">
      <protection locked="0"/>
    </xf>
    <xf numFmtId="0" fontId="2" fillId="0" borderId="8" xfId="0" applyFont="1" applyBorder="1"/>
    <xf numFmtId="0" fontId="2" fillId="0" borderId="7" xfId="0" applyFont="1" applyBorder="1"/>
    <xf numFmtId="0" fontId="2" fillId="0" borderId="6" xfId="0" applyFont="1" applyBorder="1"/>
    <xf numFmtId="0" fontId="2" fillId="0" borderId="0" xfId="0" applyFont="1" applyAlignment="1">
      <alignment horizontal="left" vertical="center" wrapText="1"/>
    </xf>
    <xf numFmtId="0" fontId="4" fillId="0" borderId="0" xfId="0" applyFont="1" applyAlignment="1">
      <alignment horizontal="left" wrapText="1"/>
    </xf>
    <xf numFmtId="0" fontId="3" fillId="0" borderId="12" xfId="0" applyFont="1" applyBorder="1" applyAlignment="1">
      <alignment horizontal="center"/>
    </xf>
    <xf numFmtId="0" fontId="3" fillId="0" borderId="23" xfId="0" applyFont="1" applyBorder="1" applyAlignment="1">
      <alignment horizontal="center"/>
    </xf>
    <xf numFmtId="0" fontId="3" fillId="0" borderId="12"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3" fillId="0" borderId="19" xfId="0" applyFont="1" applyBorder="1" applyAlignment="1">
      <alignment horizontal="center" wrapText="1"/>
    </xf>
    <xf numFmtId="0" fontId="2" fillId="0" borderId="0" xfId="0" applyFont="1" applyAlignment="1">
      <alignment horizontal="left" wrapText="1"/>
    </xf>
    <xf numFmtId="0" fontId="2" fillId="6" borderId="2" xfId="0" applyFont="1" applyFill="1" applyBorder="1" applyAlignment="1" applyProtection="1">
      <alignment horizontal="left" wrapText="1"/>
      <protection locked="0"/>
    </xf>
    <xf numFmtId="165" fontId="2" fillId="6" borderId="2" xfId="0" applyNumberFormat="1" applyFont="1" applyFill="1" applyBorder="1" applyAlignment="1" applyProtection="1">
      <alignment horizontal="right"/>
      <protection locked="0"/>
    </xf>
    <xf numFmtId="0" fontId="2" fillId="6" borderId="3" xfId="0" applyFont="1" applyFill="1" applyBorder="1" applyAlignment="1" applyProtection="1">
      <alignment horizontal="left" wrapText="1"/>
      <protection locked="0"/>
    </xf>
    <xf numFmtId="0" fontId="2" fillId="6" borderId="5" xfId="0" applyFont="1" applyFill="1" applyBorder="1" applyAlignment="1" applyProtection="1">
      <alignment horizontal="left" wrapText="1"/>
      <protection locked="0"/>
    </xf>
    <xf numFmtId="0" fontId="2" fillId="6" borderId="4" xfId="0" applyFont="1" applyFill="1" applyBorder="1" applyAlignment="1" applyProtection="1">
      <alignment horizontal="left" wrapText="1"/>
      <protection locked="0"/>
    </xf>
    <xf numFmtId="0" fontId="6" fillId="0" borderId="2" xfId="0" applyFont="1" applyBorder="1" applyAlignment="1">
      <alignment horizontal="center"/>
    </xf>
    <xf numFmtId="0" fontId="6" fillId="5" borderId="2"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36A515B4-7031-4E98-8188-1F2C47AD924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7024810" cy="16211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8BCA8C2F-2414-484A-8467-8594B976B7C6}"/>
            </a:ext>
          </a:extLst>
        </xdr:cNvPr>
        <xdr:cNvSpPr/>
      </xdr:nvSpPr>
      <xdr:spPr>
        <a:xfrm>
          <a:off x="28575" y="687705"/>
          <a:ext cx="6787515" cy="7410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E376A377-A751-4CF8-B017-3C5DE120C9DB}"/>
            </a:ext>
          </a:extLst>
        </xdr:cNvPr>
        <xdr:cNvSpPr/>
      </xdr:nvSpPr>
      <xdr:spPr>
        <a:xfrm>
          <a:off x="619125" y="116205"/>
          <a:ext cx="455374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CDDDA4AA-827D-4919-9FEB-AE014AED11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20574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2%20-%20FILLED%20IN%20MODE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22%20Electricity%20Rates/CoS%20Model%20Updates/2021_GA_Analysis_Workform_20200811_dk4.xlsb"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Wongda\AppData\Local\Microsoft\Windows\INetCache\Content.Outlook\AIEWLMPK\2025%20IRM_GA%20Analysis%20Workform_Revised%201588_tl.xlsb" TargetMode="External"/><Relationship Id="rId1" Type="http://schemas.openxmlformats.org/officeDocument/2006/relationships/externalLinkPath" Target="file:///C:\Users\Wongda\AppData\Local\Microsoft\Windows\INetCache\Content.Outlook\AIEWLMPK\2025%20IRM_GA%20Analysis%20Workform_Revised%201588_tl.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13">
          <cell r="C13" t="str">
            <v>For Former Parry Sound Power Service Area</v>
          </cell>
        </row>
        <row r="14">
          <cell r="C14" t="str">
            <v>Except for the Former Parry Sound Power Service Area</v>
          </cell>
        </row>
      </sheetData>
      <sheetData sheetId="6">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
      <sheetData sheetId="8">
        <row r="14">
          <cell r="C14">
            <v>2014</v>
          </cell>
        </row>
        <row r="25">
          <cell r="C25">
            <v>2</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Collus PowerStream Corp.</v>
          </cell>
        </row>
        <row r="9">
          <cell r="A9" t="str">
            <v>E.L.K. Energy Inc.</v>
          </cell>
        </row>
        <row r="10">
          <cell r="A10" t="str">
            <v>Energy+ Inc.</v>
          </cell>
        </row>
        <row r="11">
          <cell r="A11" t="str">
            <v>Entegrus Powerlines Inc.</v>
          </cell>
        </row>
        <row r="12">
          <cell r="A12" t="str">
            <v>EnWin Utilities Ltd.</v>
          </cell>
        </row>
        <row r="13">
          <cell r="A13" t="str">
            <v>Festival Hydro Inc.</v>
          </cell>
        </row>
        <row r="14">
          <cell r="A14" t="str">
            <v>Fort Frances Power Corporation</v>
          </cell>
        </row>
        <row r="15">
          <cell r="A15" t="str">
            <v>Greater Sudbury Hydro Inc.</v>
          </cell>
        </row>
        <row r="16">
          <cell r="A16" t="str">
            <v>Grimsby Power Incorporated</v>
          </cell>
        </row>
        <row r="17">
          <cell r="A17" t="str">
            <v>Guelph Hydro Electric Systems Inc.</v>
          </cell>
        </row>
        <row r="18">
          <cell r="A18" t="str">
            <v>Halton Hills Hydro Inc.</v>
          </cell>
        </row>
        <row r="19">
          <cell r="A19" t="str">
            <v>Hearst Power Distribution Company Ltd.</v>
          </cell>
        </row>
        <row r="20">
          <cell r="A20" t="str">
            <v>Hydro Hawkesbury Inc.</v>
          </cell>
        </row>
        <row r="21">
          <cell r="A21" t="str">
            <v>Hydro One Networks Inc.</v>
          </cell>
        </row>
        <row r="22">
          <cell r="A22" t="str">
            <v>Hydro Ottawa Limited</v>
          </cell>
        </row>
        <row r="23">
          <cell r="A23" t="str">
            <v>InnPower Corporation</v>
          </cell>
        </row>
        <row r="24">
          <cell r="A24" t="str">
            <v>Kenora Hydro Electric Corporation Ltd.</v>
          </cell>
        </row>
        <row r="25">
          <cell r="A25" t="str">
            <v>Kingston Hydro Corporation</v>
          </cell>
        </row>
        <row r="26">
          <cell r="A26" t="str">
            <v>Kitchener-Wilmot Hydro Inc.</v>
          </cell>
        </row>
        <row r="27">
          <cell r="A27" t="str">
            <v>Lakefront Utilities Inc.</v>
          </cell>
        </row>
        <row r="28">
          <cell r="A28" t="str">
            <v>Lakeland Power Distribution Ltd.</v>
          </cell>
        </row>
        <row r="29">
          <cell r="A29" t="str">
            <v>London Hydro Inc.</v>
          </cell>
        </row>
        <row r="30">
          <cell r="A30" t="str">
            <v>Midland Power Utility Corporation</v>
          </cell>
        </row>
        <row r="31">
          <cell r="A31" t="str">
            <v>Milton Hydro Distribution Inc.</v>
          </cell>
        </row>
        <row r="32">
          <cell r="A32" t="str">
            <v>Newmarket - Tay Power Distribution Ltd.</v>
          </cell>
        </row>
        <row r="33">
          <cell r="A33" t="str">
            <v>Niagara Peninsula Energy Inc.</v>
          </cell>
        </row>
        <row r="34">
          <cell r="A34" t="str">
            <v>Niagara-on-the-Lake Hydro Inc.</v>
          </cell>
        </row>
        <row r="35">
          <cell r="A35" t="str">
            <v>North Bay Hydro Distribution Limited</v>
          </cell>
        </row>
        <row r="36">
          <cell r="A36" t="str">
            <v>Northern Ontario Wires Inc.</v>
          </cell>
        </row>
        <row r="37">
          <cell r="A37" t="str">
            <v>Oakville Hydro Electricity Distribution Inc.</v>
          </cell>
        </row>
        <row r="38">
          <cell r="A38" t="str">
            <v>Orangeville Hydro Limited</v>
          </cell>
        </row>
        <row r="39">
          <cell r="A39" t="str">
            <v>Orillia Power Distribution Corporation</v>
          </cell>
        </row>
        <row r="40">
          <cell r="A40" t="str">
            <v>Oshawa PUC Networks Inc.</v>
          </cell>
        </row>
        <row r="41">
          <cell r="A41" t="str">
            <v>Ottawa River Power Corporation</v>
          </cell>
        </row>
        <row r="42">
          <cell r="A42" t="str">
            <v>Peterborough Distribution Incorporated</v>
          </cell>
        </row>
        <row r="43">
          <cell r="A43" t="str">
            <v>Renfrew Hydro Inc.</v>
          </cell>
        </row>
        <row r="44">
          <cell r="A44" t="str">
            <v>Rideau St. Lawrence Distribution Inc.</v>
          </cell>
        </row>
        <row r="45">
          <cell r="A45" t="str">
            <v>St. Thomas Energy Inc.</v>
          </cell>
        </row>
        <row r="46">
          <cell r="A46" t="str">
            <v>Thunder Bay Hydro Electricity Distribution Inc.</v>
          </cell>
        </row>
        <row r="47">
          <cell r="A47" t="str">
            <v>Tillsonburg Hydro Inc.</v>
          </cell>
        </row>
        <row r="48">
          <cell r="A48" t="str">
            <v>Toronto Hydro-Electric System Limited</v>
          </cell>
        </row>
        <row r="49">
          <cell r="A49" t="str">
            <v>Veridian Connections Inc.</v>
          </cell>
        </row>
        <row r="50">
          <cell r="A50" t="str">
            <v>Wasaga Distribution Inc.</v>
          </cell>
        </row>
        <row r="51">
          <cell r="A51" t="str">
            <v>Waterloo North Hydro Inc.</v>
          </cell>
        </row>
        <row r="52">
          <cell r="A52" t="str">
            <v>Welland Hydro-Electric System Corp.</v>
          </cell>
        </row>
        <row r="53">
          <cell r="A53" t="str">
            <v>Wellington North Power Inc.</v>
          </cell>
        </row>
        <row r="54">
          <cell r="A54" t="str">
            <v>West Coast Huron Energy Inc.</v>
          </cell>
        </row>
        <row r="55">
          <cell r="A55" t="str">
            <v>Whitby Hydro Electric Corporation</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6"/>
      <sheetData sheetId="7"/>
      <sheetData sheetId="8"/>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Account 1588"/>
      <sheetName val="GA Rates"/>
      <sheetName val="RRR_2017"/>
      <sheetName val="RRR_2018"/>
      <sheetName val="RRR_2019"/>
    </sheetNames>
    <sheetDataSet>
      <sheetData sheetId="0"/>
      <sheetData sheetId="1">
        <row r="1">
          <cell r="A1" t="str">
            <v>ALECTRA UTILITIES CORPORATION</v>
          </cell>
        </row>
        <row r="2">
          <cell r="A2" t="str">
            <v>ALECTRA UTILITIES - GUELPH</v>
          </cell>
        </row>
        <row r="3">
          <cell r="A3" t="str">
            <v>ALGOMA POWER INC.</v>
          </cell>
        </row>
        <row r="4">
          <cell r="A4" t="str">
            <v>ATIKOKAN HYDRO INC.</v>
          </cell>
        </row>
        <row r="5">
          <cell r="A5" t="str">
            <v>BLUEWATER POWER DISTRIBUTION CORPORATION</v>
          </cell>
        </row>
        <row r="6">
          <cell r="A6" t="str">
            <v>BRANTFORD POWER INC.</v>
          </cell>
        </row>
        <row r="7">
          <cell r="A7" t="str">
            <v>BURLINGTON HYDRO INC.</v>
          </cell>
        </row>
        <row r="8">
          <cell r="A8" t="str">
            <v>CANADIAN NIAGARA POWER INC.</v>
          </cell>
        </row>
        <row r="9">
          <cell r="A9" t="str">
            <v>CENTRE WELLINGTON HYDRO LTD.</v>
          </cell>
        </row>
        <row r="10">
          <cell r="A10" t="str">
            <v>CHAPLEAU PUBLIC UTILITIES CORPORATION</v>
          </cell>
        </row>
        <row r="11">
          <cell r="A11" t="str">
            <v>COOPERATIVE HYDRO EMBRUN INC.</v>
          </cell>
        </row>
        <row r="12">
          <cell r="A12" t="str">
            <v>ELEXICON ENERGY INC.-VERIDIAN RATE ZONE</v>
          </cell>
        </row>
        <row r="13">
          <cell r="A13" t="str">
            <v>ELEXICON ENERGY INC.-WHITBY RATE ZONE</v>
          </cell>
        </row>
        <row r="14">
          <cell r="A14" t="str">
            <v>E.L.K. ENERGY INC.</v>
          </cell>
        </row>
        <row r="15">
          <cell r="A15" t="str">
            <v>ENERGY+ INC.</v>
          </cell>
        </row>
        <row r="16">
          <cell r="A16" t="str">
            <v>ENTEGRUS POWERLINES INC.</v>
          </cell>
        </row>
        <row r="17">
          <cell r="A17" t="str">
            <v>ENWIN UTILITIES LTD.</v>
          </cell>
        </row>
        <row r="18">
          <cell r="A18" t="str">
            <v>EPCOR ELECTRICITY DISTRIBUTION ONTARIO INC.</v>
          </cell>
        </row>
        <row r="19">
          <cell r="A19" t="str">
            <v>ERTH POWER CORPORATION - ERTH POWER MAIN RATE ZONE</v>
          </cell>
        </row>
        <row r="20">
          <cell r="A20" t="str">
            <v>ERTH POWER CORPORATION – GODERICH RATE ZONE</v>
          </cell>
        </row>
        <row r="21">
          <cell r="A21" t="str">
            <v>ESPANOLA REGIONAL HYDRO DISTRIBUTION CORPORATION</v>
          </cell>
        </row>
        <row r="22">
          <cell r="A22" t="str">
            <v>ESSEX POWERLINES CORPORATION</v>
          </cell>
        </row>
        <row r="23">
          <cell r="A23" t="str">
            <v>FESTIVAL HYDRO INC.</v>
          </cell>
        </row>
        <row r="24">
          <cell r="A24" t="str">
            <v>FORT FRANCES POWER CORPORATION</v>
          </cell>
        </row>
        <row r="25">
          <cell r="A25" t="str">
            <v>GREATER SUDBURY HYDRO INC.</v>
          </cell>
        </row>
        <row r="26">
          <cell r="A26" t="str">
            <v>GRIMSBY POWER INCORPORATED</v>
          </cell>
        </row>
        <row r="27">
          <cell r="A27" t="str">
            <v>HALTON HILLS HYDRO INC.</v>
          </cell>
        </row>
        <row r="28">
          <cell r="A28" t="str">
            <v>HEARST POWER DISTRIBUTION CO. LTD.</v>
          </cell>
        </row>
        <row r="29">
          <cell r="A29" t="str">
            <v>HYDRO 2000 INC.</v>
          </cell>
        </row>
        <row r="30">
          <cell r="A30" t="str">
            <v>HYDRO HAWKESBURY INC.</v>
          </cell>
        </row>
        <row r="31">
          <cell r="A31" t="str">
            <v>HYDRO ONE NETWORKS INC.</v>
          </cell>
        </row>
        <row r="32">
          <cell r="A32" t="str">
            <v>HYDRO ONE REMOTE COMMUNITIES INC.</v>
          </cell>
        </row>
        <row r="33">
          <cell r="A33" t="str">
            <v>HYDRO OTTAWA LIMITED</v>
          </cell>
        </row>
        <row r="34">
          <cell r="A34" t="str">
            <v>INNPOWER CORPORATION</v>
          </cell>
        </row>
        <row r="35">
          <cell r="A35" t="str">
            <v>KINGSTON HYDRO CORPORATION</v>
          </cell>
        </row>
        <row r="36">
          <cell r="A36" t="str">
            <v>KITCHENER-WILMOT HYDRO INC.</v>
          </cell>
        </row>
        <row r="37">
          <cell r="A37" t="str">
            <v>LAKEFRONT UTILITIES INC.</v>
          </cell>
        </row>
        <row r="38">
          <cell r="A38" t="str">
            <v>LAKELAND POWER DISTRIBUTION LTD.</v>
          </cell>
        </row>
        <row r="39">
          <cell r="A39" t="str">
            <v>LONDON HYDRO INC.</v>
          </cell>
        </row>
        <row r="40">
          <cell r="A40" t="str">
            <v>MILTON HYDRO DISTRIBUTION INC.</v>
          </cell>
        </row>
        <row r="41">
          <cell r="A41" t="str">
            <v>NEWMARKET-TAY POWER DISTRIBUTION LTD.</v>
          </cell>
        </row>
        <row r="42">
          <cell r="A42" t="str">
            <v>NIAGARA PENINSULA ENERGY INC.</v>
          </cell>
        </row>
        <row r="43">
          <cell r="A43" t="str">
            <v>NIAGARA-ON-THE-LAKE HYDRO INC.</v>
          </cell>
        </row>
        <row r="44">
          <cell r="A44" t="str">
            <v>NORTH BAY HYDRO DISTRIBUTION LIMITED</v>
          </cell>
        </row>
        <row r="45">
          <cell r="A45" t="str">
            <v>NORTHERN ONTARIO WIRES INC.</v>
          </cell>
        </row>
        <row r="46">
          <cell r="A46" t="str">
            <v>OAKVILLE HYDRO ELECTRICITY DISTRIBUTION INC.</v>
          </cell>
        </row>
        <row r="47">
          <cell r="A47" t="str">
            <v>ORANGEVILLE HYDRO LIMITED</v>
          </cell>
        </row>
        <row r="48">
          <cell r="A48" t="str">
            <v>ORILLIA POWER DISTRIBUTION CORPORATION</v>
          </cell>
        </row>
        <row r="49">
          <cell r="A49" t="str">
            <v>OSHAWA PUC NETWORKS INC.</v>
          </cell>
        </row>
        <row r="50">
          <cell r="A50" t="str">
            <v>OTTAWA RIVER POWER CORPORATION</v>
          </cell>
        </row>
        <row r="51">
          <cell r="A51" t="str">
            <v>PETERBOROUGH DISTRIBUTION INCORPORATED</v>
          </cell>
        </row>
        <row r="52">
          <cell r="A52" t="str">
            <v>PUC DISTRIBUTION INC.</v>
          </cell>
        </row>
        <row r="53">
          <cell r="A53" t="str">
            <v>RENFREW HYDRO INC.</v>
          </cell>
        </row>
        <row r="54">
          <cell r="A54" t="str">
            <v>RIDEAU ST. LAWRENCE DISTRIBUTION INC.</v>
          </cell>
        </row>
        <row r="55">
          <cell r="A55" t="str">
            <v>SIOUX LOOKOUT HYDRO INC.</v>
          </cell>
        </row>
        <row r="56">
          <cell r="A56" t="str">
            <v>SYNERGY NORTH CORPORATION – KENORA RATE DISTRICT</v>
          </cell>
        </row>
        <row r="57">
          <cell r="A57" t="str">
            <v>SYNERGY NORTH CORPORATION – THUNDER BAY RATE DISTRICT</v>
          </cell>
        </row>
        <row r="58">
          <cell r="A58" t="str">
            <v>TILLSONBURG HYDRO INC.</v>
          </cell>
        </row>
        <row r="59">
          <cell r="A59" t="str">
            <v>TORONTO HYDRO-ELECTRIC SYSTEM LIMITED</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19"/>
      <sheetName val="GA 2020"/>
      <sheetName val="GA 2021"/>
      <sheetName val="GA 2022"/>
      <sheetName val="GA 2023"/>
      <sheetName val="Account 1588"/>
      <sheetName val="Principal Adjustments"/>
      <sheetName val="GA Rates"/>
      <sheetName val="4705"/>
      <sheetName val="RRR_2017"/>
      <sheetName val="RRR_2018"/>
      <sheetName val="RRR_2019"/>
      <sheetName val="RRR_2020"/>
      <sheetName val="RRR_2021"/>
      <sheetName val="RRR_2022"/>
    </sheetNames>
    <sheetDataSet>
      <sheetData sheetId="0">
        <row r="17">
          <cell r="C17" t="str">
            <v>InnPower Corporation</v>
          </cell>
        </row>
        <row r="21">
          <cell r="D21">
            <v>2022</v>
          </cell>
        </row>
      </sheetData>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sheetData sheetId="3"/>
      <sheetData sheetId="4"/>
      <sheetData sheetId="5"/>
      <sheetData sheetId="6"/>
      <sheetData sheetId="7"/>
      <sheetData sheetId="8"/>
      <sheetData sheetId="9"/>
      <sheetData sheetId="10"/>
      <sheetData sheetId="11"/>
      <sheetData sheetId="12"/>
      <sheetData sheetId="13">
        <row r="1">
          <cell r="A1" t="str">
            <v>Account 4705</v>
          </cell>
        </row>
        <row r="2">
          <cell r="A2" t="str">
            <v>Time run: 6/16/2023 2:08:39 PM</v>
          </cell>
        </row>
        <row r="4">
          <cell r="C4">
            <v>2018</v>
          </cell>
          <cell r="D4">
            <v>2019</v>
          </cell>
          <cell r="E4">
            <v>2020</v>
          </cell>
          <cell r="F4">
            <v>2021</v>
          </cell>
          <cell r="G4">
            <v>2022</v>
          </cell>
          <cell r="H4">
            <v>2023</v>
          </cell>
        </row>
        <row r="5">
          <cell r="A5" t="str">
            <v>Company Name</v>
          </cell>
          <cell r="B5" t="str">
            <v>Licence Number</v>
          </cell>
          <cell r="C5" t="str">
            <v>January 1, 2017 - December 31, 2017</v>
          </cell>
          <cell r="D5" t="str">
            <v>January 1, 2018 - December 31, 2018</v>
          </cell>
          <cell r="E5" t="str">
            <v>January 1, 2019 - December 31, 2019</v>
          </cell>
          <cell r="F5" t="str">
            <v>January 1, 2020 - December 31, 2020</v>
          </cell>
          <cell r="G5" t="str">
            <v>January 1, 2021 - December 31, 2021</v>
          </cell>
          <cell r="H5" t="str">
            <v>January 1, 2022 - December 31, 2022</v>
          </cell>
        </row>
        <row r="6">
          <cell r="A6" t="str">
            <v>Alectra Utilities Corporation</v>
          </cell>
          <cell r="B6" t="str">
            <v>ED-2016-0360</v>
          </cell>
          <cell r="C6">
            <v>1014890149</v>
          </cell>
          <cell r="D6">
            <v>1180134300</v>
          </cell>
          <cell r="E6">
            <v>1262398966.51</v>
          </cell>
          <cell r="F6">
            <v>1628605783.3699999</v>
          </cell>
          <cell r="G6">
            <v>1587460828.1600001</v>
          </cell>
          <cell r="H6">
            <v>1928803305.6199999</v>
          </cell>
        </row>
        <row r="7">
          <cell r="A7" t="str">
            <v>Algoma Power Inc.</v>
          </cell>
          <cell r="B7" t="str">
            <v>ED-2009-0072</v>
          </cell>
          <cell r="C7">
            <v>12703182.199999999</v>
          </cell>
          <cell r="D7">
            <v>13063801.970000001</v>
          </cell>
          <cell r="E7">
            <v>13556749.18</v>
          </cell>
          <cell r="F7">
            <v>18497291.18</v>
          </cell>
          <cell r="G7">
            <v>17294634.309999999</v>
          </cell>
          <cell r="H7">
            <v>20309052.260000002</v>
          </cell>
        </row>
        <row r="8">
          <cell r="A8" t="str">
            <v>Atikokan Hydro Inc.</v>
          </cell>
          <cell r="B8" t="str">
            <v>ED-2003-0001</v>
          </cell>
          <cell r="C8">
            <v>397310.71</v>
          </cell>
          <cell r="D8">
            <v>329699.33</v>
          </cell>
          <cell r="E8">
            <v>89266.37</v>
          </cell>
          <cell r="F8">
            <v>385682.53</v>
          </cell>
          <cell r="G8">
            <v>1003765.04</v>
          </cell>
          <cell r="H8">
            <v>2347181.92</v>
          </cell>
        </row>
        <row r="9">
          <cell r="A9" t="str">
            <v>Bluewater Power Distribution Corporation</v>
          </cell>
          <cell r="B9" t="str">
            <v>ED-2002-0517</v>
          </cell>
          <cell r="C9">
            <v>42563174.759999998</v>
          </cell>
          <cell r="D9">
            <v>45004208</v>
          </cell>
          <cell r="E9">
            <v>44193152</v>
          </cell>
          <cell r="F9">
            <v>56514280</v>
          </cell>
          <cell r="G9">
            <v>54771604</v>
          </cell>
          <cell r="H9">
            <v>63453240</v>
          </cell>
        </row>
        <row r="10">
          <cell r="A10" t="str">
            <v>Brantford Power Inc.</v>
          </cell>
          <cell r="B10" t="str">
            <v>ED-2003-0060</v>
          </cell>
          <cell r="C10">
            <v>44881232.030000001</v>
          </cell>
          <cell r="D10">
            <v>47321659.149999999</v>
          </cell>
          <cell r="E10">
            <v>48265531.009999998</v>
          </cell>
          <cell r="F10">
            <v>59756414.990000002</v>
          </cell>
          <cell r="G10">
            <v>58725319.359999999</v>
          </cell>
        </row>
        <row r="11">
          <cell r="A11" t="str">
            <v>Burlington Hydro Inc.</v>
          </cell>
          <cell r="B11" t="str">
            <v>ED-2003-0004</v>
          </cell>
          <cell r="C11">
            <v>86580144.079999998</v>
          </cell>
          <cell r="D11">
            <v>89918883.590000004</v>
          </cell>
          <cell r="E11">
            <v>85146095.049999997</v>
          </cell>
          <cell r="F11">
            <v>114488823.8</v>
          </cell>
          <cell r="G11">
            <v>105226413.13</v>
          </cell>
          <cell r="H11">
            <v>119337932.5</v>
          </cell>
        </row>
        <row r="12">
          <cell r="A12" t="str">
            <v>Canadian Niagara Power Inc.</v>
          </cell>
          <cell r="B12" t="str">
            <v>ED-2002-0572</v>
          </cell>
          <cell r="C12">
            <v>28867682.5</v>
          </cell>
          <cell r="D12">
            <v>29490087.379999999</v>
          </cell>
          <cell r="E12">
            <v>29561762.32</v>
          </cell>
          <cell r="F12">
            <v>39962506.689999998</v>
          </cell>
          <cell r="G12">
            <v>36235752.899999999</v>
          </cell>
          <cell r="H12">
            <v>40820116.530000001</v>
          </cell>
        </row>
        <row r="13">
          <cell r="A13" t="str">
            <v>Centre Wellington Hydro Ltd.</v>
          </cell>
          <cell r="B13" t="str">
            <v>ED-2002-0498</v>
          </cell>
          <cell r="C13">
            <v>7411980.1399999997</v>
          </cell>
          <cell r="D13">
            <v>7599130.8200000003</v>
          </cell>
          <cell r="E13">
            <v>7568699.6600000001</v>
          </cell>
          <cell r="F13">
            <v>10020335.300000001</v>
          </cell>
          <cell r="G13">
            <v>9723758.1699999999</v>
          </cell>
          <cell r="H13">
            <v>11232528.9</v>
          </cell>
        </row>
        <row r="14">
          <cell r="A14" t="str">
            <v>Chapleau Public Utilities Corporation</v>
          </cell>
          <cell r="B14" t="str">
            <v>ED-2002-0528</v>
          </cell>
          <cell r="C14">
            <v>1704549.43</v>
          </cell>
          <cell r="D14">
            <v>1745868.6</v>
          </cell>
          <cell r="E14">
            <v>2042894.82</v>
          </cell>
          <cell r="F14">
            <v>2513469.4</v>
          </cell>
          <cell r="G14">
            <v>2039731.37</v>
          </cell>
          <cell r="H14">
            <v>2210741.08</v>
          </cell>
        </row>
        <row r="15">
          <cell r="A15" t="str">
            <v>Cooperative Hydro Embrun Inc.</v>
          </cell>
          <cell r="B15" t="str">
            <v>ED-2002-0493</v>
          </cell>
          <cell r="C15">
            <v>-272036.92</v>
          </cell>
          <cell r="D15">
            <v>2544543.5099999998</v>
          </cell>
          <cell r="E15">
            <v>2082241.89</v>
          </cell>
          <cell r="F15">
            <v>3456791</v>
          </cell>
          <cell r="G15">
            <v>2953541.63</v>
          </cell>
          <cell r="H15">
            <v>3070299.62</v>
          </cell>
        </row>
        <row r="16">
          <cell r="A16" t="str">
            <v>Cornwall Street Railway Light and Power Company Limited</v>
          </cell>
          <cell r="B16" t="str">
            <v>ED-2004-0405</v>
          </cell>
          <cell r="F16">
            <v>0</v>
          </cell>
          <cell r="G16">
            <v>0</v>
          </cell>
          <cell r="H16">
            <v>0</v>
          </cell>
        </row>
        <row r="17">
          <cell r="A17" t="str">
            <v>E.L.K. Energy Inc.</v>
          </cell>
          <cell r="B17" t="str">
            <v>ED-2003-0015</v>
          </cell>
          <cell r="C17">
            <v>13936404.98</v>
          </cell>
          <cell r="D17">
            <v>12890539.93</v>
          </cell>
          <cell r="E17">
            <v>12777701.310000001</v>
          </cell>
          <cell r="F17">
            <v>17463622.809999999</v>
          </cell>
          <cell r="G17">
            <v>14884669.439999999</v>
          </cell>
          <cell r="H17">
            <v>22814971.280000001</v>
          </cell>
        </row>
        <row r="18">
          <cell r="A18" t="str">
            <v>Elexicon Energy Inc.</v>
          </cell>
          <cell r="B18" t="str">
            <v>ED-2019-0128</v>
          </cell>
          <cell r="E18">
            <v>139698760.25</v>
          </cell>
          <cell r="F18">
            <v>261647627.69999999</v>
          </cell>
          <cell r="G18">
            <v>244640671.69999999</v>
          </cell>
          <cell r="H18">
            <v>277073506.75</v>
          </cell>
        </row>
        <row r="19">
          <cell r="A19" t="str">
            <v>Energy Plus Inc.</v>
          </cell>
          <cell r="B19" t="str">
            <v>ED-2002-0574</v>
          </cell>
          <cell r="C19">
            <v>82040566.909999996</v>
          </cell>
          <cell r="D19">
            <v>75202638.019999996</v>
          </cell>
          <cell r="E19">
            <v>65605109.240000002</v>
          </cell>
          <cell r="F19">
            <v>98606054.680000007</v>
          </cell>
          <cell r="G19">
            <v>98823259.620000005</v>
          </cell>
        </row>
        <row r="20">
          <cell r="A20" t="str">
            <v>Enersource Hydro Mississauga Inc.</v>
          </cell>
          <cell r="B20" t="str">
            <v>ED-2003-0017</v>
          </cell>
        </row>
        <row r="21">
          <cell r="A21" t="str">
            <v>Enova Power Corp.</v>
          </cell>
          <cell r="B21" t="str">
            <v>ED-2022-0006</v>
          </cell>
          <cell r="H21">
            <v>271270155.58999997</v>
          </cell>
        </row>
        <row r="22">
          <cell r="A22" t="str">
            <v>Entegrus Powerlines Inc.</v>
          </cell>
          <cell r="B22" t="str">
            <v>ED-2002-0563</v>
          </cell>
          <cell r="C22">
            <v>94527381.709999993</v>
          </cell>
          <cell r="D22">
            <v>117578734.59999999</v>
          </cell>
          <cell r="E22">
            <v>123877363.59</v>
          </cell>
          <cell r="F22">
            <v>141975433.80000001</v>
          </cell>
          <cell r="G22">
            <v>123497841.73999999</v>
          </cell>
          <cell r="H22">
            <v>96266067.920000002</v>
          </cell>
        </row>
        <row r="23">
          <cell r="A23" t="str">
            <v>ENWIN Utilities Ltd.</v>
          </cell>
          <cell r="B23" t="str">
            <v>ED-2002-0527</v>
          </cell>
          <cell r="C23">
            <v>107796308.70999999</v>
          </cell>
          <cell r="D23">
            <v>112529652</v>
          </cell>
          <cell r="E23">
            <v>107355893.69</v>
          </cell>
          <cell r="F23">
            <v>138280156.55000001</v>
          </cell>
          <cell r="G23">
            <v>129117342.93000001</v>
          </cell>
          <cell r="H23">
            <v>148694797.75999999</v>
          </cell>
        </row>
        <row r="24">
          <cell r="A24" t="str">
            <v>EPCOR Electricity Distribution Ontario Inc.</v>
          </cell>
          <cell r="B24" t="str">
            <v>ED-2002-0518</v>
          </cell>
          <cell r="C24">
            <v>17731802.379999999</v>
          </cell>
          <cell r="D24">
            <v>18275384.34</v>
          </cell>
          <cell r="E24">
            <v>18820762.620000001</v>
          </cell>
          <cell r="F24">
            <v>25073322.600000001</v>
          </cell>
          <cell r="G24">
            <v>29803273.300000001</v>
          </cell>
          <cell r="H24">
            <v>29290281.460000001</v>
          </cell>
        </row>
        <row r="25">
          <cell r="A25" t="str">
            <v>ERTH Power Corporation</v>
          </cell>
          <cell r="B25" t="str">
            <v>ED-2002-0516</v>
          </cell>
          <cell r="C25">
            <v>1111131.07</v>
          </cell>
          <cell r="D25">
            <v>5284996.4000000004</v>
          </cell>
          <cell r="E25">
            <v>1831305.86</v>
          </cell>
          <cell r="F25">
            <v>5239494</v>
          </cell>
          <cell r="G25">
            <v>15747795.92</v>
          </cell>
          <cell r="H25">
            <v>39151724.119999997</v>
          </cell>
        </row>
        <row r="26">
          <cell r="A26" t="str">
            <v>Espanola Regional Hydro Distribution Corporation</v>
          </cell>
          <cell r="B26" t="str">
            <v>ED-2002-0502</v>
          </cell>
          <cell r="C26">
            <v>6034566.2699999996</v>
          </cell>
          <cell r="D26">
            <v>5446767.7599999998</v>
          </cell>
          <cell r="E26">
            <v>5885076.6299999999</v>
          </cell>
          <cell r="F26">
            <v>7523773.7199999997</v>
          </cell>
          <cell r="G26">
            <v>6076580.6399999997</v>
          </cell>
        </row>
        <row r="27">
          <cell r="A27" t="str">
            <v>Essex Powerlines Corporation</v>
          </cell>
          <cell r="B27" t="str">
            <v>ED-2002-0499</v>
          </cell>
          <cell r="C27">
            <v>31221321.559999999</v>
          </cell>
          <cell r="D27">
            <v>32410120.16</v>
          </cell>
          <cell r="E27">
            <v>32238763.390000001</v>
          </cell>
          <cell r="F27">
            <v>43869065.460000001</v>
          </cell>
          <cell r="G27">
            <v>41670641.189999998</v>
          </cell>
          <cell r="H27">
            <v>44319843.859999999</v>
          </cell>
        </row>
        <row r="28">
          <cell r="A28" t="str">
            <v>Festival Hydro Inc.</v>
          </cell>
          <cell r="B28" t="str">
            <v>ED-2002-0513</v>
          </cell>
          <cell r="C28">
            <v>24576757.550000001</v>
          </cell>
          <cell r="D28">
            <v>26626313.629999999</v>
          </cell>
          <cell r="E28">
            <v>24752757.620000001</v>
          </cell>
          <cell r="F28">
            <v>29283484.32</v>
          </cell>
          <cell r="G28">
            <v>26844832.84</v>
          </cell>
          <cell r="H28">
            <v>32341931.039999999</v>
          </cell>
        </row>
        <row r="29">
          <cell r="A29" t="str">
            <v>Fort Frances Power Corporation</v>
          </cell>
          <cell r="B29" t="str">
            <v>ED-2003-0028</v>
          </cell>
          <cell r="C29">
            <v>5767375.4400000004</v>
          </cell>
          <cell r="D29">
            <v>5292599.45</v>
          </cell>
          <cell r="E29">
            <v>5754441.7400000002</v>
          </cell>
          <cell r="F29">
            <v>7434773.8300000001</v>
          </cell>
          <cell r="G29">
            <v>6235507.8300000001</v>
          </cell>
          <cell r="H29">
            <v>6769196.7199999997</v>
          </cell>
        </row>
        <row r="30">
          <cell r="A30" t="str">
            <v>GrandBridge Energy Inc.</v>
          </cell>
          <cell r="B30" t="str">
            <v>ED-2021-0280</v>
          </cell>
          <cell r="H30">
            <v>189666698.38</v>
          </cell>
        </row>
        <row r="31">
          <cell r="A31" t="str">
            <v>Greater Sudbury Hydro Inc.</v>
          </cell>
          <cell r="B31" t="str">
            <v>ED-2002-0559</v>
          </cell>
          <cell r="C31">
            <v>57062553.43</v>
          </cell>
          <cell r="D31">
            <v>54892983.539999999</v>
          </cell>
          <cell r="E31">
            <v>58048633.82</v>
          </cell>
          <cell r="F31">
            <v>74877687.870000005</v>
          </cell>
          <cell r="G31">
            <v>64974529.25</v>
          </cell>
          <cell r="H31">
            <v>71835133.390000001</v>
          </cell>
        </row>
        <row r="32">
          <cell r="A32" t="str">
            <v>Grimsby Power Incorporated</v>
          </cell>
          <cell r="B32" t="str">
            <v>ED-2002-0554</v>
          </cell>
          <cell r="C32">
            <v>11387955.01</v>
          </cell>
          <cell r="D32">
            <v>12230205.51</v>
          </cell>
          <cell r="E32">
            <v>12576544.720000001</v>
          </cell>
          <cell r="F32">
            <v>16901949.109999999</v>
          </cell>
          <cell r="G32">
            <v>16900119.640000001</v>
          </cell>
          <cell r="H32">
            <v>18991786.239999998</v>
          </cell>
        </row>
        <row r="33">
          <cell r="A33" t="str">
            <v>Guelph Hydro Electric Systems Inc.</v>
          </cell>
          <cell r="B33" t="str">
            <v>ED-2002-0565</v>
          </cell>
          <cell r="C33">
            <v>126442921.06</v>
          </cell>
          <cell r="D33">
            <v>93136363.629999995</v>
          </cell>
        </row>
        <row r="34">
          <cell r="A34" t="str">
            <v>Haldimand County Hydro Inc.</v>
          </cell>
          <cell r="B34" t="str">
            <v>ED-2002-0539</v>
          </cell>
        </row>
        <row r="35">
          <cell r="A35" t="str">
            <v>Halton Hills Hydro Inc.</v>
          </cell>
          <cell r="B35" t="str">
            <v>ED-2002-0552</v>
          </cell>
          <cell r="C35">
            <v>26372895.170000002</v>
          </cell>
          <cell r="D35">
            <v>25384688.260000002</v>
          </cell>
          <cell r="E35">
            <v>28559829.199999999</v>
          </cell>
          <cell r="F35">
            <v>36876214.270000003</v>
          </cell>
          <cell r="G35">
            <v>34977452.359999999</v>
          </cell>
          <cell r="H35">
            <v>39169215.460000001</v>
          </cell>
        </row>
        <row r="36">
          <cell r="A36" t="str">
            <v>Hearst Power Distribution Company Limited</v>
          </cell>
          <cell r="B36" t="str">
            <v>ED-2002-0533</v>
          </cell>
          <cell r="C36">
            <v>4174712.46</v>
          </cell>
          <cell r="D36">
            <v>4172913</v>
          </cell>
          <cell r="E36">
            <v>4277988.51</v>
          </cell>
          <cell r="F36">
            <v>4917885.74</v>
          </cell>
          <cell r="G36">
            <v>4680133.42</v>
          </cell>
          <cell r="H36">
            <v>5574113.2699999996</v>
          </cell>
        </row>
        <row r="37">
          <cell r="A37" t="str">
            <v>Horizon Utilities Corporation</v>
          </cell>
          <cell r="B37" t="str">
            <v>ED-2006-0031</v>
          </cell>
        </row>
        <row r="38">
          <cell r="A38" t="str">
            <v>Hydro 2000 Inc.</v>
          </cell>
          <cell r="B38" t="str">
            <v>ED-2002-0542</v>
          </cell>
          <cell r="C38">
            <v>1688797.41</v>
          </cell>
          <cell r="D38">
            <v>621818.44999999995</v>
          </cell>
          <cell r="E38">
            <v>1068208.45</v>
          </cell>
          <cell r="F38">
            <v>2204989.6800000002</v>
          </cell>
          <cell r="G38">
            <v>1903075.25</v>
          </cell>
          <cell r="H38">
            <v>1712337.91</v>
          </cell>
        </row>
        <row r="39">
          <cell r="A39" t="str">
            <v>Hydro Hawkesbury Inc.</v>
          </cell>
          <cell r="B39" t="str">
            <v>ED-2003-0027</v>
          </cell>
          <cell r="C39">
            <v>7285143.2599999998</v>
          </cell>
          <cell r="D39">
            <v>7290411.3499999996</v>
          </cell>
          <cell r="E39">
            <v>6807619.5899999999</v>
          </cell>
          <cell r="F39">
            <v>7725953.8700000001</v>
          </cell>
          <cell r="G39">
            <v>8754975.4299999997</v>
          </cell>
          <cell r="H39">
            <v>9952178.6400000006</v>
          </cell>
        </row>
        <row r="40">
          <cell r="A40" t="str">
            <v>Hydro One Brampton Networks Inc.</v>
          </cell>
          <cell r="B40" t="str">
            <v>ED-2003-0038</v>
          </cell>
        </row>
        <row r="41">
          <cell r="A41" t="str">
            <v>Hydro One Networks Inc.</v>
          </cell>
          <cell r="B41" t="str">
            <v>ED-2003-0043</v>
          </cell>
          <cell r="C41">
            <v>388880263.69999999</v>
          </cell>
          <cell r="D41">
            <v>664302318.10000002</v>
          </cell>
          <cell r="E41">
            <v>512373616.77999997</v>
          </cell>
          <cell r="F41">
            <v>2339278786.5700002</v>
          </cell>
          <cell r="G41">
            <v>2158788306.1599998</v>
          </cell>
          <cell r="H41">
            <v>2413023305.2800002</v>
          </cell>
        </row>
        <row r="42">
          <cell r="A42" t="str">
            <v>Hydro One Networks Inc. (Orillia-Peterborough service areas)</v>
          </cell>
          <cell r="B42" t="str">
            <v>ED-2002-0530</v>
          </cell>
          <cell r="C42">
            <v>17552161</v>
          </cell>
          <cell r="D42">
            <v>17981951</v>
          </cell>
          <cell r="E42">
            <v>18185635</v>
          </cell>
          <cell r="F42">
            <v>22845407</v>
          </cell>
        </row>
        <row r="43">
          <cell r="A43" t="str">
            <v>Hydro One Networks Inc. - 1937680 Ontario Inc. (Peterborough Distribution)</v>
          </cell>
          <cell r="B43" t="str">
            <v>ED-2002-0504</v>
          </cell>
          <cell r="C43">
            <v>46080864.5</v>
          </cell>
          <cell r="D43">
            <v>44871359.960000001</v>
          </cell>
          <cell r="E43">
            <v>46242861.969999999</v>
          </cell>
          <cell r="F43">
            <v>61884632.210000001</v>
          </cell>
        </row>
        <row r="44">
          <cell r="A44" t="str">
            <v>Hydro One Remote Communities Inc.</v>
          </cell>
          <cell r="B44" t="str">
            <v>ED-2003-0037</v>
          </cell>
          <cell r="C44">
            <v>25079.72</v>
          </cell>
          <cell r="D44">
            <v>14212.27</v>
          </cell>
          <cell r="E44">
            <v>1462979.54</v>
          </cell>
          <cell r="F44">
            <v>1778723.8400000001</v>
          </cell>
          <cell r="G44">
            <v>1583795.98</v>
          </cell>
          <cell r="H44">
            <v>840942.17</v>
          </cell>
        </row>
        <row r="45">
          <cell r="A45" t="str">
            <v>Hydro Ottawa Limited</v>
          </cell>
          <cell r="B45" t="str">
            <v>ED-2002-0556</v>
          </cell>
          <cell r="C45">
            <v>759072358.29999995</v>
          </cell>
          <cell r="D45">
            <v>378957228.50999999</v>
          </cell>
          <cell r="E45">
            <v>373128686.88999999</v>
          </cell>
          <cell r="F45">
            <v>479451463.51999998</v>
          </cell>
          <cell r="G45">
            <v>461324159.35000002</v>
          </cell>
          <cell r="H45">
            <v>535123899</v>
          </cell>
        </row>
        <row r="46">
          <cell r="A46" t="str">
            <v>InnPower Corporation</v>
          </cell>
          <cell r="B46" t="str">
            <v>ED-2002-0520</v>
          </cell>
          <cell r="C46">
            <v>18126688.77</v>
          </cell>
          <cell r="D46">
            <v>17889560.809999999</v>
          </cell>
          <cell r="E46">
            <v>19090131.379999999</v>
          </cell>
          <cell r="F46">
            <v>29318209.649999999</v>
          </cell>
          <cell r="G46">
            <v>25744519.789999999</v>
          </cell>
          <cell r="H46">
            <v>27152901.760000002</v>
          </cell>
        </row>
        <row r="47">
          <cell r="A47" t="str">
            <v>Kenora Hydro Electric Corporation Ltd.</v>
          </cell>
          <cell r="B47" t="str">
            <v>ED-2003-0030</v>
          </cell>
          <cell r="C47">
            <v>6295825</v>
          </cell>
          <cell r="D47">
            <v>6090944</v>
          </cell>
        </row>
        <row r="48">
          <cell r="A48" t="str">
            <v>Kingston Hydro Corporation</v>
          </cell>
          <cell r="B48" t="str">
            <v>ED-2003-0057</v>
          </cell>
          <cell r="C48">
            <v>32853710</v>
          </cell>
          <cell r="D48">
            <v>34240773</v>
          </cell>
          <cell r="E48">
            <v>34201059.57</v>
          </cell>
          <cell r="F48">
            <v>41587045.840000004</v>
          </cell>
          <cell r="G48">
            <v>39681134.859999999</v>
          </cell>
          <cell r="H48">
            <v>48278579.939999998</v>
          </cell>
        </row>
        <row r="49">
          <cell r="A49" t="str">
            <v>Kitchener-Wilmot Hydro Inc.</v>
          </cell>
          <cell r="B49" t="str">
            <v>ED-2002-0573</v>
          </cell>
          <cell r="C49">
            <v>106137759.09</v>
          </cell>
          <cell r="D49">
            <v>106160556.36</v>
          </cell>
          <cell r="E49">
            <v>105280940.18000001</v>
          </cell>
          <cell r="F49">
            <v>144381328.34999999</v>
          </cell>
          <cell r="G49">
            <v>130326507.75</v>
          </cell>
        </row>
        <row r="50">
          <cell r="A50" t="str">
            <v>Lakefront Utilities Inc.</v>
          </cell>
          <cell r="B50" t="str">
            <v>ED-2002-0545</v>
          </cell>
          <cell r="C50">
            <v>12802250.359999999</v>
          </cell>
          <cell r="D50">
            <v>11215248.220000001</v>
          </cell>
          <cell r="E50">
            <v>12678046.93</v>
          </cell>
          <cell r="F50">
            <v>16205224.24</v>
          </cell>
          <cell r="G50">
            <v>15520683.74</v>
          </cell>
          <cell r="H50">
            <v>18333153.579999998</v>
          </cell>
        </row>
        <row r="51">
          <cell r="A51" t="str">
            <v>Lakeland Power Distribution Ltd.</v>
          </cell>
          <cell r="B51" t="str">
            <v>ED-2002-0540</v>
          </cell>
          <cell r="C51">
            <v>17922134.469999999</v>
          </cell>
          <cell r="D51">
            <v>17748995.34</v>
          </cell>
          <cell r="E51">
            <v>18598237.460000001</v>
          </cell>
          <cell r="F51">
            <v>23447665.559999999</v>
          </cell>
          <cell r="G51">
            <v>21759916.370000001</v>
          </cell>
          <cell r="H51">
            <v>24875149.48</v>
          </cell>
        </row>
        <row r="52">
          <cell r="A52" t="str">
            <v>London Hydro Inc.</v>
          </cell>
          <cell r="B52" t="str">
            <v>ED-2002-0557</v>
          </cell>
          <cell r="C52">
            <v>169355007.91999999</v>
          </cell>
          <cell r="D52">
            <v>175704100.40000001</v>
          </cell>
          <cell r="E52">
            <v>174762988.68000001</v>
          </cell>
          <cell r="F52">
            <v>231765489.18000001</v>
          </cell>
          <cell r="G52">
            <v>216185837.41999999</v>
          </cell>
          <cell r="H52">
            <v>248668253.05000001</v>
          </cell>
        </row>
        <row r="53">
          <cell r="A53" t="str">
            <v>Midland Power Utility Corporation</v>
          </cell>
          <cell r="B53" t="str">
            <v>ED-2002-0541</v>
          </cell>
          <cell r="C53">
            <v>1612702.45</v>
          </cell>
        </row>
        <row r="54">
          <cell r="A54" t="str">
            <v>Milton Hydro Distribution Inc.</v>
          </cell>
          <cell r="B54" t="str">
            <v>ED-2003-0014</v>
          </cell>
          <cell r="C54">
            <v>45651670</v>
          </cell>
          <cell r="D54">
            <v>48076620</v>
          </cell>
          <cell r="E54">
            <v>47312834</v>
          </cell>
          <cell r="F54">
            <v>63900115</v>
          </cell>
          <cell r="G54">
            <v>61853099</v>
          </cell>
          <cell r="H54">
            <v>72915590</v>
          </cell>
        </row>
        <row r="55">
          <cell r="A55" t="str">
            <v>Newmarket-Tay Power Distribution Ltd.</v>
          </cell>
          <cell r="B55" t="str">
            <v>ED-2007-0624</v>
          </cell>
          <cell r="C55">
            <v>40184380.899999999</v>
          </cell>
          <cell r="D55">
            <v>64958062.039999999</v>
          </cell>
          <cell r="E55">
            <v>76962052.510000005</v>
          </cell>
          <cell r="F55">
            <v>54343328.530000001</v>
          </cell>
          <cell r="G55">
            <v>61340756.710000001</v>
          </cell>
          <cell r="H55">
            <v>64534435.509999998</v>
          </cell>
        </row>
        <row r="56">
          <cell r="A56" t="str">
            <v>Niagara Peninsula Energy Inc.</v>
          </cell>
          <cell r="B56" t="str">
            <v>ED-2007-0749</v>
          </cell>
          <cell r="C56">
            <v>65298861.719999999</v>
          </cell>
          <cell r="D56">
            <v>65058587.340000004</v>
          </cell>
          <cell r="E56">
            <v>61169795.479999997</v>
          </cell>
          <cell r="F56">
            <v>79138273.469999999</v>
          </cell>
          <cell r="G56">
            <v>76452462.969999999</v>
          </cell>
          <cell r="H56">
            <v>90140193.060000002</v>
          </cell>
        </row>
        <row r="57">
          <cell r="A57" t="str">
            <v>Niagara-on-the-Lake Hydro Inc.</v>
          </cell>
          <cell r="B57" t="str">
            <v>ED-2002-0547</v>
          </cell>
          <cell r="C57">
            <v>12445325.01</v>
          </cell>
          <cell r="D57">
            <v>12837074.210000001</v>
          </cell>
          <cell r="E57">
            <v>13078378.51</v>
          </cell>
          <cell r="F57">
            <v>16824688.170000002</v>
          </cell>
          <cell r="G57">
            <v>15623253.439999999</v>
          </cell>
          <cell r="H57">
            <v>17187656.289999999</v>
          </cell>
        </row>
        <row r="58">
          <cell r="A58" t="str">
            <v>North Bay Hydro Distribution Limited</v>
          </cell>
          <cell r="B58" t="str">
            <v>ED-2003-0024</v>
          </cell>
          <cell r="C58">
            <v>29218002.260000002</v>
          </cell>
          <cell r="D58">
            <v>29058366.870000001</v>
          </cell>
          <cell r="E58">
            <v>29045952.149999999</v>
          </cell>
          <cell r="F58">
            <v>37007826.509999998</v>
          </cell>
          <cell r="G58">
            <v>34006395.390000001</v>
          </cell>
          <cell r="H58">
            <v>43127525.859999999</v>
          </cell>
        </row>
        <row r="59">
          <cell r="A59" t="str">
            <v>Northern Ontario Wires Inc.</v>
          </cell>
          <cell r="B59" t="str">
            <v>ED-2003-0018</v>
          </cell>
          <cell r="C59">
            <v>6214844.5899999999</v>
          </cell>
          <cell r="D59">
            <v>6288047.5700000003</v>
          </cell>
          <cell r="E59">
            <v>6516422.5700000003</v>
          </cell>
          <cell r="F59">
            <v>7952951.8499999996</v>
          </cell>
          <cell r="G59">
            <v>7512027.6299999999</v>
          </cell>
          <cell r="H59">
            <v>8745393.2300000004</v>
          </cell>
        </row>
        <row r="60">
          <cell r="A60" t="str">
            <v>Oakville Hydro Electricity Distribution Inc.</v>
          </cell>
          <cell r="B60" t="str">
            <v>ED-2003-0135</v>
          </cell>
          <cell r="C60">
            <v>71230904.579999998</v>
          </cell>
          <cell r="D60">
            <v>82140257.010000005</v>
          </cell>
          <cell r="E60">
            <v>69711904.370000005</v>
          </cell>
          <cell r="F60">
            <v>112368335.40000001</v>
          </cell>
          <cell r="G60">
            <v>103018031.34</v>
          </cell>
          <cell r="H60">
            <v>116245729.67</v>
          </cell>
        </row>
        <row r="61">
          <cell r="A61" t="str">
            <v>Orangeville Hydro Limited</v>
          </cell>
          <cell r="B61" t="str">
            <v>ED-2002-0500</v>
          </cell>
          <cell r="C61">
            <v>14138779.640000001</v>
          </cell>
          <cell r="D61">
            <v>14336792</v>
          </cell>
          <cell r="E61">
            <v>14165804.210000001</v>
          </cell>
          <cell r="F61">
            <v>18230291.34</v>
          </cell>
          <cell r="G61">
            <v>17453963.82</v>
          </cell>
          <cell r="H61">
            <v>20735581.449999999</v>
          </cell>
        </row>
        <row r="62">
          <cell r="A62" t="str">
            <v>Oshawa PUC Networks Inc.</v>
          </cell>
          <cell r="B62" t="str">
            <v>ED-2002-0560</v>
          </cell>
          <cell r="C62">
            <v>63307617.149999999</v>
          </cell>
          <cell r="D62">
            <v>64828533</v>
          </cell>
          <cell r="E62">
            <v>59002842.560000002</v>
          </cell>
          <cell r="F62">
            <v>85219781.430000007</v>
          </cell>
          <cell r="G62">
            <v>68629169.349999994</v>
          </cell>
          <cell r="H62">
            <v>83011108.5</v>
          </cell>
        </row>
        <row r="63">
          <cell r="A63" t="str">
            <v>Ottawa River Power Corporation</v>
          </cell>
          <cell r="B63" t="str">
            <v>ED-2003-0033</v>
          </cell>
          <cell r="C63">
            <v>12917295.689999999</v>
          </cell>
          <cell r="D63">
            <v>12334020.279999999</v>
          </cell>
          <cell r="E63">
            <v>11163089.779999999</v>
          </cell>
          <cell r="F63">
            <v>15961225.439999999</v>
          </cell>
          <cell r="G63">
            <v>15013713.060000001</v>
          </cell>
          <cell r="H63">
            <v>15824003.039999999</v>
          </cell>
        </row>
        <row r="64">
          <cell r="A64" t="str">
            <v>PowerStream Inc.</v>
          </cell>
          <cell r="B64" t="str">
            <v>ED-2004-0420</v>
          </cell>
        </row>
        <row r="65">
          <cell r="A65" t="str">
            <v>PUC Distribution Inc.</v>
          </cell>
          <cell r="B65" t="str">
            <v>ED-2002-0546</v>
          </cell>
          <cell r="C65">
            <v>68428557.719999999</v>
          </cell>
          <cell r="D65">
            <v>61672850.939999998</v>
          </cell>
          <cell r="E65">
            <v>69598321.280000001</v>
          </cell>
          <cell r="F65">
            <v>79247240.469999999</v>
          </cell>
          <cell r="G65">
            <v>63431384.979999997</v>
          </cell>
          <cell r="H65">
            <v>63731010.600000001</v>
          </cell>
        </row>
        <row r="66">
          <cell r="A66" t="str">
            <v>Renfrew Hydro Inc.</v>
          </cell>
          <cell r="B66" t="str">
            <v>ED-2002-0577</v>
          </cell>
          <cell r="C66">
            <v>4874471.74</v>
          </cell>
          <cell r="D66">
            <v>4916429.3499999996</v>
          </cell>
          <cell r="E66">
            <v>5050519.8600000003</v>
          </cell>
          <cell r="F66">
            <v>6482912.75</v>
          </cell>
          <cell r="G66">
            <v>5962443.1900000004</v>
          </cell>
          <cell r="H66">
            <v>6852144.5199999996</v>
          </cell>
        </row>
        <row r="67">
          <cell r="A67" t="str">
            <v>Rideau St. Lawrence Distribution Inc.</v>
          </cell>
          <cell r="B67" t="str">
            <v>ED-2003-0003</v>
          </cell>
          <cell r="C67">
            <v>6697181.1900000004</v>
          </cell>
          <cell r="D67">
            <v>6582824.8799999999</v>
          </cell>
          <cell r="E67">
            <v>6823526.6100000003</v>
          </cell>
          <cell r="F67">
            <v>8891577.7699999996</v>
          </cell>
          <cell r="G67">
            <v>7927866.4100000001</v>
          </cell>
          <cell r="H67">
            <v>9548838.2599999998</v>
          </cell>
        </row>
        <row r="68">
          <cell r="A68" t="str">
            <v>Sioux Lookout Hydro Inc.</v>
          </cell>
          <cell r="B68" t="str">
            <v>ED-2002-0514</v>
          </cell>
          <cell r="C68">
            <v>5223541.4400000004</v>
          </cell>
          <cell r="D68">
            <v>4565190.7300000004</v>
          </cell>
          <cell r="E68">
            <v>5160942.6900000004</v>
          </cell>
          <cell r="F68">
            <v>6666605.0300000003</v>
          </cell>
          <cell r="G68">
            <v>5667570.8099999996</v>
          </cell>
          <cell r="H68">
            <v>7076068.3399999999</v>
          </cell>
        </row>
        <row r="69">
          <cell r="A69" t="str">
            <v>St. Thomas Energy Inc.</v>
          </cell>
          <cell r="B69" t="str">
            <v>ED-2002-0523</v>
          </cell>
          <cell r="C69">
            <v>28175317.09</v>
          </cell>
        </row>
        <row r="70">
          <cell r="A70" t="str">
            <v>Synergy North Corporation</v>
          </cell>
          <cell r="B70" t="str">
            <v>ED-2018-0233</v>
          </cell>
          <cell r="E70">
            <v>59045091.630000003</v>
          </cell>
          <cell r="F70">
            <v>73228636.870000005</v>
          </cell>
          <cell r="G70">
            <v>69498202.530000001</v>
          </cell>
          <cell r="H70">
            <v>78063817.310000002</v>
          </cell>
        </row>
        <row r="71">
          <cell r="A71" t="str">
            <v>Thunder Bay Hydro Electricity Distribution Inc.</v>
          </cell>
          <cell r="B71" t="str">
            <v>ED-2002-0529</v>
          </cell>
          <cell r="C71">
            <v>52844523.130000003</v>
          </cell>
          <cell r="D71">
            <v>50944829.520000003</v>
          </cell>
        </row>
        <row r="72">
          <cell r="A72" t="str">
            <v>Tillsonburg Hydro Inc.</v>
          </cell>
          <cell r="B72" t="str">
            <v>ED-2003-0026</v>
          </cell>
          <cell r="C72">
            <v>8932078.9399999995</v>
          </cell>
          <cell r="D72">
            <v>9412935.5700000003</v>
          </cell>
          <cell r="E72">
            <v>8673930.75</v>
          </cell>
          <cell r="F72">
            <v>11469020.140000001</v>
          </cell>
          <cell r="G72">
            <v>11847987.779999999</v>
          </cell>
          <cell r="H72">
            <v>13832753.82</v>
          </cell>
        </row>
        <row r="73">
          <cell r="A73" t="str">
            <v>Toronto Hydro-Electric System Limited</v>
          </cell>
          <cell r="B73" t="str">
            <v>ED-2002-0497</v>
          </cell>
          <cell r="C73">
            <v>1172692119.4300001</v>
          </cell>
          <cell r="D73">
            <v>1225222494.6600001</v>
          </cell>
          <cell r="E73">
            <v>1189125381.54</v>
          </cell>
          <cell r="F73">
            <v>1503809264</v>
          </cell>
          <cell r="G73">
            <v>1440535653.01</v>
          </cell>
          <cell r="H73">
            <v>1712083694.4400001</v>
          </cell>
        </row>
        <row r="74">
          <cell r="A74" t="str">
            <v>Veridian Connections Inc.</v>
          </cell>
          <cell r="B74" t="str">
            <v>ED-2002-0503</v>
          </cell>
          <cell r="C74">
            <v>134681655</v>
          </cell>
          <cell r="D74">
            <v>141704997</v>
          </cell>
        </row>
        <row r="75">
          <cell r="A75" t="str">
            <v>Wasaga Distribution Inc.</v>
          </cell>
          <cell r="B75" t="str">
            <v>ED-2002-0544</v>
          </cell>
          <cell r="C75">
            <v>10729581.99</v>
          </cell>
          <cell r="D75">
            <v>10210077.720000001</v>
          </cell>
          <cell r="E75">
            <v>11221742.51</v>
          </cell>
          <cell r="F75">
            <v>16113117.07</v>
          </cell>
          <cell r="G75">
            <v>13831191.039999999</v>
          </cell>
          <cell r="H75">
            <v>14296845.75</v>
          </cell>
        </row>
        <row r="76">
          <cell r="A76" t="str">
            <v>Waterloo North Hydro Inc.</v>
          </cell>
          <cell r="B76" t="str">
            <v>ED-2002-0575</v>
          </cell>
          <cell r="C76">
            <v>72628032</v>
          </cell>
          <cell r="D76">
            <v>76715892</v>
          </cell>
          <cell r="E76">
            <v>73606674</v>
          </cell>
          <cell r="F76">
            <v>96399343</v>
          </cell>
          <cell r="G76">
            <v>93436100</v>
          </cell>
        </row>
        <row r="77">
          <cell r="A77" t="str">
            <v>Welland Hydro-Electric System Corp.</v>
          </cell>
          <cell r="B77" t="str">
            <v>ED-2003-0002</v>
          </cell>
          <cell r="C77">
            <v>22156613.199999999</v>
          </cell>
          <cell r="D77">
            <v>23449528.82</v>
          </cell>
          <cell r="E77">
            <v>23188616.43</v>
          </cell>
          <cell r="F77">
            <v>30564009.969999999</v>
          </cell>
          <cell r="G77">
            <v>28294072.030000001</v>
          </cell>
          <cell r="H77">
            <v>31153551.789999999</v>
          </cell>
        </row>
        <row r="78">
          <cell r="A78" t="str">
            <v>Wellington North Power Inc.</v>
          </cell>
          <cell r="B78" t="str">
            <v>ED-2002-0511</v>
          </cell>
          <cell r="C78">
            <v>3694395.83</v>
          </cell>
          <cell r="D78">
            <v>4038573.45</v>
          </cell>
          <cell r="E78">
            <v>3814397.74</v>
          </cell>
          <cell r="F78">
            <v>5060328.3600000003</v>
          </cell>
          <cell r="G78">
            <v>5367008.08</v>
          </cell>
          <cell r="H78">
            <v>6856507.7199999997</v>
          </cell>
        </row>
        <row r="79">
          <cell r="A79" t="str">
            <v>West Coast Huron Energy Inc.</v>
          </cell>
          <cell r="B79" t="str">
            <v>ED-2002-0510</v>
          </cell>
          <cell r="C79">
            <v>4405864</v>
          </cell>
          <cell r="D79">
            <v>4497254</v>
          </cell>
        </row>
        <row r="80">
          <cell r="A80" t="str">
            <v>Westario Power Inc.</v>
          </cell>
          <cell r="B80" t="str">
            <v>ED-2002-0515</v>
          </cell>
          <cell r="C80">
            <v>23401325</v>
          </cell>
          <cell r="D80">
            <v>22977534.239999998</v>
          </cell>
          <cell r="E80">
            <v>24451221.91</v>
          </cell>
          <cell r="F80">
            <v>34071696.280000001</v>
          </cell>
          <cell r="G80">
            <v>32497492.739999998</v>
          </cell>
          <cell r="H80">
            <v>35342409.649999999</v>
          </cell>
        </row>
        <row r="81">
          <cell r="A81" t="str">
            <v>Whitby Hydro Electric Corporation</v>
          </cell>
          <cell r="B81" t="str">
            <v>ED-2002-0571</v>
          </cell>
          <cell r="C81">
            <v>50031791.950000003</v>
          </cell>
          <cell r="D81">
            <v>50907415.159999996</v>
          </cell>
        </row>
      </sheetData>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565A-664C-4FA6-A0F1-4CBE3CF56C40}">
  <sheetPr codeName="Sheet21"/>
  <dimension ref="A2:W44"/>
  <sheetViews>
    <sheetView showGridLines="0" tabSelected="1" topLeftCell="A9" zoomScale="70" zoomScaleNormal="70" workbookViewId="0">
      <selection activeCell="M28" sqref="M28"/>
    </sheetView>
  </sheetViews>
  <sheetFormatPr defaultColWidth="8.88671875" defaultRowHeight="13.8" x14ac:dyDescent="0.25"/>
  <cols>
    <col min="1" max="1" width="11.44140625" style="1" bestFit="1" customWidth="1"/>
    <col min="2" max="2" width="40.5546875" style="1" customWidth="1"/>
    <col min="3" max="3" width="26.5546875" style="1" bestFit="1" customWidth="1"/>
    <col min="4" max="4" width="25.5546875" style="1" customWidth="1"/>
    <col min="5" max="5" width="28.44140625" style="1" bestFit="1" customWidth="1"/>
    <col min="6" max="6" width="27.88671875" style="1" bestFit="1" customWidth="1"/>
    <col min="7" max="7" width="22.5546875" style="1" customWidth="1"/>
    <col min="8" max="8" width="8.88671875" style="1"/>
    <col min="9" max="9" width="23.88671875" style="1" customWidth="1"/>
    <col min="10" max="21" width="8.88671875" style="1"/>
    <col min="22" max="22" width="0" style="1" hidden="1" customWidth="1"/>
    <col min="23" max="23" width="75.44140625" style="1" customWidth="1"/>
    <col min="24" max="16384" width="8.88671875" style="1"/>
  </cols>
  <sheetData>
    <row r="2" spans="1:23" ht="14.4" thickBot="1" x14ac:dyDescent="0.3"/>
    <row r="3" spans="1:23" x14ac:dyDescent="0.25">
      <c r="N3" s="54" t="s">
        <v>39</v>
      </c>
      <c r="O3" s="55"/>
      <c r="P3" s="55"/>
      <c r="Q3" s="56"/>
    </row>
    <row r="4" spans="1:23" x14ac:dyDescent="0.25">
      <c r="N4" s="57"/>
      <c r="O4" s="1" t="s">
        <v>37</v>
      </c>
      <c r="Q4" s="27"/>
    </row>
    <row r="5" spans="1:23" x14ac:dyDescent="0.25">
      <c r="N5" s="58"/>
      <c r="O5" s="1" t="s">
        <v>38</v>
      </c>
      <c r="Q5" s="27"/>
    </row>
    <row r="6" spans="1:23" ht="14.4" thickBot="1" x14ac:dyDescent="0.3">
      <c r="N6" s="59"/>
      <c r="O6" s="60"/>
      <c r="P6" s="60"/>
      <c r="Q6" s="61"/>
    </row>
    <row r="7" spans="1:23" x14ac:dyDescent="0.25">
      <c r="V7" s="40" t="s">
        <v>36</v>
      </c>
    </row>
    <row r="10" spans="1:23" x14ac:dyDescent="0.25">
      <c r="R10" s="63"/>
      <c r="S10" s="63"/>
      <c r="T10" s="63"/>
      <c r="U10" s="63"/>
      <c r="V10" s="63"/>
      <c r="W10" s="63"/>
    </row>
    <row r="11" spans="1:23" x14ac:dyDescent="0.25">
      <c r="A11" s="3" t="s">
        <v>40</v>
      </c>
      <c r="B11" s="39" t="s">
        <v>43</v>
      </c>
      <c r="F11" s="17"/>
      <c r="R11" s="63"/>
      <c r="S11" s="63"/>
      <c r="T11" s="63"/>
      <c r="U11" s="63"/>
      <c r="V11" s="63"/>
      <c r="W11" s="63"/>
    </row>
    <row r="12" spans="1:23" ht="14.4" thickBot="1" x14ac:dyDescent="0.3">
      <c r="R12" s="63"/>
      <c r="S12" s="63"/>
      <c r="T12" s="63"/>
      <c r="U12" s="63"/>
      <c r="V12" s="63"/>
      <c r="W12" s="63"/>
    </row>
    <row r="13" spans="1:23" x14ac:dyDescent="0.25">
      <c r="B13" s="38"/>
      <c r="C13" s="64" t="s">
        <v>35</v>
      </c>
      <c r="D13" s="64"/>
      <c r="E13" s="65"/>
      <c r="F13" s="66" t="s">
        <v>34</v>
      </c>
      <c r="G13" s="68" t="s">
        <v>33</v>
      </c>
    </row>
    <row r="14" spans="1:23" s="18" customFormat="1" ht="51" customHeight="1" x14ac:dyDescent="0.3">
      <c r="B14" s="37" t="s">
        <v>32</v>
      </c>
      <c r="C14" s="36" t="s">
        <v>31</v>
      </c>
      <c r="D14" s="41" t="s">
        <v>30</v>
      </c>
      <c r="E14" s="35" t="s">
        <v>29</v>
      </c>
      <c r="F14" s="67"/>
      <c r="G14" s="69"/>
    </row>
    <row r="15" spans="1:23" ht="14.1" hidden="1" customHeight="1" x14ac:dyDescent="0.25">
      <c r="B15" s="34">
        <v>2018</v>
      </c>
      <c r="C15" s="31"/>
      <c r="D15" s="42"/>
      <c r="E15" s="32"/>
      <c r="F15" s="32"/>
      <c r="G15" s="30"/>
      <c r="H15" s="17" t="str">
        <f t="shared" ref="H15:H20" si="0">IF(ABS(G15)&gt;0.01,$V$7,"")</f>
        <v/>
      </c>
      <c r="O15" s="28"/>
      <c r="P15" s="28"/>
      <c r="Q15" s="28"/>
      <c r="R15" s="28"/>
      <c r="S15" s="28"/>
      <c r="T15" s="28"/>
    </row>
    <row r="16" spans="1:23" hidden="1" x14ac:dyDescent="0.25">
      <c r="B16" s="34">
        <v>2019</v>
      </c>
      <c r="C16" s="31"/>
      <c r="D16" s="42"/>
      <c r="E16" s="32">
        <f>SUM(C16:D16)</f>
        <v>0</v>
      </c>
      <c r="F16" s="32">
        <f>IFERROR(VLOOKUP('[6]1. Information Sheet'!$C$17,'[6]4705'!$A:$H,5,FALSE),0)</f>
        <v>19090131.379999999</v>
      </c>
      <c r="G16" s="30">
        <f t="shared" ref="G16:G21" si="1">IFERROR(E16/F16,0)</f>
        <v>0</v>
      </c>
      <c r="H16" s="17" t="str">
        <f t="shared" si="0"/>
        <v/>
      </c>
      <c r="O16" s="28"/>
      <c r="P16" s="28"/>
      <c r="Q16" s="28"/>
      <c r="R16" s="28"/>
      <c r="S16" s="28"/>
      <c r="T16" s="28"/>
    </row>
    <row r="17" spans="1:23" hidden="1" x14ac:dyDescent="0.25">
      <c r="B17" s="34">
        <v>2020</v>
      </c>
      <c r="C17" s="31"/>
      <c r="D17" s="42"/>
      <c r="E17" s="32">
        <f>SUM(C17:D17)</f>
        <v>0</v>
      </c>
      <c r="F17" s="32">
        <f>IFERROR(VLOOKUP('[6]1. Information Sheet'!$C$17,'[6]4705'!$A:$H,6,FALSE),0)</f>
        <v>29318209.649999999</v>
      </c>
      <c r="G17" s="30">
        <f t="shared" si="1"/>
        <v>0</v>
      </c>
      <c r="H17" s="17" t="str">
        <f t="shared" si="0"/>
        <v/>
      </c>
      <c r="I17" s="29"/>
      <c r="J17" s="29"/>
      <c r="K17" s="29"/>
      <c r="L17" s="29"/>
      <c r="M17" s="29"/>
      <c r="N17" s="29"/>
      <c r="O17" s="28"/>
      <c r="P17" s="28"/>
      <c r="Q17" s="28"/>
      <c r="R17" s="28"/>
      <c r="S17" s="28"/>
      <c r="T17" s="28"/>
    </row>
    <row r="18" spans="1:23" hidden="1" x14ac:dyDescent="0.25">
      <c r="B18" s="34">
        <v>2021</v>
      </c>
      <c r="C18" s="31"/>
      <c r="D18" s="42"/>
      <c r="E18" s="32">
        <f>SUM(C18:D18)</f>
        <v>0</v>
      </c>
      <c r="F18" s="32">
        <f>IFERROR(VLOOKUP('[6]1. Information Sheet'!$C$17,'[6]4705'!$A:$H,7,FALSE),0)</f>
        <v>25744519.789999999</v>
      </c>
      <c r="G18" s="30">
        <f t="shared" si="1"/>
        <v>0</v>
      </c>
      <c r="H18" s="17" t="str">
        <f t="shared" si="0"/>
        <v/>
      </c>
      <c r="I18" s="29"/>
      <c r="J18" s="29"/>
      <c r="K18" s="29"/>
      <c r="L18" s="29"/>
      <c r="M18" s="29"/>
      <c r="N18" s="29"/>
      <c r="O18" s="28"/>
      <c r="P18" s="28"/>
      <c r="Q18" s="28"/>
      <c r="R18" s="28"/>
      <c r="S18" s="28"/>
      <c r="T18" s="28"/>
    </row>
    <row r="19" spans="1:23" ht="21.6" customHeight="1" x14ac:dyDescent="0.25">
      <c r="A19" s="27"/>
      <c r="B19" s="33">
        <v>2022</v>
      </c>
      <c r="C19" s="43"/>
      <c r="D19" s="43"/>
      <c r="E19" s="32">
        <f>SUM(C19:D19)</f>
        <v>0</v>
      </c>
      <c r="F19" s="44"/>
      <c r="G19" s="30">
        <f t="shared" si="1"/>
        <v>0</v>
      </c>
      <c r="H19" s="17" t="str">
        <f t="shared" si="0"/>
        <v/>
      </c>
      <c r="I19" s="29"/>
      <c r="J19" s="29"/>
      <c r="K19" s="29"/>
      <c r="L19" s="29"/>
      <c r="M19" s="29"/>
      <c r="N19" s="29"/>
      <c r="O19" s="28"/>
      <c r="P19" s="28"/>
      <c r="Q19" s="28"/>
      <c r="R19" s="28"/>
      <c r="S19" s="28"/>
      <c r="T19" s="28"/>
    </row>
    <row r="20" spans="1:23" x14ac:dyDescent="0.25">
      <c r="A20" s="27"/>
      <c r="B20" s="33">
        <v>2023</v>
      </c>
      <c r="C20" s="43"/>
      <c r="D20" s="43"/>
      <c r="E20" s="32">
        <f>SUM(C20:D20)</f>
        <v>0</v>
      </c>
      <c r="F20" s="43"/>
      <c r="G20" s="30">
        <f t="shared" si="1"/>
        <v>0</v>
      </c>
      <c r="H20" s="17" t="str">
        <f t="shared" si="0"/>
        <v/>
      </c>
      <c r="I20" s="29"/>
      <c r="J20" s="29"/>
      <c r="K20" s="29"/>
      <c r="L20" s="29"/>
      <c r="M20" s="29"/>
      <c r="N20" s="29"/>
      <c r="O20" s="28"/>
      <c r="P20" s="28"/>
      <c r="Q20" s="28"/>
      <c r="R20" s="28"/>
      <c r="S20" s="28"/>
      <c r="T20" s="28"/>
    </row>
    <row r="21" spans="1:23" ht="14.4" thickBot="1" x14ac:dyDescent="0.3">
      <c r="A21" s="27"/>
      <c r="B21" s="26" t="s">
        <v>28</v>
      </c>
      <c r="C21" s="25">
        <f>SUM(C15:C20)</f>
        <v>0</v>
      </c>
      <c r="D21" s="25">
        <f>SUM(D15:D20)</f>
        <v>0</v>
      </c>
      <c r="E21" s="25">
        <f>SUM(E15:E20)</f>
        <v>0</v>
      </c>
      <c r="F21" s="25">
        <f>IF('[6]1. Information Sheet'!D21=2022,F20,IF('[6]1. Information Sheet'!D21=2021,SUM(F19:F20),IF('[6]1. Information Sheet'!D21=2020,SUM(F18:F20),IF('[6]1. Information Sheet'!D21=2019,SUM(F17:F20),IF('[6]1. Information Sheet'!D21=2018,SUM(F16:F20),IF('[6]1. Information Sheet'!D21=2016,SUM(F15:F20),0))))))</f>
        <v>0</v>
      </c>
      <c r="G21" s="24">
        <f t="shared" si="1"/>
        <v>0</v>
      </c>
      <c r="I21" s="17"/>
    </row>
    <row r="22" spans="1:23" x14ac:dyDescent="0.25">
      <c r="B22" s="23"/>
      <c r="C22" s="22"/>
      <c r="D22" s="22"/>
      <c r="E22" s="22"/>
      <c r="F22" s="22"/>
      <c r="G22" s="21"/>
      <c r="I22" s="17"/>
    </row>
    <row r="23" spans="1:23" x14ac:dyDescent="0.25">
      <c r="B23" s="20"/>
      <c r="C23" s="19"/>
      <c r="D23" s="19"/>
      <c r="E23" s="19"/>
      <c r="F23" s="19"/>
      <c r="G23" s="19"/>
    </row>
    <row r="24" spans="1:23" x14ac:dyDescent="0.25">
      <c r="B24" s="3" t="s">
        <v>27</v>
      </c>
      <c r="C24" s="19"/>
      <c r="D24" s="19"/>
      <c r="E24" s="19"/>
      <c r="F24" s="19"/>
      <c r="G24" s="19"/>
    </row>
    <row r="25" spans="1:23" ht="47.1" customHeight="1" x14ac:dyDescent="0.25">
      <c r="B25" s="70" t="s">
        <v>26</v>
      </c>
      <c r="C25" s="70"/>
      <c r="D25" s="70"/>
      <c r="E25" s="70"/>
      <c r="F25" s="70"/>
      <c r="G25" s="70"/>
    </row>
    <row r="26" spans="1:23" ht="42.75" customHeight="1" x14ac:dyDescent="0.25">
      <c r="B26" s="62" t="s">
        <v>25</v>
      </c>
      <c r="C26" s="62"/>
      <c r="D26" s="62"/>
      <c r="E26" s="62"/>
      <c r="F26" s="62"/>
      <c r="G26" s="62"/>
    </row>
    <row r="27" spans="1:23" ht="31.5" customHeight="1" x14ac:dyDescent="0.25">
      <c r="B27" s="70" t="s">
        <v>24</v>
      </c>
      <c r="C27" s="70"/>
      <c r="D27" s="70"/>
      <c r="E27" s="70"/>
      <c r="F27" s="70"/>
      <c r="G27" s="70"/>
    </row>
    <row r="28" spans="1:23" x14ac:dyDescent="0.25">
      <c r="B28" s="17"/>
      <c r="C28" s="17"/>
    </row>
    <row r="29" spans="1:23" ht="37.35" customHeight="1" x14ac:dyDescent="0.25">
      <c r="A29" s="3" t="s">
        <v>41</v>
      </c>
      <c r="B29" s="45" t="s">
        <v>42</v>
      </c>
      <c r="C29" s="3"/>
      <c r="K29" s="16"/>
      <c r="O29" s="15"/>
      <c r="P29" s="15"/>
      <c r="Q29" s="15"/>
      <c r="R29" s="15"/>
      <c r="S29" s="15"/>
      <c r="T29" s="15"/>
      <c r="U29" s="15"/>
      <c r="V29" s="15"/>
      <c r="W29" s="15"/>
    </row>
    <row r="30" spans="1:23" x14ac:dyDescent="0.25">
      <c r="B30" s="39"/>
      <c r="C30" s="3"/>
      <c r="K30" s="14"/>
    </row>
    <row r="31" spans="1:23" ht="57.75" customHeight="1" x14ac:dyDescent="0.25">
      <c r="A31" s="13"/>
      <c r="B31" s="12" t="s">
        <v>23</v>
      </c>
      <c r="C31" s="11" t="s">
        <v>22</v>
      </c>
      <c r="D31" s="76" t="s">
        <v>21</v>
      </c>
      <c r="E31" s="76"/>
      <c r="F31" s="76"/>
      <c r="G31" s="76"/>
      <c r="H31" s="76"/>
      <c r="I31" s="10" t="s">
        <v>20</v>
      </c>
      <c r="J31" s="77" t="s">
        <v>19</v>
      </c>
      <c r="K31" s="77"/>
    </row>
    <row r="32" spans="1:23" ht="68.400000000000006" customHeight="1" x14ac:dyDescent="0.25">
      <c r="A32" s="9" t="s">
        <v>18</v>
      </c>
      <c r="B32" s="8" t="s">
        <v>17</v>
      </c>
      <c r="C32" s="46"/>
      <c r="D32" s="71"/>
      <c r="E32" s="71"/>
      <c r="F32" s="71"/>
      <c r="G32" s="71"/>
      <c r="H32" s="71"/>
      <c r="I32" s="4"/>
      <c r="J32" s="72"/>
      <c r="K32" s="72"/>
    </row>
    <row r="33" spans="1:15" ht="27.6" x14ac:dyDescent="0.25">
      <c r="A33" s="9" t="s">
        <v>16</v>
      </c>
      <c r="B33" s="8" t="s">
        <v>15</v>
      </c>
      <c r="C33" s="46"/>
      <c r="D33" s="73"/>
      <c r="E33" s="74"/>
      <c r="F33" s="74"/>
      <c r="G33" s="74"/>
      <c r="H33" s="75"/>
      <c r="I33" s="4"/>
      <c r="J33" s="72"/>
      <c r="K33" s="72"/>
      <c r="L33" s="6"/>
      <c r="M33" s="6"/>
    </row>
    <row r="34" spans="1:15" ht="27.6" x14ac:dyDescent="0.25">
      <c r="A34" s="9" t="s">
        <v>14</v>
      </c>
      <c r="B34" s="8" t="s">
        <v>13</v>
      </c>
      <c r="C34" s="46"/>
      <c r="D34" s="47"/>
      <c r="E34" s="48"/>
      <c r="F34" s="48"/>
      <c r="G34" s="48"/>
      <c r="H34" s="49"/>
      <c r="I34" s="4"/>
      <c r="J34" s="72"/>
      <c r="K34" s="72"/>
      <c r="L34" s="6"/>
      <c r="M34" s="6"/>
      <c r="N34" s="6"/>
      <c r="O34" s="6"/>
    </row>
    <row r="35" spans="1:15" ht="27.6" x14ac:dyDescent="0.25">
      <c r="A35" s="9" t="s">
        <v>12</v>
      </c>
      <c r="B35" s="8" t="s">
        <v>11</v>
      </c>
      <c r="C35" s="46"/>
      <c r="D35" s="47"/>
      <c r="E35" s="48"/>
      <c r="F35" s="48"/>
      <c r="G35" s="48"/>
      <c r="H35" s="49"/>
      <c r="I35" s="4"/>
      <c r="J35" s="72"/>
      <c r="K35" s="72"/>
      <c r="L35" s="6"/>
      <c r="M35" s="6"/>
      <c r="N35" s="6"/>
      <c r="O35" s="6"/>
    </row>
    <row r="36" spans="1:15" ht="27.6" x14ac:dyDescent="0.25">
      <c r="A36" s="9" t="s">
        <v>10</v>
      </c>
      <c r="B36" s="8" t="s">
        <v>9</v>
      </c>
      <c r="C36" s="46"/>
      <c r="D36" s="71"/>
      <c r="E36" s="71"/>
      <c r="F36" s="71"/>
      <c r="G36" s="71"/>
      <c r="H36" s="71"/>
      <c r="I36" s="4"/>
      <c r="J36" s="72"/>
      <c r="K36" s="72"/>
      <c r="L36" s="6"/>
      <c r="M36" s="6"/>
      <c r="N36" s="6"/>
      <c r="O36" s="6"/>
    </row>
    <row r="37" spans="1:15" ht="27.6" x14ac:dyDescent="0.25">
      <c r="A37" s="9" t="s">
        <v>8</v>
      </c>
      <c r="B37" s="8" t="s">
        <v>7</v>
      </c>
      <c r="C37" s="46"/>
      <c r="D37" s="73"/>
      <c r="E37" s="74"/>
      <c r="F37" s="74"/>
      <c r="G37" s="74"/>
      <c r="H37" s="75"/>
      <c r="I37" s="4"/>
      <c r="J37" s="72"/>
      <c r="K37" s="72"/>
      <c r="L37" s="6"/>
      <c r="M37" s="6"/>
      <c r="N37" s="6"/>
      <c r="O37" s="6"/>
    </row>
    <row r="38" spans="1:15" ht="27.6" x14ac:dyDescent="0.25">
      <c r="A38" s="9" t="s">
        <v>6</v>
      </c>
      <c r="B38" s="8" t="s">
        <v>5</v>
      </c>
      <c r="C38" s="46"/>
      <c r="D38" s="71"/>
      <c r="E38" s="71"/>
      <c r="F38" s="71"/>
      <c r="G38" s="71"/>
      <c r="H38" s="71"/>
      <c r="I38" s="4"/>
      <c r="J38" s="52"/>
      <c r="K38" s="53"/>
      <c r="L38" s="6"/>
      <c r="M38" s="6"/>
      <c r="N38" s="6"/>
      <c r="O38" s="6"/>
    </row>
    <row r="39" spans="1:15" ht="27.6" x14ac:dyDescent="0.25">
      <c r="A39" s="5" t="s">
        <v>4</v>
      </c>
      <c r="B39" s="7" t="s">
        <v>3</v>
      </c>
      <c r="C39" s="46"/>
      <c r="D39" s="71"/>
      <c r="E39" s="71"/>
      <c r="F39" s="71"/>
      <c r="G39" s="71"/>
      <c r="H39" s="71"/>
      <c r="I39" s="4"/>
      <c r="J39" s="72"/>
      <c r="K39" s="72"/>
      <c r="N39" s="6"/>
      <c r="O39" s="6"/>
    </row>
    <row r="40" spans="1:15" ht="41.4" x14ac:dyDescent="0.25">
      <c r="A40" s="5">
        <v>5</v>
      </c>
      <c r="B40" s="50" t="s">
        <v>2</v>
      </c>
      <c r="C40" s="46"/>
      <c r="D40" s="71"/>
      <c r="E40" s="71"/>
      <c r="F40" s="71"/>
      <c r="G40" s="71"/>
      <c r="H40" s="71"/>
      <c r="I40" s="4" t="s">
        <v>1</v>
      </c>
      <c r="J40" s="72"/>
      <c r="K40" s="72"/>
    </row>
    <row r="41" spans="1:15" x14ac:dyDescent="0.25">
      <c r="A41" s="5">
        <v>6</v>
      </c>
      <c r="B41" s="51"/>
      <c r="C41" s="46"/>
      <c r="D41" s="73"/>
      <c r="E41" s="74"/>
      <c r="F41" s="74"/>
      <c r="G41" s="74"/>
      <c r="H41" s="75"/>
      <c r="I41" s="4"/>
      <c r="J41" s="72"/>
      <c r="K41" s="72"/>
    </row>
    <row r="42" spans="1:15" x14ac:dyDescent="0.25">
      <c r="A42" s="5">
        <v>7</v>
      </c>
      <c r="B42" s="51"/>
      <c r="C42" s="46"/>
      <c r="D42" s="71"/>
      <c r="E42" s="71"/>
      <c r="F42" s="71"/>
      <c r="G42" s="71"/>
      <c r="H42" s="71"/>
      <c r="I42" s="4"/>
      <c r="J42" s="72"/>
      <c r="K42" s="72"/>
    </row>
    <row r="43" spans="1:15" x14ac:dyDescent="0.25">
      <c r="A43" s="5">
        <v>8</v>
      </c>
      <c r="B43" s="51"/>
      <c r="C43" s="46"/>
      <c r="D43" s="71"/>
      <c r="E43" s="71"/>
      <c r="F43" s="71"/>
      <c r="G43" s="71"/>
      <c r="H43" s="71"/>
      <c r="I43" s="4"/>
      <c r="J43" s="72"/>
      <c r="K43" s="72"/>
    </row>
    <row r="44" spans="1:15" ht="14.4" thickBot="1" x14ac:dyDescent="0.3">
      <c r="B44" s="3" t="s">
        <v>0</v>
      </c>
      <c r="C44" s="2">
        <f>SUM(C32:C43)</f>
        <v>0</v>
      </c>
    </row>
  </sheetData>
  <mergeCells count="30">
    <mergeCell ref="D36:H36"/>
    <mergeCell ref="J36:K36"/>
    <mergeCell ref="D37:H37"/>
    <mergeCell ref="J37:K37"/>
    <mergeCell ref="B27:G27"/>
    <mergeCell ref="D32:H32"/>
    <mergeCell ref="J32:K32"/>
    <mergeCell ref="J34:K34"/>
    <mergeCell ref="J35:K35"/>
    <mergeCell ref="D33:H33"/>
    <mergeCell ref="J33:K33"/>
    <mergeCell ref="D31:H31"/>
    <mergeCell ref="J31:K31"/>
    <mergeCell ref="D43:H43"/>
    <mergeCell ref="J43:K43"/>
    <mergeCell ref="D38:H38"/>
    <mergeCell ref="D39:H39"/>
    <mergeCell ref="J39:K39"/>
    <mergeCell ref="D40:H40"/>
    <mergeCell ref="J40:K40"/>
    <mergeCell ref="D41:H41"/>
    <mergeCell ref="J41:K41"/>
    <mergeCell ref="D42:H42"/>
    <mergeCell ref="J42:K42"/>
    <mergeCell ref="B26:G26"/>
    <mergeCell ref="R10:W12"/>
    <mergeCell ref="C13:E13"/>
    <mergeCell ref="F13:F14"/>
    <mergeCell ref="G13:G14"/>
    <mergeCell ref="B25:G25"/>
  </mergeCells>
  <dataValidations count="1">
    <dataValidation type="list" allowBlank="1" showInputMessage="1" showErrorMessage="1" sqref="I32:I43" xr:uid="{172CBE2C-560C-45AB-99FB-553BB84D69A7}">
      <formula1>"Yes,No"</formula1>
    </dataValidation>
  </dataValidations>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1588 Reasonability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Wong</dc:creator>
  <cp:lastModifiedBy>Wolly-Oluwole Bibiresanmi</cp:lastModifiedBy>
  <dcterms:created xsi:type="dcterms:W3CDTF">2024-10-02T16:35:34Z</dcterms:created>
  <dcterms:modified xsi:type="dcterms:W3CDTF">2024-12-12T23:26:31Z</dcterms:modified>
</cp:coreProperties>
</file>