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202300"/>
  <mc:AlternateContent xmlns:mc="http://schemas.openxmlformats.org/markup-compatibility/2006">
    <mc:Choice Requires="x15">
      <x15ac:absPath xmlns:x15ac="http://schemas.microsoft.com/office/spreadsheetml/2010/11/ac" url="https://ontarioenergyboard-my.sharepoint.com/personal/iqbalur_oeb_ca/Documents/Desktop/IRM Applications/Case files 2025/ORPC/Interrogatories/"/>
    </mc:Choice>
  </mc:AlternateContent>
  <xr:revisionPtr revIDLastSave="0" documentId="8_{AD1CF8CA-90CA-43E4-AA72-B2D0D12CC96E}" xr6:coauthVersionLast="47" xr6:coauthVersionMax="47" xr10:uidLastSave="{00000000-0000-0000-0000-000000000000}"/>
  <bookViews>
    <workbookView xWindow="-120" yWindow="-120" windowWidth="29040" windowHeight="15840" xr2:uid="{805F4079-1F19-4713-ACEC-1A900B4AF870}"/>
  </bookViews>
  <sheets>
    <sheet name="I"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8" i="2" l="1"/>
  <c r="E18" i="2"/>
  <c r="F45" i="2" l="1"/>
  <c r="E45" i="2"/>
  <c r="F36" i="2"/>
  <c r="E36" i="2"/>
  <c r="F35" i="2"/>
  <c r="E35" i="2"/>
  <c r="F34" i="2"/>
  <c r="E34" i="2"/>
  <c r="F33" i="2"/>
  <c r="E33" i="2"/>
  <c r="F31" i="2"/>
  <c r="E31" i="2"/>
  <c r="F25" i="2"/>
  <c r="E25" i="2"/>
  <c r="C48" i="2"/>
  <c r="B48" i="2"/>
</calcChain>
</file>

<file path=xl/sharedStrings.xml><?xml version="1.0" encoding="utf-8"?>
<sst xmlns="http://schemas.openxmlformats.org/spreadsheetml/2006/main" count="59" uniqueCount="59">
  <si>
    <t>Ottawa River Power Corporation</t>
  </si>
  <si>
    <t>Appendix I - 2024 IRM Principal Adjustment Explanations</t>
  </si>
  <si>
    <t>RSVA - Power (1588)</t>
  </si>
  <si>
    <t>RSVA - Global Adjustment (1589)</t>
  </si>
  <si>
    <t>Principal Adjustment Reversal Year</t>
  </si>
  <si>
    <t>Explanation</t>
  </si>
  <si>
    <t>Variance RRR vs. 2022 Balance (Principal + Interest)</t>
  </si>
  <si>
    <t>Explanations:</t>
  </si>
  <si>
    <t>CT 148 true-up of GA charges based on actual non-RPP/RPP volumes - 2015</t>
  </si>
  <si>
    <t>Represents the adjustment to accurately reflect the proportion of RPP and non-RPP GA Paid to Hydro One. These adjustments were previously approved in ORPC's 2023 IRM application (EB-2022-0058) but were not recorded in the general ledger until 2023.</t>
  </si>
  <si>
    <t>CT 148 true-up of GA charges based on actual non-RPP/RPP volumes - 2016</t>
  </si>
  <si>
    <t>CT 148 true-up of GA charges based on actual non-RPP/RPP volumes - 2017</t>
  </si>
  <si>
    <t>CT 148 true-up of GA charges based on actual non-RPP/RPP volumes - 2018</t>
  </si>
  <si>
    <t>Represent the adjustment to accurately reflect the RPP and non-RPP GA Paid to Hydro One net of the revised generation amounts. These adjustments were required as the original GA amount paid was understated due to the overpayment of GA from Hydro One to ORPC.</t>
  </si>
  <si>
    <t>CT 148 true-up of GA charges based on actual non-RPP/RPP volumes - 2019</t>
  </si>
  <si>
    <t>CT 148 true-up of GA charges based on actual non-RPP/RPP volumes - 2020</t>
  </si>
  <si>
    <t>CT 148 true-up of GA charges based on actual non-RPP/RPP volumes - 2021</t>
  </si>
  <si>
    <t>CT 148 true-up of GA charges based on actual non-RPP/RPP volumes - 2022</t>
  </si>
  <si>
    <t>Hydro One billing error on generation account - 2018</t>
  </si>
  <si>
    <t>Represents the annual dollar value of adjustments pertaining to the overcalculation of generation kWh to be paid to ORPC from Hydro One. These adjustments were presented starting on page 4 of Appendix H in its 2024 IRM Application (EB-2023-0047)</t>
  </si>
  <si>
    <t>Hydro One billing error on generation account - 2019</t>
  </si>
  <si>
    <t>Hydro One billing error on generation account - 2020</t>
  </si>
  <si>
    <t>Hydro One billing error on generation account - 2021</t>
  </si>
  <si>
    <t>Hydro One billing error on generation account - 2022</t>
  </si>
  <si>
    <t>Hydro One foregone adjustment - 2018</t>
  </si>
  <si>
    <t xml:space="preserve">Represents the amount of overpayments to ORPC by Hydro One on which HONE did not seek collection. The Account 1588 amount was calculated based on the proportion of RPP GA paid plus the cost of power credit for generation whereas the Account 1589 amount was calculated solely based on the proportion of non-RPP GA paid. </t>
  </si>
  <si>
    <t>Hydro One foregone adjustment - 2019</t>
  </si>
  <si>
    <t>Hydro One foregone adjustment - 2020</t>
  </si>
  <si>
    <t>Hydro One foregone adjustment - 2021</t>
  </si>
  <si>
    <t>Weighted Average Price Settlement Underclaim from Hydro One - 2019</t>
  </si>
  <si>
    <t>The difference arose as a result of a calculation issue on RPP customers. The weighted average price was not calculated on RPP customers for the months of April through September which in turn translated to incorrect claims with Hydro One. ORPC has since implemented in 2020 a weighted average price review system to ensure amounts are calculating correctly but did not capture the error in 2019 due to the review of its 1588 and 1589 accounts starting from the year 2015. Additionally, it did settle the adjustment with Hydro One until 2024.</t>
  </si>
  <si>
    <t>Reported Embedded Generation True-Up - 2022</t>
  </si>
  <si>
    <t>This figure represents the correction of a previously posted true-up on GA for embedded generation. In January, February and May 2022, ORPC had differences in embedded generation reported (kWh) to Hydro One compared to actual which resulted in GA adjustments of $(8.44), $154.22 and $46,313.72 respectively for a total of $46,459.50. The original adjustment was incorrectly posted to Account 1588 and this adjustment represents the reversal.</t>
  </si>
  <si>
    <t>Unbilled to actual revenue differences - 2022</t>
  </si>
  <si>
    <t>ORPC noted in July 2023 that one customer account had not been billed for November and December 2022 usage. The non loss-adjusted usage for these months were 1,080,057.76 kWh and 518,047.52 kWh respectively which was not included in its 2022 unbilled revenue calculation for December 31st, 2022. The adjustment was performed in the general ledger in 2023.</t>
  </si>
  <si>
    <t>Posted Global Adjustment on Embedded Generation True-up in 2020</t>
  </si>
  <si>
    <t>Please see the text below. ORPC had originally identified the error in 2021 and posted an estimated adjustment of $797,163 to its Account 1588 in the 2020 general ledger to attempt to correct the error. However, it did not correct its settlements with Hydro One which created this difference in its continuity schedules. This adjustment was originally calculated and made while ORPC was undergoing the OEB audit of Accounts 1588 and 1589 and was posted entirely as RPP GA paid.</t>
  </si>
  <si>
    <t>Hydro One Global Adjustment on Embedded Generation True-up - 2015</t>
  </si>
  <si>
    <t>These adjustments represented the settlement differences in ORPC's filings with Hydro One. As part of its review of Accounts 1588 and 1589, ORPC analyzed the reported embedded generation usage in its settlements with Hydro One. These are relevant as Hydro One would subsequently charge GA on these volumes. ORPC determined that it had mistated the usage of embedded generators in multiple months in each year from 2015 to 2022 and filed post-final adjustments with Hydro One to make the correction. ORPC now reviews the generation reported in the prior month's filing when it's preparing the current settlement.</t>
  </si>
  <si>
    <t>Hydro One Global Adjustment on Embedded Generation True-up - 2016</t>
  </si>
  <si>
    <t>Hydro One Global Adjustment on Embedded Generation True-up - 2017</t>
  </si>
  <si>
    <t>Hydro One Global Adjustment on Embedded Generation True-up - 2018</t>
  </si>
  <si>
    <t>Hydro One Global Adjustment on Embedded Generation True-up - 2019</t>
  </si>
  <si>
    <t>Hydro One Global Adjustment on Embedded Generation True-up - 2020</t>
  </si>
  <si>
    <t>Hydro One Global Adjustment on Embedded Generation True-up - 2021</t>
  </si>
  <si>
    <t>Hydro One Global Adjustment on Embedded Generation True-up - 2022</t>
  </si>
  <si>
    <t>Remaining Unexplained Variance</t>
  </si>
  <si>
    <t>Total RSVA - Power (1588)</t>
  </si>
  <si>
    <t>Total RSVA - Global Adjustment (1589)</t>
  </si>
  <si>
    <t>Cells V19 and J19</t>
  </si>
  <si>
    <t>GA Analysis Workform, Tab Principal Adjustments, (October 9, 2024)</t>
  </si>
  <si>
    <t>Cell V20</t>
  </si>
  <si>
    <t>Cells V24 and J22</t>
  </si>
  <si>
    <t>Cell V22</t>
  </si>
  <si>
    <t>Cell V21</t>
  </si>
  <si>
    <t>Cell J20</t>
  </si>
  <si>
    <t>Cell V23</t>
  </si>
  <si>
    <t>Cell J21</t>
  </si>
  <si>
    <r>
      <t>October 9 2024</t>
    </r>
    <r>
      <rPr>
        <b/>
        <sz val="11"/>
        <color rgb="FFFF0000"/>
        <rFont val="Aptos Narrow"/>
        <family val="2"/>
        <scheme val="minor"/>
      </rPr>
      <t xml:space="preserve"> (modified by OEB Staff December 16, 2024)</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</si>
</sst>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5" x14ac:knownFonts="1">
    <font>
      <sz val="11"/>
      <color theme="1"/>
      <name val="Aptos Narrow"/>
      <family val="2"/>
      <scheme val="minor"/>
    </font>
    <font>
      <sz val="11"/>
      <color theme="1"/>
      <name val="Aptos Narrow"/>
      <family val="2"/>
      <scheme val="minor"/>
    </font>
    <font>
      <sz val="11"/>
      <color rgb="FFFF0000"/>
      <name val="Aptos Narrow"/>
      <family val="2"/>
      <scheme val="minor"/>
    </font>
    <font>
      <b/>
      <sz val="11"/>
      <color theme="1"/>
      <name val="Aptos Narrow"/>
      <family val="2"/>
      <scheme val="minor"/>
    </font>
    <font>
      <b/>
      <sz val="11"/>
      <color rgb="FFFF0000"/>
      <name val="Aptos Narrow"/>
      <family val="2"/>
      <scheme val="minor"/>
    </font>
  </fonts>
  <fills count="3">
    <fill>
      <patternFill patternType="none"/>
    </fill>
    <fill>
      <patternFill patternType="gray125"/>
    </fill>
    <fill>
      <patternFill patternType="solid">
        <fgColor rgb="FF92D050"/>
        <bgColor indexed="64"/>
      </patternFill>
    </fill>
  </fills>
  <borders count="5">
    <border>
      <left/>
      <right/>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right/>
      <top/>
      <bottom style="medium">
        <color indexed="64"/>
      </bottom>
      <diagonal/>
    </border>
  </borders>
  <cellStyleXfs count="2">
    <xf numFmtId="0" fontId="0" fillId="0" borderId="0"/>
    <xf numFmtId="43" fontId="1" fillId="0" borderId="0" applyFont="0" applyFill="0" applyBorder="0" applyAlignment="0" applyProtection="0"/>
  </cellStyleXfs>
  <cellXfs count="47">
    <xf numFmtId="0" fontId="0" fillId="0" borderId="0" xfId="0"/>
    <xf numFmtId="0" fontId="3" fillId="0" borderId="1" xfId="0" applyFont="1" applyBorder="1" applyAlignment="1">
      <alignment horizontal="center" wrapText="1"/>
    </xf>
    <xf numFmtId="0" fontId="3" fillId="2" borderId="1" xfId="0" applyFont="1" applyFill="1" applyBorder="1" applyAlignment="1">
      <alignment horizontal="center" wrapText="1"/>
    </xf>
    <xf numFmtId="0" fontId="3" fillId="0" borderId="0" xfId="0" applyFont="1"/>
    <xf numFmtId="164" fontId="0" fillId="0" borderId="0" xfId="1" applyNumberFormat="1" applyFont="1" applyAlignment="1">
      <alignment vertical="center"/>
    </xf>
    <xf numFmtId="164" fontId="0" fillId="0" borderId="0" xfId="0" applyNumberFormat="1"/>
    <xf numFmtId="0" fontId="0" fillId="0" borderId="0" xfId="0" applyAlignment="1">
      <alignment vertical="center"/>
    </xf>
    <xf numFmtId="164" fontId="0" fillId="0" borderId="0" xfId="1" applyNumberFormat="1" applyFont="1" applyFill="1" applyAlignment="1">
      <alignment vertical="center"/>
    </xf>
    <xf numFmtId="0" fontId="0" fillId="0" borderId="0" xfId="1" applyNumberFormat="1" applyFont="1" applyAlignment="1">
      <alignment horizontal="center" vertical="center"/>
    </xf>
    <xf numFmtId="0" fontId="0" fillId="2" borderId="0" xfId="0" applyFill="1" applyAlignment="1">
      <alignment horizontal="center" vertical="center" wrapText="1"/>
    </xf>
    <xf numFmtId="0" fontId="0" fillId="0" borderId="1" xfId="0" applyBorder="1" applyAlignment="1">
      <alignment vertical="center"/>
    </xf>
    <xf numFmtId="164" fontId="0" fillId="0" borderId="1" xfId="1" applyNumberFormat="1" applyFont="1" applyFill="1" applyBorder="1" applyAlignment="1">
      <alignment vertical="center"/>
    </xf>
    <xf numFmtId="0" fontId="0" fillId="0" borderId="1" xfId="1" applyNumberFormat="1" applyFont="1" applyBorder="1" applyAlignment="1">
      <alignment horizontal="center" vertical="center"/>
    </xf>
    <xf numFmtId="0" fontId="0" fillId="2" borderId="1" xfId="0" applyFill="1" applyBorder="1" applyAlignment="1">
      <alignment horizontal="center" vertical="center" wrapText="1"/>
    </xf>
    <xf numFmtId="164" fontId="0" fillId="0" borderId="0" xfId="0" applyNumberFormat="1" applyAlignment="1">
      <alignment vertical="center"/>
    </xf>
    <xf numFmtId="164" fontId="0" fillId="0" borderId="0" xfId="1" applyNumberFormat="1" applyFont="1" applyFill="1" applyBorder="1" applyAlignment="1">
      <alignment vertical="center"/>
    </xf>
    <xf numFmtId="0" fontId="0" fillId="0" borderId="0" xfId="1" applyNumberFormat="1" applyFont="1" applyBorder="1" applyAlignment="1">
      <alignment horizontal="center" vertical="center"/>
    </xf>
    <xf numFmtId="164" fontId="0" fillId="0" borderId="1" xfId="0" applyNumberFormat="1" applyBorder="1" applyAlignment="1">
      <alignment vertical="center"/>
    </xf>
    <xf numFmtId="0" fontId="0" fillId="0" borderId="2" xfId="0" applyBorder="1" applyAlignment="1">
      <alignment vertical="center"/>
    </xf>
    <xf numFmtId="164" fontId="0" fillId="0" borderId="2" xfId="0" applyNumberFormat="1" applyBorder="1" applyAlignment="1">
      <alignment vertical="center"/>
    </xf>
    <xf numFmtId="164" fontId="0" fillId="0" borderId="2" xfId="1" applyNumberFormat="1" applyFont="1" applyFill="1" applyBorder="1" applyAlignment="1">
      <alignment vertical="center"/>
    </xf>
    <xf numFmtId="0" fontId="0" fillId="0" borderId="2" xfId="1" applyNumberFormat="1" applyFont="1" applyBorder="1" applyAlignment="1">
      <alignment horizontal="center" vertical="center"/>
    </xf>
    <xf numFmtId="0" fontId="0" fillId="2" borderId="1" xfId="0" applyFill="1" applyBorder="1" applyAlignment="1">
      <alignment horizontal="center" wrapText="1"/>
    </xf>
    <xf numFmtId="0" fontId="0" fillId="0" borderId="3" xfId="0" applyBorder="1" applyAlignment="1">
      <alignment vertical="center"/>
    </xf>
    <xf numFmtId="164" fontId="0" fillId="0" borderId="3" xfId="0" applyNumberFormat="1" applyBorder="1" applyAlignment="1">
      <alignment vertical="center"/>
    </xf>
    <xf numFmtId="164" fontId="0" fillId="0" borderId="3" xfId="1" applyNumberFormat="1" applyFont="1" applyBorder="1" applyAlignment="1">
      <alignment vertical="center"/>
    </xf>
    <xf numFmtId="0" fontId="0" fillId="0" borderId="3" xfId="1" applyNumberFormat="1" applyFont="1" applyBorder="1" applyAlignment="1">
      <alignment horizontal="center" vertical="center"/>
    </xf>
    <xf numFmtId="0" fontId="0" fillId="2" borderId="3" xfId="0" applyFill="1" applyBorder="1" applyAlignment="1">
      <alignment horizontal="center" wrapText="1"/>
    </xf>
    <xf numFmtId="0" fontId="0" fillId="2" borderId="3" xfId="0" applyFill="1" applyBorder="1" applyAlignment="1">
      <alignment horizontal="center" vertical="center" wrapText="1"/>
    </xf>
    <xf numFmtId="164" fontId="0" fillId="0" borderId="1" xfId="1" applyNumberFormat="1" applyFont="1" applyBorder="1" applyAlignment="1">
      <alignment vertical="center"/>
    </xf>
    <xf numFmtId="0" fontId="0" fillId="0" borderId="3" xfId="0" applyBorder="1" applyAlignment="1">
      <alignment vertical="center" wrapText="1"/>
    </xf>
    <xf numFmtId="0" fontId="0" fillId="0" borderId="0" xfId="0" applyAlignment="1">
      <alignment vertical="center" wrapText="1"/>
    </xf>
    <xf numFmtId="164" fontId="0" fillId="0" borderId="4" xfId="0" applyNumberFormat="1" applyBorder="1" applyAlignment="1">
      <alignment vertical="center"/>
    </xf>
    <xf numFmtId="0" fontId="4" fillId="0" borderId="1" xfId="0" applyFont="1" applyBorder="1" applyAlignment="1">
      <alignment horizontal="center" wrapText="1"/>
    </xf>
    <xf numFmtId="164" fontId="2" fillId="0" borderId="0" xfId="1" applyNumberFormat="1" applyFont="1" applyBorder="1" applyAlignment="1">
      <alignment horizontal="center" vertical="center"/>
    </xf>
    <xf numFmtId="164" fontId="2" fillId="0" borderId="1" xfId="1" applyNumberFormat="1" applyFont="1" applyBorder="1" applyAlignment="1">
      <alignment horizontal="center" vertical="center"/>
    </xf>
    <xf numFmtId="164" fontId="2" fillId="0" borderId="3" xfId="1" applyNumberFormat="1" applyFont="1" applyBorder="1" applyAlignment="1">
      <alignment horizontal="center" vertical="center"/>
    </xf>
    <xf numFmtId="164" fontId="0" fillId="0" borderId="0" xfId="1" applyNumberFormat="1" applyFont="1" applyBorder="1" applyAlignment="1">
      <alignment vertical="center"/>
    </xf>
    <xf numFmtId="164" fontId="2" fillId="0" borderId="0" xfId="1" applyNumberFormat="1" applyFont="1" applyAlignment="1">
      <alignment horizontal="center" vertical="center"/>
    </xf>
    <xf numFmtId="0" fontId="0" fillId="2" borderId="2" xfId="0" applyFill="1" applyBorder="1" applyAlignment="1">
      <alignment horizontal="center" wrapText="1"/>
    </xf>
    <xf numFmtId="0" fontId="0" fillId="2" borderId="0" xfId="0" applyFill="1" applyAlignment="1">
      <alignment horizontal="center" wrapText="1"/>
    </xf>
    <xf numFmtId="0" fontId="0" fillId="2" borderId="1" xfId="0" applyFill="1" applyBorder="1" applyAlignment="1">
      <alignment horizontal="center" wrapText="1"/>
    </xf>
    <xf numFmtId="0" fontId="0" fillId="2" borderId="0" xfId="0" applyFill="1" applyAlignment="1">
      <alignment horizontal="center" vertical="center" wrapText="1"/>
    </xf>
    <xf numFmtId="0" fontId="3" fillId="0" borderId="0" xfId="0" applyFont="1" applyAlignment="1">
      <alignment horizontal="center"/>
    </xf>
    <xf numFmtId="15" fontId="3" fillId="0" borderId="0" xfId="0" applyNumberFormat="1" applyFont="1" applyAlignment="1">
      <alignment horizontal="center"/>
    </xf>
    <xf numFmtId="0" fontId="0" fillId="2" borderId="1" xfId="0" applyFill="1" applyBorder="1" applyAlignment="1">
      <alignment horizontal="center" vertical="center" wrapText="1"/>
    </xf>
    <xf numFmtId="0" fontId="0" fillId="2" borderId="2" xfId="0" applyFill="1" applyBorder="1" applyAlignment="1">
      <alignment horizontal="center" vertical="center"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51BE10-8FCF-48FE-A600-D5DF55516FE4}">
  <dimension ref="A1:H48"/>
  <sheetViews>
    <sheetView tabSelected="1" zoomScale="85" zoomScaleNormal="85" workbookViewId="0">
      <selection activeCell="A21" sqref="A21"/>
    </sheetView>
  </sheetViews>
  <sheetFormatPr defaultRowHeight="15" x14ac:dyDescent="0.25"/>
  <cols>
    <col min="1" max="1" width="81.7109375" customWidth="1"/>
    <col min="2" max="7" width="15.7109375" customWidth="1"/>
    <col min="8" max="8" width="86.140625" customWidth="1"/>
  </cols>
  <sheetData>
    <row r="1" spans="1:8" x14ac:dyDescent="0.25">
      <c r="A1" s="43" t="s">
        <v>0</v>
      </c>
      <c r="B1" s="43"/>
      <c r="C1" s="43"/>
      <c r="D1" s="43"/>
      <c r="E1" s="43"/>
      <c r="F1" s="43"/>
      <c r="G1" s="43"/>
      <c r="H1" s="43"/>
    </row>
    <row r="2" spans="1:8" x14ac:dyDescent="0.25">
      <c r="A2" s="43" t="s">
        <v>1</v>
      </c>
      <c r="B2" s="43"/>
      <c r="C2" s="43"/>
      <c r="D2" s="43"/>
      <c r="E2" s="43"/>
      <c r="F2" s="43"/>
      <c r="G2" s="43"/>
      <c r="H2" s="43"/>
    </row>
    <row r="3" spans="1:8" x14ac:dyDescent="0.25">
      <c r="A3" s="44" t="s">
        <v>58</v>
      </c>
      <c r="B3" s="44"/>
      <c r="C3" s="44"/>
      <c r="D3" s="44"/>
      <c r="E3" s="44"/>
      <c r="F3" s="44"/>
      <c r="G3" s="44"/>
      <c r="H3" s="44"/>
    </row>
    <row r="5" spans="1:8" ht="90" x14ac:dyDescent="0.25">
      <c r="B5" s="1" t="s">
        <v>2</v>
      </c>
      <c r="C5" s="1" t="s">
        <v>3</v>
      </c>
      <c r="D5" s="1" t="s">
        <v>4</v>
      </c>
      <c r="E5" s="33" t="s">
        <v>47</v>
      </c>
      <c r="F5" s="33" t="s">
        <v>48</v>
      </c>
      <c r="G5" s="33" t="s">
        <v>50</v>
      </c>
      <c r="H5" s="2" t="s">
        <v>5</v>
      </c>
    </row>
    <row r="7" spans="1:8" x14ac:dyDescent="0.25">
      <c r="A7" s="3" t="s">
        <v>6</v>
      </c>
      <c r="B7" s="4">
        <v>1581146</v>
      </c>
      <c r="C7" s="4">
        <v>-522511</v>
      </c>
      <c r="D7" s="4"/>
      <c r="E7" s="4"/>
      <c r="F7" s="4"/>
      <c r="G7" s="4"/>
      <c r="H7" s="5"/>
    </row>
    <row r="8" spans="1:8" x14ac:dyDescent="0.25">
      <c r="B8" s="6"/>
      <c r="C8" s="6"/>
      <c r="D8" s="6"/>
      <c r="E8" s="6"/>
      <c r="F8" s="6"/>
      <c r="G8" s="6"/>
    </row>
    <row r="9" spans="1:8" x14ac:dyDescent="0.25">
      <c r="A9" s="3" t="s">
        <v>7</v>
      </c>
      <c r="B9" s="6"/>
      <c r="C9" s="6"/>
      <c r="D9" s="6"/>
      <c r="E9" s="6"/>
      <c r="F9" s="6"/>
      <c r="G9" s="6"/>
    </row>
    <row r="10" spans="1:8" x14ac:dyDescent="0.25">
      <c r="A10" s="6" t="s">
        <v>8</v>
      </c>
      <c r="B10" s="7">
        <v>213663</v>
      </c>
      <c r="C10" s="7">
        <v>-213663</v>
      </c>
      <c r="D10" s="8">
        <v>2023</v>
      </c>
      <c r="E10" s="8"/>
      <c r="F10" s="8"/>
      <c r="G10" s="8"/>
      <c r="H10" s="42" t="s">
        <v>9</v>
      </c>
    </row>
    <row r="11" spans="1:8" x14ac:dyDescent="0.25">
      <c r="A11" s="6" t="s">
        <v>10</v>
      </c>
      <c r="B11" s="7">
        <v>247512</v>
      </c>
      <c r="C11" s="7">
        <v>-247512</v>
      </c>
      <c r="D11" s="8">
        <v>2023</v>
      </c>
      <c r="E11" s="8"/>
      <c r="F11" s="8"/>
      <c r="G11" s="8"/>
      <c r="H11" s="42"/>
    </row>
    <row r="12" spans="1:8" x14ac:dyDescent="0.25">
      <c r="A12" s="10" t="s">
        <v>11</v>
      </c>
      <c r="B12" s="11">
        <v>-24931</v>
      </c>
      <c r="C12" s="11">
        <v>24931</v>
      </c>
      <c r="D12" s="12">
        <v>2023</v>
      </c>
      <c r="E12" s="12"/>
      <c r="F12" s="12"/>
      <c r="G12" s="12"/>
      <c r="H12" s="45"/>
    </row>
    <row r="13" spans="1:8" x14ac:dyDescent="0.25">
      <c r="A13" s="6" t="s">
        <v>12</v>
      </c>
      <c r="B13" s="7">
        <v>-651394</v>
      </c>
      <c r="C13" s="7">
        <v>651394</v>
      </c>
      <c r="D13" s="8">
        <v>2023</v>
      </c>
      <c r="E13" s="8"/>
      <c r="F13" s="8"/>
      <c r="G13" s="8"/>
      <c r="H13" s="46" t="s">
        <v>13</v>
      </c>
    </row>
    <row r="14" spans="1:8" x14ac:dyDescent="0.25">
      <c r="A14" s="6" t="s">
        <v>14</v>
      </c>
      <c r="B14" s="7">
        <v>707553</v>
      </c>
      <c r="C14" s="7">
        <v>-707553</v>
      </c>
      <c r="D14" s="8">
        <v>2023</v>
      </c>
      <c r="E14" s="8"/>
      <c r="F14" s="8"/>
      <c r="G14" s="8"/>
      <c r="H14" s="42"/>
    </row>
    <row r="15" spans="1:8" x14ac:dyDescent="0.25">
      <c r="A15" s="6" t="s">
        <v>15</v>
      </c>
      <c r="B15" s="7">
        <v>-147421</v>
      </c>
      <c r="C15" s="7">
        <v>147421</v>
      </c>
      <c r="D15" s="8">
        <v>2023</v>
      </c>
      <c r="E15" s="8"/>
      <c r="F15" s="8"/>
      <c r="G15" s="8"/>
      <c r="H15" s="42"/>
    </row>
    <row r="16" spans="1:8" x14ac:dyDescent="0.25">
      <c r="A16" s="6" t="s">
        <v>16</v>
      </c>
      <c r="B16" s="7">
        <v>-1836134</v>
      </c>
      <c r="C16" s="7">
        <v>1836134</v>
      </c>
      <c r="D16" s="8">
        <v>2023</v>
      </c>
      <c r="E16" s="8"/>
      <c r="F16" s="8"/>
      <c r="G16" s="8"/>
      <c r="H16" s="42"/>
    </row>
    <row r="17" spans="1:8" x14ac:dyDescent="0.25">
      <c r="A17" s="10" t="s">
        <v>17</v>
      </c>
      <c r="B17" s="11">
        <v>-1167867</v>
      </c>
      <c r="C17" s="11">
        <v>1167867</v>
      </c>
      <c r="D17" s="12">
        <v>2023</v>
      </c>
      <c r="E17" s="12"/>
      <c r="F17" s="12"/>
      <c r="G17" s="12"/>
      <c r="H17" s="45"/>
    </row>
    <row r="18" spans="1:8" x14ac:dyDescent="0.25">
      <c r="A18" s="6"/>
      <c r="B18" s="15"/>
      <c r="C18" s="15"/>
      <c r="D18" s="16"/>
      <c r="E18" s="34">
        <f>SUM(B10:B17)</f>
        <v>-2659019</v>
      </c>
      <c r="F18" s="34">
        <f>SUM(C10:C17)</f>
        <v>2659019</v>
      </c>
      <c r="G18" s="34" t="s">
        <v>49</v>
      </c>
      <c r="H18" s="9"/>
    </row>
    <row r="19" spans="1:8" x14ac:dyDescent="0.25">
      <c r="A19" s="6"/>
      <c r="B19" s="15"/>
      <c r="C19" s="15"/>
      <c r="D19" s="16"/>
      <c r="E19" s="16"/>
      <c r="F19" s="16"/>
      <c r="G19" s="16"/>
      <c r="H19" s="9"/>
    </row>
    <row r="20" spans="1:8" x14ac:dyDescent="0.25">
      <c r="A20" s="6" t="s">
        <v>18</v>
      </c>
      <c r="B20" s="14">
        <v>478300</v>
      </c>
      <c r="C20" s="15">
        <v>0</v>
      </c>
      <c r="D20" s="16">
        <v>2023</v>
      </c>
      <c r="E20" s="16"/>
      <c r="F20" s="16"/>
      <c r="G20" s="16"/>
      <c r="H20" s="42" t="s">
        <v>19</v>
      </c>
    </row>
    <row r="21" spans="1:8" x14ac:dyDescent="0.25">
      <c r="A21" s="6" t="s">
        <v>20</v>
      </c>
      <c r="B21" s="14">
        <v>1258177</v>
      </c>
      <c r="C21" s="15">
        <v>0</v>
      </c>
      <c r="D21" s="16">
        <v>2023</v>
      </c>
      <c r="E21" s="16"/>
      <c r="F21" s="16"/>
      <c r="G21" s="16"/>
      <c r="H21" s="42"/>
    </row>
    <row r="22" spans="1:8" x14ac:dyDescent="0.25">
      <c r="A22" s="6" t="s">
        <v>21</v>
      </c>
      <c r="B22" s="14">
        <v>1218990</v>
      </c>
      <c r="C22" s="15">
        <v>0</v>
      </c>
      <c r="D22" s="16">
        <v>2023</v>
      </c>
      <c r="E22" s="16"/>
      <c r="F22" s="16"/>
      <c r="G22" s="16"/>
      <c r="H22" s="42"/>
    </row>
    <row r="23" spans="1:8" x14ac:dyDescent="0.25">
      <c r="A23" s="6" t="s">
        <v>22</v>
      </c>
      <c r="B23" s="14">
        <v>1029973</v>
      </c>
      <c r="C23" s="15">
        <v>0</v>
      </c>
      <c r="D23" s="16">
        <v>2023</v>
      </c>
      <c r="E23" s="16"/>
      <c r="F23" s="16"/>
      <c r="G23" s="16"/>
      <c r="H23" s="42"/>
    </row>
    <row r="24" spans="1:8" x14ac:dyDescent="0.25">
      <c r="A24" s="10" t="s">
        <v>23</v>
      </c>
      <c r="B24" s="17">
        <v>755609</v>
      </c>
      <c r="C24" s="11">
        <v>0</v>
      </c>
      <c r="D24" s="12">
        <v>2023</v>
      </c>
      <c r="E24" s="12"/>
      <c r="F24" s="12"/>
      <c r="G24" s="12"/>
      <c r="H24" s="45"/>
    </row>
    <row r="25" spans="1:8" x14ac:dyDescent="0.25">
      <c r="A25" s="6"/>
      <c r="B25" s="14"/>
      <c r="C25" s="15"/>
      <c r="D25" s="16"/>
      <c r="E25" s="34">
        <f>SUM(B20:B24)</f>
        <v>4741049</v>
      </c>
      <c r="F25" s="34">
        <f>SUM(C20:C24)</f>
        <v>0</v>
      </c>
      <c r="G25" s="34" t="s">
        <v>51</v>
      </c>
      <c r="H25" s="9"/>
    </row>
    <row r="26" spans="1:8" x14ac:dyDescent="0.25">
      <c r="A26" s="6"/>
      <c r="B26" s="14"/>
      <c r="C26" s="15"/>
      <c r="D26" s="16"/>
      <c r="E26" s="16"/>
      <c r="F26" s="16"/>
      <c r="G26" s="16"/>
      <c r="H26" s="9"/>
    </row>
    <row r="27" spans="1:8" x14ac:dyDescent="0.25">
      <c r="A27" s="18" t="s">
        <v>24</v>
      </c>
      <c r="B27" s="19">
        <v>-341763</v>
      </c>
      <c r="C27" s="20">
        <v>-136537</v>
      </c>
      <c r="D27" s="21">
        <v>2023</v>
      </c>
      <c r="E27" s="21"/>
      <c r="F27" s="21"/>
      <c r="G27" s="21"/>
      <c r="H27" s="39" t="s">
        <v>25</v>
      </c>
    </row>
    <row r="28" spans="1:8" x14ac:dyDescent="0.25">
      <c r="A28" s="6" t="s">
        <v>26</v>
      </c>
      <c r="B28" s="14">
        <v>-884526</v>
      </c>
      <c r="C28" s="15">
        <v>-373651</v>
      </c>
      <c r="D28" s="16">
        <v>2023</v>
      </c>
      <c r="E28" s="16"/>
      <c r="F28" s="16"/>
      <c r="G28" s="16"/>
      <c r="H28" s="40"/>
    </row>
    <row r="29" spans="1:8" x14ac:dyDescent="0.25">
      <c r="A29" s="6" t="s">
        <v>27</v>
      </c>
      <c r="B29" s="14">
        <v>-865051</v>
      </c>
      <c r="C29" s="15">
        <v>-353939</v>
      </c>
      <c r="D29" s="16">
        <v>2023</v>
      </c>
      <c r="E29" s="16"/>
      <c r="F29" s="16"/>
      <c r="G29" s="16"/>
      <c r="H29" s="40"/>
    </row>
    <row r="30" spans="1:8" x14ac:dyDescent="0.25">
      <c r="A30" s="10" t="s">
        <v>28</v>
      </c>
      <c r="B30" s="17">
        <v>-447931</v>
      </c>
      <c r="C30" s="11">
        <v>-164157</v>
      </c>
      <c r="D30" s="12">
        <v>2023</v>
      </c>
      <c r="E30" s="12"/>
      <c r="F30" s="12"/>
      <c r="G30" s="12"/>
      <c r="H30" s="41"/>
    </row>
    <row r="31" spans="1:8" x14ac:dyDescent="0.25">
      <c r="A31" s="10"/>
      <c r="B31" s="17"/>
      <c r="C31" s="11"/>
      <c r="D31" s="12"/>
      <c r="E31" s="35">
        <f>SUM(B27:B30)</f>
        <v>-2539271</v>
      </c>
      <c r="F31" s="35">
        <f>SUM(C27:C30)</f>
        <v>-1028284</v>
      </c>
      <c r="G31" s="34" t="s">
        <v>52</v>
      </c>
      <c r="H31" s="22"/>
    </row>
    <row r="32" spans="1:8" x14ac:dyDescent="0.25">
      <c r="A32" s="10"/>
      <c r="B32" s="17"/>
      <c r="C32" s="11"/>
      <c r="D32" s="12"/>
      <c r="E32" s="12"/>
      <c r="F32" s="12"/>
      <c r="G32" s="12"/>
      <c r="H32" s="22"/>
    </row>
    <row r="33" spans="1:8" ht="90" x14ac:dyDescent="0.25">
      <c r="A33" s="23" t="s">
        <v>29</v>
      </c>
      <c r="B33" s="24">
        <v>-373202</v>
      </c>
      <c r="C33" s="25">
        <v>0</v>
      </c>
      <c r="D33" s="26">
        <v>2024</v>
      </c>
      <c r="E33" s="36">
        <f t="shared" ref="E33:F36" si="0">+B33</f>
        <v>-373202</v>
      </c>
      <c r="F33" s="36">
        <f t="shared" si="0"/>
        <v>0</v>
      </c>
      <c r="G33" s="34" t="s">
        <v>53</v>
      </c>
      <c r="H33" s="27" t="s">
        <v>30</v>
      </c>
    </row>
    <row r="34" spans="1:8" ht="75" x14ac:dyDescent="0.25">
      <c r="A34" s="23" t="s">
        <v>31</v>
      </c>
      <c r="B34" s="24">
        <v>46460</v>
      </c>
      <c r="C34" s="25">
        <v>0</v>
      </c>
      <c r="D34" s="26">
        <v>2023</v>
      </c>
      <c r="E34" s="36">
        <f t="shared" si="0"/>
        <v>46460</v>
      </c>
      <c r="F34" s="36">
        <f t="shared" si="0"/>
        <v>0</v>
      </c>
      <c r="G34" s="34" t="s">
        <v>54</v>
      </c>
      <c r="H34" s="28" t="s">
        <v>32</v>
      </c>
    </row>
    <row r="35" spans="1:8" ht="75" x14ac:dyDescent="0.25">
      <c r="A35" s="10" t="s">
        <v>33</v>
      </c>
      <c r="B35" s="17">
        <v>0</v>
      </c>
      <c r="C35" s="29">
        <v>-86165</v>
      </c>
      <c r="D35" s="12">
        <v>2023</v>
      </c>
      <c r="E35" s="36">
        <f t="shared" si="0"/>
        <v>0</v>
      </c>
      <c r="F35" s="36">
        <f t="shared" si="0"/>
        <v>-86165</v>
      </c>
      <c r="G35" s="34" t="s">
        <v>55</v>
      </c>
      <c r="H35" s="13" t="s">
        <v>34</v>
      </c>
    </row>
    <row r="36" spans="1:8" ht="90" x14ac:dyDescent="0.25">
      <c r="A36" s="30" t="s">
        <v>35</v>
      </c>
      <c r="B36" s="24">
        <v>-797163</v>
      </c>
      <c r="C36" s="25">
        <v>0</v>
      </c>
      <c r="D36" s="26">
        <v>2024</v>
      </c>
      <c r="E36" s="36">
        <f t="shared" si="0"/>
        <v>-797163</v>
      </c>
      <c r="F36" s="36">
        <f t="shared" si="0"/>
        <v>0</v>
      </c>
      <c r="G36" s="34" t="s">
        <v>56</v>
      </c>
      <c r="H36" s="28" t="s">
        <v>36</v>
      </c>
    </row>
    <row r="37" spans="1:8" x14ac:dyDescent="0.25">
      <c r="A37" s="31" t="s">
        <v>37</v>
      </c>
      <c r="B37" s="14">
        <v>0</v>
      </c>
      <c r="C37" s="4">
        <v>-14167</v>
      </c>
      <c r="D37" s="8">
        <v>2024</v>
      </c>
      <c r="E37" s="8"/>
      <c r="F37" s="8"/>
      <c r="G37" s="8"/>
      <c r="H37" s="42" t="s">
        <v>38</v>
      </c>
    </row>
    <row r="38" spans="1:8" x14ac:dyDescent="0.25">
      <c r="A38" s="31" t="s">
        <v>39</v>
      </c>
      <c r="B38" s="14">
        <v>0</v>
      </c>
      <c r="C38" s="4">
        <v>-166644</v>
      </c>
      <c r="D38" s="8">
        <v>2024</v>
      </c>
      <c r="E38" s="8"/>
      <c r="F38" s="8"/>
      <c r="G38" s="8"/>
      <c r="H38" s="42"/>
    </row>
    <row r="39" spans="1:8" x14ac:dyDescent="0.25">
      <c r="A39" s="31" t="s">
        <v>40</v>
      </c>
      <c r="B39" s="14">
        <v>0</v>
      </c>
      <c r="C39" s="4">
        <v>-199203</v>
      </c>
      <c r="D39" s="8">
        <v>2024</v>
      </c>
      <c r="E39" s="8"/>
      <c r="F39" s="8"/>
      <c r="G39" s="8"/>
      <c r="H39" s="42"/>
    </row>
    <row r="40" spans="1:8" x14ac:dyDescent="0.25">
      <c r="A40" s="31" t="s">
        <v>41</v>
      </c>
      <c r="B40" s="14">
        <v>0</v>
      </c>
      <c r="C40" s="4">
        <v>16255</v>
      </c>
      <c r="D40" s="8">
        <v>2024</v>
      </c>
      <c r="E40" s="8"/>
      <c r="F40" s="8"/>
      <c r="G40" s="8"/>
      <c r="H40" s="42"/>
    </row>
    <row r="41" spans="1:8" x14ac:dyDescent="0.25">
      <c r="A41" s="31" t="s">
        <v>42</v>
      </c>
      <c r="B41" s="14">
        <v>0</v>
      </c>
      <c r="C41" s="4">
        <v>-95765</v>
      </c>
      <c r="D41" s="8">
        <v>2024</v>
      </c>
      <c r="E41" s="8"/>
      <c r="F41" s="8"/>
      <c r="G41" s="8"/>
      <c r="H41" s="42"/>
    </row>
    <row r="42" spans="1:8" x14ac:dyDescent="0.25">
      <c r="A42" s="31" t="s">
        <v>43</v>
      </c>
      <c r="B42" s="14">
        <v>0</v>
      </c>
      <c r="C42" s="4">
        <v>-253574</v>
      </c>
      <c r="D42" s="8">
        <v>2024</v>
      </c>
      <c r="E42" s="8"/>
      <c r="F42" s="8"/>
      <c r="G42" s="8"/>
      <c r="H42" s="42"/>
    </row>
    <row r="43" spans="1:8" x14ac:dyDescent="0.25">
      <c r="A43" s="31" t="s">
        <v>44</v>
      </c>
      <c r="B43" s="14">
        <v>0</v>
      </c>
      <c r="C43" s="4">
        <v>-286085</v>
      </c>
      <c r="D43" s="8">
        <v>2024</v>
      </c>
      <c r="E43" s="8"/>
      <c r="F43" s="8"/>
      <c r="G43" s="8"/>
      <c r="H43" s="42"/>
    </row>
    <row r="44" spans="1:8" x14ac:dyDescent="0.25">
      <c r="A44" s="31" t="s">
        <v>45</v>
      </c>
      <c r="B44" s="17">
        <v>0</v>
      </c>
      <c r="C44" s="29">
        <v>-22876</v>
      </c>
      <c r="D44" s="8">
        <v>2024</v>
      </c>
      <c r="E44" s="8"/>
      <c r="F44" s="8"/>
      <c r="G44" s="8"/>
      <c r="H44" s="42"/>
    </row>
    <row r="45" spans="1:8" x14ac:dyDescent="0.25">
      <c r="A45" s="31"/>
      <c r="B45" s="14"/>
      <c r="C45" s="37"/>
      <c r="D45" s="8"/>
      <c r="E45" s="38">
        <f>SUM(B37:B44)</f>
        <v>0</v>
      </c>
      <c r="F45" s="38">
        <f>SUM(C37:C44)</f>
        <v>-1022059</v>
      </c>
      <c r="G45" s="34" t="s">
        <v>57</v>
      </c>
      <c r="H45" s="9"/>
    </row>
    <row r="46" spans="1:8" x14ac:dyDescent="0.25">
      <c r="A46" s="31"/>
      <c r="B46" s="14"/>
      <c r="C46" s="37"/>
      <c r="D46" s="8"/>
      <c r="E46" s="8"/>
      <c r="F46" s="8"/>
      <c r="G46" s="8"/>
      <c r="H46" s="9"/>
    </row>
    <row r="47" spans="1:8" x14ac:dyDescent="0.25">
      <c r="B47" s="6"/>
      <c r="C47" s="6"/>
      <c r="D47" s="6"/>
      <c r="E47" s="6"/>
      <c r="F47" s="6"/>
      <c r="G47" s="6"/>
    </row>
    <row r="48" spans="1:8" ht="15.75" thickBot="1" x14ac:dyDescent="0.3">
      <c r="A48" s="3" t="s">
        <v>46</v>
      </c>
      <c r="B48" s="32">
        <f>SUM(B7:B44)</f>
        <v>0</v>
      </c>
      <c r="C48" s="32">
        <f>SUM(C7:C44)</f>
        <v>0</v>
      </c>
      <c r="D48" s="14"/>
      <c r="E48" s="14"/>
      <c r="F48" s="14"/>
      <c r="G48" s="14"/>
    </row>
  </sheetData>
  <mergeCells count="8">
    <mergeCell ref="H27:H30"/>
    <mergeCell ref="H37:H44"/>
    <mergeCell ref="A1:H1"/>
    <mergeCell ref="A2:H2"/>
    <mergeCell ref="A3:H3"/>
    <mergeCell ref="H10:H12"/>
    <mergeCell ref="H13:H17"/>
    <mergeCell ref="H20:H24"/>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Fiona O'Connell</dc:creator>
  <cp:lastModifiedBy>Urooj Iqbal</cp:lastModifiedBy>
  <dcterms:created xsi:type="dcterms:W3CDTF">2024-12-13T18:20:32Z</dcterms:created>
  <dcterms:modified xsi:type="dcterms:W3CDTF">2024-12-13T18:59:12Z</dcterms:modified>
</cp:coreProperties>
</file>