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Finance\Regulatory\Filings\OEB\IRM\2025 IRM\01 Filing\02 IRs\Final IR Submissions\"/>
    </mc:Choice>
  </mc:AlternateContent>
  <xr:revisionPtr revIDLastSave="0" documentId="8_{23708F7D-DBBF-4E63-9761-AF658C2845A2}" xr6:coauthVersionLast="47" xr6:coauthVersionMax="47" xr10:uidLastSave="{00000000-0000-0000-0000-000000000000}"/>
  <bookViews>
    <workbookView xWindow="-25230" yWindow="2355" windowWidth="21600" windowHeight="12645" xr2:uid="{004BCA96-F812-4F2B-8F71-9859AD5AA6DD}"/>
  </bookViews>
  <sheets>
    <sheet name="CCA Sup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F7" i="1"/>
  <c r="G7" i="1"/>
  <c r="G8" i="1" s="1"/>
  <c r="H7" i="1"/>
  <c r="H8" i="1" s="1"/>
  <c r="I7" i="1"/>
  <c r="I8" i="1" s="1"/>
  <c r="J7" i="1"/>
  <c r="J8" i="1" s="1"/>
  <c r="K7" i="1"/>
  <c r="K9" i="1" s="1"/>
  <c r="E8" i="1"/>
  <c r="F8" i="1"/>
  <c r="E9" i="1"/>
  <c r="D9" i="1" s="1"/>
  <c r="F9" i="1"/>
  <c r="G9" i="1"/>
  <c r="H9" i="1"/>
  <c r="I9" i="1"/>
  <c r="J9" i="1"/>
  <c r="E10" i="1"/>
  <c r="D10" i="1" s="1"/>
  <c r="F10" i="1"/>
  <c r="G10" i="1"/>
  <c r="G11" i="1" s="1"/>
  <c r="H10" i="1"/>
  <c r="H11" i="1" s="1"/>
  <c r="I10" i="1"/>
  <c r="I11" i="1" s="1"/>
  <c r="J10" i="1"/>
  <c r="J11" i="1" s="1"/>
  <c r="K10" i="1"/>
  <c r="K11" i="1" s="1"/>
  <c r="E11" i="1"/>
  <c r="D11" i="1" s="1"/>
  <c r="F11" i="1"/>
  <c r="K8" i="1" l="1"/>
  <c r="D8" i="1" s="1"/>
</calcChain>
</file>

<file path=xl/sharedStrings.xml><?xml version="1.0" encoding="utf-8"?>
<sst xmlns="http://schemas.openxmlformats.org/spreadsheetml/2006/main" count="25" uniqueCount="24">
  <si>
    <t>CCA 2024 2nd year and thereafter 8%</t>
  </si>
  <si>
    <t>CCA 2023 1st year 4%</t>
  </si>
  <si>
    <t>2nd year depreciation-2024</t>
  </si>
  <si>
    <t>1st year depreciation-2023</t>
  </si>
  <si>
    <t>Depreciation rates</t>
  </si>
  <si>
    <t>New 28kV Station-Victoria Stn 2</t>
  </si>
  <si>
    <t>EC2023-001</t>
  </si>
  <si>
    <t>SERVICES</t>
  </si>
  <si>
    <t>TRANSFORMERS</t>
  </si>
  <si>
    <t>AND DEVICES</t>
  </si>
  <si>
    <t>CONDUIT</t>
  </si>
  <si>
    <t>FIXTURES</t>
  </si>
  <si>
    <t>STATION</t>
  </si>
  <si>
    <t>TOTAL</t>
  </si>
  <si>
    <t>Year</t>
  </si>
  <si>
    <t>JOB NAME</t>
  </si>
  <si>
    <t>JOB NUMBER</t>
  </si>
  <si>
    <t>OVERHEAD</t>
  </si>
  <si>
    <t>LINE</t>
  </si>
  <si>
    <t>UG CONDUCTORS</t>
  </si>
  <si>
    <t>UNDERGROUND</t>
  </si>
  <si>
    <t>OH CONDUCTORS</t>
  </si>
  <si>
    <t>POLES AND</t>
  </si>
  <si>
    <t>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</si>
</sst>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_);\(#,##0.0000\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3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/>
    <xf numFmtId="164" fontId="0" fillId="0" borderId="0" xfId="1" applyFont="1" applyAlignment="1">
      <alignment horizontal="center"/>
    </xf>
    <xf numFmtId="164" fontId="0" fillId="0" borderId="0" xfId="1" applyFont="1" applyFill="1" applyAlignment="1">
      <alignment horizontal="center"/>
    </xf>
    <xf numFmtId="165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3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2">
    <cellStyle name="Comma 2" xfId="1" xr:uid="{173F53B9-A38E-4271-BD9A-2BEF64AB350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C93CD-D8C7-4629-AD0A-EE5DB534201E}">
  <sheetPr>
    <pageSetUpPr fitToPage="1"/>
  </sheetPr>
  <dimension ref="A2:K13"/>
  <sheetViews>
    <sheetView tabSelected="1" workbookViewId="0">
      <pane xSplit="4" ySplit="4" topLeftCell="E5" activePane="bottomRight" state="frozen"/>
      <selection pane="topRight" activeCell="D1" sqref="D1"/>
      <selection pane="bottomLeft" activeCell="A5" sqref="A5"/>
      <selection pane="bottomRight" activeCell="F11" sqref="F11"/>
    </sheetView>
  </sheetViews>
  <sheetFormatPr defaultRowHeight="15" x14ac:dyDescent="0.25"/>
  <cols>
    <col min="1" max="1" width="12.28515625" style="2" bestFit="1" customWidth="1"/>
    <col min="2" max="2" width="41.5703125" bestFit="1" customWidth="1"/>
    <col min="3" max="3" width="5" bestFit="1" customWidth="1"/>
    <col min="4" max="4" width="12.85546875" style="1" bestFit="1" customWidth="1"/>
    <col min="5" max="5" width="13.28515625" bestFit="1" customWidth="1"/>
    <col min="6" max="6" width="19.42578125" customWidth="1"/>
    <col min="7" max="7" width="17.85546875" bestFit="1" customWidth="1"/>
    <col min="8" max="8" width="16" bestFit="1" customWidth="1"/>
    <col min="9" max="9" width="17.7109375" bestFit="1" customWidth="1"/>
    <col min="10" max="10" width="16" bestFit="1" customWidth="1"/>
    <col min="11" max="13" width="11.140625" bestFit="1" customWidth="1"/>
    <col min="14" max="18" width="12.7109375" bestFit="1" customWidth="1"/>
  </cols>
  <sheetData>
    <row r="2" spans="1:11" x14ac:dyDescent="0.25">
      <c r="A2" s="12"/>
      <c r="B2" s="8"/>
      <c r="C2" s="8"/>
      <c r="D2" s="9"/>
      <c r="E2" s="8">
        <v>1820</v>
      </c>
      <c r="F2" s="8">
        <v>1830</v>
      </c>
      <c r="G2" s="8">
        <v>1835</v>
      </c>
      <c r="H2" s="8">
        <v>1840</v>
      </c>
      <c r="I2" s="8">
        <v>1845</v>
      </c>
      <c r="J2" s="8">
        <v>1850</v>
      </c>
      <c r="K2" s="8">
        <v>1855</v>
      </c>
    </row>
    <row r="3" spans="1:11" x14ac:dyDescent="0.25">
      <c r="A3" s="12"/>
      <c r="B3" s="8"/>
      <c r="C3" s="8"/>
      <c r="D3" s="9"/>
      <c r="E3" s="8" t="s">
        <v>23</v>
      </c>
      <c r="F3" s="8" t="s">
        <v>22</v>
      </c>
      <c r="G3" s="8" t="s">
        <v>21</v>
      </c>
      <c r="H3" s="8" t="s">
        <v>20</v>
      </c>
      <c r="I3" s="8" t="s">
        <v>19</v>
      </c>
      <c r="J3" s="8" t="s">
        <v>18</v>
      </c>
      <c r="K3" s="8" t="s">
        <v>17</v>
      </c>
    </row>
    <row r="4" spans="1:11" x14ac:dyDescent="0.25">
      <c r="A4" s="11" t="s">
        <v>16</v>
      </c>
      <c r="B4" s="10" t="s">
        <v>15</v>
      </c>
      <c r="C4" s="8" t="s">
        <v>14</v>
      </c>
      <c r="D4" s="9" t="s">
        <v>13</v>
      </c>
      <c r="E4" s="8" t="s">
        <v>12</v>
      </c>
      <c r="F4" s="8" t="s">
        <v>11</v>
      </c>
      <c r="G4" s="8" t="s">
        <v>9</v>
      </c>
      <c r="H4" s="8" t="s">
        <v>10</v>
      </c>
      <c r="I4" s="8" t="s">
        <v>9</v>
      </c>
      <c r="J4" s="8" t="s">
        <v>8</v>
      </c>
      <c r="K4" s="8" t="s">
        <v>7</v>
      </c>
    </row>
    <row r="5" spans="1:11" x14ac:dyDescent="0.25">
      <c r="A5" s="2" t="s">
        <v>6</v>
      </c>
      <c r="B5" s="2" t="s">
        <v>5</v>
      </c>
      <c r="C5" s="7">
        <v>2023</v>
      </c>
      <c r="D5" s="5">
        <v>2535310.8499999996</v>
      </c>
      <c r="E5" s="5">
        <v>2239342.25</v>
      </c>
      <c r="F5" s="5">
        <v>17860.419999999998</v>
      </c>
      <c r="G5" s="5">
        <v>59905.08</v>
      </c>
      <c r="H5" s="5">
        <v>169452.27</v>
      </c>
      <c r="I5" s="5">
        <v>41022.269999999997</v>
      </c>
      <c r="J5" s="5">
        <v>7229.51</v>
      </c>
      <c r="K5" s="5">
        <v>499.05</v>
      </c>
    </row>
    <row r="6" spans="1:11" x14ac:dyDescent="0.25">
      <c r="D6" s="4"/>
      <c r="E6" s="3"/>
      <c r="F6" s="3"/>
      <c r="G6" s="3"/>
      <c r="H6" s="3"/>
      <c r="I6" s="3"/>
      <c r="J6" s="3"/>
      <c r="K6" s="3"/>
    </row>
    <row r="7" spans="1:11" x14ac:dyDescent="0.25">
      <c r="B7" t="s">
        <v>4</v>
      </c>
      <c r="D7" s="4"/>
      <c r="E7" s="6">
        <f>1/45</f>
        <v>2.2222222222222223E-2</v>
      </c>
      <c r="F7" s="6">
        <f>1/45</f>
        <v>2.2222222222222223E-2</v>
      </c>
      <c r="G7" s="6">
        <f>1/55</f>
        <v>1.8181818181818181E-2</v>
      </c>
      <c r="H7" s="6">
        <f>1/50</f>
        <v>0.02</v>
      </c>
      <c r="I7" s="6">
        <f>1/35</f>
        <v>2.8571428571428571E-2</v>
      </c>
      <c r="J7" s="6">
        <f>1/35</f>
        <v>2.8571428571428571E-2</v>
      </c>
      <c r="K7" s="6">
        <f>1/55</f>
        <v>1.8181818181818181E-2</v>
      </c>
    </row>
    <row r="8" spans="1:11" x14ac:dyDescent="0.25">
      <c r="B8" t="s">
        <v>3</v>
      </c>
      <c r="D8" s="5">
        <f>SUM(E8:K8)</f>
        <v>28012.991964069268</v>
      </c>
      <c r="E8" s="3">
        <f>E$5*E$7*0.5</f>
        <v>24881.580555555556</v>
      </c>
      <c r="F8" s="3">
        <f>F$5*F$7*0.5</f>
        <v>198.44911111111111</v>
      </c>
      <c r="G8" s="3">
        <f>G$5*G$7*0.5</f>
        <v>544.59163636363633</v>
      </c>
      <c r="H8" s="3">
        <f>H$5*H$7*0.5</f>
        <v>1694.5227</v>
      </c>
      <c r="I8" s="3">
        <f>I$5*I$7*0.5</f>
        <v>586.03242857142845</v>
      </c>
      <c r="J8" s="3">
        <f>J$5*J$7*0.5</f>
        <v>103.27871428571429</v>
      </c>
      <c r="K8" s="3">
        <f>K$5*K$7*0.5</f>
        <v>4.5368181818181821</v>
      </c>
    </row>
    <row r="9" spans="1:11" x14ac:dyDescent="0.25">
      <c r="B9" t="s">
        <v>2</v>
      </c>
      <c r="D9" s="5">
        <f>SUM(E9:K9)</f>
        <v>56025.983928138536</v>
      </c>
      <c r="E9" s="3">
        <f>E$5*E$7</f>
        <v>49763.161111111112</v>
      </c>
      <c r="F9" s="3">
        <f>F$5*F$7</f>
        <v>396.89822222222222</v>
      </c>
      <c r="G9" s="3">
        <f>G$5*G$7</f>
        <v>1089.1832727272727</v>
      </c>
      <c r="H9" s="3">
        <f>H$5*H$7</f>
        <v>3389.0454</v>
      </c>
      <c r="I9" s="3">
        <f>I$5*I$7</f>
        <v>1172.0648571428569</v>
      </c>
      <c r="J9" s="3">
        <f>J$5*J$7</f>
        <v>206.55742857142857</v>
      </c>
      <c r="K9" s="3">
        <f>K$5*K$7</f>
        <v>9.0736363636363642</v>
      </c>
    </row>
    <row r="10" spans="1:11" x14ac:dyDescent="0.25">
      <c r="B10" t="s">
        <v>1</v>
      </c>
      <c r="D10" s="5">
        <f>SUM(E10:K10)</f>
        <v>101412.43400000001</v>
      </c>
      <c r="E10" s="3">
        <f>E5*0.04</f>
        <v>89573.69</v>
      </c>
      <c r="F10" s="3">
        <f>F5*0.04</f>
        <v>714.41679999999997</v>
      </c>
      <c r="G10" s="3">
        <f>G5*0.04</f>
        <v>2396.2031999999999</v>
      </c>
      <c r="H10" s="3">
        <f>H5*0.04</f>
        <v>6778.0907999999999</v>
      </c>
      <c r="I10" s="3">
        <f>I5*0.04</f>
        <v>1640.8907999999999</v>
      </c>
      <c r="J10" s="3">
        <f>J5*0.04</f>
        <v>289.18040000000002</v>
      </c>
      <c r="K10" s="3">
        <f>K5*0.04</f>
        <v>19.962</v>
      </c>
    </row>
    <row r="11" spans="1:11" x14ac:dyDescent="0.25">
      <c r="B11" t="s">
        <v>0</v>
      </c>
      <c r="D11" s="5">
        <f>SUM(E11:K11)</f>
        <v>194711.87328000003</v>
      </c>
      <c r="E11" s="3">
        <f>(E5-E10)*0.08</f>
        <v>171981.48480000001</v>
      </c>
      <c r="F11" s="3">
        <f>(F5-F10)*0.08</f>
        <v>1371.6802559999999</v>
      </c>
      <c r="G11" s="3">
        <f>(G5-G10)*0.08</f>
        <v>4600.7101439999997</v>
      </c>
      <c r="H11" s="3">
        <f>(H5-H10)*0.08</f>
        <v>13013.934335999998</v>
      </c>
      <c r="I11" s="3">
        <f>(I5-I10)*0.08</f>
        <v>3150.5103359999998</v>
      </c>
      <c r="J11" s="3">
        <f>(J5-J10)*0.08</f>
        <v>555.22636799999998</v>
      </c>
      <c r="K11" s="3">
        <f>(K5-K10)*0.08</f>
        <v>38.327040000000004</v>
      </c>
    </row>
    <row r="12" spans="1:11" x14ac:dyDescent="0.25">
      <c r="D12" s="4"/>
      <c r="E12" s="3"/>
      <c r="F12" s="3"/>
      <c r="G12" s="3"/>
      <c r="H12" s="3"/>
      <c r="I12" s="3"/>
      <c r="J12" s="3"/>
      <c r="K12" s="3"/>
    </row>
    <row r="13" spans="1:11" x14ac:dyDescent="0.25">
      <c r="D13" s="4"/>
      <c r="E13" s="3"/>
      <c r="F13" s="3"/>
      <c r="G13" s="3"/>
      <c r="H13" s="3"/>
      <c r="I13" s="3"/>
      <c r="J13" s="3"/>
      <c r="K13" s="3"/>
    </row>
  </sheetData>
  <pageMargins left="0.70866141732283472" right="0.70866141732283472" top="0.74803149606299213" bottom="0.74803149606299213" header="0.31496062992125984" footer="0.31496062992125984"/>
  <pageSetup scale="1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CCA Support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Wakelin</dc:creator>
  <cp:lastModifiedBy>Danielle Wakelin</cp:lastModifiedBy>
  <dcterms:created xsi:type="dcterms:W3CDTF">2024-12-19T21:13:14Z</dcterms:created>
  <dcterms:modified xsi:type="dcterms:W3CDTF">2024-12-19T21:13:45Z</dcterms:modified>
</cp:coreProperties>
</file>