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EB\2025\IRM 2025\Interragatories\"/>
    </mc:Choice>
  </mc:AlternateContent>
  <xr:revisionPtr revIDLastSave="0" documentId="13_ncr:1_{704F5E89-0E5A-4EE8-B185-9C136F03959F}" xr6:coauthVersionLast="47" xr6:coauthVersionMax="47" xr10:uidLastSave="{00000000-0000-0000-0000-000000000000}"/>
  <bookViews>
    <workbookView xWindow="-108" yWindow="-108" windowWidth="23256" windowHeight="12456" xr2:uid="{3B36D2FE-809F-479C-B368-3D97E41AEC54}"/>
  </bookViews>
  <sheets>
    <sheet name="2023" sheetId="1" r:id="rId1"/>
    <sheet name="2022" sheetId="2" r:id="rId2"/>
    <sheet name="2021" sheetId="3" r:id="rId3"/>
    <sheet name="2020" sheetId="4" r:id="rId4"/>
    <sheet name="2019" sheetId="5" r:id="rId5"/>
  </sheets>
  <externalReferences>
    <externalReference r:id="rId6"/>
  </externalReferences>
  <definedNames>
    <definedName name="DesRange">'[1]16.1 LV Expense'!$A$17:$A$22</definedName>
    <definedName name="SpRange">'[1]16.1 LV Expense'!$E$17:$E$18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G7" i="5"/>
  <c r="G6" i="5"/>
  <c r="G18" i="5"/>
  <c r="G17" i="5"/>
  <c r="G16" i="5"/>
  <c r="G28" i="5"/>
  <c r="G27" i="5"/>
  <c r="G26" i="5"/>
  <c r="G38" i="5"/>
  <c r="G37" i="5"/>
  <c r="G36" i="5"/>
  <c r="G48" i="5"/>
  <c r="G47" i="5"/>
  <c r="G46" i="5"/>
  <c r="G58" i="5"/>
  <c r="G57" i="5"/>
  <c r="G56" i="5"/>
  <c r="G68" i="5"/>
  <c r="G67" i="5"/>
  <c r="G66" i="5"/>
  <c r="G78" i="5"/>
  <c r="G77" i="5"/>
  <c r="G76" i="5"/>
  <c r="G88" i="5"/>
  <c r="G87" i="5"/>
  <c r="G86" i="5"/>
  <c r="G98" i="5"/>
  <c r="G97" i="5"/>
  <c r="G96" i="5"/>
  <c r="G118" i="5"/>
  <c r="G117" i="5"/>
  <c r="G116" i="5"/>
  <c r="G120" i="5" l="1"/>
  <c r="D115" i="5"/>
  <c r="G114" i="5"/>
  <c r="G108" i="5"/>
  <c r="G107" i="5"/>
  <c r="G106" i="5"/>
  <c r="D105" i="5"/>
  <c r="G104" i="5"/>
  <c r="G100" i="5"/>
  <c r="D95" i="5"/>
  <c r="G94" i="5"/>
  <c r="G90" i="5"/>
  <c r="D85" i="5"/>
  <c r="G84" i="5"/>
  <c r="G80" i="5"/>
  <c r="D75" i="5"/>
  <c r="G74" i="5"/>
  <c r="G70" i="5"/>
  <c r="D65" i="5"/>
  <c r="G64" i="5"/>
  <c r="D59" i="5"/>
  <c r="D55" i="5"/>
  <c r="G54" i="5"/>
  <c r="G60" i="5" s="1"/>
  <c r="D49" i="5"/>
  <c r="G50" i="5"/>
  <c r="D45" i="5"/>
  <c r="G44" i="5"/>
  <c r="D39" i="5"/>
  <c r="D35" i="5"/>
  <c r="G34" i="5"/>
  <c r="G40" i="5" s="1"/>
  <c r="G30" i="5"/>
  <c r="D29" i="5"/>
  <c r="D25" i="5"/>
  <c r="G24" i="5"/>
  <c r="D19" i="5"/>
  <c r="G20" i="5"/>
  <c r="D15" i="5"/>
  <c r="B15" i="5"/>
  <c r="G14" i="5"/>
  <c r="B14" i="5"/>
  <c r="D9" i="5"/>
  <c r="D5" i="5"/>
  <c r="G4" i="5"/>
  <c r="G10" i="5" s="1"/>
  <c r="G118" i="4"/>
  <c r="G117" i="4"/>
  <c r="G116" i="4"/>
  <c r="G120" i="4" s="1"/>
  <c r="D115" i="4"/>
  <c r="G114" i="4"/>
  <c r="G108" i="4"/>
  <c r="G107" i="4"/>
  <c r="G106" i="4"/>
  <c r="D105" i="4"/>
  <c r="G104" i="4"/>
  <c r="G110" i="4" s="1"/>
  <c r="G98" i="4"/>
  <c r="G97" i="4"/>
  <c r="G96" i="4"/>
  <c r="D95" i="4"/>
  <c r="G94" i="4"/>
  <c r="G100" i="4" s="1"/>
  <c r="G88" i="4"/>
  <c r="G87" i="4"/>
  <c r="G86" i="4"/>
  <c r="D85" i="4"/>
  <c r="G84" i="4"/>
  <c r="G90" i="4" s="1"/>
  <c r="G78" i="4"/>
  <c r="G77" i="4"/>
  <c r="G76" i="4"/>
  <c r="D75" i="4"/>
  <c r="G74" i="4"/>
  <c r="G80" i="4" s="1"/>
  <c r="G68" i="4"/>
  <c r="G67" i="4"/>
  <c r="G66" i="4"/>
  <c r="D65" i="4"/>
  <c r="G64" i="4"/>
  <c r="G70" i="4" s="1"/>
  <c r="D59" i="4"/>
  <c r="G58" i="4"/>
  <c r="G57" i="4"/>
  <c r="G56" i="4"/>
  <c r="G60" i="4" s="1"/>
  <c r="D55" i="4"/>
  <c r="G54" i="4"/>
  <c r="D49" i="4"/>
  <c r="G48" i="4"/>
  <c r="G47" i="4"/>
  <c r="G46" i="4"/>
  <c r="D45" i="4"/>
  <c r="G44" i="4"/>
  <c r="D39" i="4"/>
  <c r="G38" i="4"/>
  <c r="G37" i="4"/>
  <c r="G36" i="4"/>
  <c r="D35" i="4"/>
  <c r="G34" i="4"/>
  <c r="G40" i="4" s="1"/>
  <c r="D29" i="4"/>
  <c r="G28" i="4"/>
  <c r="G27" i="4"/>
  <c r="G30" i="4" s="1"/>
  <c r="G26" i="4"/>
  <c r="D25" i="4"/>
  <c r="G24" i="4"/>
  <c r="D19" i="4"/>
  <c r="G18" i="4"/>
  <c r="G17" i="4"/>
  <c r="G16" i="4"/>
  <c r="D15" i="4"/>
  <c r="B15" i="4"/>
  <c r="G14" i="4"/>
  <c r="B14" i="4"/>
  <c r="D9" i="4"/>
  <c r="G8" i="4"/>
  <c r="G7" i="4"/>
  <c r="G6" i="4"/>
  <c r="D5" i="4"/>
  <c r="G4" i="4"/>
  <c r="G10" i="4" s="1"/>
  <c r="G118" i="3"/>
  <c r="G117" i="3"/>
  <c r="G116" i="3"/>
  <c r="D115" i="3"/>
  <c r="G114" i="3"/>
  <c r="G108" i="3"/>
  <c r="G107" i="3"/>
  <c r="G106" i="3"/>
  <c r="D105" i="3"/>
  <c r="G104" i="3"/>
  <c r="G110" i="3" s="1"/>
  <c r="G98" i="3"/>
  <c r="G97" i="3"/>
  <c r="G100" i="3" s="1"/>
  <c r="G96" i="3"/>
  <c r="D95" i="3"/>
  <c r="G94" i="3"/>
  <c r="G88" i="3"/>
  <c r="G87" i="3"/>
  <c r="G86" i="3"/>
  <c r="D85" i="3"/>
  <c r="G84" i="3"/>
  <c r="G90" i="3" s="1"/>
  <c r="G78" i="3"/>
  <c r="G77" i="3"/>
  <c r="G76" i="3"/>
  <c r="D75" i="3"/>
  <c r="G74" i="3"/>
  <c r="G68" i="3"/>
  <c r="G67" i="3"/>
  <c r="G66" i="3"/>
  <c r="D65" i="3"/>
  <c r="G64" i="3"/>
  <c r="D59" i="3"/>
  <c r="G58" i="3"/>
  <c r="G57" i="3"/>
  <c r="G56" i="3"/>
  <c r="D55" i="3"/>
  <c r="G54" i="3"/>
  <c r="D49" i="3"/>
  <c r="G48" i="3"/>
  <c r="G47" i="3"/>
  <c r="G46" i="3"/>
  <c r="D45" i="3"/>
  <c r="G44" i="3"/>
  <c r="D39" i="3"/>
  <c r="G38" i="3"/>
  <c r="G37" i="3"/>
  <c r="G36" i="3"/>
  <c r="G40" i="3" s="1"/>
  <c r="D35" i="3"/>
  <c r="G34" i="3"/>
  <c r="D29" i="3"/>
  <c r="G28" i="3"/>
  <c r="G27" i="3"/>
  <c r="G26" i="3"/>
  <c r="D25" i="3"/>
  <c r="G24" i="3"/>
  <c r="D19" i="3"/>
  <c r="G18" i="3"/>
  <c r="G17" i="3"/>
  <c r="G16" i="3"/>
  <c r="D15" i="3"/>
  <c r="B15" i="3"/>
  <c r="G14" i="3"/>
  <c r="B14" i="3"/>
  <c r="D9" i="3"/>
  <c r="G8" i="3"/>
  <c r="G7" i="3"/>
  <c r="G6" i="3"/>
  <c r="G10" i="3" s="1"/>
  <c r="D5" i="3"/>
  <c r="G4" i="3"/>
  <c r="G110" i="5" l="1"/>
  <c r="G122" i="5" s="1"/>
  <c r="G50" i="4"/>
  <c r="G20" i="4"/>
  <c r="G122" i="4" s="1"/>
  <c r="G120" i="3"/>
  <c r="G80" i="3"/>
  <c r="G70" i="3"/>
  <c r="G60" i="3"/>
  <c r="G50" i="3"/>
  <c r="G30" i="3"/>
  <c r="G20" i="3"/>
  <c r="G122" i="3" l="1"/>
  <c r="G118" i="2"/>
  <c r="G117" i="2"/>
  <c r="G116" i="2"/>
  <c r="D115" i="2"/>
  <c r="G114" i="2"/>
  <c r="G108" i="2"/>
  <c r="G107" i="2"/>
  <c r="G106" i="2"/>
  <c r="D105" i="2"/>
  <c r="G104" i="2"/>
  <c r="G98" i="2"/>
  <c r="G97" i="2"/>
  <c r="G96" i="2"/>
  <c r="D95" i="2"/>
  <c r="G94" i="2"/>
  <c r="G88" i="2"/>
  <c r="G87" i="2"/>
  <c r="G86" i="2"/>
  <c r="D85" i="2"/>
  <c r="G84" i="2"/>
  <c r="G78" i="2"/>
  <c r="G77" i="2"/>
  <c r="G76" i="2"/>
  <c r="D75" i="2"/>
  <c r="G74" i="2"/>
  <c r="G68" i="2"/>
  <c r="G67" i="2"/>
  <c r="G66" i="2"/>
  <c r="D65" i="2"/>
  <c r="G64" i="2"/>
  <c r="D59" i="2"/>
  <c r="G58" i="2"/>
  <c r="G57" i="2"/>
  <c r="G56" i="2"/>
  <c r="D55" i="2"/>
  <c r="G54" i="2"/>
  <c r="D49" i="2"/>
  <c r="G48" i="2"/>
  <c r="G47" i="2"/>
  <c r="G46" i="2"/>
  <c r="D45" i="2"/>
  <c r="G44" i="2"/>
  <c r="D39" i="2"/>
  <c r="G38" i="2"/>
  <c r="G37" i="2"/>
  <c r="G36" i="2"/>
  <c r="D35" i="2"/>
  <c r="G34" i="2"/>
  <c r="D29" i="2"/>
  <c r="G28" i="2"/>
  <c r="G27" i="2"/>
  <c r="G26" i="2"/>
  <c r="D25" i="2"/>
  <c r="G24" i="2"/>
  <c r="D19" i="2"/>
  <c r="G18" i="2"/>
  <c r="G17" i="2"/>
  <c r="G16" i="2"/>
  <c r="D15" i="2"/>
  <c r="B15" i="2"/>
  <c r="G14" i="2"/>
  <c r="B14" i="2"/>
  <c r="D9" i="2"/>
  <c r="G8" i="2"/>
  <c r="G7" i="2"/>
  <c r="G6" i="2"/>
  <c r="D5" i="2"/>
  <c r="G4" i="2"/>
  <c r="G110" i="2" l="1"/>
  <c r="G90" i="2"/>
  <c r="G80" i="2"/>
  <c r="G70" i="2"/>
  <c r="G50" i="2"/>
  <c r="G40" i="2"/>
  <c r="G20" i="2"/>
  <c r="G120" i="2"/>
  <c r="G100" i="2"/>
  <c r="G60" i="2"/>
  <c r="G30" i="2"/>
  <c r="G10" i="2"/>
  <c r="G122" i="2" l="1"/>
  <c r="G119" i="1"/>
  <c r="G118" i="1"/>
  <c r="G117" i="1"/>
  <c r="G116" i="1"/>
  <c r="D115" i="1"/>
  <c r="G114" i="1"/>
  <c r="G120" i="1" s="1"/>
  <c r="G109" i="1"/>
  <c r="G108" i="1"/>
  <c r="G107" i="1"/>
  <c r="G106" i="1"/>
  <c r="D105" i="1"/>
  <c r="G104" i="1"/>
  <c r="G99" i="1"/>
  <c r="G98" i="1"/>
  <c r="G97" i="1"/>
  <c r="G96" i="1"/>
  <c r="D95" i="1"/>
  <c r="G94" i="1"/>
  <c r="G100" i="1" s="1"/>
  <c r="G89" i="1"/>
  <c r="G88" i="1"/>
  <c r="G87" i="1"/>
  <c r="G86" i="1"/>
  <c r="D85" i="1"/>
  <c r="G84" i="1"/>
  <c r="G79" i="1"/>
  <c r="G78" i="1"/>
  <c r="G77" i="1"/>
  <c r="G76" i="1"/>
  <c r="D75" i="1"/>
  <c r="G80" i="1" s="1"/>
  <c r="G74" i="1"/>
  <c r="G69" i="1"/>
  <c r="G68" i="1"/>
  <c r="G67" i="1"/>
  <c r="G66" i="1"/>
  <c r="D65" i="1"/>
  <c r="G64" i="1"/>
  <c r="D59" i="1"/>
  <c r="G58" i="1"/>
  <c r="G57" i="1"/>
  <c r="G56" i="1"/>
  <c r="D55" i="1"/>
  <c r="G54" i="1"/>
  <c r="D49" i="1"/>
  <c r="G48" i="1"/>
  <c r="G47" i="1"/>
  <c r="G46" i="1"/>
  <c r="D45" i="1"/>
  <c r="G44" i="1"/>
  <c r="D39" i="1"/>
  <c r="G38" i="1"/>
  <c r="G37" i="1"/>
  <c r="G36" i="1"/>
  <c r="D35" i="1"/>
  <c r="G34" i="1"/>
  <c r="D29" i="1"/>
  <c r="G28" i="1"/>
  <c r="G27" i="1"/>
  <c r="G26" i="1"/>
  <c r="D25" i="1"/>
  <c r="G24" i="1"/>
  <c r="D19" i="1"/>
  <c r="G18" i="1"/>
  <c r="G17" i="1"/>
  <c r="G16" i="1"/>
  <c r="D15" i="1"/>
  <c r="B15" i="1"/>
  <c r="G14" i="1"/>
  <c r="B14" i="1"/>
  <c r="D9" i="1"/>
  <c r="G8" i="1"/>
  <c r="G7" i="1"/>
  <c r="G6" i="1"/>
  <c r="D5" i="1"/>
  <c r="G4" i="1"/>
  <c r="G10" i="1" l="1"/>
  <c r="G30" i="1"/>
  <c r="G90" i="1"/>
  <c r="G110" i="1"/>
  <c r="G50" i="1"/>
  <c r="G70" i="1"/>
  <c r="G20" i="1"/>
  <c r="G60" i="1"/>
  <c r="G40" i="1"/>
  <c r="G122" i="1" l="1"/>
</calcChain>
</file>

<file path=xl/sharedStrings.xml><?xml version="1.0" encoding="utf-8"?>
<sst xmlns="http://schemas.openxmlformats.org/spreadsheetml/2006/main" count="1255" uniqueCount="28">
  <si>
    <t>JANUARY</t>
  </si>
  <si>
    <t>MONTH</t>
  </si>
  <si>
    <t>DESCRIPTION</t>
  </si>
  <si>
    <t>SERVICE POINT</t>
  </si>
  <si>
    <t>KW</t>
  </si>
  <si>
    <t>RATE</t>
  </si>
  <si>
    <t>NUMBER OF ACCOUNTS</t>
  </si>
  <si>
    <t>TOTAL CHARGE</t>
  </si>
  <si>
    <t>Standard Aupply Admin Charge</t>
  </si>
  <si>
    <t>H1 Hearst TS</t>
  </si>
  <si>
    <t>Common ST Line</t>
  </si>
  <si>
    <t>Meter Charge</t>
  </si>
  <si>
    <t>Monthy Service Charge</t>
  </si>
  <si>
    <t>Deferred Tax Fixed</t>
  </si>
  <si>
    <t>Deferred Tax Var</t>
  </si>
  <si>
    <t>Total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</si>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</sst>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EBF1DE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0" borderId="1" xfId="0" applyBorder="1"/>
    <xf numFmtId="0" fontId="0" fillId="3" borderId="1" xfId="0" applyFill="1" applyBorder="1" applyProtection="1">
      <protection locked="0"/>
    </xf>
    <xf numFmtId="4" fontId="0" fillId="4" borderId="1" xfId="0" applyNumberFormat="1" applyFill="1" applyBorder="1"/>
    <xf numFmtId="164" fontId="0" fillId="5" borderId="1" xfId="0" applyNumberFormat="1" applyFill="1" applyBorder="1" applyProtection="1">
      <protection locked="0"/>
    </xf>
    <xf numFmtId="3" fontId="0" fillId="5" borderId="1" xfId="0" applyNumberFormat="1" applyFill="1" applyBorder="1" applyProtection="1">
      <protection locked="0"/>
    </xf>
    <xf numFmtId="4" fontId="0" fillId="0" borderId="1" xfId="0" applyNumberFormat="1" applyBorder="1"/>
    <xf numFmtId="4" fontId="0" fillId="5" borderId="1" xfId="0" applyNumberFormat="1" applyFill="1" applyBorder="1" applyProtection="1">
      <protection locked="0"/>
    </xf>
    <xf numFmtId="3" fontId="0" fillId="4" borderId="1" xfId="0" applyNumberForma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4" fontId="2" fillId="2" borderId="0" xfId="0" applyNumberFormat="1" applyFont="1" applyFill="1"/>
    <xf numFmtId="164" fontId="2" fillId="2" borderId="0" xfId="0" applyNumberFormat="1" applyFont="1" applyFill="1"/>
    <xf numFmtId="3" fontId="2" fillId="2" borderId="0" xfId="0" applyNumberFormat="1" applyFont="1" applyFill="1"/>
    <xf numFmtId="4" fontId="0" fillId="0" borderId="2" xfId="0" applyNumberFormat="1" applyBorder="1"/>
    <xf numFmtId="0" fontId="1" fillId="0" borderId="2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OEB\2025\IRM%202025\HPDCL%202025-IRM-Rate-Generator-Model%2020240808.xlsb" TargetMode="External"/><Relationship Id="rId1" Type="http://schemas.openxmlformats.org/officeDocument/2006/relationships/externalLinkPath" Target="/OEB/2025/IRM%202025/HPDCL%202025-IRM-Rate-Generator-Model%2020240808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1 LV Expense"/>
      <sheetName val="16.2 LV Service Rate"/>
      <sheetName val="17. Rev2Cost_GDPIPI"/>
      <sheetName val="18. Regulatory Charges"/>
      <sheetName val="19. Additional Rates"/>
      <sheetName val="Rate Rider Database"/>
      <sheetName val="20. Final Tariff Schedule"/>
      <sheetName val="21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7">
          <cell r="A17" t="str">
            <v>Standard Aupply Admin Charge</v>
          </cell>
          <cell r="E17" t="str">
            <v>H1 Hearst TS - M1, M3</v>
          </cell>
        </row>
        <row r="18">
          <cell r="A18" t="str">
            <v>Common ST Line</v>
          </cell>
        </row>
        <row r="19">
          <cell r="A19" t="str">
            <v>Meter Charge</v>
          </cell>
        </row>
        <row r="20">
          <cell r="A20" t="str">
            <v>Monthy Service Charge</v>
          </cell>
        </row>
        <row r="21">
          <cell r="A21" t="str">
            <v>Deferred Tax Fixed</v>
          </cell>
        </row>
        <row r="22">
          <cell r="A22" t="str">
            <v>Deferred Tax Var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B818-9A85-4758-8CA4-B2C10F82BFD2}">
  <dimension ref="A1:G122"/>
  <sheetViews>
    <sheetView tabSelected="1" workbookViewId="0">
      <selection activeCell="I138" sqref="I138"/>
    </sheetView>
  </sheetViews>
  <sheetFormatPr defaultRowHeight="14.4" x14ac:dyDescent="0.3"/>
  <cols>
    <col min="1" max="1" width="10.77734375" bestFit="1" customWidth="1"/>
    <col min="2" max="2" width="26.21875" bestFit="1" customWidth="1"/>
    <col min="3" max="3" width="13.5546875" bestFit="1" customWidth="1"/>
    <col min="4" max="4" width="8.5546875" customWidth="1"/>
    <col min="5" max="5" width="14.77734375" customWidth="1"/>
    <col min="6" max="6" width="21.109375" bestFit="1" customWidth="1"/>
    <col min="7" max="7" width="13.6640625" bestFit="1" customWidth="1"/>
  </cols>
  <sheetData>
    <row r="1" spans="1:7" ht="23.4" x14ac:dyDescent="0.45">
      <c r="A1" s="21">
        <v>2023</v>
      </c>
    </row>
    <row r="2" spans="1:7" x14ac:dyDescent="0.3">
      <c r="A2" t="s">
        <v>0</v>
      </c>
      <c r="B2" s="1"/>
      <c r="C2" s="1"/>
      <c r="D2" s="1"/>
      <c r="E2" s="1"/>
      <c r="F2" s="1"/>
      <c r="G2" s="1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3"/>
      <c r="B4" s="4" t="s">
        <v>8</v>
      </c>
      <c r="C4" s="4" t="s">
        <v>9</v>
      </c>
      <c r="D4" s="5"/>
      <c r="E4" s="6">
        <v>0.25</v>
      </c>
      <c r="F4" s="7">
        <v>1</v>
      </c>
      <c r="G4" s="8">
        <f>E4*F4</f>
        <v>0.25</v>
      </c>
    </row>
    <row r="5" spans="1:7" x14ac:dyDescent="0.3">
      <c r="A5" s="3"/>
      <c r="B5" s="4" t="s">
        <v>10</v>
      </c>
      <c r="C5" s="4" t="s">
        <v>9</v>
      </c>
      <c r="D5" s="9">
        <f>E5/10091</f>
        <v>0</v>
      </c>
      <c r="E5" s="6"/>
      <c r="F5" s="10"/>
      <c r="G5" s="8">
        <v>15582.84</v>
      </c>
    </row>
    <row r="6" spans="1:7" x14ac:dyDescent="0.3">
      <c r="A6" s="3"/>
      <c r="B6" s="4" t="s">
        <v>11</v>
      </c>
      <c r="C6" s="4" t="s">
        <v>9</v>
      </c>
      <c r="D6" s="5"/>
      <c r="E6" s="6">
        <v>835.18</v>
      </c>
      <c r="F6" s="7">
        <v>1</v>
      </c>
      <c r="G6" s="8">
        <f>E6*F6</f>
        <v>835.18</v>
      </c>
    </row>
    <row r="7" spans="1:7" x14ac:dyDescent="0.3">
      <c r="A7" s="3"/>
      <c r="B7" s="4" t="s">
        <v>12</v>
      </c>
      <c r="C7" s="4" t="s">
        <v>9</v>
      </c>
      <c r="D7" s="5"/>
      <c r="E7" s="6">
        <v>824.28</v>
      </c>
      <c r="F7" s="7">
        <v>1</v>
      </c>
      <c r="G7" s="8">
        <f>E7*F7</f>
        <v>824.28</v>
      </c>
    </row>
    <row r="8" spans="1:7" x14ac:dyDescent="0.3">
      <c r="A8" s="3"/>
      <c r="B8" s="4" t="s">
        <v>13</v>
      </c>
      <c r="C8" s="4" t="s">
        <v>9</v>
      </c>
      <c r="D8" s="5"/>
      <c r="E8" s="6">
        <v>36.18</v>
      </c>
      <c r="F8" s="7">
        <v>1</v>
      </c>
      <c r="G8" s="8">
        <f>E8*F8</f>
        <v>36.18</v>
      </c>
    </row>
    <row r="9" spans="1:7" x14ac:dyDescent="0.3">
      <c r="A9" s="3"/>
      <c r="B9" s="4" t="s">
        <v>14</v>
      </c>
      <c r="C9" s="4" t="s">
        <v>9</v>
      </c>
      <c r="D9" s="9">
        <f>E9/10091</f>
        <v>0</v>
      </c>
      <c r="E9" s="6"/>
      <c r="F9" s="10"/>
      <c r="G9" s="8">
        <v>544.92999999999995</v>
      </c>
    </row>
    <row r="10" spans="1:7" x14ac:dyDescent="0.3">
      <c r="A10" s="11" t="s">
        <v>15</v>
      </c>
      <c r="B10" s="12"/>
      <c r="C10" s="12"/>
      <c r="D10" s="13"/>
      <c r="E10" s="14"/>
      <c r="F10" s="15"/>
      <c r="G10" s="13">
        <f>SUM(G4:G9)</f>
        <v>17823.66</v>
      </c>
    </row>
    <row r="11" spans="1:7" x14ac:dyDescent="0.3">
      <c r="B11" s="1"/>
      <c r="C11" s="1"/>
      <c r="D11" s="1"/>
      <c r="E11" s="1"/>
      <c r="F11" s="1"/>
      <c r="G11" s="1"/>
    </row>
    <row r="12" spans="1:7" x14ac:dyDescent="0.3">
      <c r="A12" t="s">
        <v>16</v>
      </c>
      <c r="B12" s="1"/>
      <c r="C12" s="1"/>
      <c r="D12" s="1"/>
      <c r="E12" s="1"/>
      <c r="F12" s="1"/>
      <c r="G12" s="1"/>
    </row>
    <row r="13" spans="1:7" x14ac:dyDescent="0.3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</row>
    <row r="14" spans="1:7" x14ac:dyDescent="0.3">
      <c r="A14" s="3"/>
      <c r="B14" s="4" t="str">
        <f>B4</f>
        <v>Standard Aupply Admin Charge</v>
      </c>
      <c r="C14" s="4" t="s">
        <v>9</v>
      </c>
      <c r="D14" s="5"/>
      <c r="E14" s="6">
        <v>0.25</v>
      </c>
      <c r="F14" s="7">
        <v>1</v>
      </c>
      <c r="G14" s="8">
        <f>E14*F14</f>
        <v>0.25</v>
      </c>
    </row>
    <row r="15" spans="1:7" x14ac:dyDescent="0.3">
      <c r="A15" s="3"/>
      <c r="B15" s="4" t="str">
        <f>B5</f>
        <v>Common ST Line</v>
      </c>
      <c r="C15" s="4" t="s">
        <v>9</v>
      </c>
      <c r="D15" s="9">
        <f>E15/10571</f>
        <v>0</v>
      </c>
      <c r="E15" s="6"/>
      <c r="F15" s="10"/>
      <c r="G15" s="8">
        <v>16324.17</v>
      </c>
    </row>
    <row r="16" spans="1:7" x14ac:dyDescent="0.3">
      <c r="A16" s="3"/>
      <c r="B16" s="4" t="s">
        <v>11</v>
      </c>
      <c r="C16" s="4" t="s">
        <v>9</v>
      </c>
      <c r="D16" s="5"/>
      <c r="E16" s="6">
        <v>768.82</v>
      </c>
      <c r="F16" s="7">
        <v>1</v>
      </c>
      <c r="G16" s="8">
        <f>E16*F16</f>
        <v>768.82</v>
      </c>
    </row>
    <row r="17" spans="1:7" x14ac:dyDescent="0.3">
      <c r="A17" s="3"/>
      <c r="B17" s="4" t="s">
        <v>12</v>
      </c>
      <c r="C17" s="4" t="s">
        <v>9</v>
      </c>
      <c r="D17" s="5"/>
      <c r="E17" s="6">
        <v>758.79</v>
      </c>
      <c r="F17" s="7">
        <v>1</v>
      </c>
      <c r="G17" s="8">
        <f>E17*F17</f>
        <v>758.79</v>
      </c>
    </row>
    <row r="18" spans="1:7" x14ac:dyDescent="0.3">
      <c r="A18" s="3"/>
      <c r="B18" s="4" t="s">
        <v>13</v>
      </c>
      <c r="C18" s="4" t="s">
        <v>9</v>
      </c>
      <c r="D18" s="5"/>
      <c r="E18" s="6">
        <v>33.31</v>
      </c>
      <c r="F18" s="7">
        <v>1</v>
      </c>
      <c r="G18" s="8">
        <f>E18*F18</f>
        <v>33.31</v>
      </c>
    </row>
    <row r="19" spans="1:7" x14ac:dyDescent="0.3">
      <c r="A19" s="3"/>
      <c r="B19" s="4" t="s">
        <v>14</v>
      </c>
      <c r="C19" s="4" t="s">
        <v>9</v>
      </c>
      <c r="D19" s="9">
        <f>E19/10571</f>
        <v>0</v>
      </c>
      <c r="E19" s="6"/>
      <c r="F19" s="10"/>
      <c r="G19" s="8">
        <v>570.85</v>
      </c>
    </row>
    <row r="20" spans="1:7" x14ac:dyDescent="0.3">
      <c r="A20" s="11" t="s">
        <v>15</v>
      </c>
      <c r="B20" s="12"/>
      <c r="C20" s="12"/>
      <c r="D20" s="12"/>
      <c r="E20" s="12"/>
      <c r="F20" s="12"/>
      <c r="G20" s="13">
        <f>SUM(G14:G19)</f>
        <v>18456.190000000002</v>
      </c>
    </row>
    <row r="21" spans="1:7" x14ac:dyDescent="0.3">
      <c r="B21" s="1"/>
      <c r="C21" s="1"/>
      <c r="D21" s="1"/>
      <c r="E21" s="1"/>
      <c r="F21" s="1"/>
      <c r="G21" s="1"/>
    </row>
    <row r="22" spans="1:7" x14ac:dyDescent="0.3">
      <c r="A22" t="s">
        <v>17</v>
      </c>
      <c r="B22" s="1"/>
      <c r="C22" s="1"/>
      <c r="D22" s="1"/>
      <c r="E22" s="1"/>
      <c r="F22" s="1"/>
      <c r="G22" s="1"/>
    </row>
    <row r="23" spans="1:7" x14ac:dyDescent="0.3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</row>
    <row r="24" spans="1:7" x14ac:dyDescent="0.3">
      <c r="A24" s="3"/>
      <c r="B24" s="4" t="s">
        <v>8</v>
      </c>
      <c r="C24" s="4" t="s">
        <v>9</v>
      </c>
      <c r="D24" s="5"/>
      <c r="E24" s="6">
        <v>0.25</v>
      </c>
      <c r="F24" s="7">
        <v>1</v>
      </c>
      <c r="G24" s="8">
        <f>E24*F24</f>
        <v>0.25</v>
      </c>
    </row>
    <row r="25" spans="1:7" x14ac:dyDescent="0.3">
      <c r="A25" s="3"/>
      <c r="B25" s="4" t="s">
        <v>10</v>
      </c>
      <c r="C25" s="4" t="s">
        <v>9</v>
      </c>
      <c r="D25" s="9">
        <f>E25/8817</f>
        <v>0</v>
      </c>
      <c r="E25" s="6"/>
      <c r="F25" s="10"/>
      <c r="G25" s="8">
        <v>13616.68</v>
      </c>
    </row>
    <row r="26" spans="1:7" x14ac:dyDescent="0.3">
      <c r="A26" s="3"/>
      <c r="B26" s="4" t="s">
        <v>11</v>
      </c>
      <c r="C26" s="4" t="s">
        <v>9</v>
      </c>
      <c r="D26" s="5"/>
      <c r="E26" s="6">
        <v>835.18</v>
      </c>
      <c r="F26" s="7">
        <v>1</v>
      </c>
      <c r="G26" s="8">
        <f>E26*F26</f>
        <v>835.18</v>
      </c>
    </row>
    <row r="27" spans="1:7" x14ac:dyDescent="0.3">
      <c r="A27" s="3"/>
      <c r="B27" s="4" t="s">
        <v>12</v>
      </c>
      <c r="C27" s="4" t="s">
        <v>9</v>
      </c>
      <c r="D27" s="5"/>
      <c r="E27" s="6">
        <v>824.28</v>
      </c>
      <c r="F27" s="7">
        <v>1</v>
      </c>
      <c r="G27" s="8">
        <f>E27*F27</f>
        <v>824.28</v>
      </c>
    </row>
    <row r="28" spans="1:7" x14ac:dyDescent="0.3">
      <c r="A28" s="3"/>
      <c r="B28" s="4" t="s">
        <v>13</v>
      </c>
      <c r="C28" s="4" t="s">
        <v>9</v>
      </c>
      <c r="D28" s="5"/>
      <c r="E28" s="6">
        <v>36.18</v>
      </c>
      <c r="F28" s="7">
        <v>1</v>
      </c>
      <c r="G28" s="8">
        <f>E28*F28</f>
        <v>36.18</v>
      </c>
    </row>
    <row r="29" spans="1:7" x14ac:dyDescent="0.3">
      <c r="A29" s="3"/>
      <c r="B29" s="4" t="s">
        <v>14</v>
      </c>
      <c r="C29" s="4" t="s">
        <v>9</v>
      </c>
      <c r="D29" s="9">
        <f>E29/8817</f>
        <v>0</v>
      </c>
      <c r="E29" s="6"/>
      <c r="F29" s="10"/>
      <c r="G29" s="8">
        <v>476.17</v>
      </c>
    </row>
    <row r="30" spans="1:7" x14ac:dyDescent="0.3">
      <c r="A30" s="11" t="s">
        <v>15</v>
      </c>
      <c r="B30" s="12"/>
      <c r="C30" s="12"/>
      <c r="D30" s="12"/>
      <c r="E30" s="12"/>
      <c r="F30" s="12"/>
      <c r="G30" s="13">
        <f>SUM(G24:G29)</f>
        <v>15788.740000000002</v>
      </c>
    </row>
    <row r="31" spans="1:7" x14ac:dyDescent="0.3">
      <c r="B31" s="1"/>
      <c r="C31" s="1"/>
      <c r="D31" s="1"/>
      <c r="E31" s="1"/>
      <c r="F31" s="1"/>
      <c r="G31" s="1"/>
    </row>
    <row r="32" spans="1:7" x14ac:dyDescent="0.3">
      <c r="A32" t="s">
        <v>18</v>
      </c>
      <c r="B32" s="1"/>
      <c r="C32" s="1"/>
      <c r="D32" s="1"/>
      <c r="E32" s="1"/>
      <c r="F32" s="1"/>
      <c r="G32" s="1"/>
    </row>
    <row r="33" spans="1:7" x14ac:dyDescent="0.3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</row>
    <row r="34" spans="1:7" x14ac:dyDescent="0.3">
      <c r="A34" s="3"/>
      <c r="B34" s="4" t="s">
        <v>8</v>
      </c>
      <c r="C34" s="4" t="s">
        <v>9</v>
      </c>
      <c r="D34" s="5"/>
      <c r="E34" s="6">
        <v>0.25</v>
      </c>
      <c r="F34" s="7">
        <v>1</v>
      </c>
      <c r="G34" s="8">
        <f>E34*F34</f>
        <v>0.25</v>
      </c>
    </row>
    <row r="35" spans="1:7" x14ac:dyDescent="0.3">
      <c r="A35" s="3"/>
      <c r="B35" s="4" t="s">
        <v>10</v>
      </c>
      <c r="C35" s="4" t="s">
        <v>9</v>
      </c>
      <c r="D35" s="9">
        <f>E35/8277</f>
        <v>0</v>
      </c>
      <c r="E35" s="6"/>
      <c r="F35" s="10"/>
      <c r="G35" s="8">
        <v>12782.86</v>
      </c>
    </row>
    <row r="36" spans="1:7" x14ac:dyDescent="0.3">
      <c r="A36" s="3"/>
      <c r="B36" s="4" t="s">
        <v>11</v>
      </c>
      <c r="C36" s="4" t="s">
        <v>9</v>
      </c>
      <c r="D36" s="5"/>
      <c r="E36" s="6">
        <v>835.18</v>
      </c>
      <c r="F36" s="7">
        <v>1</v>
      </c>
      <c r="G36" s="8">
        <f>E36*F36</f>
        <v>835.18</v>
      </c>
    </row>
    <row r="37" spans="1:7" x14ac:dyDescent="0.3">
      <c r="A37" s="3"/>
      <c r="B37" s="4" t="s">
        <v>12</v>
      </c>
      <c r="C37" s="4" t="s">
        <v>9</v>
      </c>
      <c r="D37" s="5"/>
      <c r="E37" s="6">
        <v>824.28</v>
      </c>
      <c r="F37" s="7">
        <v>1</v>
      </c>
      <c r="G37" s="8">
        <f>E37*F37</f>
        <v>824.28</v>
      </c>
    </row>
    <row r="38" spans="1:7" x14ac:dyDescent="0.3">
      <c r="A38" s="3"/>
      <c r="B38" s="4" t="s">
        <v>13</v>
      </c>
      <c r="C38" s="4" t="s">
        <v>9</v>
      </c>
      <c r="D38" s="5"/>
      <c r="E38" s="6">
        <v>36.18</v>
      </c>
      <c r="F38" s="7">
        <v>1</v>
      </c>
      <c r="G38" s="8">
        <f>E38*F38</f>
        <v>36.18</v>
      </c>
    </row>
    <row r="39" spans="1:7" x14ac:dyDescent="0.3">
      <c r="A39" s="3"/>
      <c r="B39" s="4" t="s">
        <v>14</v>
      </c>
      <c r="C39" s="4" t="s">
        <v>9</v>
      </c>
      <c r="D39" s="9">
        <f>E39/8277</f>
        <v>0</v>
      </c>
      <c r="E39" s="6"/>
      <c r="F39" s="10"/>
      <c r="G39" s="8">
        <v>447.01</v>
      </c>
    </row>
    <row r="40" spans="1:7" x14ac:dyDescent="0.3">
      <c r="A40" s="11" t="s">
        <v>15</v>
      </c>
      <c r="B40" s="12"/>
      <c r="C40" s="12"/>
      <c r="D40" s="12"/>
      <c r="E40" s="12"/>
      <c r="F40" s="12"/>
      <c r="G40" s="13">
        <f>SUM(G34:G39)</f>
        <v>14925.760000000002</v>
      </c>
    </row>
    <row r="41" spans="1:7" x14ac:dyDescent="0.3">
      <c r="B41" s="1"/>
      <c r="C41" s="1"/>
      <c r="D41" s="1"/>
      <c r="E41" s="1"/>
      <c r="F41" s="1"/>
      <c r="G41" s="1"/>
    </row>
    <row r="42" spans="1:7" x14ac:dyDescent="0.3">
      <c r="A42" t="s">
        <v>19</v>
      </c>
      <c r="B42" s="1"/>
      <c r="C42" s="1"/>
      <c r="D42" s="1"/>
      <c r="E42" s="1"/>
      <c r="F42" s="1"/>
      <c r="G42" s="1"/>
    </row>
    <row r="43" spans="1:7" x14ac:dyDescent="0.3">
      <c r="A43" s="2" t="s">
        <v>1</v>
      </c>
      <c r="B43" s="2" t="s">
        <v>2</v>
      </c>
      <c r="C43" s="2" t="s">
        <v>3</v>
      </c>
      <c r="D43" s="16" t="s">
        <v>4</v>
      </c>
      <c r="E43" s="17" t="s">
        <v>5</v>
      </c>
      <c r="F43" s="18" t="s">
        <v>6</v>
      </c>
      <c r="G43" s="16" t="s">
        <v>7</v>
      </c>
    </row>
    <row r="44" spans="1:7" x14ac:dyDescent="0.3">
      <c r="A44" s="3"/>
      <c r="B44" s="4" t="s">
        <v>8</v>
      </c>
      <c r="C44" s="4" t="s">
        <v>9</v>
      </c>
      <c r="D44" s="5"/>
      <c r="E44" s="6">
        <v>0.25</v>
      </c>
      <c r="F44" s="7">
        <v>1</v>
      </c>
      <c r="G44" s="8">
        <f>E44*F44</f>
        <v>0.25</v>
      </c>
    </row>
    <row r="45" spans="1:7" x14ac:dyDescent="0.3">
      <c r="A45" s="3"/>
      <c r="B45" s="4" t="s">
        <v>10</v>
      </c>
      <c r="C45" s="4" t="s">
        <v>9</v>
      </c>
      <c r="D45" s="9">
        <f>E45/7528</f>
        <v>0</v>
      </c>
      <c r="E45" s="6"/>
      <c r="F45" s="10"/>
      <c r="G45" s="8">
        <v>11625.1</v>
      </c>
    </row>
    <row r="46" spans="1:7" x14ac:dyDescent="0.3">
      <c r="A46" s="3"/>
      <c r="B46" s="4" t="s">
        <v>11</v>
      </c>
      <c r="C46" s="4" t="s">
        <v>9</v>
      </c>
      <c r="D46" s="5"/>
      <c r="E46" s="6">
        <v>835.18</v>
      </c>
      <c r="F46" s="7">
        <v>1</v>
      </c>
      <c r="G46" s="8">
        <f>E46*F46</f>
        <v>835.18</v>
      </c>
    </row>
    <row r="47" spans="1:7" x14ac:dyDescent="0.3">
      <c r="A47" s="3"/>
      <c r="B47" s="4" t="s">
        <v>12</v>
      </c>
      <c r="C47" s="4" t="s">
        <v>9</v>
      </c>
      <c r="D47" s="5"/>
      <c r="E47" s="6">
        <v>824.28</v>
      </c>
      <c r="F47" s="7">
        <v>1</v>
      </c>
      <c r="G47" s="8">
        <f>E47*F47</f>
        <v>824.28</v>
      </c>
    </row>
    <row r="48" spans="1:7" x14ac:dyDescent="0.3">
      <c r="A48" s="3"/>
      <c r="B48" s="4" t="s">
        <v>13</v>
      </c>
      <c r="C48" s="4" t="s">
        <v>9</v>
      </c>
      <c r="D48" s="5"/>
      <c r="E48" s="6">
        <v>36.18</v>
      </c>
      <c r="F48" s="7">
        <v>1</v>
      </c>
      <c r="G48" s="8">
        <f>E48*F48</f>
        <v>36.18</v>
      </c>
    </row>
    <row r="49" spans="1:7" x14ac:dyDescent="0.3">
      <c r="A49" s="3"/>
      <c r="B49" s="4" t="s">
        <v>14</v>
      </c>
      <c r="C49" s="4" t="s">
        <v>9</v>
      </c>
      <c r="D49" s="9">
        <f>E49/7528</f>
        <v>0</v>
      </c>
      <c r="E49" s="6"/>
      <c r="F49" s="10"/>
      <c r="G49" s="8">
        <v>406.52</v>
      </c>
    </row>
    <row r="50" spans="1:7" x14ac:dyDescent="0.3">
      <c r="A50" s="11" t="s">
        <v>15</v>
      </c>
      <c r="B50" s="12"/>
      <c r="C50" s="12"/>
      <c r="D50" s="12"/>
      <c r="E50" s="12"/>
      <c r="F50" s="12"/>
      <c r="G50" s="13">
        <f>SUM(G44:G49)</f>
        <v>13727.510000000002</v>
      </c>
    </row>
    <row r="51" spans="1:7" x14ac:dyDescent="0.3">
      <c r="B51" s="1"/>
      <c r="C51" s="1"/>
      <c r="D51" s="1"/>
      <c r="E51" s="1"/>
      <c r="F51" s="1"/>
      <c r="G51" s="1"/>
    </row>
    <row r="52" spans="1:7" x14ac:dyDescent="0.3">
      <c r="A52" t="s">
        <v>20</v>
      </c>
      <c r="B52" s="1"/>
      <c r="C52" s="1"/>
      <c r="D52" s="1"/>
      <c r="E52" s="1"/>
      <c r="F52" s="1"/>
      <c r="G52" s="1"/>
    </row>
    <row r="53" spans="1:7" x14ac:dyDescent="0.3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2" t="s">
        <v>7</v>
      </c>
    </row>
    <row r="54" spans="1:7" x14ac:dyDescent="0.3">
      <c r="A54" s="3"/>
      <c r="B54" s="4" t="s">
        <v>8</v>
      </c>
      <c r="C54" s="4" t="s">
        <v>9</v>
      </c>
      <c r="D54" s="5"/>
      <c r="E54" s="6">
        <v>0.25</v>
      </c>
      <c r="F54" s="7">
        <v>1</v>
      </c>
      <c r="G54" s="8">
        <f>E54*F54</f>
        <v>0.25</v>
      </c>
    </row>
    <row r="55" spans="1:7" x14ac:dyDescent="0.3">
      <c r="A55" s="3"/>
      <c r="B55" s="4" t="s">
        <v>10</v>
      </c>
      <c r="C55" s="4" t="s">
        <v>9</v>
      </c>
      <c r="D55" s="9">
        <f>E55/6299</f>
        <v>0</v>
      </c>
      <c r="E55" s="6"/>
      <c r="F55" s="10"/>
      <c r="G55" s="8">
        <v>9727.84</v>
      </c>
    </row>
    <row r="56" spans="1:7" x14ac:dyDescent="0.3">
      <c r="A56" s="3"/>
      <c r="B56" s="4" t="s">
        <v>11</v>
      </c>
      <c r="C56" s="4" t="s">
        <v>9</v>
      </c>
      <c r="D56" s="5"/>
      <c r="E56" s="6">
        <v>835.18</v>
      </c>
      <c r="F56" s="7">
        <v>1</v>
      </c>
      <c r="G56" s="8">
        <f>E56*F56</f>
        <v>835.18</v>
      </c>
    </row>
    <row r="57" spans="1:7" x14ac:dyDescent="0.3">
      <c r="A57" s="3"/>
      <c r="B57" s="4" t="s">
        <v>12</v>
      </c>
      <c r="C57" s="4" t="s">
        <v>9</v>
      </c>
      <c r="D57" s="5"/>
      <c r="E57" s="6">
        <v>824.28</v>
      </c>
      <c r="F57" s="7">
        <v>1</v>
      </c>
      <c r="G57" s="8">
        <f>E57*F57</f>
        <v>824.28</v>
      </c>
    </row>
    <row r="58" spans="1:7" x14ac:dyDescent="0.3">
      <c r="A58" s="3"/>
      <c r="B58" s="4" t="s">
        <v>13</v>
      </c>
      <c r="C58" s="4" t="s">
        <v>9</v>
      </c>
      <c r="D58" s="5"/>
      <c r="E58" s="6">
        <v>36.18</v>
      </c>
      <c r="F58" s="7">
        <v>1</v>
      </c>
      <c r="G58" s="8">
        <f>E58*F58</f>
        <v>36.18</v>
      </c>
    </row>
    <row r="59" spans="1:7" x14ac:dyDescent="0.3">
      <c r="A59" s="3"/>
      <c r="B59" s="4" t="s">
        <v>14</v>
      </c>
      <c r="C59" s="4" t="s">
        <v>9</v>
      </c>
      <c r="D59" s="9">
        <f>E59/6299</f>
        <v>0</v>
      </c>
      <c r="E59" s="6"/>
      <c r="F59" s="10"/>
      <c r="G59" s="8">
        <v>340.18</v>
      </c>
    </row>
    <row r="60" spans="1:7" x14ac:dyDescent="0.3">
      <c r="A60" s="11" t="s">
        <v>15</v>
      </c>
      <c r="B60" s="12"/>
      <c r="C60" s="12"/>
      <c r="D60" s="12"/>
      <c r="E60" s="12"/>
      <c r="F60" s="12"/>
      <c r="G60" s="13">
        <f>SUM(G54:G59)</f>
        <v>11763.910000000002</v>
      </c>
    </row>
    <row r="61" spans="1:7" x14ac:dyDescent="0.3">
      <c r="B61" s="1"/>
      <c r="C61" s="1"/>
      <c r="D61" s="1"/>
      <c r="E61" s="1"/>
      <c r="F61" s="1"/>
      <c r="G61" s="1"/>
    </row>
    <row r="62" spans="1:7" x14ac:dyDescent="0.3">
      <c r="A62" t="s">
        <v>21</v>
      </c>
      <c r="B62" s="1"/>
      <c r="C62" s="1"/>
      <c r="D62" s="1"/>
      <c r="E62" s="1"/>
      <c r="F62" s="1"/>
      <c r="G62" s="1"/>
    </row>
    <row r="63" spans="1:7" x14ac:dyDescent="0.3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</row>
    <row r="64" spans="1:7" x14ac:dyDescent="0.3">
      <c r="A64" s="3"/>
      <c r="B64" s="4" t="s">
        <v>8</v>
      </c>
      <c r="C64" s="4" t="s">
        <v>9</v>
      </c>
      <c r="D64" s="5"/>
      <c r="E64" s="6">
        <v>0.25</v>
      </c>
      <c r="F64" s="7">
        <v>1</v>
      </c>
      <c r="G64" s="8">
        <f>E64*F64</f>
        <v>0.25</v>
      </c>
    </row>
    <row r="65" spans="1:7" x14ac:dyDescent="0.3">
      <c r="A65" s="3"/>
      <c r="B65" s="4" t="s">
        <v>10</v>
      </c>
      <c r="C65" s="4" t="s">
        <v>9</v>
      </c>
      <c r="D65" s="9">
        <f>E65/6429</f>
        <v>0</v>
      </c>
      <c r="E65" s="6"/>
      <c r="F65" s="10"/>
      <c r="G65" s="8">
        <v>9928.74</v>
      </c>
    </row>
    <row r="66" spans="1:7" x14ac:dyDescent="0.3">
      <c r="A66" s="3"/>
      <c r="B66" s="4" t="s">
        <v>11</v>
      </c>
      <c r="C66" s="4" t="s">
        <v>9</v>
      </c>
      <c r="D66" s="5"/>
      <c r="E66" s="6">
        <v>835.18</v>
      </c>
      <c r="F66" s="7">
        <v>1</v>
      </c>
      <c r="G66" s="8">
        <f>E66*F66</f>
        <v>835.18</v>
      </c>
    </row>
    <row r="67" spans="1:7" x14ac:dyDescent="0.3">
      <c r="A67" s="3"/>
      <c r="B67" s="4" t="s">
        <v>12</v>
      </c>
      <c r="C67" s="4" t="s">
        <v>9</v>
      </c>
      <c r="D67" s="5"/>
      <c r="E67" s="6">
        <v>824.28</v>
      </c>
      <c r="F67" s="7">
        <v>1</v>
      </c>
      <c r="G67" s="8">
        <f>E67*F67</f>
        <v>824.28</v>
      </c>
    </row>
    <row r="68" spans="1:7" x14ac:dyDescent="0.3">
      <c r="A68" s="3"/>
      <c r="B68" s="4" t="s">
        <v>13</v>
      </c>
      <c r="C68" s="4" t="s">
        <v>9</v>
      </c>
      <c r="D68" s="5"/>
      <c r="E68" s="6"/>
      <c r="F68" s="7"/>
      <c r="G68" s="8">
        <f>E68*F68</f>
        <v>0</v>
      </c>
    </row>
    <row r="69" spans="1:7" x14ac:dyDescent="0.3">
      <c r="A69" s="3"/>
      <c r="B69" s="4" t="s">
        <v>14</v>
      </c>
      <c r="C69" s="4" t="s">
        <v>9</v>
      </c>
      <c r="D69" s="9"/>
      <c r="E69" s="6"/>
      <c r="F69" s="10"/>
      <c r="G69" s="8">
        <f>E69*D69</f>
        <v>0</v>
      </c>
    </row>
    <row r="70" spans="1:7" x14ac:dyDescent="0.3">
      <c r="A70" s="11" t="s">
        <v>15</v>
      </c>
      <c r="B70" s="12"/>
      <c r="C70" s="12"/>
      <c r="D70" s="12"/>
      <c r="E70" s="12"/>
      <c r="F70" s="12"/>
      <c r="G70" s="13">
        <f>SUM(G64:G69)</f>
        <v>11588.45</v>
      </c>
    </row>
    <row r="71" spans="1:7" x14ac:dyDescent="0.3">
      <c r="B71" s="1"/>
      <c r="C71" s="1"/>
      <c r="D71" s="1"/>
      <c r="E71" s="1"/>
      <c r="F71" s="1"/>
      <c r="G71" s="1"/>
    </row>
    <row r="72" spans="1:7" x14ac:dyDescent="0.3">
      <c r="A72" t="s">
        <v>22</v>
      </c>
      <c r="B72" s="1"/>
      <c r="C72" s="1"/>
      <c r="D72" s="1"/>
      <c r="E72" s="1"/>
      <c r="F72" s="1"/>
      <c r="G72" s="1"/>
    </row>
    <row r="73" spans="1:7" x14ac:dyDescent="0.3">
      <c r="A73" s="2" t="s">
        <v>1</v>
      </c>
      <c r="B73" s="2" t="s">
        <v>2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</row>
    <row r="74" spans="1:7" x14ac:dyDescent="0.3">
      <c r="A74" s="3"/>
      <c r="B74" s="4" t="s">
        <v>8</v>
      </c>
      <c r="C74" s="4" t="s">
        <v>9</v>
      </c>
      <c r="D74" s="5"/>
      <c r="E74" s="6">
        <v>0.25</v>
      </c>
      <c r="F74" s="7">
        <v>1</v>
      </c>
      <c r="G74" s="8">
        <f>E74*F74</f>
        <v>0.25</v>
      </c>
    </row>
    <row r="75" spans="1:7" x14ac:dyDescent="0.3">
      <c r="A75" s="3"/>
      <c r="B75" s="4" t="s">
        <v>10</v>
      </c>
      <c r="C75" s="4" t="s">
        <v>9</v>
      </c>
      <c r="D75" s="9">
        <f>E75/6559</f>
        <v>0</v>
      </c>
      <c r="E75" s="6"/>
      <c r="F75" s="10"/>
      <c r="G75" s="8">
        <v>10129.870000000001</v>
      </c>
    </row>
    <row r="76" spans="1:7" x14ac:dyDescent="0.3">
      <c r="A76" s="3"/>
      <c r="B76" s="4" t="s">
        <v>11</v>
      </c>
      <c r="C76" s="4" t="s">
        <v>9</v>
      </c>
      <c r="D76" s="5"/>
      <c r="E76" s="6">
        <v>835.18</v>
      </c>
      <c r="F76" s="7">
        <v>1</v>
      </c>
      <c r="G76" s="8">
        <f>E76*F76</f>
        <v>835.18</v>
      </c>
    </row>
    <row r="77" spans="1:7" x14ac:dyDescent="0.3">
      <c r="A77" s="3"/>
      <c r="B77" s="4" t="s">
        <v>12</v>
      </c>
      <c r="C77" s="4" t="s">
        <v>9</v>
      </c>
      <c r="D77" s="5"/>
      <c r="E77" s="6">
        <v>824.28</v>
      </c>
      <c r="F77" s="7">
        <v>1</v>
      </c>
      <c r="G77" s="8">
        <f>E77*F77</f>
        <v>824.28</v>
      </c>
    </row>
    <row r="78" spans="1:7" x14ac:dyDescent="0.3">
      <c r="A78" s="3"/>
      <c r="B78" s="4" t="s">
        <v>13</v>
      </c>
      <c r="C78" s="4" t="s">
        <v>9</v>
      </c>
      <c r="D78" s="5"/>
      <c r="E78" s="6"/>
      <c r="F78" s="7"/>
      <c r="G78" s="8">
        <f>E78*F78</f>
        <v>0</v>
      </c>
    </row>
    <row r="79" spans="1:7" x14ac:dyDescent="0.3">
      <c r="A79" s="3"/>
      <c r="B79" s="4" t="s">
        <v>14</v>
      </c>
      <c r="C79" s="4" t="s">
        <v>9</v>
      </c>
      <c r="D79" s="9"/>
      <c r="E79" s="6"/>
      <c r="F79" s="10"/>
      <c r="G79" s="8">
        <f>E79*D79</f>
        <v>0</v>
      </c>
    </row>
    <row r="80" spans="1:7" x14ac:dyDescent="0.3">
      <c r="A80" s="11" t="s">
        <v>15</v>
      </c>
      <c r="B80" s="12"/>
      <c r="C80" s="12"/>
      <c r="D80" s="12"/>
      <c r="E80" s="12"/>
      <c r="F80" s="12"/>
      <c r="G80" s="13">
        <f>SUM(G74:G79)</f>
        <v>11789.580000000002</v>
      </c>
    </row>
    <row r="81" spans="1:7" x14ac:dyDescent="0.3">
      <c r="B81" s="1"/>
      <c r="C81" s="1"/>
      <c r="D81" s="1"/>
      <c r="E81" s="1"/>
      <c r="F81" s="1"/>
      <c r="G81" s="1"/>
    </row>
    <row r="82" spans="1:7" x14ac:dyDescent="0.3">
      <c r="A82" t="s">
        <v>23</v>
      </c>
      <c r="B82" s="1"/>
      <c r="C82" s="1"/>
      <c r="D82" s="1"/>
      <c r="E82" s="1"/>
      <c r="F82" s="1"/>
      <c r="G82" s="1"/>
    </row>
    <row r="83" spans="1:7" x14ac:dyDescent="0.3">
      <c r="A83" s="2" t="s">
        <v>1</v>
      </c>
      <c r="B83" s="2" t="s">
        <v>2</v>
      </c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</row>
    <row r="84" spans="1:7" x14ac:dyDescent="0.3">
      <c r="A84" s="3"/>
      <c r="B84" s="4" t="s">
        <v>8</v>
      </c>
      <c r="C84" s="4" t="s">
        <v>9</v>
      </c>
      <c r="D84" s="5"/>
      <c r="E84" s="6">
        <v>0.25</v>
      </c>
      <c r="F84" s="7">
        <v>1</v>
      </c>
      <c r="G84" s="8">
        <f>E84*F84</f>
        <v>0.25</v>
      </c>
    </row>
    <row r="85" spans="1:7" x14ac:dyDescent="0.3">
      <c r="A85" s="3"/>
      <c r="B85" s="4" t="s">
        <v>10</v>
      </c>
      <c r="C85" s="4" t="s">
        <v>9</v>
      </c>
      <c r="D85" s="9">
        <f>E85/7024</f>
        <v>0</v>
      </c>
      <c r="E85" s="6"/>
      <c r="F85" s="10"/>
      <c r="G85" s="8">
        <v>10846.87</v>
      </c>
    </row>
    <row r="86" spans="1:7" x14ac:dyDescent="0.3">
      <c r="A86" s="3"/>
      <c r="B86" s="4" t="s">
        <v>11</v>
      </c>
      <c r="C86" s="4" t="s">
        <v>9</v>
      </c>
      <c r="D86" s="5"/>
      <c r="E86" s="6">
        <v>835.18</v>
      </c>
      <c r="F86" s="7">
        <v>1</v>
      </c>
      <c r="G86" s="8">
        <f>E86*F86</f>
        <v>835.18</v>
      </c>
    </row>
    <row r="87" spans="1:7" x14ac:dyDescent="0.3">
      <c r="A87" s="3"/>
      <c r="B87" s="4" t="s">
        <v>12</v>
      </c>
      <c r="C87" s="4" t="s">
        <v>9</v>
      </c>
      <c r="D87" s="5"/>
      <c r="E87" s="6">
        <v>824.28</v>
      </c>
      <c r="F87" s="7">
        <v>1</v>
      </c>
      <c r="G87" s="8">
        <f>E87*F87</f>
        <v>824.28</v>
      </c>
    </row>
    <row r="88" spans="1:7" x14ac:dyDescent="0.3">
      <c r="A88" s="3"/>
      <c r="B88" s="4" t="s">
        <v>13</v>
      </c>
      <c r="C88" s="4" t="s">
        <v>9</v>
      </c>
      <c r="D88" s="5"/>
      <c r="E88" s="6"/>
      <c r="F88" s="7"/>
      <c r="G88" s="8">
        <f>E88*F88</f>
        <v>0</v>
      </c>
    </row>
    <row r="89" spans="1:7" x14ac:dyDescent="0.3">
      <c r="A89" s="3"/>
      <c r="B89" s="4" t="s">
        <v>14</v>
      </c>
      <c r="C89" s="4" t="s">
        <v>9</v>
      </c>
      <c r="D89" s="9"/>
      <c r="E89" s="6"/>
      <c r="F89" s="10"/>
      <c r="G89" s="8">
        <f>E89*D89</f>
        <v>0</v>
      </c>
    </row>
    <row r="90" spans="1:7" x14ac:dyDescent="0.3">
      <c r="A90" s="11" t="s">
        <v>15</v>
      </c>
      <c r="B90" s="12"/>
      <c r="C90" s="12"/>
      <c r="D90" s="12"/>
      <c r="E90" s="12"/>
      <c r="F90" s="12"/>
      <c r="G90" s="13">
        <f>SUM(G84:G89)</f>
        <v>12506.580000000002</v>
      </c>
    </row>
    <row r="91" spans="1:7" x14ac:dyDescent="0.3">
      <c r="B91" s="1"/>
      <c r="C91" s="1"/>
      <c r="D91" s="1"/>
      <c r="E91" s="1"/>
      <c r="F91" s="1"/>
      <c r="G91" s="1"/>
    </row>
    <row r="92" spans="1:7" x14ac:dyDescent="0.3">
      <c r="A92" t="s">
        <v>24</v>
      </c>
      <c r="B92" s="1"/>
      <c r="C92" s="1"/>
      <c r="D92" s="1"/>
      <c r="E92" s="1"/>
      <c r="F92" s="1"/>
      <c r="G92" s="1"/>
    </row>
    <row r="93" spans="1:7" x14ac:dyDescent="0.3">
      <c r="A93" s="2" t="s">
        <v>1</v>
      </c>
      <c r="B93" s="2" t="s">
        <v>2</v>
      </c>
      <c r="C93" s="2" t="s">
        <v>3</v>
      </c>
      <c r="D93" s="2" t="s">
        <v>4</v>
      </c>
      <c r="E93" s="2" t="s">
        <v>5</v>
      </c>
      <c r="F93" s="2" t="s">
        <v>6</v>
      </c>
      <c r="G93" s="2" t="s">
        <v>7</v>
      </c>
    </row>
    <row r="94" spans="1:7" x14ac:dyDescent="0.3">
      <c r="A94" s="3"/>
      <c r="B94" s="4" t="s">
        <v>8</v>
      </c>
      <c r="C94" s="4" t="s">
        <v>9</v>
      </c>
      <c r="D94" s="5"/>
      <c r="E94" s="6">
        <v>0.25</v>
      </c>
      <c r="F94" s="7">
        <v>1</v>
      </c>
      <c r="G94" s="8">
        <f>E94*F94</f>
        <v>0.25</v>
      </c>
    </row>
    <row r="95" spans="1:7" x14ac:dyDescent="0.3">
      <c r="A95" s="3"/>
      <c r="B95" s="4" t="s">
        <v>10</v>
      </c>
      <c r="C95" s="4" t="s">
        <v>9</v>
      </c>
      <c r="D95" s="9">
        <f>E95/7846.79</f>
        <v>0</v>
      </c>
      <c r="E95" s="6"/>
      <c r="F95" s="10"/>
      <c r="G95" s="8">
        <v>12117.01</v>
      </c>
    </row>
    <row r="96" spans="1:7" x14ac:dyDescent="0.3">
      <c r="A96" s="3"/>
      <c r="B96" s="4" t="s">
        <v>11</v>
      </c>
      <c r="C96" s="4" t="s">
        <v>9</v>
      </c>
      <c r="D96" s="5"/>
      <c r="E96" s="6">
        <v>835.18</v>
      </c>
      <c r="F96" s="7">
        <v>1</v>
      </c>
      <c r="G96" s="8">
        <f>E96*F96</f>
        <v>835.18</v>
      </c>
    </row>
    <row r="97" spans="1:7" x14ac:dyDescent="0.3">
      <c r="A97" s="3"/>
      <c r="B97" s="4" t="s">
        <v>12</v>
      </c>
      <c r="C97" s="4" t="s">
        <v>9</v>
      </c>
      <c r="D97" s="5"/>
      <c r="E97" s="6">
        <v>824.28</v>
      </c>
      <c r="F97" s="7">
        <v>1</v>
      </c>
      <c r="G97" s="8">
        <f>E97*F97</f>
        <v>824.28</v>
      </c>
    </row>
    <row r="98" spans="1:7" x14ac:dyDescent="0.3">
      <c r="A98" s="3"/>
      <c r="B98" s="4" t="s">
        <v>13</v>
      </c>
      <c r="C98" s="4" t="s">
        <v>9</v>
      </c>
      <c r="D98" s="5"/>
      <c r="E98" s="6"/>
      <c r="F98" s="7"/>
      <c r="G98" s="8">
        <f>E98*F98</f>
        <v>0</v>
      </c>
    </row>
    <row r="99" spans="1:7" x14ac:dyDescent="0.3">
      <c r="A99" s="3"/>
      <c r="B99" s="4" t="s">
        <v>14</v>
      </c>
      <c r="C99" s="4" t="s">
        <v>9</v>
      </c>
      <c r="D99" s="9"/>
      <c r="E99" s="6"/>
      <c r="F99" s="10"/>
      <c r="G99" s="8">
        <f>E99*D99</f>
        <v>0</v>
      </c>
    </row>
    <row r="100" spans="1:7" x14ac:dyDescent="0.3">
      <c r="A100" s="11" t="s">
        <v>15</v>
      </c>
      <c r="B100" s="12"/>
      <c r="C100" s="12"/>
      <c r="D100" s="12"/>
      <c r="E100" s="12"/>
      <c r="F100" s="12"/>
      <c r="G100" s="13">
        <f>SUM(G94:G99)</f>
        <v>13776.720000000001</v>
      </c>
    </row>
    <row r="101" spans="1:7" x14ac:dyDescent="0.3">
      <c r="B101" s="1"/>
      <c r="C101" s="1"/>
      <c r="D101" s="1"/>
      <c r="E101" s="1"/>
      <c r="F101" s="1"/>
      <c r="G101" s="1"/>
    </row>
    <row r="102" spans="1:7" x14ac:dyDescent="0.3">
      <c r="A102" t="s">
        <v>25</v>
      </c>
      <c r="B102" s="1"/>
      <c r="C102" s="1"/>
      <c r="D102" s="1"/>
      <c r="E102" s="1"/>
      <c r="F102" s="1"/>
      <c r="G102" s="1"/>
    </row>
    <row r="103" spans="1:7" x14ac:dyDescent="0.3">
      <c r="A103" s="2" t="s">
        <v>1</v>
      </c>
      <c r="B103" s="2" t="s">
        <v>2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</row>
    <row r="104" spans="1:7" x14ac:dyDescent="0.3">
      <c r="A104" s="3"/>
      <c r="B104" s="4" t="s">
        <v>8</v>
      </c>
      <c r="C104" s="4" t="s">
        <v>9</v>
      </c>
      <c r="D104" s="5"/>
      <c r="E104" s="6">
        <v>0.25</v>
      </c>
      <c r="F104" s="7">
        <v>1</v>
      </c>
      <c r="G104" s="8">
        <f>E104*F104</f>
        <v>0.25</v>
      </c>
    </row>
    <row r="105" spans="1:7" x14ac:dyDescent="0.3">
      <c r="A105" s="3"/>
      <c r="B105" s="4" t="s">
        <v>10</v>
      </c>
      <c r="C105" s="4" t="s">
        <v>9</v>
      </c>
      <c r="D105" s="9">
        <f>E105/9409</f>
        <v>0</v>
      </c>
      <c r="E105" s="6"/>
      <c r="F105" s="10"/>
      <c r="G105" s="8">
        <v>14530.13</v>
      </c>
    </row>
    <row r="106" spans="1:7" x14ac:dyDescent="0.3">
      <c r="A106" s="3"/>
      <c r="B106" s="4" t="s">
        <v>11</v>
      </c>
      <c r="C106" s="4" t="s">
        <v>9</v>
      </c>
      <c r="D106" s="5"/>
      <c r="E106" s="6">
        <v>835.18</v>
      </c>
      <c r="F106" s="7">
        <v>1</v>
      </c>
      <c r="G106" s="8">
        <f>E106*F106</f>
        <v>835.18</v>
      </c>
    </row>
    <row r="107" spans="1:7" x14ac:dyDescent="0.3">
      <c r="A107" s="3"/>
      <c r="B107" s="4" t="s">
        <v>12</v>
      </c>
      <c r="C107" s="4" t="s">
        <v>9</v>
      </c>
      <c r="D107" s="5"/>
      <c r="E107" s="6">
        <v>824.28</v>
      </c>
      <c r="F107" s="7">
        <v>1</v>
      </c>
      <c r="G107" s="8">
        <f>E107*F107</f>
        <v>824.28</v>
      </c>
    </row>
    <row r="108" spans="1:7" x14ac:dyDescent="0.3">
      <c r="A108" s="3"/>
      <c r="B108" s="4" t="s">
        <v>13</v>
      </c>
      <c r="C108" s="4" t="s">
        <v>9</v>
      </c>
      <c r="D108" s="5"/>
      <c r="E108" s="6"/>
      <c r="F108" s="7"/>
      <c r="G108" s="8">
        <f>E108*F108</f>
        <v>0</v>
      </c>
    </row>
    <row r="109" spans="1:7" x14ac:dyDescent="0.3">
      <c r="A109" s="3"/>
      <c r="B109" s="4" t="s">
        <v>14</v>
      </c>
      <c r="C109" s="4" t="s">
        <v>9</v>
      </c>
      <c r="D109" s="9"/>
      <c r="E109" s="6"/>
      <c r="F109" s="10"/>
      <c r="G109" s="8">
        <f>E109*D109</f>
        <v>0</v>
      </c>
    </row>
    <row r="110" spans="1:7" x14ac:dyDescent="0.3">
      <c r="A110" s="11" t="s">
        <v>15</v>
      </c>
      <c r="B110" s="11"/>
      <c r="C110" s="11"/>
      <c r="D110" s="11"/>
      <c r="E110" s="11"/>
      <c r="F110" s="11"/>
      <c r="G110" s="19">
        <f>SUM(G104:G109)</f>
        <v>16189.84</v>
      </c>
    </row>
    <row r="112" spans="1:7" x14ac:dyDescent="0.3">
      <c r="A112" t="s">
        <v>26</v>
      </c>
      <c r="B112" s="1"/>
      <c r="C112" s="1"/>
      <c r="D112" s="1"/>
      <c r="E112" s="1"/>
      <c r="F112" s="1"/>
      <c r="G112" s="1"/>
    </row>
    <row r="113" spans="1:7" x14ac:dyDescent="0.3">
      <c r="A113" s="2" t="s">
        <v>1</v>
      </c>
      <c r="B113" s="2" t="s">
        <v>2</v>
      </c>
      <c r="C113" s="2" t="s">
        <v>3</v>
      </c>
      <c r="D113" s="2" t="s">
        <v>4</v>
      </c>
      <c r="E113" s="2" t="s">
        <v>5</v>
      </c>
      <c r="F113" s="2" t="s">
        <v>6</v>
      </c>
      <c r="G113" s="2" t="s">
        <v>7</v>
      </c>
    </row>
    <row r="114" spans="1:7" x14ac:dyDescent="0.3">
      <c r="A114" s="3"/>
      <c r="B114" s="4" t="s">
        <v>8</v>
      </c>
      <c r="C114" s="4" t="s">
        <v>9</v>
      </c>
      <c r="D114" s="5"/>
      <c r="E114" s="6">
        <v>0.25</v>
      </c>
      <c r="F114" s="7">
        <v>1</v>
      </c>
      <c r="G114" s="8">
        <f>E114*F114</f>
        <v>0.25</v>
      </c>
    </row>
    <row r="115" spans="1:7" x14ac:dyDescent="0.3">
      <c r="A115" s="3"/>
      <c r="B115" s="4" t="s">
        <v>10</v>
      </c>
      <c r="C115" s="4" t="s">
        <v>9</v>
      </c>
      <c r="D115" s="9">
        <f>E115/9629</f>
        <v>0</v>
      </c>
      <c r="E115" s="6"/>
      <c r="F115" s="10"/>
      <c r="G115" s="8">
        <v>14870.14</v>
      </c>
    </row>
    <row r="116" spans="1:7" x14ac:dyDescent="0.3">
      <c r="A116" s="3"/>
      <c r="B116" s="4" t="s">
        <v>11</v>
      </c>
      <c r="C116" s="4" t="s">
        <v>9</v>
      </c>
      <c r="D116" s="5"/>
      <c r="E116" s="6">
        <v>835.18</v>
      </c>
      <c r="F116" s="7">
        <v>1</v>
      </c>
      <c r="G116" s="8">
        <f>E116*F116</f>
        <v>835.18</v>
      </c>
    </row>
    <row r="117" spans="1:7" x14ac:dyDescent="0.3">
      <c r="A117" s="3"/>
      <c r="B117" s="4" t="s">
        <v>12</v>
      </c>
      <c r="C117" s="4" t="s">
        <v>9</v>
      </c>
      <c r="D117" s="5"/>
      <c r="E117" s="6">
        <v>824.28</v>
      </c>
      <c r="F117" s="7">
        <v>1</v>
      </c>
      <c r="G117" s="8">
        <f>E117*F117</f>
        <v>824.28</v>
      </c>
    </row>
    <row r="118" spans="1:7" x14ac:dyDescent="0.3">
      <c r="A118" s="3"/>
      <c r="B118" s="4" t="s">
        <v>13</v>
      </c>
      <c r="C118" s="4" t="s">
        <v>9</v>
      </c>
      <c r="D118" s="5"/>
      <c r="E118" s="6"/>
      <c r="F118" s="7"/>
      <c r="G118" s="8">
        <f>E118*F118</f>
        <v>0</v>
      </c>
    </row>
    <row r="119" spans="1:7" x14ac:dyDescent="0.3">
      <c r="A119" s="3"/>
      <c r="B119" s="4" t="s">
        <v>14</v>
      </c>
      <c r="C119" s="4" t="s">
        <v>9</v>
      </c>
      <c r="D119" s="9"/>
      <c r="E119" s="6"/>
      <c r="F119" s="10"/>
      <c r="G119" s="8">
        <f>E119*D119</f>
        <v>0</v>
      </c>
    </row>
    <row r="120" spans="1:7" x14ac:dyDescent="0.3">
      <c r="A120" s="11" t="s">
        <v>15</v>
      </c>
      <c r="B120" s="11"/>
      <c r="C120" s="11"/>
      <c r="D120" s="11"/>
      <c r="E120" s="11"/>
      <c r="F120" s="11"/>
      <c r="G120" s="19">
        <f>SUM(G114:G119)</f>
        <v>16529.849999999999</v>
      </c>
    </row>
    <row r="122" spans="1:7" x14ac:dyDescent="0.3">
      <c r="F122" s="20" t="s">
        <v>27</v>
      </c>
      <c r="G122" s="19">
        <f>SUM(G120,G110,G100,G90,G80,G70,G60,G50,G40,G30,G20,G10)</f>
        <v>174866.79</v>
      </c>
    </row>
  </sheetData>
  <dataValidations count="2">
    <dataValidation type="list" allowBlank="1" showInputMessage="1" showErrorMessage="1" sqref="C4:C9 C14:C19 C24:C29 C34:C39 C44:C49 C54:C59 C64:C69 C74:C79 C84:C89 C94:C99 C104:C109 C114:C119" xr:uid="{B519B80C-9409-4EF1-A494-451180EDFE91}">
      <formula1>SpRange</formula1>
    </dataValidation>
    <dataValidation type="list" allowBlank="1" showInputMessage="1" showErrorMessage="1" sqref="B4:B9 B14:B19 B24:B29 B34:B39 B44:B49 B54:B59 B64:B69 B74:B79 B84:B89 B94:B99 B104:B109 B114:B119" xr:uid="{29CF8215-0FCF-4D2A-A759-9B6D994EB7C7}">
      <formula1>DesRange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73B9-36EA-4BE3-A87B-2C91E7E44AA1}">
  <dimension ref="A1:G122"/>
  <sheetViews>
    <sheetView topLeftCell="A100" workbookViewId="0">
      <selection activeCell="J116" sqref="J116"/>
    </sheetView>
  </sheetViews>
  <sheetFormatPr defaultRowHeight="14.4" x14ac:dyDescent="0.3"/>
  <cols>
    <col min="1" max="1" width="10.77734375" bestFit="1" customWidth="1"/>
    <col min="2" max="2" width="26.21875" bestFit="1" customWidth="1"/>
    <col min="3" max="3" width="13.5546875" bestFit="1" customWidth="1"/>
    <col min="4" max="4" width="8.5546875" customWidth="1"/>
    <col min="5" max="5" width="14.77734375" customWidth="1"/>
    <col min="6" max="6" width="21.109375" bestFit="1" customWidth="1"/>
    <col min="7" max="7" width="13.6640625" bestFit="1" customWidth="1"/>
  </cols>
  <sheetData>
    <row r="1" spans="1:7" ht="23.4" x14ac:dyDescent="0.45">
      <c r="A1" s="21">
        <v>2022</v>
      </c>
    </row>
    <row r="2" spans="1:7" x14ac:dyDescent="0.3">
      <c r="A2" t="s">
        <v>0</v>
      </c>
      <c r="B2" s="1"/>
      <c r="C2" s="1"/>
      <c r="D2" s="1"/>
      <c r="E2" s="1"/>
      <c r="F2" s="1"/>
      <c r="G2" s="1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3"/>
      <c r="B4" s="4" t="s">
        <v>8</v>
      </c>
      <c r="C4" s="4" t="s">
        <v>9</v>
      </c>
      <c r="D4" s="5"/>
      <c r="E4" s="6">
        <v>0.25</v>
      </c>
      <c r="F4" s="7">
        <v>1</v>
      </c>
      <c r="G4" s="8">
        <f>E4*F4</f>
        <v>0.25</v>
      </c>
    </row>
    <row r="5" spans="1:7" x14ac:dyDescent="0.3">
      <c r="A5" s="3"/>
      <c r="B5" s="4" t="s">
        <v>10</v>
      </c>
      <c r="C5" s="4" t="s">
        <v>9</v>
      </c>
      <c r="D5" s="9">
        <f>E5/10091</f>
        <v>0</v>
      </c>
      <c r="E5" s="6"/>
      <c r="F5" s="10"/>
      <c r="G5" s="8">
        <v>18040.87</v>
      </c>
    </row>
    <row r="6" spans="1:7" x14ac:dyDescent="0.3">
      <c r="A6" s="3"/>
      <c r="B6" s="4" t="s">
        <v>11</v>
      </c>
      <c r="C6" s="4" t="s">
        <v>9</v>
      </c>
      <c r="D6" s="5"/>
      <c r="E6" s="6">
        <v>1540.12</v>
      </c>
      <c r="F6" s="7">
        <v>1</v>
      </c>
      <c r="G6" s="8">
        <f>E6*F6</f>
        <v>1540.12</v>
      </c>
    </row>
    <row r="7" spans="1:7" x14ac:dyDescent="0.3">
      <c r="A7" s="3"/>
      <c r="B7" s="4" t="s">
        <v>12</v>
      </c>
      <c r="C7" s="4" t="s">
        <v>9</v>
      </c>
      <c r="D7" s="5"/>
      <c r="E7" s="6">
        <v>612.97</v>
      </c>
      <c r="F7" s="7">
        <v>1</v>
      </c>
      <c r="G7" s="8">
        <f>E7*F7</f>
        <v>612.97</v>
      </c>
    </row>
    <row r="8" spans="1:7" x14ac:dyDescent="0.3">
      <c r="A8" s="3"/>
      <c r="B8" s="4" t="s">
        <v>13</v>
      </c>
      <c r="C8" s="4" t="s">
        <v>9</v>
      </c>
      <c r="D8" s="5"/>
      <c r="E8" s="6">
        <v>36.18</v>
      </c>
      <c r="F8" s="7">
        <v>1</v>
      </c>
      <c r="G8" s="8">
        <f>E8*F8</f>
        <v>36.18</v>
      </c>
    </row>
    <row r="9" spans="1:7" x14ac:dyDescent="0.3">
      <c r="A9" s="3"/>
      <c r="B9" s="4" t="s">
        <v>14</v>
      </c>
      <c r="C9" s="4" t="s">
        <v>9</v>
      </c>
      <c r="D9" s="9">
        <f>E9/10091</f>
        <v>0</v>
      </c>
      <c r="E9" s="6"/>
      <c r="F9" s="10"/>
      <c r="G9" s="8">
        <v>601.07000000000005</v>
      </c>
    </row>
    <row r="10" spans="1:7" x14ac:dyDescent="0.3">
      <c r="A10" s="11" t="s">
        <v>15</v>
      </c>
      <c r="B10" s="12"/>
      <c r="C10" s="12"/>
      <c r="D10" s="13"/>
      <c r="E10" s="14"/>
      <c r="F10" s="15"/>
      <c r="G10" s="13">
        <f>SUM(G4:G9)</f>
        <v>20831.46</v>
      </c>
    </row>
    <row r="11" spans="1:7" x14ac:dyDescent="0.3">
      <c r="B11" s="1"/>
      <c r="C11" s="1"/>
      <c r="D11" s="1"/>
      <c r="E11" s="1"/>
      <c r="F11" s="1"/>
      <c r="G11" s="1"/>
    </row>
    <row r="12" spans="1:7" x14ac:dyDescent="0.3">
      <c r="A12" t="s">
        <v>16</v>
      </c>
      <c r="B12" s="1"/>
      <c r="C12" s="1"/>
      <c r="D12" s="1"/>
      <c r="E12" s="1"/>
      <c r="F12" s="1"/>
      <c r="G12" s="1"/>
    </row>
    <row r="13" spans="1:7" x14ac:dyDescent="0.3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</row>
    <row r="14" spans="1:7" x14ac:dyDescent="0.3">
      <c r="A14" s="3"/>
      <c r="B14" s="4" t="str">
        <f>B4</f>
        <v>Standard Aupply Admin Charge</v>
      </c>
      <c r="C14" s="4" t="s">
        <v>9</v>
      </c>
      <c r="D14" s="5"/>
      <c r="E14" s="6">
        <v>0.25</v>
      </c>
      <c r="F14" s="7">
        <v>1</v>
      </c>
      <c r="G14" s="8">
        <f>E14*F14</f>
        <v>0.25</v>
      </c>
    </row>
    <row r="15" spans="1:7" x14ac:dyDescent="0.3">
      <c r="A15" s="3"/>
      <c r="B15" s="4" t="str">
        <f>B5</f>
        <v>Common ST Line</v>
      </c>
      <c r="C15" s="4" t="s">
        <v>9</v>
      </c>
      <c r="D15" s="9">
        <f>E15/10571</f>
        <v>0</v>
      </c>
      <c r="E15" s="6"/>
      <c r="F15" s="10"/>
      <c r="G15" s="8">
        <v>16645.91</v>
      </c>
    </row>
    <row r="16" spans="1:7" x14ac:dyDescent="0.3">
      <c r="A16" s="3"/>
      <c r="B16" s="4" t="s">
        <v>11</v>
      </c>
      <c r="C16" s="4" t="s">
        <v>9</v>
      </c>
      <c r="D16" s="5"/>
      <c r="E16" s="6">
        <v>1540.12</v>
      </c>
      <c r="F16" s="7">
        <v>1</v>
      </c>
      <c r="G16" s="8">
        <f>E16*F16</f>
        <v>1540.12</v>
      </c>
    </row>
    <row r="17" spans="1:7" x14ac:dyDescent="0.3">
      <c r="A17" s="3"/>
      <c r="B17" s="4" t="s">
        <v>12</v>
      </c>
      <c r="C17" s="4" t="s">
        <v>9</v>
      </c>
      <c r="D17" s="5"/>
      <c r="E17" s="6">
        <v>612.97</v>
      </c>
      <c r="F17" s="7">
        <v>1</v>
      </c>
      <c r="G17" s="8">
        <f>E17*F17</f>
        <v>612.97</v>
      </c>
    </row>
    <row r="18" spans="1:7" x14ac:dyDescent="0.3">
      <c r="A18" s="3"/>
      <c r="B18" s="4" t="s">
        <v>13</v>
      </c>
      <c r="C18" s="4" t="s">
        <v>9</v>
      </c>
      <c r="D18" s="5"/>
      <c r="E18" s="6">
        <v>36.18</v>
      </c>
      <c r="F18" s="7">
        <v>1</v>
      </c>
      <c r="G18" s="8">
        <f>E18*F18</f>
        <v>36.18</v>
      </c>
    </row>
    <row r="19" spans="1:7" x14ac:dyDescent="0.3">
      <c r="A19" s="3"/>
      <c r="B19" s="4" t="s">
        <v>14</v>
      </c>
      <c r="C19" s="4" t="s">
        <v>9</v>
      </c>
      <c r="D19" s="9">
        <f>E19/10571</f>
        <v>0</v>
      </c>
      <c r="E19" s="6"/>
      <c r="F19" s="10"/>
      <c r="G19" s="8">
        <v>554.59</v>
      </c>
    </row>
    <row r="20" spans="1:7" x14ac:dyDescent="0.3">
      <c r="A20" s="11" t="s">
        <v>15</v>
      </c>
      <c r="B20" s="12"/>
      <c r="C20" s="12"/>
      <c r="D20" s="12"/>
      <c r="E20" s="12"/>
      <c r="F20" s="12"/>
      <c r="G20" s="13">
        <f>SUM(G14:G19)</f>
        <v>19390.02</v>
      </c>
    </row>
    <row r="21" spans="1:7" x14ac:dyDescent="0.3">
      <c r="B21" s="1"/>
      <c r="C21" s="1"/>
      <c r="D21" s="1"/>
      <c r="E21" s="1"/>
      <c r="F21" s="1"/>
      <c r="G21" s="1"/>
    </row>
    <row r="22" spans="1:7" x14ac:dyDescent="0.3">
      <c r="A22" t="s">
        <v>17</v>
      </c>
      <c r="B22" s="1"/>
      <c r="C22" s="1"/>
      <c r="D22" s="1"/>
      <c r="E22" s="1"/>
      <c r="F22" s="1"/>
      <c r="G22" s="1"/>
    </row>
    <row r="23" spans="1:7" x14ac:dyDescent="0.3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</row>
    <row r="24" spans="1:7" x14ac:dyDescent="0.3">
      <c r="A24" s="3"/>
      <c r="B24" s="4" t="s">
        <v>8</v>
      </c>
      <c r="C24" s="4" t="s">
        <v>9</v>
      </c>
      <c r="D24" s="5"/>
      <c r="E24" s="6">
        <v>0.25</v>
      </c>
      <c r="F24" s="7">
        <v>1</v>
      </c>
      <c r="G24" s="8">
        <f>E24*F24</f>
        <v>0.25</v>
      </c>
    </row>
    <row r="25" spans="1:7" x14ac:dyDescent="0.3">
      <c r="A25" s="3"/>
      <c r="B25" s="4" t="s">
        <v>10</v>
      </c>
      <c r="C25" s="4" t="s">
        <v>9</v>
      </c>
      <c r="D25" s="9">
        <f>E25/8817</f>
        <v>0</v>
      </c>
      <c r="E25" s="6"/>
      <c r="F25" s="10"/>
      <c r="G25" s="8">
        <v>15399.27</v>
      </c>
    </row>
    <row r="26" spans="1:7" x14ac:dyDescent="0.3">
      <c r="A26" s="3"/>
      <c r="B26" s="4" t="s">
        <v>11</v>
      </c>
      <c r="C26" s="4" t="s">
        <v>9</v>
      </c>
      <c r="D26" s="5"/>
      <c r="E26" s="6">
        <v>1540.12</v>
      </c>
      <c r="F26" s="7">
        <v>1</v>
      </c>
      <c r="G26" s="8">
        <f>E26*F26</f>
        <v>1540.12</v>
      </c>
    </row>
    <row r="27" spans="1:7" x14ac:dyDescent="0.3">
      <c r="A27" s="3"/>
      <c r="B27" s="4" t="s">
        <v>12</v>
      </c>
      <c r="C27" s="4" t="s">
        <v>9</v>
      </c>
      <c r="D27" s="5"/>
      <c r="E27" s="6">
        <v>612.97</v>
      </c>
      <c r="F27" s="7">
        <v>1</v>
      </c>
      <c r="G27" s="8">
        <f>E27*F27</f>
        <v>612.97</v>
      </c>
    </row>
    <row r="28" spans="1:7" x14ac:dyDescent="0.3">
      <c r="A28" s="3"/>
      <c r="B28" s="4" t="s">
        <v>13</v>
      </c>
      <c r="C28" s="4" t="s">
        <v>9</v>
      </c>
      <c r="D28" s="5"/>
      <c r="E28" s="6">
        <v>36.18</v>
      </c>
      <c r="F28" s="7">
        <v>1</v>
      </c>
      <c r="G28" s="8">
        <f>E28*F28</f>
        <v>36.18</v>
      </c>
    </row>
    <row r="29" spans="1:7" x14ac:dyDescent="0.3">
      <c r="A29" s="3"/>
      <c r="B29" s="4" t="s">
        <v>14</v>
      </c>
      <c r="C29" s="4" t="s">
        <v>9</v>
      </c>
      <c r="D29" s="9">
        <f>E29/8817</f>
        <v>0</v>
      </c>
      <c r="E29" s="6"/>
      <c r="F29" s="10"/>
      <c r="G29" s="8">
        <v>513.05999999999995</v>
      </c>
    </row>
    <row r="30" spans="1:7" x14ac:dyDescent="0.3">
      <c r="A30" s="11" t="s">
        <v>15</v>
      </c>
      <c r="B30" s="12"/>
      <c r="C30" s="12"/>
      <c r="D30" s="12"/>
      <c r="E30" s="12"/>
      <c r="F30" s="12"/>
      <c r="G30" s="13">
        <f>SUM(G24:G29)</f>
        <v>18101.850000000002</v>
      </c>
    </row>
    <row r="31" spans="1:7" x14ac:dyDescent="0.3">
      <c r="B31" s="1"/>
      <c r="C31" s="1"/>
      <c r="D31" s="1"/>
      <c r="E31" s="1"/>
      <c r="F31" s="1"/>
      <c r="G31" s="1"/>
    </row>
    <row r="32" spans="1:7" x14ac:dyDescent="0.3">
      <c r="A32" t="s">
        <v>18</v>
      </c>
      <c r="B32" s="1"/>
      <c r="C32" s="1"/>
      <c r="D32" s="1"/>
      <c r="E32" s="1"/>
      <c r="F32" s="1"/>
      <c r="G32" s="1"/>
    </row>
    <row r="33" spans="1:7" x14ac:dyDescent="0.3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</row>
    <row r="34" spans="1:7" x14ac:dyDescent="0.3">
      <c r="A34" s="3"/>
      <c r="B34" s="4" t="s">
        <v>8</v>
      </c>
      <c r="C34" s="4" t="s">
        <v>9</v>
      </c>
      <c r="D34" s="5"/>
      <c r="E34" s="6">
        <v>0.25</v>
      </c>
      <c r="F34" s="7">
        <v>1</v>
      </c>
      <c r="G34" s="8">
        <f>E34*F34</f>
        <v>0.25</v>
      </c>
    </row>
    <row r="35" spans="1:7" x14ac:dyDescent="0.3">
      <c r="A35" s="3"/>
      <c r="B35" s="4" t="s">
        <v>10</v>
      </c>
      <c r="C35" s="4" t="s">
        <v>9</v>
      </c>
      <c r="D35" s="9">
        <f>E35/8277</f>
        <v>0</v>
      </c>
      <c r="E35" s="6"/>
      <c r="F35" s="10"/>
      <c r="G35" s="8">
        <v>13386.52</v>
      </c>
    </row>
    <row r="36" spans="1:7" x14ac:dyDescent="0.3">
      <c r="A36" s="3"/>
      <c r="B36" s="4" t="s">
        <v>11</v>
      </c>
      <c r="C36" s="4" t="s">
        <v>9</v>
      </c>
      <c r="D36" s="5"/>
      <c r="E36" s="6">
        <v>1540.12</v>
      </c>
      <c r="F36" s="7">
        <v>1</v>
      </c>
      <c r="G36" s="8">
        <f>E36*F36</f>
        <v>1540.12</v>
      </c>
    </row>
    <row r="37" spans="1:7" x14ac:dyDescent="0.3">
      <c r="A37" s="3"/>
      <c r="B37" s="4" t="s">
        <v>12</v>
      </c>
      <c r="C37" s="4" t="s">
        <v>9</v>
      </c>
      <c r="D37" s="5"/>
      <c r="E37" s="6">
        <v>612.97</v>
      </c>
      <c r="F37" s="7">
        <v>1</v>
      </c>
      <c r="G37" s="8">
        <f>E37*F37</f>
        <v>612.97</v>
      </c>
    </row>
    <row r="38" spans="1:7" x14ac:dyDescent="0.3">
      <c r="A38" s="3"/>
      <c r="B38" s="4" t="s">
        <v>13</v>
      </c>
      <c r="C38" s="4" t="s">
        <v>9</v>
      </c>
      <c r="D38" s="5"/>
      <c r="E38" s="6">
        <v>36.18</v>
      </c>
      <c r="F38" s="7">
        <v>1</v>
      </c>
      <c r="G38" s="8">
        <f>E38*F38</f>
        <v>36.18</v>
      </c>
    </row>
    <row r="39" spans="1:7" x14ac:dyDescent="0.3">
      <c r="A39" s="3"/>
      <c r="B39" s="4" t="s">
        <v>14</v>
      </c>
      <c r="C39" s="4" t="s">
        <v>9</v>
      </c>
      <c r="D39" s="9">
        <f>E39/8277</f>
        <v>0</v>
      </c>
      <c r="E39" s="6"/>
      <c r="F39" s="10"/>
      <c r="G39" s="8">
        <v>446</v>
      </c>
    </row>
    <row r="40" spans="1:7" x14ac:dyDescent="0.3">
      <c r="A40" s="11" t="s">
        <v>15</v>
      </c>
      <c r="B40" s="12"/>
      <c r="C40" s="12"/>
      <c r="D40" s="12"/>
      <c r="E40" s="12"/>
      <c r="F40" s="12"/>
      <c r="G40" s="13">
        <f>SUM(G34:G39)</f>
        <v>16022.039999999999</v>
      </c>
    </row>
    <row r="41" spans="1:7" x14ac:dyDescent="0.3">
      <c r="B41" s="1"/>
      <c r="C41" s="1"/>
      <c r="D41" s="1"/>
      <c r="E41" s="1"/>
      <c r="F41" s="1"/>
      <c r="G41" s="1"/>
    </row>
    <row r="42" spans="1:7" x14ac:dyDescent="0.3">
      <c r="A42" t="s">
        <v>19</v>
      </c>
      <c r="B42" s="1"/>
      <c r="C42" s="1"/>
      <c r="D42" s="1"/>
      <c r="E42" s="1"/>
      <c r="F42" s="1"/>
      <c r="G42" s="1"/>
    </row>
    <row r="43" spans="1:7" x14ac:dyDescent="0.3">
      <c r="A43" s="2" t="s">
        <v>1</v>
      </c>
      <c r="B43" s="2" t="s">
        <v>2</v>
      </c>
      <c r="C43" s="2" t="s">
        <v>3</v>
      </c>
      <c r="D43" s="16" t="s">
        <v>4</v>
      </c>
      <c r="E43" s="17" t="s">
        <v>5</v>
      </c>
      <c r="F43" s="18" t="s">
        <v>6</v>
      </c>
      <c r="G43" s="16" t="s">
        <v>7</v>
      </c>
    </row>
    <row r="44" spans="1:7" x14ac:dyDescent="0.3">
      <c r="A44" s="3"/>
      <c r="B44" s="4" t="s">
        <v>8</v>
      </c>
      <c r="C44" s="4" t="s">
        <v>9</v>
      </c>
      <c r="D44" s="5"/>
      <c r="E44" s="6">
        <v>0.25</v>
      </c>
      <c r="F44" s="7">
        <v>1</v>
      </c>
      <c r="G44" s="8">
        <f>E44*F44</f>
        <v>0.25</v>
      </c>
    </row>
    <row r="45" spans="1:7" x14ac:dyDescent="0.3">
      <c r="A45" s="3"/>
      <c r="B45" s="4" t="s">
        <v>10</v>
      </c>
      <c r="C45" s="4" t="s">
        <v>9</v>
      </c>
      <c r="D45" s="9">
        <f>E45/7528</f>
        <v>0</v>
      </c>
      <c r="E45" s="6"/>
      <c r="F45" s="10"/>
      <c r="G45" s="8">
        <v>12319.22</v>
      </c>
    </row>
    <row r="46" spans="1:7" x14ac:dyDescent="0.3">
      <c r="A46" s="3"/>
      <c r="B46" s="4" t="s">
        <v>11</v>
      </c>
      <c r="C46" s="4" t="s">
        <v>9</v>
      </c>
      <c r="D46" s="5"/>
      <c r="E46" s="6">
        <v>1540.12</v>
      </c>
      <c r="F46" s="7">
        <v>1</v>
      </c>
      <c r="G46" s="8">
        <f>E46*F46</f>
        <v>1540.12</v>
      </c>
    </row>
    <row r="47" spans="1:7" x14ac:dyDescent="0.3">
      <c r="A47" s="3"/>
      <c r="B47" s="4" t="s">
        <v>12</v>
      </c>
      <c r="C47" s="4" t="s">
        <v>9</v>
      </c>
      <c r="D47" s="5"/>
      <c r="E47" s="6">
        <v>612.97</v>
      </c>
      <c r="F47" s="7">
        <v>1</v>
      </c>
      <c r="G47" s="8">
        <f>E47*F47</f>
        <v>612.97</v>
      </c>
    </row>
    <row r="48" spans="1:7" x14ac:dyDescent="0.3">
      <c r="A48" s="3"/>
      <c r="B48" s="4" t="s">
        <v>13</v>
      </c>
      <c r="C48" s="4" t="s">
        <v>9</v>
      </c>
      <c r="D48" s="5"/>
      <c r="E48" s="6">
        <v>36.18</v>
      </c>
      <c r="F48" s="7">
        <v>1</v>
      </c>
      <c r="G48" s="8">
        <f>E48*F48</f>
        <v>36.18</v>
      </c>
    </row>
    <row r="49" spans="1:7" x14ac:dyDescent="0.3">
      <c r="A49" s="3"/>
      <c r="B49" s="4" t="s">
        <v>14</v>
      </c>
      <c r="C49" s="4" t="s">
        <v>9</v>
      </c>
      <c r="D49" s="9">
        <f>E49/7528</f>
        <v>0</v>
      </c>
      <c r="E49" s="6"/>
      <c r="F49" s="10"/>
      <c r="G49" s="8">
        <v>410.44</v>
      </c>
    </row>
    <row r="50" spans="1:7" x14ac:dyDescent="0.3">
      <c r="A50" s="11" t="s">
        <v>15</v>
      </c>
      <c r="B50" s="12"/>
      <c r="C50" s="12"/>
      <c r="D50" s="12"/>
      <c r="E50" s="12"/>
      <c r="F50" s="12"/>
      <c r="G50" s="13">
        <f>SUM(G44:G49)</f>
        <v>14919.18</v>
      </c>
    </row>
    <row r="51" spans="1:7" x14ac:dyDescent="0.3">
      <c r="B51" s="1"/>
      <c r="C51" s="1"/>
      <c r="D51" s="1"/>
      <c r="E51" s="1"/>
      <c r="F51" s="1"/>
      <c r="G51" s="1"/>
    </row>
    <row r="52" spans="1:7" x14ac:dyDescent="0.3">
      <c r="A52" t="s">
        <v>20</v>
      </c>
      <c r="B52" s="1"/>
      <c r="C52" s="1"/>
      <c r="D52" s="1"/>
      <c r="E52" s="1"/>
      <c r="F52" s="1"/>
      <c r="G52" s="1"/>
    </row>
    <row r="53" spans="1:7" x14ac:dyDescent="0.3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2" t="s">
        <v>7</v>
      </c>
    </row>
    <row r="54" spans="1:7" x14ac:dyDescent="0.3">
      <c r="A54" s="3"/>
      <c r="B54" s="4" t="s">
        <v>8</v>
      </c>
      <c r="C54" s="4" t="s">
        <v>9</v>
      </c>
      <c r="D54" s="5"/>
      <c r="E54" s="6">
        <v>0.25</v>
      </c>
      <c r="F54" s="7">
        <v>1</v>
      </c>
      <c r="G54" s="8">
        <f>E54*F54</f>
        <v>0.25</v>
      </c>
    </row>
    <row r="55" spans="1:7" x14ac:dyDescent="0.3">
      <c r="A55" s="3"/>
      <c r="B55" s="4" t="s">
        <v>10</v>
      </c>
      <c r="C55" s="4" t="s">
        <v>9</v>
      </c>
      <c r="D55" s="9">
        <f>E55/6299</f>
        <v>0</v>
      </c>
      <c r="E55" s="6"/>
      <c r="F55" s="10"/>
      <c r="G55" s="8">
        <v>11315.1</v>
      </c>
    </row>
    <row r="56" spans="1:7" x14ac:dyDescent="0.3">
      <c r="A56" s="3"/>
      <c r="B56" s="4" t="s">
        <v>11</v>
      </c>
      <c r="C56" s="4" t="s">
        <v>9</v>
      </c>
      <c r="D56" s="5"/>
      <c r="E56" s="6">
        <v>1540.12</v>
      </c>
      <c r="F56" s="7">
        <v>1</v>
      </c>
      <c r="G56" s="8">
        <f>E56*F56</f>
        <v>1540.12</v>
      </c>
    </row>
    <row r="57" spans="1:7" x14ac:dyDescent="0.3">
      <c r="A57" s="3"/>
      <c r="B57" s="4" t="s">
        <v>12</v>
      </c>
      <c r="C57" s="4" t="s">
        <v>9</v>
      </c>
      <c r="D57" s="5"/>
      <c r="E57" s="6">
        <v>612.97</v>
      </c>
      <c r="F57" s="7">
        <v>1</v>
      </c>
      <c r="G57" s="8">
        <f>E57*F57</f>
        <v>612.97</v>
      </c>
    </row>
    <row r="58" spans="1:7" x14ac:dyDescent="0.3">
      <c r="A58" s="3"/>
      <c r="B58" s="4" t="s">
        <v>13</v>
      </c>
      <c r="C58" s="4" t="s">
        <v>9</v>
      </c>
      <c r="D58" s="5"/>
      <c r="E58" s="6">
        <v>36.18</v>
      </c>
      <c r="F58" s="7">
        <v>1</v>
      </c>
      <c r="G58" s="8">
        <f>E58*F58</f>
        <v>36.18</v>
      </c>
    </row>
    <row r="59" spans="1:7" x14ac:dyDescent="0.3">
      <c r="A59" s="3"/>
      <c r="B59" s="4" t="s">
        <v>14</v>
      </c>
      <c r="C59" s="4" t="s">
        <v>9</v>
      </c>
      <c r="D59" s="9">
        <f>E59/6299</f>
        <v>0</v>
      </c>
      <c r="E59" s="6"/>
      <c r="F59" s="10"/>
      <c r="G59" s="8">
        <v>376.98</v>
      </c>
    </row>
    <row r="60" spans="1:7" x14ac:dyDescent="0.3">
      <c r="A60" s="11" t="s">
        <v>15</v>
      </c>
      <c r="B60" s="12"/>
      <c r="C60" s="12"/>
      <c r="D60" s="12"/>
      <c r="E60" s="12"/>
      <c r="F60" s="12"/>
      <c r="G60" s="13">
        <f>SUM(G54:G59)</f>
        <v>13881.6</v>
      </c>
    </row>
    <row r="61" spans="1:7" x14ac:dyDescent="0.3">
      <c r="B61" s="1"/>
      <c r="C61" s="1"/>
      <c r="D61" s="1"/>
      <c r="E61" s="1"/>
      <c r="F61" s="1"/>
      <c r="G61" s="1"/>
    </row>
    <row r="62" spans="1:7" x14ac:dyDescent="0.3">
      <c r="A62" t="s">
        <v>21</v>
      </c>
      <c r="B62" s="1"/>
      <c r="C62" s="1"/>
      <c r="D62" s="1"/>
      <c r="E62" s="1"/>
      <c r="F62" s="1"/>
      <c r="G62" s="1"/>
    </row>
    <row r="63" spans="1:7" x14ac:dyDescent="0.3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</row>
    <row r="64" spans="1:7" x14ac:dyDescent="0.3">
      <c r="A64" s="3"/>
      <c r="B64" s="4" t="s">
        <v>8</v>
      </c>
      <c r="C64" s="4" t="s">
        <v>9</v>
      </c>
      <c r="D64" s="5"/>
      <c r="E64" s="6">
        <v>0.25</v>
      </c>
      <c r="F64" s="7">
        <v>1</v>
      </c>
      <c r="G64" s="8">
        <f>E64*F64</f>
        <v>0.25</v>
      </c>
    </row>
    <row r="65" spans="1:7" x14ac:dyDescent="0.3">
      <c r="A65" s="3"/>
      <c r="B65" s="4" t="s">
        <v>10</v>
      </c>
      <c r="C65" s="4" t="s">
        <v>9</v>
      </c>
      <c r="D65" s="9">
        <f>E65/6429</f>
        <v>0</v>
      </c>
      <c r="E65" s="6"/>
      <c r="F65" s="10"/>
      <c r="G65" s="8">
        <v>12009.74</v>
      </c>
    </row>
    <row r="66" spans="1:7" x14ac:dyDescent="0.3">
      <c r="A66" s="3"/>
      <c r="B66" s="4" t="s">
        <v>11</v>
      </c>
      <c r="C66" s="4" t="s">
        <v>9</v>
      </c>
      <c r="D66" s="5"/>
      <c r="E66" s="6">
        <v>1540.12</v>
      </c>
      <c r="F66" s="7">
        <v>1</v>
      </c>
      <c r="G66" s="8">
        <f>E66*F66</f>
        <v>1540.12</v>
      </c>
    </row>
    <row r="67" spans="1:7" x14ac:dyDescent="0.3">
      <c r="A67" s="3"/>
      <c r="B67" s="4" t="s">
        <v>12</v>
      </c>
      <c r="C67" s="4" t="s">
        <v>9</v>
      </c>
      <c r="D67" s="5"/>
      <c r="E67" s="6">
        <v>612.97</v>
      </c>
      <c r="F67" s="7">
        <v>1</v>
      </c>
      <c r="G67" s="8">
        <f>E67*F67</f>
        <v>612.97</v>
      </c>
    </row>
    <row r="68" spans="1:7" x14ac:dyDescent="0.3">
      <c r="A68" s="3"/>
      <c r="B68" s="4" t="s">
        <v>13</v>
      </c>
      <c r="C68" s="4" t="s">
        <v>9</v>
      </c>
      <c r="D68" s="5"/>
      <c r="E68" s="6">
        <v>36.18</v>
      </c>
      <c r="F68" s="7">
        <v>1</v>
      </c>
      <c r="G68" s="8">
        <f>E68*F68</f>
        <v>36.18</v>
      </c>
    </row>
    <row r="69" spans="1:7" x14ac:dyDescent="0.3">
      <c r="A69" s="3"/>
      <c r="B69" s="4" t="s">
        <v>14</v>
      </c>
      <c r="C69" s="4" t="s">
        <v>9</v>
      </c>
      <c r="D69" s="9"/>
      <c r="E69" s="6"/>
      <c r="F69" s="10"/>
      <c r="G69" s="8">
        <v>400.13</v>
      </c>
    </row>
    <row r="70" spans="1:7" x14ac:dyDescent="0.3">
      <c r="A70" s="11" t="s">
        <v>15</v>
      </c>
      <c r="B70" s="12"/>
      <c r="C70" s="12"/>
      <c r="D70" s="12"/>
      <c r="E70" s="12"/>
      <c r="F70" s="12"/>
      <c r="G70" s="13">
        <f>SUM(G64:G69)</f>
        <v>14599.39</v>
      </c>
    </row>
    <row r="71" spans="1:7" x14ac:dyDescent="0.3">
      <c r="B71" s="1"/>
      <c r="C71" s="1"/>
      <c r="D71" s="1"/>
      <c r="E71" s="1"/>
      <c r="F71" s="1"/>
      <c r="G71" s="1"/>
    </row>
    <row r="72" spans="1:7" x14ac:dyDescent="0.3">
      <c r="A72" t="s">
        <v>22</v>
      </c>
      <c r="B72" s="1"/>
      <c r="C72" s="1"/>
      <c r="D72" s="1"/>
      <c r="E72" s="1"/>
      <c r="F72" s="1"/>
      <c r="G72" s="1"/>
    </row>
    <row r="73" spans="1:7" x14ac:dyDescent="0.3">
      <c r="A73" s="2" t="s">
        <v>1</v>
      </c>
      <c r="B73" s="2" t="s">
        <v>2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</row>
    <row r="74" spans="1:7" x14ac:dyDescent="0.3">
      <c r="A74" s="3"/>
      <c r="B74" s="4" t="s">
        <v>8</v>
      </c>
      <c r="C74" s="4" t="s">
        <v>9</v>
      </c>
      <c r="D74" s="5"/>
      <c r="E74" s="6">
        <v>0.25</v>
      </c>
      <c r="F74" s="7">
        <v>1</v>
      </c>
      <c r="G74" s="8">
        <f>E74*F74</f>
        <v>0.25</v>
      </c>
    </row>
    <row r="75" spans="1:7" x14ac:dyDescent="0.3">
      <c r="A75" s="3"/>
      <c r="B75" s="4" t="s">
        <v>10</v>
      </c>
      <c r="C75" s="4" t="s">
        <v>9</v>
      </c>
      <c r="D75" s="9">
        <f>E75/6559</f>
        <v>0</v>
      </c>
      <c r="E75" s="6"/>
      <c r="F75" s="10"/>
      <c r="G75" s="8">
        <v>10941.96</v>
      </c>
    </row>
    <row r="76" spans="1:7" x14ac:dyDescent="0.3">
      <c r="A76" s="3"/>
      <c r="B76" s="4" t="s">
        <v>11</v>
      </c>
      <c r="C76" s="4" t="s">
        <v>9</v>
      </c>
      <c r="D76" s="5"/>
      <c r="E76" s="6">
        <v>1540.12</v>
      </c>
      <c r="F76" s="7">
        <v>1</v>
      </c>
      <c r="G76" s="8">
        <f>E76*F76</f>
        <v>1540.12</v>
      </c>
    </row>
    <row r="77" spans="1:7" x14ac:dyDescent="0.3">
      <c r="A77" s="3"/>
      <c r="B77" s="4" t="s">
        <v>12</v>
      </c>
      <c r="C77" s="4" t="s">
        <v>9</v>
      </c>
      <c r="D77" s="5"/>
      <c r="E77" s="6">
        <v>612.97</v>
      </c>
      <c r="F77" s="7">
        <v>1</v>
      </c>
      <c r="G77" s="8">
        <f>E77*F77</f>
        <v>612.97</v>
      </c>
    </row>
    <row r="78" spans="1:7" x14ac:dyDescent="0.3">
      <c r="A78" s="3"/>
      <c r="B78" s="4" t="s">
        <v>13</v>
      </c>
      <c r="C78" s="4" t="s">
        <v>9</v>
      </c>
      <c r="D78" s="5"/>
      <c r="E78" s="6">
        <v>36.18</v>
      </c>
      <c r="F78" s="7">
        <v>1</v>
      </c>
      <c r="G78" s="8">
        <f>E78*F78</f>
        <v>36.18</v>
      </c>
    </row>
    <row r="79" spans="1:7" x14ac:dyDescent="0.3">
      <c r="A79" s="3"/>
      <c r="B79" s="4" t="s">
        <v>14</v>
      </c>
      <c r="C79" s="4" t="s">
        <v>9</v>
      </c>
      <c r="D79" s="9"/>
      <c r="E79" s="6"/>
      <c r="F79" s="10"/>
      <c r="G79" s="8">
        <v>364.55</v>
      </c>
    </row>
    <row r="80" spans="1:7" x14ac:dyDescent="0.3">
      <c r="A80" s="11" t="s">
        <v>15</v>
      </c>
      <c r="B80" s="12"/>
      <c r="C80" s="12"/>
      <c r="D80" s="12"/>
      <c r="E80" s="12"/>
      <c r="F80" s="12"/>
      <c r="G80" s="13">
        <f>SUM(G74:G79)</f>
        <v>13496.029999999997</v>
      </c>
    </row>
    <row r="81" spans="1:7" x14ac:dyDescent="0.3">
      <c r="B81" s="1"/>
      <c r="C81" s="1"/>
      <c r="D81" s="1"/>
      <c r="E81" s="1"/>
      <c r="F81" s="1"/>
      <c r="G81" s="1"/>
    </row>
    <row r="82" spans="1:7" x14ac:dyDescent="0.3">
      <c r="A82" t="s">
        <v>23</v>
      </c>
      <c r="B82" s="1"/>
      <c r="C82" s="1"/>
      <c r="D82" s="1"/>
      <c r="E82" s="1"/>
      <c r="F82" s="1"/>
      <c r="G82" s="1"/>
    </row>
    <row r="83" spans="1:7" x14ac:dyDescent="0.3">
      <c r="A83" s="2" t="s">
        <v>1</v>
      </c>
      <c r="B83" s="2" t="s">
        <v>2</v>
      </c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</row>
    <row r="84" spans="1:7" x14ac:dyDescent="0.3">
      <c r="A84" s="3"/>
      <c r="B84" s="4" t="s">
        <v>8</v>
      </c>
      <c r="C84" s="4" t="s">
        <v>9</v>
      </c>
      <c r="D84" s="5"/>
      <c r="E84" s="6">
        <v>0.25</v>
      </c>
      <c r="F84" s="7">
        <v>1</v>
      </c>
      <c r="G84" s="8">
        <f>E84*F84</f>
        <v>0.25</v>
      </c>
    </row>
    <row r="85" spans="1:7" x14ac:dyDescent="0.3">
      <c r="A85" s="3"/>
      <c r="B85" s="4" t="s">
        <v>10</v>
      </c>
      <c r="C85" s="4" t="s">
        <v>9</v>
      </c>
      <c r="D85" s="9">
        <f>E85/7024</f>
        <v>0</v>
      </c>
      <c r="E85" s="6"/>
      <c r="F85" s="10"/>
      <c r="G85" s="8">
        <v>11245.98</v>
      </c>
    </row>
    <row r="86" spans="1:7" x14ac:dyDescent="0.3">
      <c r="A86" s="3"/>
      <c r="B86" s="4" t="s">
        <v>11</v>
      </c>
      <c r="C86" s="4" t="s">
        <v>9</v>
      </c>
      <c r="D86" s="5"/>
      <c r="E86" s="6">
        <v>1540.12</v>
      </c>
      <c r="F86" s="7">
        <v>1</v>
      </c>
      <c r="G86" s="8">
        <f>E86*F86</f>
        <v>1540.12</v>
      </c>
    </row>
    <row r="87" spans="1:7" x14ac:dyDescent="0.3">
      <c r="A87" s="3"/>
      <c r="B87" s="4" t="s">
        <v>12</v>
      </c>
      <c r="C87" s="4" t="s">
        <v>9</v>
      </c>
      <c r="D87" s="5"/>
      <c r="E87" s="6">
        <v>612.97</v>
      </c>
      <c r="F87" s="7">
        <v>1</v>
      </c>
      <c r="G87" s="8">
        <f>E87*F87</f>
        <v>612.97</v>
      </c>
    </row>
    <row r="88" spans="1:7" x14ac:dyDescent="0.3">
      <c r="A88" s="3"/>
      <c r="B88" s="4" t="s">
        <v>13</v>
      </c>
      <c r="C88" s="4" t="s">
        <v>9</v>
      </c>
      <c r="D88" s="5"/>
      <c r="E88" s="6">
        <v>36.18</v>
      </c>
      <c r="F88" s="7">
        <v>1</v>
      </c>
      <c r="G88" s="8">
        <f>E88*F88</f>
        <v>36.18</v>
      </c>
    </row>
    <row r="89" spans="1:7" x14ac:dyDescent="0.3">
      <c r="A89" s="3"/>
      <c r="B89" s="4" t="s">
        <v>14</v>
      </c>
      <c r="C89" s="4" t="s">
        <v>9</v>
      </c>
      <c r="D89" s="9"/>
      <c r="E89" s="6"/>
      <c r="F89" s="10"/>
      <c r="G89" s="8">
        <v>374.68</v>
      </c>
    </row>
    <row r="90" spans="1:7" x14ac:dyDescent="0.3">
      <c r="A90" s="11" t="s">
        <v>15</v>
      </c>
      <c r="B90" s="12"/>
      <c r="C90" s="12"/>
      <c r="D90" s="12"/>
      <c r="E90" s="12"/>
      <c r="F90" s="12"/>
      <c r="G90" s="13">
        <f>SUM(G84:G89)</f>
        <v>13810.179999999998</v>
      </c>
    </row>
    <row r="91" spans="1:7" x14ac:dyDescent="0.3">
      <c r="B91" s="1"/>
      <c r="C91" s="1"/>
      <c r="D91" s="1"/>
      <c r="E91" s="1"/>
      <c r="F91" s="1"/>
      <c r="G91" s="1"/>
    </row>
    <row r="92" spans="1:7" x14ac:dyDescent="0.3">
      <c r="A92" t="s">
        <v>24</v>
      </c>
      <c r="B92" s="1"/>
      <c r="C92" s="1"/>
      <c r="D92" s="1"/>
      <c r="E92" s="1"/>
      <c r="F92" s="1"/>
      <c r="G92" s="1"/>
    </row>
    <row r="93" spans="1:7" x14ac:dyDescent="0.3">
      <c r="A93" s="2" t="s">
        <v>1</v>
      </c>
      <c r="B93" s="2" t="s">
        <v>2</v>
      </c>
      <c r="C93" s="2" t="s">
        <v>3</v>
      </c>
      <c r="D93" s="2" t="s">
        <v>4</v>
      </c>
      <c r="E93" s="2" t="s">
        <v>5</v>
      </c>
      <c r="F93" s="2" t="s">
        <v>6</v>
      </c>
      <c r="G93" s="2" t="s">
        <v>7</v>
      </c>
    </row>
    <row r="94" spans="1:7" x14ac:dyDescent="0.3">
      <c r="A94" s="3"/>
      <c r="B94" s="4" t="s">
        <v>8</v>
      </c>
      <c r="C94" s="4" t="s">
        <v>9</v>
      </c>
      <c r="D94" s="5"/>
      <c r="E94" s="6">
        <v>0.25</v>
      </c>
      <c r="F94" s="7">
        <v>1</v>
      </c>
      <c r="G94" s="8">
        <f>E94*F94</f>
        <v>0.25</v>
      </c>
    </row>
    <row r="95" spans="1:7" x14ac:dyDescent="0.3">
      <c r="A95" s="3"/>
      <c r="B95" s="4" t="s">
        <v>10</v>
      </c>
      <c r="C95" s="4" t="s">
        <v>9</v>
      </c>
      <c r="D95" s="9">
        <f>E95/7846.79</f>
        <v>0</v>
      </c>
      <c r="E95" s="6"/>
      <c r="F95" s="10"/>
      <c r="G95" s="8">
        <v>13279.12</v>
      </c>
    </row>
    <row r="96" spans="1:7" x14ac:dyDescent="0.3">
      <c r="A96" s="3"/>
      <c r="B96" s="4" t="s">
        <v>11</v>
      </c>
      <c r="C96" s="4" t="s">
        <v>9</v>
      </c>
      <c r="D96" s="5"/>
      <c r="E96" s="6">
        <v>1540.12</v>
      </c>
      <c r="F96" s="7">
        <v>1</v>
      </c>
      <c r="G96" s="8">
        <f>E96*F96</f>
        <v>1540.12</v>
      </c>
    </row>
    <row r="97" spans="1:7" x14ac:dyDescent="0.3">
      <c r="A97" s="3"/>
      <c r="B97" s="4" t="s">
        <v>12</v>
      </c>
      <c r="C97" s="4" t="s">
        <v>9</v>
      </c>
      <c r="D97" s="5"/>
      <c r="E97" s="6">
        <v>612.97</v>
      </c>
      <c r="F97" s="7">
        <v>1</v>
      </c>
      <c r="G97" s="8">
        <f>E97*F97</f>
        <v>612.97</v>
      </c>
    </row>
    <row r="98" spans="1:7" x14ac:dyDescent="0.3">
      <c r="A98" s="3"/>
      <c r="B98" s="4" t="s">
        <v>13</v>
      </c>
      <c r="C98" s="4" t="s">
        <v>9</v>
      </c>
      <c r="D98" s="5"/>
      <c r="E98" s="6">
        <v>36.18</v>
      </c>
      <c r="F98" s="7">
        <v>1</v>
      </c>
      <c r="G98" s="8">
        <f>E98*F98</f>
        <v>36.18</v>
      </c>
    </row>
    <row r="99" spans="1:7" x14ac:dyDescent="0.3">
      <c r="A99" s="3"/>
      <c r="B99" s="4" t="s">
        <v>14</v>
      </c>
      <c r="C99" s="4" t="s">
        <v>9</v>
      </c>
      <c r="D99" s="9"/>
      <c r="E99" s="6"/>
      <c r="F99" s="10"/>
      <c r="G99" s="8">
        <v>442.42</v>
      </c>
    </row>
    <row r="100" spans="1:7" x14ac:dyDescent="0.3">
      <c r="A100" s="11" t="s">
        <v>15</v>
      </c>
      <c r="B100" s="12"/>
      <c r="C100" s="12"/>
      <c r="D100" s="12"/>
      <c r="E100" s="12"/>
      <c r="F100" s="12"/>
      <c r="G100" s="13">
        <f>SUM(G94:G99)</f>
        <v>15911.060000000001</v>
      </c>
    </row>
    <row r="101" spans="1:7" x14ac:dyDescent="0.3">
      <c r="B101" s="1"/>
      <c r="C101" s="1"/>
      <c r="D101" s="1"/>
      <c r="E101" s="1"/>
      <c r="F101" s="1"/>
      <c r="G101" s="1"/>
    </row>
    <row r="102" spans="1:7" x14ac:dyDescent="0.3">
      <c r="A102" t="s">
        <v>25</v>
      </c>
      <c r="B102" s="1"/>
      <c r="C102" s="1"/>
      <c r="D102" s="1"/>
      <c r="E102" s="1"/>
      <c r="F102" s="1"/>
      <c r="G102" s="1"/>
    </row>
    <row r="103" spans="1:7" x14ac:dyDescent="0.3">
      <c r="A103" s="2" t="s">
        <v>1</v>
      </c>
      <c r="B103" s="2" t="s">
        <v>2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</row>
    <row r="104" spans="1:7" x14ac:dyDescent="0.3">
      <c r="A104" s="3"/>
      <c r="B104" s="4" t="s">
        <v>8</v>
      </c>
      <c r="C104" s="4" t="s">
        <v>9</v>
      </c>
      <c r="D104" s="5"/>
      <c r="E104" s="6">
        <v>0.25</v>
      </c>
      <c r="F104" s="7">
        <v>1</v>
      </c>
      <c r="G104" s="8">
        <f>E104*F104</f>
        <v>0.25</v>
      </c>
    </row>
    <row r="105" spans="1:7" x14ac:dyDescent="0.3">
      <c r="A105" s="3"/>
      <c r="B105" s="4" t="s">
        <v>10</v>
      </c>
      <c r="C105" s="4" t="s">
        <v>9</v>
      </c>
      <c r="D105" s="9">
        <f>E105/9409</f>
        <v>0</v>
      </c>
      <c r="E105" s="6"/>
      <c r="F105" s="10"/>
      <c r="G105" s="8">
        <v>14614.85</v>
      </c>
    </row>
    <row r="106" spans="1:7" x14ac:dyDescent="0.3">
      <c r="A106" s="3"/>
      <c r="B106" s="4" t="s">
        <v>11</v>
      </c>
      <c r="C106" s="4" t="s">
        <v>9</v>
      </c>
      <c r="D106" s="5"/>
      <c r="E106" s="6">
        <v>1540.12</v>
      </c>
      <c r="F106" s="7">
        <v>1</v>
      </c>
      <c r="G106" s="8">
        <f>E106*F106</f>
        <v>1540.12</v>
      </c>
    </row>
    <row r="107" spans="1:7" x14ac:dyDescent="0.3">
      <c r="A107" s="3"/>
      <c r="B107" s="4" t="s">
        <v>12</v>
      </c>
      <c r="C107" s="4" t="s">
        <v>9</v>
      </c>
      <c r="D107" s="5"/>
      <c r="E107" s="6">
        <v>612.97</v>
      </c>
      <c r="F107" s="7">
        <v>1</v>
      </c>
      <c r="G107" s="8">
        <f>E107*F107</f>
        <v>612.97</v>
      </c>
    </row>
    <row r="108" spans="1:7" x14ac:dyDescent="0.3">
      <c r="A108" s="3"/>
      <c r="B108" s="4" t="s">
        <v>13</v>
      </c>
      <c r="C108" s="4" t="s">
        <v>9</v>
      </c>
      <c r="D108" s="5"/>
      <c r="E108" s="6">
        <v>36.18</v>
      </c>
      <c r="F108" s="7">
        <v>1</v>
      </c>
      <c r="G108" s="8">
        <f>E108*F108</f>
        <v>36.18</v>
      </c>
    </row>
    <row r="109" spans="1:7" x14ac:dyDescent="0.3">
      <c r="A109" s="3"/>
      <c r="B109" s="4" t="s">
        <v>14</v>
      </c>
      <c r="C109" s="4" t="s">
        <v>9</v>
      </c>
      <c r="D109" s="9"/>
      <c r="E109" s="6"/>
      <c r="F109" s="10"/>
      <c r="G109" s="8">
        <v>486.92</v>
      </c>
    </row>
    <row r="110" spans="1:7" x14ac:dyDescent="0.3">
      <c r="A110" s="11" t="s">
        <v>15</v>
      </c>
      <c r="B110" s="11"/>
      <c r="C110" s="11"/>
      <c r="D110" s="11"/>
      <c r="E110" s="11"/>
      <c r="F110" s="11"/>
      <c r="G110" s="19">
        <f>SUM(G104:G109)</f>
        <v>17291.29</v>
      </c>
    </row>
    <row r="112" spans="1:7" x14ac:dyDescent="0.3">
      <c r="A112" t="s">
        <v>26</v>
      </c>
      <c r="B112" s="1"/>
      <c r="C112" s="1"/>
      <c r="D112" s="1"/>
      <c r="E112" s="1"/>
      <c r="F112" s="1"/>
      <c r="G112" s="1"/>
    </row>
    <row r="113" spans="1:7" x14ac:dyDescent="0.3">
      <c r="A113" s="2" t="s">
        <v>1</v>
      </c>
      <c r="B113" s="2" t="s">
        <v>2</v>
      </c>
      <c r="C113" s="2" t="s">
        <v>3</v>
      </c>
      <c r="D113" s="2" t="s">
        <v>4</v>
      </c>
      <c r="E113" s="2" t="s">
        <v>5</v>
      </c>
      <c r="F113" s="2" t="s">
        <v>6</v>
      </c>
      <c r="G113" s="2" t="s">
        <v>7</v>
      </c>
    </row>
    <row r="114" spans="1:7" x14ac:dyDescent="0.3">
      <c r="A114" s="3"/>
      <c r="B114" s="4" t="s">
        <v>8</v>
      </c>
      <c r="C114" s="4" t="s">
        <v>9</v>
      </c>
      <c r="D114" s="5"/>
      <c r="E114" s="6">
        <v>0.25</v>
      </c>
      <c r="F114" s="7">
        <v>1</v>
      </c>
      <c r="G114" s="8">
        <f>E114*F114</f>
        <v>0.25</v>
      </c>
    </row>
    <row r="115" spans="1:7" x14ac:dyDescent="0.3">
      <c r="A115" s="3"/>
      <c r="B115" s="4" t="s">
        <v>10</v>
      </c>
      <c r="C115" s="4" t="s">
        <v>9</v>
      </c>
      <c r="D115" s="9">
        <f>E115/9629</f>
        <v>0</v>
      </c>
      <c r="E115" s="6"/>
      <c r="F115" s="10"/>
      <c r="G115" s="8">
        <v>16473.29</v>
      </c>
    </row>
    <row r="116" spans="1:7" x14ac:dyDescent="0.3">
      <c r="A116" s="3"/>
      <c r="B116" s="4" t="s">
        <v>11</v>
      </c>
      <c r="C116" s="4" t="s">
        <v>9</v>
      </c>
      <c r="D116" s="5"/>
      <c r="E116" s="6">
        <v>1540.12</v>
      </c>
      <c r="F116" s="7">
        <v>1</v>
      </c>
      <c r="G116" s="8">
        <f>E116*F116</f>
        <v>1540.12</v>
      </c>
    </row>
    <row r="117" spans="1:7" x14ac:dyDescent="0.3">
      <c r="A117" s="3"/>
      <c r="B117" s="4" t="s">
        <v>12</v>
      </c>
      <c r="C117" s="4" t="s">
        <v>9</v>
      </c>
      <c r="D117" s="5"/>
      <c r="E117" s="6">
        <v>612.97</v>
      </c>
      <c r="F117" s="7">
        <v>1</v>
      </c>
      <c r="G117" s="8">
        <f>E117*F117</f>
        <v>612.97</v>
      </c>
    </row>
    <row r="118" spans="1:7" x14ac:dyDescent="0.3">
      <c r="A118" s="3"/>
      <c r="B118" s="4" t="s">
        <v>13</v>
      </c>
      <c r="C118" s="4" t="s">
        <v>9</v>
      </c>
      <c r="D118" s="5"/>
      <c r="E118" s="6">
        <v>36.18</v>
      </c>
      <c r="F118" s="7">
        <v>1</v>
      </c>
      <c r="G118" s="8">
        <f>E118*F118</f>
        <v>36.18</v>
      </c>
    </row>
    <row r="119" spans="1:7" x14ac:dyDescent="0.3">
      <c r="A119" s="3"/>
      <c r="B119" s="4" t="s">
        <v>14</v>
      </c>
      <c r="C119" s="4" t="s">
        <v>9</v>
      </c>
      <c r="D119" s="9"/>
      <c r="E119" s="6"/>
      <c r="F119" s="10"/>
      <c r="G119" s="8">
        <v>548.84</v>
      </c>
    </row>
    <row r="120" spans="1:7" x14ac:dyDescent="0.3">
      <c r="A120" s="11" t="s">
        <v>15</v>
      </c>
      <c r="B120" s="11"/>
      <c r="C120" s="11"/>
      <c r="D120" s="11"/>
      <c r="E120" s="11"/>
      <c r="F120" s="11"/>
      <c r="G120" s="19">
        <f>SUM(G114:G119)</f>
        <v>19211.650000000001</v>
      </c>
    </row>
    <row r="122" spans="1:7" x14ac:dyDescent="0.3">
      <c r="F122" s="20" t="s">
        <v>27</v>
      </c>
      <c r="G122" s="19">
        <f>SUM(G120,G110,G100,G90,G80,G70,G60,G50,G40,G30,G20,G10)</f>
        <v>197465.75</v>
      </c>
    </row>
  </sheetData>
  <dataValidations count="2">
    <dataValidation type="list" allowBlank="1" showInputMessage="1" showErrorMessage="1" sqref="B4:B9 B14:B19 B24:B29 B34:B39 B44:B49 B54:B59 B64:B69 B74:B79 B84:B89 B94:B99 B104:B109 B114:B119" xr:uid="{33DEC1D2-5665-46A1-A9E7-A7B9C7A62F4E}">
      <formula1>DesRange</formula1>
    </dataValidation>
    <dataValidation type="list" allowBlank="1" showInputMessage="1" showErrorMessage="1" sqref="C4:C9 C14:C19 C24:C29 C34:C39 C44:C49 C54:C59 C64:C69 C74:C79 C84:C89 C94:C99 C104:C109 C114:C119" xr:uid="{9AA82D54-706D-452A-8D55-5F666D4CD502}">
      <formula1>SpRange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32B2-D728-4C78-A5F6-A4E86A8403E2}">
  <dimension ref="A1:G122"/>
  <sheetViews>
    <sheetView topLeftCell="A100" workbookViewId="0">
      <selection activeCell="I112" sqref="I112"/>
    </sheetView>
  </sheetViews>
  <sheetFormatPr defaultRowHeight="14.4" x14ac:dyDescent="0.3"/>
  <cols>
    <col min="1" max="1" width="10.77734375" bestFit="1" customWidth="1"/>
    <col min="2" max="2" width="26.21875" bestFit="1" customWidth="1"/>
    <col min="3" max="3" width="13.5546875" bestFit="1" customWidth="1"/>
    <col min="4" max="4" width="8.5546875" customWidth="1"/>
    <col min="5" max="5" width="14.77734375" customWidth="1"/>
    <col min="6" max="6" width="21.109375" bestFit="1" customWidth="1"/>
    <col min="7" max="7" width="13.6640625" bestFit="1" customWidth="1"/>
  </cols>
  <sheetData>
    <row r="1" spans="1:7" ht="23.4" x14ac:dyDescent="0.45">
      <c r="A1" s="21">
        <v>2021</v>
      </c>
    </row>
    <row r="2" spans="1:7" x14ac:dyDescent="0.3">
      <c r="A2" t="s">
        <v>0</v>
      </c>
      <c r="B2" s="1"/>
      <c r="C2" s="1"/>
      <c r="D2" s="1"/>
      <c r="E2" s="1"/>
      <c r="F2" s="1"/>
      <c r="G2" s="1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3"/>
      <c r="B4" s="4" t="s">
        <v>8</v>
      </c>
      <c r="C4" s="4" t="s">
        <v>9</v>
      </c>
      <c r="D4" s="5"/>
      <c r="E4" s="6">
        <v>0.25</v>
      </c>
      <c r="F4" s="7">
        <v>1</v>
      </c>
      <c r="G4" s="8">
        <f>E4*F4</f>
        <v>0.25</v>
      </c>
    </row>
    <row r="5" spans="1:7" x14ac:dyDescent="0.3">
      <c r="A5" s="3"/>
      <c r="B5" s="4" t="s">
        <v>10</v>
      </c>
      <c r="C5" s="4" t="s">
        <v>9</v>
      </c>
      <c r="D5" s="9">
        <f>E5/10091</f>
        <v>0</v>
      </c>
      <c r="E5" s="6"/>
      <c r="F5" s="10"/>
      <c r="G5" s="8">
        <v>15055.94</v>
      </c>
    </row>
    <row r="6" spans="1:7" x14ac:dyDescent="0.3">
      <c r="A6" s="3"/>
      <c r="B6" s="4" t="s">
        <v>11</v>
      </c>
      <c r="C6" s="4" t="s">
        <v>9</v>
      </c>
      <c r="D6" s="5"/>
      <c r="E6" s="6">
        <v>1459.12</v>
      </c>
      <c r="F6" s="7">
        <v>1</v>
      </c>
      <c r="G6" s="8">
        <f>E6*F6</f>
        <v>1459.12</v>
      </c>
    </row>
    <row r="7" spans="1:7" x14ac:dyDescent="0.3">
      <c r="A7" s="3"/>
      <c r="B7" s="4" t="s">
        <v>12</v>
      </c>
      <c r="C7" s="4" t="s">
        <v>9</v>
      </c>
      <c r="D7" s="5"/>
      <c r="E7" s="6">
        <v>582.74</v>
      </c>
      <c r="F7" s="7">
        <v>1</v>
      </c>
      <c r="G7" s="8">
        <f>E7*F7</f>
        <v>582.74</v>
      </c>
    </row>
    <row r="8" spans="1:7" x14ac:dyDescent="0.3">
      <c r="A8" s="3"/>
      <c r="B8" s="4" t="s">
        <v>13</v>
      </c>
      <c r="C8" s="4" t="s">
        <v>9</v>
      </c>
      <c r="D8" s="5"/>
      <c r="E8" s="6"/>
      <c r="F8" s="7">
        <v>1</v>
      </c>
      <c r="G8" s="8">
        <f>E8*F8</f>
        <v>0</v>
      </c>
    </row>
    <row r="9" spans="1:7" x14ac:dyDescent="0.3">
      <c r="A9" s="3"/>
      <c r="B9" s="4" t="s">
        <v>14</v>
      </c>
      <c r="C9" s="4" t="s">
        <v>9</v>
      </c>
      <c r="D9" s="9">
        <f>E9/10091</f>
        <v>0</v>
      </c>
      <c r="E9" s="6"/>
      <c r="F9" s="10"/>
      <c r="G9" s="8">
        <v>0</v>
      </c>
    </row>
    <row r="10" spans="1:7" x14ac:dyDescent="0.3">
      <c r="A10" s="11" t="s">
        <v>15</v>
      </c>
      <c r="B10" s="12"/>
      <c r="C10" s="12"/>
      <c r="D10" s="13"/>
      <c r="E10" s="14"/>
      <c r="F10" s="15"/>
      <c r="G10" s="13">
        <f>SUM(G4:G9)</f>
        <v>17098.050000000003</v>
      </c>
    </row>
    <row r="11" spans="1:7" x14ac:dyDescent="0.3">
      <c r="B11" s="1"/>
      <c r="C11" s="1"/>
      <c r="D11" s="1"/>
      <c r="E11" s="1"/>
      <c r="F11" s="1"/>
      <c r="G11" s="1"/>
    </row>
    <row r="12" spans="1:7" x14ac:dyDescent="0.3">
      <c r="A12" t="s">
        <v>16</v>
      </c>
      <c r="B12" s="1"/>
      <c r="C12" s="1"/>
      <c r="D12" s="1"/>
      <c r="E12" s="1"/>
      <c r="F12" s="1"/>
      <c r="G12" s="1"/>
    </row>
    <row r="13" spans="1:7" x14ac:dyDescent="0.3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</row>
    <row r="14" spans="1:7" x14ac:dyDescent="0.3">
      <c r="A14" s="3"/>
      <c r="B14" s="4" t="str">
        <f>B4</f>
        <v>Standard Aupply Admin Charge</v>
      </c>
      <c r="C14" s="4" t="s">
        <v>9</v>
      </c>
      <c r="D14" s="5"/>
      <c r="E14" s="6">
        <v>0.25</v>
      </c>
      <c r="F14" s="7">
        <v>1</v>
      </c>
      <c r="G14" s="8">
        <f>E14*F14</f>
        <v>0.25</v>
      </c>
    </row>
    <row r="15" spans="1:7" x14ac:dyDescent="0.3">
      <c r="A15" s="3"/>
      <c r="B15" s="4" t="str">
        <f>B5</f>
        <v>Common ST Line</v>
      </c>
      <c r="C15" s="4" t="s">
        <v>9</v>
      </c>
      <c r="D15" s="9">
        <f>E15/10571</f>
        <v>0</v>
      </c>
      <c r="E15" s="6"/>
      <c r="F15" s="10"/>
      <c r="G15" s="8">
        <v>15974.75</v>
      </c>
    </row>
    <row r="16" spans="1:7" x14ac:dyDescent="0.3">
      <c r="A16" s="3"/>
      <c r="B16" s="4" t="s">
        <v>11</v>
      </c>
      <c r="C16" s="4" t="s">
        <v>9</v>
      </c>
      <c r="D16" s="5"/>
      <c r="E16" s="6">
        <v>1459.12</v>
      </c>
      <c r="F16" s="7">
        <v>1</v>
      </c>
      <c r="G16" s="8">
        <f>E16*F16</f>
        <v>1459.12</v>
      </c>
    </row>
    <row r="17" spans="1:7" x14ac:dyDescent="0.3">
      <c r="A17" s="3"/>
      <c r="B17" s="4" t="s">
        <v>12</v>
      </c>
      <c r="C17" s="4" t="s">
        <v>9</v>
      </c>
      <c r="D17" s="5"/>
      <c r="E17" s="6">
        <v>582.74</v>
      </c>
      <c r="F17" s="7">
        <v>1</v>
      </c>
      <c r="G17" s="8">
        <f>E17*F17</f>
        <v>582.74</v>
      </c>
    </row>
    <row r="18" spans="1:7" x14ac:dyDescent="0.3">
      <c r="A18" s="3"/>
      <c r="B18" s="4" t="s">
        <v>13</v>
      </c>
      <c r="C18" s="4" t="s">
        <v>9</v>
      </c>
      <c r="D18" s="5"/>
      <c r="E18" s="6"/>
      <c r="F18" s="7">
        <v>1</v>
      </c>
      <c r="G18" s="8">
        <f>E18*F18</f>
        <v>0</v>
      </c>
    </row>
    <row r="19" spans="1:7" x14ac:dyDescent="0.3">
      <c r="A19" s="3"/>
      <c r="B19" s="4" t="s">
        <v>14</v>
      </c>
      <c r="C19" s="4" t="s">
        <v>9</v>
      </c>
      <c r="D19" s="9">
        <f>E19/10571</f>
        <v>0</v>
      </c>
      <c r="E19" s="6"/>
      <c r="F19" s="10"/>
      <c r="G19" s="8">
        <v>0</v>
      </c>
    </row>
    <row r="20" spans="1:7" x14ac:dyDescent="0.3">
      <c r="A20" s="11" t="s">
        <v>15</v>
      </c>
      <c r="B20" s="12"/>
      <c r="C20" s="12"/>
      <c r="D20" s="12"/>
      <c r="E20" s="12"/>
      <c r="F20" s="12"/>
      <c r="G20" s="13">
        <f>SUM(G14:G19)</f>
        <v>18016.86</v>
      </c>
    </row>
    <row r="21" spans="1:7" x14ac:dyDescent="0.3">
      <c r="B21" s="1"/>
      <c r="C21" s="1"/>
      <c r="D21" s="1"/>
      <c r="E21" s="1"/>
      <c r="F21" s="1"/>
      <c r="G21" s="1"/>
    </row>
    <row r="22" spans="1:7" x14ac:dyDescent="0.3">
      <c r="A22" t="s">
        <v>17</v>
      </c>
      <c r="B22" s="1"/>
      <c r="C22" s="1"/>
      <c r="D22" s="1"/>
      <c r="E22" s="1"/>
      <c r="F22" s="1"/>
      <c r="G22" s="1"/>
    </row>
    <row r="23" spans="1:7" x14ac:dyDescent="0.3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</row>
    <row r="24" spans="1:7" x14ac:dyDescent="0.3">
      <c r="A24" s="3"/>
      <c r="B24" s="4" t="s">
        <v>8</v>
      </c>
      <c r="C24" s="4" t="s">
        <v>9</v>
      </c>
      <c r="D24" s="5"/>
      <c r="E24" s="6">
        <v>0.25</v>
      </c>
      <c r="F24" s="7">
        <v>1</v>
      </c>
      <c r="G24" s="8">
        <f>E24*F24</f>
        <v>0.25</v>
      </c>
    </row>
    <row r="25" spans="1:7" x14ac:dyDescent="0.3">
      <c r="A25" s="3"/>
      <c r="B25" s="4" t="s">
        <v>10</v>
      </c>
      <c r="C25" s="4" t="s">
        <v>9</v>
      </c>
      <c r="D25" s="9">
        <f>E25/8817</f>
        <v>0</v>
      </c>
      <c r="E25" s="6"/>
      <c r="F25" s="10"/>
      <c r="G25" s="8">
        <v>14843.3</v>
      </c>
    </row>
    <row r="26" spans="1:7" x14ac:dyDescent="0.3">
      <c r="A26" s="3"/>
      <c r="B26" s="4" t="s">
        <v>11</v>
      </c>
      <c r="C26" s="4" t="s">
        <v>9</v>
      </c>
      <c r="D26" s="5"/>
      <c r="E26" s="6">
        <v>1459.12</v>
      </c>
      <c r="F26" s="7">
        <v>1</v>
      </c>
      <c r="G26" s="8">
        <f>E26*F26</f>
        <v>1459.12</v>
      </c>
    </row>
    <row r="27" spans="1:7" x14ac:dyDescent="0.3">
      <c r="A27" s="3"/>
      <c r="B27" s="4" t="s">
        <v>12</v>
      </c>
      <c r="C27" s="4" t="s">
        <v>9</v>
      </c>
      <c r="D27" s="5"/>
      <c r="E27" s="6">
        <v>582.74</v>
      </c>
      <c r="F27" s="7">
        <v>1</v>
      </c>
      <c r="G27" s="8">
        <f>E27*F27</f>
        <v>582.74</v>
      </c>
    </row>
    <row r="28" spans="1:7" x14ac:dyDescent="0.3">
      <c r="A28" s="3"/>
      <c r="B28" s="4" t="s">
        <v>13</v>
      </c>
      <c r="C28" s="4" t="s">
        <v>9</v>
      </c>
      <c r="D28" s="5"/>
      <c r="E28" s="6"/>
      <c r="F28" s="7">
        <v>1</v>
      </c>
      <c r="G28" s="8">
        <f>E28*F28</f>
        <v>0</v>
      </c>
    </row>
    <row r="29" spans="1:7" x14ac:dyDescent="0.3">
      <c r="A29" s="3"/>
      <c r="B29" s="4" t="s">
        <v>14</v>
      </c>
      <c r="C29" s="4" t="s">
        <v>9</v>
      </c>
      <c r="D29" s="9">
        <f>E29/8817</f>
        <v>0</v>
      </c>
      <c r="E29" s="6"/>
      <c r="F29" s="10"/>
      <c r="G29" s="8">
        <v>0</v>
      </c>
    </row>
    <row r="30" spans="1:7" x14ac:dyDescent="0.3">
      <c r="A30" s="11" t="s">
        <v>15</v>
      </c>
      <c r="B30" s="12"/>
      <c r="C30" s="12"/>
      <c r="D30" s="12"/>
      <c r="E30" s="12"/>
      <c r="F30" s="12"/>
      <c r="G30" s="13">
        <f>SUM(G24:G29)</f>
        <v>16885.41</v>
      </c>
    </row>
    <row r="31" spans="1:7" x14ac:dyDescent="0.3">
      <c r="B31" s="1"/>
      <c r="C31" s="1"/>
      <c r="D31" s="1"/>
      <c r="E31" s="1"/>
      <c r="F31" s="1"/>
      <c r="G31" s="1"/>
    </row>
    <row r="32" spans="1:7" x14ac:dyDescent="0.3">
      <c r="A32" t="s">
        <v>18</v>
      </c>
      <c r="B32" s="1"/>
      <c r="C32" s="1"/>
      <c r="D32" s="1"/>
      <c r="E32" s="1"/>
      <c r="F32" s="1"/>
      <c r="G32" s="1"/>
    </row>
    <row r="33" spans="1:7" x14ac:dyDescent="0.3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</row>
    <row r="34" spans="1:7" x14ac:dyDescent="0.3">
      <c r="A34" s="3"/>
      <c r="B34" s="4" t="s">
        <v>8</v>
      </c>
      <c r="C34" s="4" t="s">
        <v>9</v>
      </c>
      <c r="D34" s="5"/>
      <c r="E34" s="6">
        <v>0.25</v>
      </c>
      <c r="F34" s="7">
        <v>1</v>
      </c>
      <c r="G34" s="8">
        <f>E34*F34</f>
        <v>0.25</v>
      </c>
    </row>
    <row r="35" spans="1:7" x14ac:dyDescent="0.3">
      <c r="A35" s="3"/>
      <c r="B35" s="4" t="s">
        <v>10</v>
      </c>
      <c r="C35" s="4" t="s">
        <v>9</v>
      </c>
      <c r="D35" s="9">
        <f>E35/8277</f>
        <v>0</v>
      </c>
      <c r="E35" s="6"/>
      <c r="F35" s="10"/>
      <c r="G35" s="8">
        <v>12824.19</v>
      </c>
    </row>
    <row r="36" spans="1:7" x14ac:dyDescent="0.3">
      <c r="A36" s="3"/>
      <c r="B36" s="4" t="s">
        <v>11</v>
      </c>
      <c r="C36" s="4" t="s">
        <v>9</v>
      </c>
      <c r="D36" s="5"/>
      <c r="E36" s="6">
        <v>1459.12</v>
      </c>
      <c r="F36" s="7">
        <v>1</v>
      </c>
      <c r="G36" s="8">
        <f>E36*F36</f>
        <v>1459.12</v>
      </c>
    </row>
    <row r="37" spans="1:7" x14ac:dyDescent="0.3">
      <c r="A37" s="3"/>
      <c r="B37" s="4" t="s">
        <v>12</v>
      </c>
      <c r="C37" s="4" t="s">
        <v>9</v>
      </c>
      <c r="D37" s="5"/>
      <c r="E37" s="6">
        <v>582.74</v>
      </c>
      <c r="F37" s="7">
        <v>1</v>
      </c>
      <c r="G37" s="8">
        <f>E37*F37</f>
        <v>582.74</v>
      </c>
    </row>
    <row r="38" spans="1:7" x14ac:dyDescent="0.3">
      <c r="A38" s="3"/>
      <c r="B38" s="4" t="s">
        <v>13</v>
      </c>
      <c r="C38" s="4" t="s">
        <v>9</v>
      </c>
      <c r="D38" s="5"/>
      <c r="E38" s="6"/>
      <c r="F38" s="7">
        <v>1</v>
      </c>
      <c r="G38" s="8">
        <f>E38*F38</f>
        <v>0</v>
      </c>
    </row>
    <row r="39" spans="1:7" x14ac:dyDescent="0.3">
      <c r="A39" s="3"/>
      <c r="B39" s="4" t="s">
        <v>14</v>
      </c>
      <c r="C39" s="4" t="s">
        <v>9</v>
      </c>
      <c r="D39" s="9">
        <f>E39/8277</f>
        <v>0</v>
      </c>
      <c r="E39" s="6"/>
      <c r="F39" s="10"/>
      <c r="G39" s="8">
        <v>0</v>
      </c>
    </row>
    <row r="40" spans="1:7" x14ac:dyDescent="0.3">
      <c r="A40" s="11" t="s">
        <v>15</v>
      </c>
      <c r="B40" s="12"/>
      <c r="C40" s="12"/>
      <c r="D40" s="12"/>
      <c r="E40" s="12"/>
      <c r="F40" s="12"/>
      <c r="G40" s="13">
        <f>SUM(G34:G39)</f>
        <v>14866.300000000001</v>
      </c>
    </row>
    <row r="41" spans="1:7" x14ac:dyDescent="0.3">
      <c r="B41" s="1"/>
      <c r="C41" s="1"/>
      <c r="D41" s="1"/>
      <c r="E41" s="1"/>
      <c r="F41" s="1"/>
      <c r="G41" s="1"/>
    </row>
    <row r="42" spans="1:7" x14ac:dyDescent="0.3">
      <c r="A42" t="s">
        <v>19</v>
      </c>
      <c r="B42" s="1"/>
      <c r="C42" s="1"/>
      <c r="D42" s="1"/>
      <c r="E42" s="1"/>
      <c r="F42" s="1"/>
      <c r="G42" s="1"/>
    </row>
    <row r="43" spans="1:7" x14ac:dyDescent="0.3">
      <c r="A43" s="2" t="s">
        <v>1</v>
      </c>
      <c r="B43" s="2" t="s">
        <v>2</v>
      </c>
      <c r="C43" s="2" t="s">
        <v>3</v>
      </c>
      <c r="D43" s="16" t="s">
        <v>4</v>
      </c>
      <c r="E43" s="17" t="s">
        <v>5</v>
      </c>
      <c r="F43" s="18" t="s">
        <v>6</v>
      </c>
      <c r="G43" s="16" t="s">
        <v>7</v>
      </c>
    </row>
    <row r="44" spans="1:7" x14ac:dyDescent="0.3">
      <c r="A44" s="3"/>
      <c r="B44" s="4" t="s">
        <v>8</v>
      </c>
      <c r="C44" s="4" t="s">
        <v>9</v>
      </c>
      <c r="D44" s="5"/>
      <c r="E44" s="6">
        <v>0.25</v>
      </c>
      <c r="F44" s="7">
        <v>1</v>
      </c>
      <c r="G44" s="8">
        <f>E44*F44</f>
        <v>0.25</v>
      </c>
    </row>
    <row r="45" spans="1:7" x14ac:dyDescent="0.3">
      <c r="A45" s="3"/>
      <c r="B45" s="4" t="s">
        <v>10</v>
      </c>
      <c r="C45" s="4" t="s">
        <v>9</v>
      </c>
      <c r="D45" s="9">
        <f>E45/7528</f>
        <v>0</v>
      </c>
      <c r="E45" s="6"/>
      <c r="F45" s="10"/>
      <c r="G45" s="8">
        <v>10675.84</v>
      </c>
    </row>
    <row r="46" spans="1:7" x14ac:dyDescent="0.3">
      <c r="A46" s="3"/>
      <c r="B46" s="4" t="s">
        <v>11</v>
      </c>
      <c r="C46" s="4" t="s">
        <v>9</v>
      </c>
      <c r="D46" s="5"/>
      <c r="E46" s="6">
        <v>1459.12</v>
      </c>
      <c r="F46" s="7">
        <v>1</v>
      </c>
      <c r="G46" s="8">
        <f>E46*F46</f>
        <v>1459.12</v>
      </c>
    </row>
    <row r="47" spans="1:7" x14ac:dyDescent="0.3">
      <c r="A47" s="3"/>
      <c r="B47" s="4" t="s">
        <v>12</v>
      </c>
      <c r="C47" s="4" t="s">
        <v>9</v>
      </c>
      <c r="D47" s="5"/>
      <c r="E47" s="6">
        <v>582.74</v>
      </c>
      <c r="F47" s="7">
        <v>1</v>
      </c>
      <c r="G47" s="8">
        <f>E47*F47</f>
        <v>582.74</v>
      </c>
    </row>
    <row r="48" spans="1:7" x14ac:dyDescent="0.3">
      <c r="A48" s="3"/>
      <c r="B48" s="4" t="s">
        <v>13</v>
      </c>
      <c r="C48" s="4" t="s">
        <v>9</v>
      </c>
      <c r="D48" s="5"/>
      <c r="E48" s="6"/>
      <c r="F48" s="7">
        <v>1</v>
      </c>
      <c r="G48" s="8">
        <f>E48*F48</f>
        <v>0</v>
      </c>
    </row>
    <row r="49" spans="1:7" x14ac:dyDescent="0.3">
      <c r="A49" s="3"/>
      <c r="B49" s="4" t="s">
        <v>14</v>
      </c>
      <c r="C49" s="4" t="s">
        <v>9</v>
      </c>
      <c r="D49" s="9">
        <f>E49/7528</f>
        <v>0</v>
      </c>
      <c r="E49" s="6"/>
      <c r="F49" s="10"/>
      <c r="G49" s="8">
        <v>0</v>
      </c>
    </row>
    <row r="50" spans="1:7" x14ac:dyDescent="0.3">
      <c r="A50" s="11" t="s">
        <v>15</v>
      </c>
      <c r="B50" s="12"/>
      <c r="C50" s="12"/>
      <c r="D50" s="12"/>
      <c r="E50" s="12"/>
      <c r="F50" s="12"/>
      <c r="G50" s="13">
        <f>SUM(G44:G49)</f>
        <v>12717.949999999999</v>
      </c>
    </row>
    <row r="51" spans="1:7" x14ac:dyDescent="0.3">
      <c r="B51" s="1"/>
      <c r="C51" s="1"/>
      <c r="D51" s="1"/>
      <c r="E51" s="1"/>
      <c r="F51" s="1"/>
      <c r="G51" s="1"/>
    </row>
    <row r="52" spans="1:7" x14ac:dyDescent="0.3">
      <c r="A52" t="s">
        <v>20</v>
      </c>
      <c r="B52" s="1"/>
      <c r="C52" s="1"/>
      <c r="D52" s="1"/>
      <c r="E52" s="1"/>
      <c r="F52" s="1"/>
      <c r="G52" s="1"/>
    </row>
    <row r="53" spans="1:7" x14ac:dyDescent="0.3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2" t="s">
        <v>7</v>
      </c>
    </row>
    <row r="54" spans="1:7" x14ac:dyDescent="0.3">
      <c r="A54" s="3"/>
      <c r="B54" s="4" t="s">
        <v>8</v>
      </c>
      <c r="C54" s="4" t="s">
        <v>9</v>
      </c>
      <c r="D54" s="5"/>
      <c r="E54" s="6">
        <v>0.25</v>
      </c>
      <c r="F54" s="7">
        <v>1</v>
      </c>
      <c r="G54" s="8">
        <f>E54*F54</f>
        <v>0.25</v>
      </c>
    </row>
    <row r="55" spans="1:7" x14ac:dyDescent="0.3">
      <c r="A55" s="3"/>
      <c r="B55" s="4" t="s">
        <v>10</v>
      </c>
      <c r="C55" s="4" t="s">
        <v>9</v>
      </c>
      <c r="D55" s="9">
        <f>E55/6299</f>
        <v>0</v>
      </c>
      <c r="E55" s="6"/>
      <c r="F55" s="10"/>
      <c r="G55" s="8">
        <v>10386.459999999999</v>
      </c>
    </row>
    <row r="56" spans="1:7" x14ac:dyDescent="0.3">
      <c r="A56" s="3"/>
      <c r="B56" s="4" t="s">
        <v>11</v>
      </c>
      <c r="C56" s="4" t="s">
        <v>9</v>
      </c>
      <c r="D56" s="5"/>
      <c r="E56" s="6">
        <v>1459.12</v>
      </c>
      <c r="F56" s="7">
        <v>1</v>
      </c>
      <c r="G56" s="8">
        <f>E56*F56</f>
        <v>1459.12</v>
      </c>
    </row>
    <row r="57" spans="1:7" x14ac:dyDescent="0.3">
      <c r="A57" s="3"/>
      <c r="B57" s="4" t="s">
        <v>12</v>
      </c>
      <c r="C57" s="4" t="s">
        <v>9</v>
      </c>
      <c r="D57" s="5"/>
      <c r="E57" s="6">
        <v>582.74</v>
      </c>
      <c r="F57" s="7">
        <v>1</v>
      </c>
      <c r="G57" s="8">
        <f>E57*F57</f>
        <v>582.74</v>
      </c>
    </row>
    <row r="58" spans="1:7" x14ac:dyDescent="0.3">
      <c r="A58" s="3"/>
      <c r="B58" s="4" t="s">
        <v>13</v>
      </c>
      <c r="C58" s="4" t="s">
        <v>9</v>
      </c>
      <c r="D58" s="5"/>
      <c r="E58" s="6"/>
      <c r="F58" s="7">
        <v>1</v>
      </c>
      <c r="G58" s="8">
        <f>E58*F58</f>
        <v>0</v>
      </c>
    </row>
    <row r="59" spans="1:7" x14ac:dyDescent="0.3">
      <c r="A59" s="3"/>
      <c r="B59" s="4" t="s">
        <v>14</v>
      </c>
      <c r="C59" s="4" t="s">
        <v>9</v>
      </c>
      <c r="D59" s="9">
        <f>E59/6299</f>
        <v>0</v>
      </c>
      <c r="E59" s="6"/>
      <c r="F59" s="10"/>
      <c r="G59" s="8">
        <v>0</v>
      </c>
    </row>
    <row r="60" spans="1:7" x14ac:dyDescent="0.3">
      <c r="A60" s="11" t="s">
        <v>15</v>
      </c>
      <c r="B60" s="12"/>
      <c r="C60" s="12"/>
      <c r="D60" s="12"/>
      <c r="E60" s="12"/>
      <c r="F60" s="12"/>
      <c r="G60" s="13">
        <f>SUM(G54:G59)</f>
        <v>12428.569999999998</v>
      </c>
    </row>
    <row r="61" spans="1:7" x14ac:dyDescent="0.3">
      <c r="B61" s="1"/>
      <c r="C61" s="1"/>
      <c r="D61" s="1"/>
      <c r="E61" s="1"/>
      <c r="F61" s="1"/>
      <c r="G61" s="1"/>
    </row>
    <row r="62" spans="1:7" x14ac:dyDescent="0.3">
      <c r="A62" t="s">
        <v>21</v>
      </c>
      <c r="B62" s="1"/>
      <c r="C62" s="1"/>
      <c r="D62" s="1"/>
      <c r="E62" s="1"/>
      <c r="F62" s="1"/>
      <c r="G62" s="1"/>
    </row>
    <row r="63" spans="1:7" x14ac:dyDescent="0.3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</row>
    <row r="64" spans="1:7" x14ac:dyDescent="0.3">
      <c r="A64" s="3"/>
      <c r="B64" s="4" t="s">
        <v>8</v>
      </c>
      <c r="C64" s="4" t="s">
        <v>9</v>
      </c>
      <c r="D64" s="5"/>
      <c r="E64" s="6">
        <v>0.25</v>
      </c>
      <c r="F64" s="7">
        <v>1</v>
      </c>
      <c r="G64" s="8">
        <f>E64*F64</f>
        <v>0.25</v>
      </c>
    </row>
    <row r="65" spans="1:7" x14ac:dyDescent="0.3">
      <c r="A65" s="3"/>
      <c r="B65" s="4" t="s">
        <v>10</v>
      </c>
      <c r="C65" s="4" t="s">
        <v>9</v>
      </c>
      <c r="D65" s="9">
        <f>E65/6429</f>
        <v>0</v>
      </c>
      <c r="E65" s="6"/>
      <c r="F65" s="10"/>
      <c r="G65" s="8">
        <v>11915.39</v>
      </c>
    </row>
    <row r="66" spans="1:7" x14ac:dyDescent="0.3">
      <c r="A66" s="3"/>
      <c r="B66" s="4" t="s">
        <v>11</v>
      </c>
      <c r="C66" s="4" t="s">
        <v>9</v>
      </c>
      <c r="D66" s="5"/>
      <c r="E66" s="6">
        <v>1459.12</v>
      </c>
      <c r="F66" s="7">
        <v>1</v>
      </c>
      <c r="G66" s="8">
        <f>E66*F66</f>
        <v>1459.12</v>
      </c>
    </row>
    <row r="67" spans="1:7" x14ac:dyDescent="0.3">
      <c r="A67" s="3"/>
      <c r="B67" s="4" t="s">
        <v>12</v>
      </c>
      <c r="C67" s="4" t="s">
        <v>9</v>
      </c>
      <c r="D67" s="5"/>
      <c r="E67" s="6">
        <v>582.74</v>
      </c>
      <c r="F67" s="7">
        <v>1</v>
      </c>
      <c r="G67" s="8">
        <f>E67*F67</f>
        <v>582.74</v>
      </c>
    </row>
    <row r="68" spans="1:7" x14ac:dyDescent="0.3">
      <c r="A68" s="3"/>
      <c r="B68" s="4" t="s">
        <v>13</v>
      </c>
      <c r="C68" s="4" t="s">
        <v>9</v>
      </c>
      <c r="D68" s="5"/>
      <c r="E68" s="6">
        <v>36.18</v>
      </c>
      <c r="F68" s="7">
        <v>1</v>
      </c>
      <c r="G68" s="8">
        <f>E68*F68</f>
        <v>36.18</v>
      </c>
    </row>
    <row r="69" spans="1:7" x14ac:dyDescent="0.3">
      <c r="A69" s="3"/>
      <c r="B69" s="4" t="s">
        <v>14</v>
      </c>
      <c r="C69" s="4" t="s">
        <v>9</v>
      </c>
      <c r="D69" s="9"/>
      <c r="E69" s="6"/>
      <c r="F69" s="10"/>
      <c r="G69" s="8">
        <v>419.58</v>
      </c>
    </row>
    <row r="70" spans="1:7" x14ac:dyDescent="0.3">
      <c r="A70" s="11" t="s">
        <v>15</v>
      </c>
      <c r="B70" s="12"/>
      <c r="C70" s="12"/>
      <c r="D70" s="12"/>
      <c r="E70" s="12"/>
      <c r="F70" s="12"/>
      <c r="G70" s="13">
        <f>SUM(G64:G69)</f>
        <v>14413.259999999998</v>
      </c>
    </row>
    <row r="71" spans="1:7" x14ac:dyDescent="0.3">
      <c r="B71" s="1"/>
      <c r="C71" s="1"/>
      <c r="D71" s="1"/>
      <c r="E71" s="1"/>
      <c r="F71" s="1"/>
      <c r="G71" s="1"/>
    </row>
    <row r="72" spans="1:7" x14ac:dyDescent="0.3">
      <c r="A72" t="s">
        <v>22</v>
      </c>
      <c r="B72" s="1"/>
      <c r="C72" s="1"/>
      <c r="D72" s="1"/>
      <c r="E72" s="1"/>
      <c r="F72" s="1"/>
      <c r="G72" s="1"/>
    </row>
    <row r="73" spans="1:7" x14ac:dyDescent="0.3">
      <c r="A73" s="2" t="s">
        <v>1</v>
      </c>
      <c r="B73" s="2" t="s">
        <v>2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</row>
    <row r="74" spans="1:7" x14ac:dyDescent="0.3">
      <c r="A74" s="3"/>
      <c r="B74" s="4" t="s">
        <v>8</v>
      </c>
      <c r="C74" s="4" t="s">
        <v>9</v>
      </c>
      <c r="D74" s="5"/>
      <c r="E74" s="6">
        <v>0.25</v>
      </c>
      <c r="F74" s="7">
        <v>1</v>
      </c>
      <c r="G74" s="8">
        <f>E74*F74</f>
        <v>0.25</v>
      </c>
    </row>
    <row r="75" spans="1:7" x14ac:dyDescent="0.3">
      <c r="A75" s="3"/>
      <c r="B75" s="4" t="s">
        <v>10</v>
      </c>
      <c r="C75" s="4" t="s">
        <v>9</v>
      </c>
      <c r="D75" s="9">
        <f>E75/6559</f>
        <v>0</v>
      </c>
      <c r="E75" s="6"/>
      <c r="F75" s="10"/>
      <c r="G75" s="8">
        <v>11128.75</v>
      </c>
    </row>
    <row r="76" spans="1:7" x14ac:dyDescent="0.3">
      <c r="A76" s="3"/>
      <c r="B76" s="4" t="s">
        <v>11</v>
      </c>
      <c r="C76" s="4" t="s">
        <v>9</v>
      </c>
      <c r="D76" s="5"/>
      <c r="E76" s="6">
        <v>1459.12</v>
      </c>
      <c r="F76" s="7">
        <v>1</v>
      </c>
      <c r="G76" s="8">
        <f>E76*F76</f>
        <v>1459.12</v>
      </c>
    </row>
    <row r="77" spans="1:7" x14ac:dyDescent="0.3">
      <c r="A77" s="3"/>
      <c r="B77" s="4" t="s">
        <v>12</v>
      </c>
      <c r="C77" s="4" t="s">
        <v>9</v>
      </c>
      <c r="D77" s="5"/>
      <c r="E77" s="6">
        <v>582.74</v>
      </c>
      <c r="F77" s="7">
        <v>1</v>
      </c>
      <c r="G77" s="8">
        <f>E77*F77</f>
        <v>582.74</v>
      </c>
    </row>
    <row r="78" spans="1:7" x14ac:dyDescent="0.3">
      <c r="A78" s="3"/>
      <c r="B78" s="4" t="s">
        <v>13</v>
      </c>
      <c r="C78" s="4" t="s">
        <v>9</v>
      </c>
      <c r="D78" s="5"/>
      <c r="E78" s="6">
        <v>36.18</v>
      </c>
      <c r="F78" s="7">
        <v>1</v>
      </c>
      <c r="G78" s="8">
        <f>E78*F78</f>
        <v>36.18</v>
      </c>
    </row>
    <row r="79" spans="1:7" x14ac:dyDescent="0.3">
      <c r="A79" s="3"/>
      <c r="B79" s="4" t="s">
        <v>14</v>
      </c>
      <c r="C79" s="4" t="s">
        <v>9</v>
      </c>
      <c r="D79" s="9"/>
      <c r="E79" s="6"/>
      <c r="F79" s="10"/>
      <c r="G79" s="8">
        <v>391.88</v>
      </c>
    </row>
    <row r="80" spans="1:7" x14ac:dyDescent="0.3">
      <c r="A80" s="11" t="s">
        <v>15</v>
      </c>
      <c r="B80" s="12"/>
      <c r="C80" s="12"/>
      <c r="D80" s="12"/>
      <c r="E80" s="12"/>
      <c r="F80" s="12"/>
      <c r="G80" s="13">
        <f>SUM(G74:G79)</f>
        <v>13598.919999999998</v>
      </c>
    </row>
    <row r="81" spans="1:7" x14ac:dyDescent="0.3">
      <c r="B81" s="1"/>
      <c r="C81" s="1"/>
      <c r="D81" s="1"/>
      <c r="E81" s="1"/>
      <c r="F81" s="1"/>
      <c r="G81" s="1"/>
    </row>
    <row r="82" spans="1:7" x14ac:dyDescent="0.3">
      <c r="A82" t="s">
        <v>23</v>
      </c>
      <c r="B82" s="1"/>
      <c r="C82" s="1"/>
      <c r="D82" s="1"/>
      <c r="E82" s="1"/>
      <c r="F82" s="1"/>
      <c r="G82" s="1"/>
    </row>
    <row r="83" spans="1:7" x14ac:dyDescent="0.3">
      <c r="A83" s="2" t="s">
        <v>1</v>
      </c>
      <c r="B83" s="2" t="s">
        <v>2</v>
      </c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</row>
    <row r="84" spans="1:7" x14ac:dyDescent="0.3">
      <c r="A84" s="3"/>
      <c r="B84" s="4" t="s">
        <v>8</v>
      </c>
      <c r="C84" s="4" t="s">
        <v>9</v>
      </c>
      <c r="D84" s="5"/>
      <c r="E84" s="6">
        <v>0.25</v>
      </c>
      <c r="F84" s="7">
        <v>1</v>
      </c>
      <c r="G84" s="8">
        <f>E84*F84</f>
        <v>0.25</v>
      </c>
    </row>
    <row r="85" spans="1:7" x14ac:dyDescent="0.3">
      <c r="A85" s="3"/>
      <c r="B85" s="4" t="s">
        <v>10</v>
      </c>
      <c r="C85" s="4" t="s">
        <v>9</v>
      </c>
      <c r="D85" s="9">
        <f>E85/7024</f>
        <v>0</v>
      </c>
      <c r="E85" s="6"/>
      <c r="F85" s="10"/>
      <c r="G85" s="8">
        <v>10179.459999999999</v>
      </c>
    </row>
    <row r="86" spans="1:7" x14ac:dyDescent="0.3">
      <c r="A86" s="3"/>
      <c r="B86" s="4" t="s">
        <v>11</v>
      </c>
      <c r="C86" s="4" t="s">
        <v>9</v>
      </c>
      <c r="D86" s="5"/>
      <c r="E86" s="6">
        <v>1459.12</v>
      </c>
      <c r="F86" s="7">
        <v>1</v>
      </c>
      <c r="G86" s="8">
        <f>E86*F86</f>
        <v>1459.12</v>
      </c>
    </row>
    <row r="87" spans="1:7" x14ac:dyDescent="0.3">
      <c r="A87" s="3"/>
      <c r="B87" s="4" t="s">
        <v>12</v>
      </c>
      <c r="C87" s="4" t="s">
        <v>9</v>
      </c>
      <c r="D87" s="5"/>
      <c r="E87" s="6">
        <v>582.74</v>
      </c>
      <c r="F87" s="7">
        <v>1</v>
      </c>
      <c r="G87" s="8">
        <f>E87*F87</f>
        <v>582.74</v>
      </c>
    </row>
    <row r="88" spans="1:7" x14ac:dyDescent="0.3">
      <c r="A88" s="3"/>
      <c r="B88" s="4" t="s">
        <v>13</v>
      </c>
      <c r="C88" s="4" t="s">
        <v>9</v>
      </c>
      <c r="D88" s="5"/>
      <c r="E88" s="6">
        <v>36.18</v>
      </c>
      <c r="F88" s="7">
        <v>1</v>
      </c>
      <c r="G88" s="8">
        <f>E88*F88</f>
        <v>36.18</v>
      </c>
    </row>
    <row r="89" spans="1:7" x14ac:dyDescent="0.3">
      <c r="A89" s="3"/>
      <c r="B89" s="4" t="s">
        <v>14</v>
      </c>
      <c r="C89" s="4" t="s">
        <v>9</v>
      </c>
      <c r="D89" s="9"/>
      <c r="E89" s="6"/>
      <c r="F89" s="10"/>
      <c r="G89" s="8">
        <v>358.46</v>
      </c>
    </row>
    <row r="90" spans="1:7" x14ac:dyDescent="0.3">
      <c r="A90" s="11" t="s">
        <v>15</v>
      </c>
      <c r="B90" s="12"/>
      <c r="C90" s="12"/>
      <c r="D90" s="12"/>
      <c r="E90" s="12"/>
      <c r="F90" s="12"/>
      <c r="G90" s="13">
        <f>SUM(G84:G89)</f>
        <v>12616.209999999997</v>
      </c>
    </row>
    <row r="91" spans="1:7" x14ac:dyDescent="0.3">
      <c r="B91" s="1"/>
      <c r="C91" s="1"/>
      <c r="D91" s="1"/>
      <c r="E91" s="1"/>
      <c r="F91" s="1"/>
      <c r="G91" s="1"/>
    </row>
    <row r="92" spans="1:7" x14ac:dyDescent="0.3">
      <c r="A92" t="s">
        <v>24</v>
      </c>
      <c r="B92" s="1"/>
      <c r="C92" s="1"/>
      <c r="D92" s="1"/>
      <c r="E92" s="1"/>
      <c r="F92" s="1"/>
      <c r="G92" s="1"/>
    </row>
    <row r="93" spans="1:7" x14ac:dyDescent="0.3">
      <c r="A93" s="2" t="s">
        <v>1</v>
      </c>
      <c r="B93" s="2" t="s">
        <v>2</v>
      </c>
      <c r="C93" s="2" t="s">
        <v>3</v>
      </c>
      <c r="D93" s="2" t="s">
        <v>4</v>
      </c>
      <c r="E93" s="2" t="s">
        <v>5</v>
      </c>
      <c r="F93" s="2" t="s">
        <v>6</v>
      </c>
      <c r="G93" s="2" t="s">
        <v>7</v>
      </c>
    </row>
    <row r="94" spans="1:7" x14ac:dyDescent="0.3">
      <c r="A94" s="3"/>
      <c r="B94" s="4" t="s">
        <v>8</v>
      </c>
      <c r="C94" s="4" t="s">
        <v>9</v>
      </c>
      <c r="D94" s="5"/>
      <c r="E94" s="6">
        <v>0.25</v>
      </c>
      <c r="F94" s="7">
        <v>1</v>
      </c>
      <c r="G94" s="8">
        <f>E94*F94</f>
        <v>0.25</v>
      </c>
    </row>
    <row r="95" spans="1:7" x14ac:dyDescent="0.3">
      <c r="A95" s="3"/>
      <c r="B95" s="4" t="s">
        <v>10</v>
      </c>
      <c r="C95" s="4" t="s">
        <v>9</v>
      </c>
      <c r="D95" s="9">
        <f>E95/7846.79</f>
        <v>0</v>
      </c>
      <c r="E95" s="6"/>
      <c r="F95" s="10"/>
      <c r="G95" s="8">
        <v>11584.32</v>
      </c>
    </row>
    <row r="96" spans="1:7" x14ac:dyDescent="0.3">
      <c r="A96" s="3"/>
      <c r="B96" s="4" t="s">
        <v>11</v>
      </c>
      <c r="C96" s="4" t="s">
        <v>9</v>
      </c>
      <c r="D96" s="5"/>
      <c r="E96" s="6">
        <v>1459.12</v>
      </c>
      <c r="F96" s="7">
        <v>1</v>
      </c>
      <c r="G96" s="8">
        <f>E96*F96</f>
        <v>1459.12</v>
      </c>
    </row>
    <row r="97" spans="1:7" x14ac:dyDescent="0.3">
      <c r="A97" s="3"/>
      <c r="B97" s="4" t="s">
        <v>12</v>
      </c>
      <c r="C97" s="4" t="s">
        <v>9</v>
      </c>
      <c r="D97" s="5"/>
      <c r="E97" s="6">
        <v>582.74</v>
      </c>
      <c r="F97" s="7">
        <v>1</v>
      </c>
      <c r="G97" s="8">
        <f>E97*F97</f>
        <v>582.74</v>
      </c>
    </row>
    <row r="98" spans="1:7" x14ac:dyDescent="0.3">
      <c r="A98" s="3"/>
      <c r="B98" s="4" t="s">
        <v>13</v>
      </c>
      <c r="C98" s="4" t="s">
        <v>9</v>
      </c>
      <c r="D98" s="5"/>
      <c r="E98" s="6">
        <v>36.18</v>
      </c>
      <c r="F98" s="7">
        <v>1</v>
      </c>
      <c r="G98" s="8">
        <f>E98*F98</f>
        <v>36.18</v>
      </c>
    </row>
    <row r="99" spans="1:7" x14ac:dyDescent="0.3">
      <c r="A99" s="3"/>
      <c r="B99" s="4" t="s">
        <v>14</v>
      </c>
      <c r="C99" s="4" t="s">
        <v>9</v>
      </c>
      <c r="D99" s="9"/>
      <c r="E99" s="6"/>
      <c r="F99" s="10"/>
      <c r="G99" s="8">
        <v>407.93</v>
      </c>
    </row>
    <row r="100" spans="1:7" x14ac:dyDescent="0.3">
      <c r="A100" s="11" t="s">
        <v>15</v>
      </c>
      <c r="B100" s="12"/>
      <c r="C100" s="12"/>
      <c r="D100" s="12"/>
      <c r="E100" s="12"/>
      <c r="F100" s="12"/>
      <c r="G100" s="13">
        <f>SUM(G94:G99)</f>
        <v>14070.539999999999</v>
      </c>
    </row>
    <row r="101" spans="1:7" x14ac:dyDescent="0.3">
      <c r="B101" s="1"/>
      <c r="C101" s="1"/>
      <c r="D101" s="1"/>
      <c r="E101" s="1"/>
      <c r="F101" s="1"/>
      <c r="G101" s="1"/>
    </row>
    <row r="102" spans="1:7" x14ac:dyDescent="0.3">
      <c r="A102" t="s">
        <v>25</v>
      </c>
      <c r="B102" s="1"/>
      <c r="C102" s="1"/>
      <c r="D102" s="1"/>
      <c r="E102" s="1"/>
      <c r="F102" s="1"/>
      <c r="G102" s="1"/>
    </row>
    <row r="103" spans="1:7" x14ac:dyDescent="0.3">
      <c r="A103" s="2" t="s">
        <v>1</v>
      </c>
      <c r="B103" s="2" t="s">
        <v>2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</row>
    <row r="104" spans="1:7" x14ac:dyDescent="0.3">
      <c r="A104" s="3"/>
      <c r="B104" s="4" t="s">
        <v>8</v>
      </c>
      <c r="C104" s="4" t="s">
        <v>9</v>
      </c>
      <c r="D104" s="5"/>
      <c r="E104" s="6">
        <v>0.25</v>
      </c>
      <c r="F104" s="7">
        <v>1</v>
      </c>
      <c r="G104" s="8">
        <f>E104*F104</f>
        <v>0.25</v>
      </c>
    </row>
    <row r="105" spans="1:7" x14ac:dyDescent="0.3">
      <c r="A105" s="3"/>
      <c r="B105" s="4" t="s">
        <v>10</v>
      </c>
      <c r="C105" s="4" t="s">
        <v>9</v>
      </c>
      <c r="D105" s="9">
        <f>E105/9409</f>
        <v>0</v>
      </c>
      <c r="E105" s="6"/>
      <c r="F105" s="10"/>
      <c r="G105" s="8">
        <v>14125.82</v>
      </c>
    </row>
    <row r="106" spans="1:7" x14ac:dyDescent="0.3">
      <c r="A106" s="3"/>
      <c r="B106" s="4" t="s">
        <v>11</v>
      </c>
      <c r="C106" s="4" t="s">
        <v>9</v>
      </c>
      <c r="D106" s="5"/>
      <c r="E106" s="6">
        <v>1459.12</v>
      </c>
      <c r="F106" s="7">
        <v>1</v>
      </c>
      <c r="G106" s="8">
        <f>E106*F106</f>
        <v>1459.12</v>
      </c>
    </row>
    <row r="107" spans="1:7" x14ac:dyDescent="0.3">
      <c r="A107" s="3"/>
      <c r="B107" s="4" t="s">
        <v>12</v>
      </c>
      <c r="C107" s="4" t="s">
        <v>9</v>
      </c>
      <c r="D107" s="5"/>
      <c r="E107" s="6">
        <v>582.74</v>
      </c>
      <c r="F107" s="7">
        <v>1</v>
      </c>
      <c r="G107" s="8">
        <f>E107*F107</f>
        <v>582.74</v>
      </c>
    </row>
    <row r="108" spans="1:7" x14ac:dyDescent="0.3">
      <c r="A108" s="3"/>
      <c r="B108" s="4" t="s">
        <v>13</v>
      </c>
      <c r="C108" s="4" t="s">
        <v>9</v>
      </c>
      <c r="D108" s="5"/>
      <c r="E108" s="6">
        <v>36.18</v>
      </c>
      <c r="F108" s="7">
        <v>1</v>
      </c>
      <c r="G108" s="8">
        <f>E108*F108</f>
        <v>36.18</v>
      </c>
    </row>
    <row r="109" spans="1:7" x14ac:dyDescent="0.3">
      <c r="A109" s="3"/>
      <c r="B109" s="4" t="s">
        <v>14</v>
      </c>
      <c r="C109" s="4" t="s">
        <v>9</v>
      </c>
      <c r="D109" s="9"/>
      <c r="E109" s="6"/>
      <c r="F109" s="10"/>
      <c r="G109" s="8">
        <v>497.42</v>
      </c>
    </row>
    <row r="110" spans="1:7" x14ac:dyDescent="0.3">
      <c r="A110" s="11" t="s">
        <v>15</v>
      </c>
      <c r="B110" s="11"/>
      <c r="C110" s="11"/>
      <c r="D110" s="11"/>
      <c r="E110" s="11"/>
      <c r="F110" s="11"/>
      <c r="G110" s="19">
        <f>SUM(G104:G109)</f>
        <v>16701.53</v>
      </c>
    </row>
    <row r="112" spans="1:7" x14ac:dyDescent="0.3">
      <c r="A112" t="s">
        <v>26</v>
      </c>
      <c r="B112" s="1"/>
      <c r="C112" s="1"/>
      <c r="D112" s="1"/>
      <c r="E112" s="1"/>
      <c r="F112" s="1"/>
      <c r="G112" s="1"/>
    </row>
    <row r="113" spans="1:7" x14ac:dyDescent="0.3">
      <c r="A113" s="2" t="s">
        <v>1</v>
      </c>
      <c r="B113" s="2" t="s">
        <v>2</v>
      </c>
      <c r="C113" s="2" t="s">
        <v>3</v>
      </c>
      <c r="D113" s="2" t="s">
        <v>4</v>
      </c>
      <c r="E113" s="2" t="s">
        <v>5</v>
      </c>
      <c r="F113" s="2" t="s">
        <v>6</v>
      </c>
      <c r="G113" s="2" t="s">
        <v>7</v>
      </c>
    </row>
    <row r="114" spans="1:7" x14ac:dyDescent="0.3">
      <c r="A114" s="3"/>
      <c r="B114" s="4" t="s">
        <v>8</v>
      </c>
      <c r="C114" s="4" t="s">
        <v>9</v>
      </c>
      <c r="D114" s="5"/>
      <c r="E114" s="6">
        <v>0.25</v>
      </c>
      <c r="F114" s="7">
        <v>1</v>
      </c>
      <c r="G114" s="8">
        <f>E114*F114</f>
        <v>0.25</v>
      </c>
    </row>
    <row r="115" spans="1:7" x14ac:dyDescent="0.3">
      <c r="A115" s="3"/>
      <c r="B115" s="4" t="s">
        <v>10</v>
      </c>
      <c r="C115" s="4" t="s">
        <v>9</v>
      </c>
      <c r="D115" s="9">
        <f>E115/9629</f>
        <v>0</v>
      </c>
      <c r="E115" s="6"/>
      <c r="F115" s="10"/>
      <c r="G115" s="8">
        <v>15949.8</v>
      </c>
    </row>
    <row r="116" spans="1:7" x14ac:dyDescent="0.3">
      <c r="A116" s="3"/>
      <c r="B116" s="4" t="s">
        <v>11</v>
      </c>
      <c r="C116" s="4" t="s">
        <v>9</v>
      </c>
      <c r="D116" s="5"/>
      <c r="E116" s="6">
        <v>1459.12</v>
      </c>
      <c r="F116" s="7">
        <v>1</v>
      </c>
      <c r="G116" s="8">
        <f>E116*F116</f>
        <v>1459.12</v>
      </c>
    </row>
    <row r="117" spans="1:7" x14ac:dyDescent="0.3">
      <c r="A117" s="3"/>
      <c r="B117" s="4" t="s">
        <v>12</v>
      </c>
      <c r="C117" s="4" t="s">
        <v>9</v>
      </c>
      <c r="D117" s="5"/>
      <c r="E117" s="6">
        <v>582.74</v>
      </c>
      <c r="F117" s="7">
        <v>1</v>
      </c>
      <c r="G117" s="8">
        <f>E117*F117</f>
        <v>582.74</v>
      </c>
    </row>
    <row r="118" spans="1:7" x14ac:dyDescent="0.3">
      <c r="A118" s="3"/>
      <c r="B118" s="4" t="s">
        <v>13</v>
      </c>
      <c r="C118" s="4" t="s">
        <v>9</v>
      </c>
      <c r="D118" s="5"/>
      <c r="E118" s="6">
        <v>36.18</v>
      </c>
      <c r="F118" s="7">
        <v>1</v>
      </c>
      <c r="G118" s="8">
        <f>E118*F118</f>
        <v>36.18</v>
      </c>
    </row>
    <row r="119" spans="1:7" x14ac:dyDescent="0.3">
      <c r="A119" s="3"/>
      <c r="B119" s="4" t="s">
        <v>14</v>
      </c>
      <c r="C119" s="4" t="s">
        <v>9</v>
      </c>
      <c r="D119" s="9"/>
      <c r="E119" s="6"/>
      <c r="F119" s="10"/>
      <c r="G119" s="8">
        <v>561.65</v>
      </c>
    </row>
    <row r="120" spans="1:7" x14ac:dyDescent="0.3">
      <c r="A120" s="11" t="s">
        <v>15</v>
      </c>
      <c r="B120" s="11"/>
      <c r="C120" s="11"/>
      <c r="D120" s="11"/>
      <c r="E120" s="11"/>
      <c r="F120" s="11"/>
      <c r="G120" s="19">
        <f>SUM(G114:G119)</f>
        <v>18589.740000000002</v>
      </c>
    </row>
    <row r="122" spans="1:7" x14ac:dyDescent="0.3">
      <c r="F122" s="20" t="s">
        <v>27</v>
      </c>
      <c r="G122" s="19">
        <f>SUM(G120,G110,G100,G90,G80,G70,G60,G50,G40,G30,G20,G10)</f>
        <v>182003.33999999997</v>
      </c>
    </row>
  </sheetData>
  <dataValidations count="2">
    <dataValidation type="list" allowBlank="1" showInputMessage="1" showErrorMessage="1" sqref="C4:C9 C14:C19 C24:C29 C34:C39 C44:C49 C54:C59 C64:C69 C74:C79 C84:C89 C94:C99 C104:C109 C114:C119" xr:uid="{3AFB66C1-E2CC-4628-914E-84CE62644075}">
      <formula1>SpRange</formula1>
    </dataValidation>
    <dataValidation type="list" allowBlank="1" showInputMessage="1" showErrorMessage="1" sqref="B4:B9 B14:B19 B24:B29 B34:B39 B44:B49 B54:B59 B64:B69 B74:B79 B84:B89 B94:B99 B104:B109 B114:B119" xr:uid="{7ADF2EC6-D045-4D84-83DB-527E9513644A}">
      <formula1>DesRange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5569-293E-4D28-82AF-231FDC6DA01A}">
  <dimension ref="A1:G122"/>
  <sheetViews>
    <sheetView topLeftCell="A97" workbookViewId="0">
      <selection activeCell="G120" sqref="G120"/>
    </sheetView>
  </sheetViews>
  <sheetFormatPr defaultRowHeight="14.4" x14ac:dyDescent="0.3"/>
  <cols>
    <col min="1" max="1" width="10.77734375" bestFit="1" customWidth="1"/>
    <col min="2" max="2" width="26.21875" bestFit="1" customWidth="1"/>
    <col min="3" max="3" width="13.5546875" bestFit="1" customWidth="1"/>
    <col min="4" max="4" width="8.5546875" customWidth="1"/>
    <col min="5" max="5" width="14.77734375" customWidth="1"/>
    <col min="6" max="6" width="21.109375" bestFit="1" customWidth="1"/>
    <col min="7" max="7" width="13.6640625" bestFit="1" customWidth="1"/>
  </cols>
  <sheetData>
    <row r="1" spans="1:7" ht="23.4" x14ac:dyDescent="0.45">
      <c r="A1" s="21">
        <v>2020</v>
      </c>
    </row>
    <row r="2" spans="1:7" x14ac:dyDescent="0.3">
      <c r="A2" t="s">
        <v>0</v>
      </c>
      <c r="B2" s="1"/>
      <c r="C2" s="1"/>
      <c r="D2" s="1"/>
      <c r="E2" s="1"/>
      <c r="F2" s="1"/>
      <c r="G2" s="1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3"/>
      <c r="B4" s="4" t="s">
        <v>8</v>
      </c>
      <c r="C4" s="4" t="s">
        <v>9</v>
      </c>
      <c r="D4" s="5"/>
      <c r="E4" s="6">
        <v>0.25</v>
      </c>
      <c r="F4" s="7">
        <v>1</v>
      </c>
      <c r="G4" s="8">
        <f>E4*F4</f>
        <v>0.25</v>
      </c>
    </row>
    <row r="5" spans="1:7" x14ac:dyDescent="0.3">
      <c r="A5" s="3"/>
      <c r="B5" s="4" t="s">
        <v>10</v>
      </c>
      <c r="C5" s="4" t="s">
        <v>9</v>
      </c>
      <c r="D5" s="9">
        <f>E5/10091</f>
        <v>0</v>
      </c>
      <c r="E5" s="6"/>
      <c r="F5" s="10"/>
      <c r="G5" s="8">
        <v>14641.69</v>
      </c>
    </row>
    <row r="6" spans="1:7" x14ac:dyDescent="0.3">
      <c r="A6" s="3"/>
      <c r="B6" s="4" t="s">
        <v>11</v>
      </c>
      <c r="C6" s="4" t="s">
        <v>9</v>
      </c>
      <c r="D6" s="5"/>
      <c r="E6" s="6">
        <v>1175.3800000000001</v>
      </c>
      <c r="F6" s="7">
        <v>1</v>
      </c>
      <c r="G6" s="8">
        <f>E6*F6</f>
        <v>1175.3800000000001</v>
      </c>
    </row>
    <row r="7" spans="1:7" x14ac:dyDescent="0.3">
      <c r="A7" s="3"/>
      <c r="B7" s="4" t="s">
        <v>12</v>
      </c>
      <c r="C7" s="4" t="s">
        <v>9</v>
      </c>
      <c r="D7" s="5"/>
      <c r="E7" s="6">
        <v>559.4</v>
      </c>
      <c r="F7" s="7">
        <v>1</v>
      </c>
      <c r="G7" s="8">
        <f>E7*F7</f>
        <v>559.4</v>
      </c>
    </row>
    <row r="8" spans="1:7" x14ac:dyDescent="0.3">
      <c r="A8" s="3"/>
      <c r="B8" s="4" t="s">
        <v>13</v>
      </c>
      <c r="C8" s="4" t="s">
        <v>9</v>
      </c>
      <c r="D8" s="5"/>
      <c r="E8" s="6"/>
      <c r="F8" s="7">
        <v>1</v>
      </c>
      <c r="G8" s="8">
        <f>E8*F8</f>
        <v>0</v>
      </c>
    </row>
    <row r="9" spans="1:7" x14ac:dyDescent="0.3">
      <c r="A9" s="3"/>
      <c r="B9" s="4" t="s">
        <v>14</v>
      </c>
      <c r="C9" s="4" t="s">
        <v>9</v>
      </c>
      <c r="D9" s="9">
        <f>E9/10091</f>
        <v>0</v>
      </c>
      <c r="E9" s="6"/>
      <c r="F9" s="10"/>
      <c r="G9" s="8">
        <v>0</v>
      </c>
    </row>
    <row r="10" spans="1:7" x14ac:dyDescent="0.3">
      <c r="A10" s="11" t="s">
        <v>15</v>
      </c>
      <c r="B10" s="12"/>
      <c r="C10" s="12"/>
      <c r="D10" s="13"/>
      <c r="E10" s="14"/>
      <c r="F10" s="15"/>
      <c r="G10" s="13">
        <f>SUM(G4:G9)</f>
        <v>16376.72</v>
      </c>
    </row>
    <row r="11" spans="1:7" x14ac:dyDescent="0.3">
      <c r="B11" s="1"/>
      <c r="C11" s="1"/>
      <c r="D11" s="1"/>
      <c r="E11" s="1"/>
      <c r="F11" s="1"/>
      <c r="G11" s="1"/>
    </row>
    <row r="12" spans="1:7" x14ac:dyDescent="0.3">
      <c r="A12" t="s">
        <v>16</v>
      </c>
      <c r="B12" s="1"/>
      <c r="C12" s="1"/>
      <c r="D12" s="1"/>
      <c r="E12" s="1"/>
      <c r="F12" s="1"/>
      <c r="G12" s="1"/>
    </row>
    <row r="13" spans="1:7" x14ac:dyDescent="0.3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</row>
    <row r="14" spans="1:7" x14ac:dyDescent="0.3">
      <c r="A14" s="3"/>
      <c r="B14" s="4" t="str">
        <f>B4</f>
        <v>Standard Aupply Admin Charge</v>
      </c>
      <c r="C14" s="4" t="s">
        <v>9</v>
      </c>
      <c r="D14" s="5"/>
      <c r="E14" s="6">
        <v>0.25</v>
      </c>
      <c r="F14" s="7">
        <v>1</v>
      </c>
      <c r="G14" s="8">
        <f>E14*F14</f>
        <v>0.25</v>
      </c>
    </row>
    <row r="15" spans="1:7" x14ac:dyDescent="0.3">
      <c r="A15" s="3"/>
      <c r="B15" s="4" t="str">
        <f>B5</f>
        <v>Common ST Line</v>
      </c>
      <c r="C15" s="4" t="s">
        <v>9</v>
      </c>
      <c r="D15" s="9">
        <f>E15/10571</f>
        <v>0</v>
      </c>
      <c r="E15" s="6"/>
      <c r="F15" s="10"/>
      <c r="G15" s="8">
        <v>14937.59</v>
      </c>
    </row>
    <row r="16" spans="1:7" x14ac:dyDescent="0.3">
      <c r="A16" s="3"/>
      <c r="B16" s="4" t="s">
        <v>11</v>
      </c>
      <c r="C16" s="4" t="s">
        <v>9</v>
      </c>
      <c r="D16" s="5"/>
      <c r="E16" s="6">
        <v>1175.3800000000001</v>
      </c>
      <c r="F16" s="7">
        <v>1</v>
      </c>
      <c r="G16" s="8">
        <f>E16*F16</f>
        <v>1175.3800000000001</v>
      </c>
    </row>
    <row r="17" spans="1:7" x14ac:dyDescent="0.3">
      <c r="A17" s="3"/>
      <c r="B17" s="4" t="s">
        <v>12</v>
      </c>
      <c r="C17" s="4" t="s">
        <v>9</v>
      </c>
      <c r="D17" s="5"/>
      <c r="E17" s="6">
        <v>559.4</v>
      </c>
      <c r="F17" s="7">
        <v>1</v>
      </c>
      <c r="G17" s="8">
        <f>E17*F17</f>
        <v>559.4</v>
      </c>
    </row>
    <row r="18" spans="1:7" x14ac:dyDescent="0.3">
      <c r="A18" s="3"/>
      <c r="B18" s="4" t="s">
        <v>13</v>
      </c>
      <c r="C18" s="4" t="s">
        <v>9</v>
      </c>
      <c r="D18" s="5"/>
      <c r="E18" s="6"/>
      <c r="F18" s="7">
        <v>1</v>
      </c>
      <c r="G18" s="8">
        <f>E18*F18</f>
        <v>0</v>
      </c>
    </row>
    <row r="19" spans="1:7" x14ac:dyDescent="0.3">
      <c r="A19" s="3"/>
      <c r="B19" s="4" t="s">
        <v>14</v>
      </c>
      <c r="C19" s="4" t="s">
        <v>9</v>
      </c>
      <c r="D19" s="9">
        <f>E19/10571</f>
        <v>0</v>
      </c>
      <c r="E19" s="6"/>
      <c r="F19" s="10"/>
      <c r="G19" s="8">
        <v>0</v>
      </c>
    </row>
    <row r="20" spans="1:7" x14ac:dyDescent="0.3">
      <c r="A20" s="11" t="s">
        <v>15</v>
      </c>
      <c r="B20" s="12"/>
      <c r="C20" s="12"/>
      <c r="D20" s="12"/>
      <c r="E20" s="12"/>
      <c r="F20" s="12"/>
      <c r="G20" s="13">
        <f>SUM(G14:G19)</f>
        <v>16672.620000000003</v>
      </c>
    </row>
    <row r="21" spans="1:7" x14ac:dyDescent="0.3">
      <c r="B21" s="1"/>
      <c r="C21" s="1"/>
      <c r="D21" s="1"/>
      <c r="E21" s="1"/>
      <c r="F21" s="1"/>
      <c r="G21" s="1"/>
    </row>
    <row r="22" spans="1:7" x14ac:dyDescent="0.3">
      <c r="A22" t="s">
        <v>17</v>
      </c>
      <c r="B22" s="1"/>
      <c r="C22" s="1"/>
      <c r="D22" s="1"/>
      <c r="E22" s="1"/>
      <c r="F22" s="1"/>
      <c r="G22" s="1"/>
    </row>
    <row r="23" spans="1:7" x14ac:dyDescent="0.3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</row>
    <row r="24" spans="1:7" x14ac:dyDescent="0.3">
      <c r="A24" s="3"/>
      <c r="B24" s="4" t="s">
        <v>8</v>
      </c>
      <c r="C24" s="4" t="s">
        <v>9</v>
      </c>
      <c r="D24" s="5"/>
      <c r="E24" s="6">
        <v>0.25</v>
      </c>
      <c r="F24" s="7">
        <v>1</v>
      </c>
      <c r="G24" s="8">
        <f>E24*F24</f>
        <v>0.25</v>
      </c>
    </row>
    <row r="25" spans="1:7" x14ac:dyDescent="0.3">
      <c r="A25" s="3"/>
      <c r="B25" s="4" t="s">
        <v>10</v>
      </c>
      <c r="C25" s="4" t="s">
        <v>9</v>
      </c>
      <c r="D25" s="9">
        <f>E25/8817</f>
        <v>0</v>
      </c>
      <c r="E25" s="6"/>
      <c r="F25" s="10"/>
      <c r="G25" s="8">
        <v>13501.77</v>
      </c>
    </row>
    <row r="26" spans="1:7" x14ac:dyDescent="0.3">
      <c r="A26" s="3"/>
      <c r="B26" s="4" t="s">
        <v>11</v>
      </c>
      <c r="C26" s="4" t="s">
        <v>9</v>
      </c>
      <c r="D26" s="5"/>
      <c r="E26" s="6">
        <v>1175.3800000000001</v>
      </c>
      <c r="F26" s="7">
        <v>1</v>
      </c>
      <c r="G26" s="8">
        <f>E26*F26</f>
        <v>1175.3800000000001</v>
      </c>
    </row>
    <row r="27" spans="1:7" x14ac:dyDescent="0.3">
      <c r="A27" s="3"/>
      <c r="B27" s="4" t="s">
        <v>12</v>
      </c>
      <c r="C27" s="4" t="s">
        <v>9</v>
      </c>
      <c r="D27" s="5"/>
      <c r="E27" s="6">
        <v>559.4</v>
      </c>
      <c r="F27" s="7">
        <v>1</v>
      </c>
      <c r="G27" s="8">
        <f>E27*F27</f>
        <v>559.4</v>
      </c>
    </row>
    <row r="28" spans="1:7" x14ac:dyDescent="0.3">
      <c r="A28" s="3"/>
      <c r="B28" s="4" t="s">
        <v>13</v>
      </c>
      <c r="C28" s="4" t="s">
        <v>9</v>
      </c>
      <c r="D28" s="5"/>
      <c r="E28" s="6"/>
      <c r="F28" s="7">
        <v>1</v>
      </c>
      <c r="G28" s="8">
        <f>E28*F28</f>
        <v>0</v>
      </c>
    </row>
    <row r="29" spans="1:7" x14ac:dyDescent="0.3">
      <c r="A29" s="3"/>
      <c r="B29" s="4" t="s">
        <v>14</v>
      </c>
      <c r="C29" s="4" t="s">
        <v>9</v>
      </c>
      <c r="D29" s="9">
        <f>E29/8817</f>
        <v>0</v>
      </c>
      <c r="E29" s="6"/>
      <c r="F29" s="10"/>
      <c r="G29" s="8">
        <v>0</v>
      </c>
    </row>
    <row r="30" spans="1:7" x14ac:dyDescent="0.3">
      <c r="A30" s="11" t="s">
        <v>15</v>
      </c>
      <c r="B30" s="12"/>
      <c r="C30" s="12"/>
      <c r="D30" s="12"/>
      <c r="E30" s="12"/>
      <c r="F30" s="12"/>
      <c r="G30" s="13">
        <f>SUM(G24:G29)</f>
        <v>15236.800000000001</v>
      </c>
    </row>
    <row r="31" spans="1:7" x14ac:dyDescent="0.3">
      <c r="B31" s="1"/>
      <c r="C31" s="1"/>
      <c r="D31" s="1"/>
      <c r="E31" s="1"/>
      <c r="F31" s="1"/>
      <c r="G31" s="1"/>
    </row>
    <row r="32" spans="1:7" x14ac:dyDescent="0.3">
      <c r="A32" t="s">
        <v>18</v>
      </c>
      <c r="B32" s="1"/>
      <c r="C32" s="1"/>
      <c r="D32" s="1"/>
      <c r="E32" s="1"/>
      <c r="F32" s="1"/>
      <c r="G32" s="1"/>
    </row>
    <row r="33" spans="1:7" x14ac:dyDescent="0.3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</row>
    <row r="34" spans="1:7" x14ac:dyDescent="0.3">
      <c r="A34" s="3"/>
      <c r="B34" s="4" t="s">
        <v>8</v>
      </c>
      <c r="C34" s="4" t="s">
        <v>9</v>
      </c>
      <c r="D34" s="5"/>
      <c r="E34" s="6">
        <v>0.25</v>
      </c>
      <c r="F34" s="7">
        <v>1</v>
      </c>
      <c r="G34" s="8">
        <f>E34*F34</f>
        <v>0.25</v>
      </c>
    </row>
    <row r="35" spans="1:7" x14ac:dyDescent="0.3">
      <c r="A35" s="3"/>
      <c r="B35" s="4" t="s">
        <v>10</v>
      </c>
      <c r="C35" s="4" t="s">
        <v>9</v>
      </c>
      <c r="D35" s="9">
        <f>E35/8277</f>
        <v>0</v>
      </c>
      <c r="E35" s="6"/>
      <c r="F35" s="10"/>
      <c r="G35" s="8">
        <v>9772.14</v>
      </c>
    </row>
    <row r="36" spans="1:7" x14ac:dyDescent="0.3">
      <c r="A36" s="3"/>
      <c r="B36" s="4" t="s">
        <v>11</v>
      </c>
      <c r="C36" s="4" t="s">
        <v>9</v>
      </c>
      <c r="D36" s="5"/>
      <c r="E36" s="6">
        <v>1175.3800000000001</v>
      </c>
      <c r="F36" s="7">
        <v>1</v>
      </c>
      <c r="G36" s="8">
        <f>E36*F36</f>
        <v>1175.3800000000001</v>
      </c>
    </row>
    <row r="37" spans="1:7" x14ac:dyDescent="0.3">
      <c r="A37" s="3"/>
      <c r="B37" s="4" t="s">
        <v>12</v>
      </c>
      <c r="C37" s="4" t="s">
        <v>9</v>
      </c>
      <c r="D37" s="5"/>
      <c r="E37" s="6">
        <v>559.4</v>
      </c>
      <c r="F37" s="7">
        <v>1</v>
      </c>
      <c r="G37" s="8">
        <f>E37*F37</f>
        <v>559.4</v>
      </c>
    </row>
    <row r="38" spans="1:7" x14ac:dyDescent="0.3">
      <c r="A38" s="3"/>
      <c r="B38" s="4" t="s">
        <v>13</v>
      </c>
      <c r="C38" s="4" t="s">
        <v>9</v>
      </c>
      <c r="D38" s="5"/>
      <c r="E38" s="6"/>
      <c r="F38" s="7">
        <v>1</v>
      </c>
      <c r="G38" s="8">
        <f>E38*F38</f>
        <v>0</v>
      </c>
    </row>
    <row r="39" spans="1:7" x14ac:dyDescent="0.3">
      <c r="A39" s="3"/>
      <c r="B39" s="4" t="s">
        <v>14</v>
      </c>
      <c r="C39" s="4" t="s">
        <v>9</v>
      </c>
      <c r="D39" s="9">
        <f>E39/8277</f>
        <v>0</v>
      </c>
      <c r="E39" s="6"/>
      <c r="F39" s="10"/>
      <c r="G39" s="8">
        <v>0</v>
      </c>
    </row>
    <row r="40" spans="1:7" x14ac:dyDescent="0.3">
      <c r="A40" s="11" t="s">
        <v>15</v>
      </c>
      <c r="B40" s="12"/>
      <c r="C40" s="12"/>
      <c r="D40" s="12"/>
      <c r="E40" s="12"/>
      <c r="F40" s="12"/>
      <c r="G40" s="13">
        <f>SUM(G34:G39)</f>
        <v>11507.17</v>
      </c>
    </row>
    <row r="41" spans="1:7" x14ac:dyDescent="0.3">
      <c r="B41" s="1"/>
      <c r="C41" s="1"/>
      <c r="D41" s="1"/>
      <c r="E41" s="1"/>
      <c r="F41" s="1"/>
      <c r="G41" s="1"/>
    </row>
    <row r="42" spans="1:7" x14ac:dyDescent="0.3">
      <c r="A42" t="s">
        <v>19</v>
      </c>
      <c r="B42" s="1"/>
      <c r="C42" s="1"/>
      <c r="D42" s="1"/>
      <c r="E42" s="1"/>
      <c r="F42" s="1"/>
      <c r="G42" s="1"/>
    </row>
    <row r="43" spans="1:7" x14ac:dyDescent="0.3">
      <c r="A43" s="2" t="s">
        <v>1</v>
      </c>
      <c r="B43" s="2" t="s">
        <v>2</v>
      </c>
      <c r="C43" s="2" t="s">
        <v>3</v>
      </c>
      <c r="D43" s="16" t="s">
        <v>4</v>
      </c>
      <c r="E43" s="17" t="s">
        <v>5</v>
      </c>
      <c r="F43" s="18" t="s">
        <v>6</v>
      </c>
      <c r="G43" s="16" t="s">
        <v>7</v>
      </c>
    </row>
    <row r="44" spans="1:7" x14ac:dyDescent="0.3">
      <c r="A44" s="3"/>
      <c r="B44" s="4" t="s">
        <v>8</v>
      </c>
      <c r="C44" s="4" t="s">
        <v>9</v>
      </c>
      <c r="D44" s="5"/>
      <c r="E44" s="6">
        <v>0.25</v>
      </c>
      <c r="F44" s="7">
        <v>1</v>
      </c>
      <c r="G44" s="8">
        <f>E44*F44</f>
        <v>0.25</v>
      </c>
    </row>
    <row r="45" spans="1:7" x14ac:dyDescent="0.3">
      <c r="A45" s="3"/>
      <c r="B45" s="4" t="s">
        <v>10</v>
      </c>
      <c r="C45" s="4" t="s">
        <v>9</v>
      </c>
      <c r="D45" s="9">
        <f>E45/7528</f>
        <v>0</v>
      </c>
      <c r="E45" s="6"/>
      <c r="F45" s="10"/>
      <c r="G45" s="8">
        <v>10956.38</v>
      </c>
    </row>
    <row r="46" spans="1:7" x14ac:dyDescent="0.3">
      <c r="A46" s="3"/>
      <c r="B46" s="4" t="s">
        <v>11</v>
      </c>
      <c r="C46" s="4" t="s">
        <v>9</v>
      </c>
      <c r="D46" s="5"/>
      <c r="E46" s="6">
        <v>1175.3800000000001</v>
      </c>
      <c r="F46" s="7">
        <v>1</v>
      </c>
      <c r="G46" s="8">
        <f>E46*F46</f>
        <v>1175.3800000000001</v>
      </c>
    </row>
    <row r="47" spans="1:7" x14ac:dyDescent="0.3">
      <c r="A47" s="3"/>
      <c r="B47" s="4" t="s">
        <v>12</v>
      </c>
      <c r="C47" s="4" t="s">
        <v>9</v>
      </c>
      <c r="D47" s="5"/>
      <c r="E47" s="6">
        <v>559.4</v>
      </c>
      <c r="F47" s="7">
        <v>1</v>
      </c>
      <c r="G47" s="8">
        <f>E47*F47</f>
        <v>559.4</v>
      </c>
    </row>
    <row r="48" spans="1:7" x14ac:dyDescent="0.3">
      <c r="A48" s="3"/>
      <c r="B48" s="4" t="s">
        <v>13</v>
      </c>
      <c r="C48" s="4" t="s">
        <v>9</v>
      </c>
      <c r="D48" s="5"/>
      <c r="E48" s="6"/>
      <c r="F48" s="7">
        <v>1</v>
      </c>
      <c r="G48" s="8">
        <f>E48*F48</f>
        <v>0</v>
      </c>
    </row>
    <row r="49" spans="1:7" x14ac:dyDescent="0.3">
      <c r="A49" s="3"/>
      <c r="B49" s="4" t="s">
        <v>14</v>
      </c>
      <c r="C49" s="4" t="s">
        <v>9</v>
      </c>
      <c r="D49" s="9">
        <f>E49/7528</f>
        <v>0</v>
      </c>
      <c r="E49" s="6"/>
      <c r="F49" s="10"/>
      <c r="G49" s="8">
        <v>0</v>
      </c>
    </row>
    <row r="50" spans="1:7" x14ac:dyDescent="0.3">
      <c r="A50" s="11" t="s">
        <v>15</v>
      </c>
      <c r="B50" s="12"/>
      <c r="C50" s="12"/>
      <c r="D50" s="12"/>
      <c r="E50" s="12"/>
      <c r="F50" s="12"/>
      <c r="G50" s="13">
        <f>SUM(G44:G49)</f>
        <v>12691.409999999998</v>
      </c>
    </row>
    <row r="51" spans="1:7" x14ac:dyDescent="0.3">
      <c r="B51" s="1"/>
      <c r="C51" s="1"/>
      <c r="D51" s="1"/>
      <c r="E51" s="1"/>
      <c r="F51" s="1"/>
      <c r="G51" s="1"/>
    </row>
    <row r="52" spans="1:7" x14ac:dyDescent="0.3">
      <c r="A52" t="s">
        <v>20</v>
      </c>
      <c r="B52" s="1"/>
      <c r="C52" s="1"/>
      <c r="D52" s="1"/>
      <c r="E52" s="1"/>
      <c r="F52" s="1"/>
      <c r="G52" s="1"/>
    </row>
    <row r="53" spans="1:7" x14ac:dyDescent="0.3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2" t="s">
        <v>7</v>
      </c>
    </row>
    <row r="54" spans="1:7" x14ac:dyDescent="0.3">
      <c r="A54" s="3"/>
      <c r="B54" s="4" t="s">
        <v>8</v>
      </c>
      <c r="C54" s="4" t="s">
        <v>9</v>
      </c>
      <c r="D54" s="5"/>
      <c r="E54" s="6">
        <v>0.25</v>
      </c>
      <c r="F54" s="7">
        <v>1</v>
      </c>
      <c r="G54" s="8">
        <f>E54*F54</f>
        <v>0.25</v>
      </c>
    </row>
    <row r="55" spans="1:7" x14ac:dyDescent="0.3">
      <c r="A55" s="3"/>
      <c r="B55" s="4" t="s">
        <v>10</v>
      </c>
      <c r="C55" s="4" t="s">
        <v>9</v>
      </c>
      <c r="D55" s="9">
        <f>E55/6299</f>
        <v>0</v>
      </c>
      <c r="E55" s="6"/>
      <c r="F55" s="10"/>
      <c r="G55" s="8">
        <v>10006.700000000001</v>
      </c>
    </row>
    <row r="56" spans="1:7" x14ac:dyDescent="0.3">
      <c r="A56" s="3"/>
      <c r="B56" s="4" t="s">
        <v>11</v>
      </c>
      <c r="C56" s="4" t="s">
        <v>9</v>
      </c>
      <c r="D56" s="5"/>
      <c r="E56" s="6">
        <v>1175.3800000000001</v>
      </c>
      <c r="F56" s="7">
        <v>1</v>
      </c>
      <c r="G56" s="8">
        <f>E56*F56</f>
        <v>1175.3800000000001</v>
      </c>
    </row>
    <row r="57" spans="1:7" x14ac:dyDescent="0.3">
      <c r="A57" s="3"/>
      <c r="B57" s="4" t="s">
        <v>12</v>
      </c>
      <c r="C57" s="4" t="s">
        <v>9</v>
      </c>
      <c r="D57" s="5"/>
      <c r="E57" s="6">
        <v>559.4</v>
      </c>
      <c r="F57" s="7">
        <v>1</v>
      </c>
      <c r="G57" s="8">
        <f>E57*F57</f>
        <v>559.4</v>
      </c>
    </row>
    <row r="58" spans="1:7" x14ac:dyDescent="0.3">
      <c r="A58" s="3"/>
      <c r="B58" s="4" t="s">
        <v>13</v>
      </c>
      <c r="C58" s="4" t="s">
        <v>9</v>
      </c>
      <c r="D58" s="5"/>
      <c r="E58" s="6"/>
      <c r="F58" s="7">
        <v>1</v>
      </c>
      <c r="G58" s="8">
        <f>E58*F58</f>
        <v>0</v>
      </c>
    </row>
    <row r="59" spans="1:7" x14ac:dyDescent="0.3">
      <c r="A59" s="3"/>
      <c r="B59" s="4" t="s">
        <v>14</v>
      </c>
      <c r="C59" s="4" t="s">
        <v>9</v>
      </c>
      <c r="D59" s="9">
        <f>E59/6299</f>
        <v>0</v>
      </c>
      <c r="E59" s="6"/>
      <c r="F59" s="10"/>
      <c r="G59" s="8">
        <v>0</v>
      </c>
    </row>
    <row r="60" spans="1:7" x14ac:dyDescent="0.3">
      <c r="A60" s="11" t="s">
        <v>15</v>
      </c>
      <c r="B60" s="12"/>
      <c r="C60" s="12"/>
      <c r="D60" s="12"/>
      <c r="E60" s="12"/>
      <c r="F60" s="12"/>
      <c r="G60" s="13">
        <f>SUM(G54:G59)</f>
        <v>11741.730000000001</v>
      </c>
    </row>
    <row r="61" spans="1:7" x14ac:dyDescent="0.3">
      <c r="B61" s="1"/>
      <c r="C61" s="1"/>
      <c r="D61" s="1"/>
      <c r="E61" s="1"/>
      <c r="F61" s="1"/>
      <c r="G61" s="1"/>
    </row>
    <row r="62" spans="1:7" x14ac:dyDescent="0.3">
      <c r="A62" t="s">
        <v>21</v>
      </c>
      <c r="B62" s="1"/>
      <c r="C62" s="1"/>
      <c r="D62" s="1"/>
      <c r="E62" s="1"/>
      <c r="F62" s="1"/>
      <c r="G62" s="1"/>
    </row>
    <row r="63" spans="1:7" x14ac:dyDescent="0.3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</row>
    <row r="64" spans="1:7" x14ac:dyDescent="0.3">
      <c r="A64" s="3"/>
      <c r="B64" s="4" t="s">
        <v>8</v>
      </c>
      <c r="C64" s="4" t="s">
        <v>9</v>
      </c>
      <c r="D64" s="5"/>
      <c r="E64" s="6">
        <v>0.25</v>
      </c>
      <c r="F64" s="7">
        <v>1</v>
      </c>
      <c r="G64" s="8">
        <f>E64*F64</f>
        <v>0.25</v>
      </c>
    </row>
    <row r="65" spans="1:7" x14ac:dyDescent="0.3">
      <c r="A65" s="3"/>
      <c r="B65" s="4" t="s">
        <v>10</v>
      </c>
      <c r="C65" s="4" t="s">
        <v>9</v>
      </c>
      <c r="D65" s="9">
        <f>E65/6429</f>
        <v>0</v>
      </c>
      <c r="E65" s="6"/>
      <c r="F65" s="10"/>
      <c r="G65" s="8">
        <v>10328.02</v>
      </c>
    </row>
    <row r="66" spans="1:7" x14ac:dyDescent="0.3">
      <c r="A66" s="3"/>
      <c r="B66" s="4" t="s">
        <v>11</v>
      </c>
      <c r="C66" s="4" t="s">
        <v>9</v>
      </c>
      <c r="D66" s="5"/>
      <c r="E66" s="6">
        <v>1175.3800000000001</v>
      </c>
      <c r="F66" s="7">
        <v>1</v>
      </c>
      <c r="G66" s="8">
        <f>E66*F66</f>
        <v>1175.3800000000001</v>
      </c>
    </row>
    <row r="67" spans="1:7" x14ac:dyDescent="0.3">
      <c r="A67" s="3"/>
      <c r="B67" s="4" t="s">
        <v>12</v>
      </c>
      <c r="C67" s="4" t="s">
        <v>9</v>
      </c>
      <c r="D67" s="5"/>
      <c r="E67" s="6">
        <v>559.4</v>
      </c>
      <c r="F67" s="7">
        <v>1</v>
      </c>
      <c r="G67" s="8">
        <f>E67*F67</f>
        <v>559.4</v>
      </c>
    </row>
    <row r="68" spans="1:7" x14ac:dyDescent="0.3">
      <c r="A68" s="3"/>
      <c r="B68" s="4" t="s">
        <v>13</v>
      </c>
      <c r="C68" s="4" t="s">
        <v>9</v>
      </c>
      <c r="D68" s="5"/>
      <c r="E68" s="6"/>
      <c r="F68" s="7"/>
      <c r="G68" s="8">
        <f>E68*F68</f>
        <v>0</v>
      </c>
    </row>
    <row r="69" spans="1:7" x14ac:dyDescent="0.3">
      <c r="A69" s="3"/>
      <c r="B69" s="4" t="s">
        <v>14</v>
      </c>
      <c r="C69" s="4" t="s">
        <v>9</v>
      </c>
      <c r="D69" s="9"/>
      <c r="E69" s="6"/>
      <c r="F69" s="10"/>
      <c r="G69" s="8">
        <v>0</v>
      </c>
    </row>
    <row r="70" spans="1:7" x14ac:dyDescent="0.3">
      <c r="A70" s="11" t="s">
        <v>15</v>
      </c>
      <c r="B70" s="12"/>
      <c r="C70" s="12"/>
      <c r="D70" s="12"/>
      <c r="E70" s="12"/>
      <c r="F70" s="12"/>
      <c r="G70" s="13">
        <f>SUM(G64:G69)</f>
        <v>12063.050000000001</v>
      </c>
    </row>
    <row r="71" spans="1:7" x14ac:dyDescent="0.3">
      <c r="B71" s="1"/>
      <c r="C71" s="1"/>
      <c r="D71" s="1"/>
      <c r="E71" s="1"/>
      <c r="F71" s="1"/>
      <c r="G71" s="1"/>
    </row>
    <row r="72" spans="1:7" x14ac:dyDescent="0.3">
      <c r="A72" t="s">
        <v>22</v>
      </c>
      <c r="B72" s="1"/>
      <c r="C72" s="1"/>
      <c r="D72" s="1"/>
      <c r="E72" s="1"/>
      <c r="F72" s="1"/>
      <c r="G72" s="1"/>
    </row>
    <row r="73" spans="1:7" x14ac:dyDescent="0.3">
      <c r="A73" s="2" t="s">
        <v>1</v>
      </c>
      <c r="B73" s="2" t="s">
        <v>2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</row>
    <row r="74" spans="1:7" x14ac:dyDescent="0.3">
      <c r="A74" s="3"/>
      <c r="B74" s="4" t="s">
        <v>8</v>
      </c>
      <c r="C74" s="4" t="s">
        <v>9</v>
      </c>
      <c r="D74" s="5"/>
      <c r="E74" s="6">
        <v>0.25</v>
      </c>
      <c r="F74" s="7">
        <v>1</v>
      </c>
      <c r="G74" s="8">
        <f>E74*F74</f>
        <v>0.25</v>
      </c>
    </row>
    <row r="75" spans="1:7" x14ac:dyDescent="0.3">
      <c r="A75" s="3"/>
      <c r="B75" s="4" t="s">
        <v>10</v>
      </c>
      <c r="C75" s="4" t="s">
        <v>9</v>
      </c>
      <c r="D75" s="9">
        <f>E75/6559</f>
        <v>0</v>
      </c>
      <c r="E75" s="6"/>
      <c r="F75" s="10"/>
      <c r="G75" s="8">
        <v>10117.629999999999</v>
      </c>
    </row>
    <row r="76" spans="1:7" x14ac:dyDescent="0.3">
      <c r="A76" s="3"/>
      <c r="B76" s="4" t="s">
        <v>11</v>
      </c>
      <c r="C76" s="4" t="s">
        <v>9</v>
      </c>
      <c r="D76" s="5"/>
      <c r="E76" s="6">
        <v>1175.3800000000001</v>
      </c>
      <c r="F76" s="7">
        <v>1</v>
      </c>
      <c r="G76" s="8">
        <f>E76*F76</f>
        <v>1175.3800000000001</v>
      </c>
    </row>
    <row r="77" spans="1:7" x14ac:dyDescent="0.3">
      <c r="A77" s="3"/>
      <c r="B77" s="4" t="s">
        <v>12</v>
      </c>
      <c r="C77" s="4" t="s">
        <v>9</v>
      </c>
      <c r="D77" s="5"/>
      <c r="E77" s="6">
        <v>559.4</v>
      </c>
      <c r="F77" s="7">
        <v>1</v>
      </c>
      <c r="G77" s="8">
        <f>E77*F77</f>
        <v>559.4</v>
      </c>
    </row>
    <row r="78" spans="1:7" x14ac:dyDescent="0.3">
      <c r="A78" s="3"/>
      <c r="B78" s="4" t="s">
        <v>13</v>
      </c>
      <c r="C78" s="4" t="s">
        <v>9</v>
      </c>
      <c r="D78" s="5"/>
      <c r="E78" s="6"/>
      <c r="F78" s="7"/>
      <c r="G78" s="8">
        <f>E78*F78</f>
        <v>0</v>
      </c>
    </row>
    <row r="79" spans="1:7" x14ac:dyDescent="0.3">
      <c r="A79" s="3"/>
      <c r="B79" s="4" t="s">
        <v>14</v>
      </c>
      <c r="C79" s="4" t="s">
        <v>9</v>
      </c>
      <c r="D79" s="9"/>
      <c r="E79" s="6"/>
      <c r="F79" s="10"/>
      <c r="G79" s="8">
        <v>0</v>
      </c>
    </row>
    <row r="80" spans="1:7" x14ac:dyDescent="0.3">
      <c r="A80" s="11" t="s">
        <v>15</v>
      </c>
      <c r="B80" s="12"/>
      <c r="C80" s="12"/>
      <c r="D80" s="12"/>
      <c r="E80" s="12"/>
      <c r="F80" s="12"/>
      <c r="G80" s="13">
        <f>SUM(G74:G79)</f>
        <v>11852.659999999998</v>
      </c>
    </row>
    <row r="81" spans="1:7" x14ac:dyDescent="0.3">
      <c r="B81" s="1"/>
      <c r="C81" s="1"/>
      <c r="D81" s="1"/>
      <c r="E81" s="1"/>
      <c r="F81" s="1"/>
      <c r="G81" s="1"/>
    </row>
    <row r="82" spans="1:7" x14ac:dyDescent="0.3">
      <c r="A82" t="s">
        <v>23</v>
      </c>
      <c r="B82" s="1"/>
      <c r="C82" s="1"/>
      <c r="D82" s="1"/>
      <c r="E82" s="1"/>
      <c r="F82" s="1"/>
      <c r="G82" s="1"/>
    </row>
    <row r="83" spans="1:7" x14ac:dyDescent="0.3">
      <c r="A83" s="2" t="s">
        <v>1</v>
      </c>
      <c r="B83" s="2" t="s">
        <v>2</v>
      </c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</row>
    <row r="84" spans="1:7" x14ac:dyDescent="0.3">
      <c r="A84" s="3"/>
      <c r="B84" s="4" t="s">
        <v>8</v>
      </c>
      <c r="C84" s="4" t="s">
        <v>9</v>
      </c>
      <c r="D84" s="5"/>
      <c r="E84" s="6">
        <v>0.25</v>
      </c>
      <c r="F84" s="7">
        <v>1</v>
      </c>
      <c r="G84" s="8">
        <f>E84*F84</f>
        <v>0.25</v>
      </c>
    </row>
    <row r="85" spans="1:7" x14ac:dyDescent="0.3">
      <c r="A85" s="3"/>
      <c r="B85" s="4" t="s">
        <v>10</v>
      </c>
      <c r="C85" s="4" t="s">
        <v>9</v>
      </c>
      <c r="D85" s="9">
        <f>E85/7024</f>
        <v>0</v>
      </c>
      <c r="E85" s="6"/>
      <c r="F85" s="10"/>
      <c r="G85" s="8">
        <v>10707.37</v>
      </c>
    </row>
    <row r="86" spans="1:7" x14ac:dyDescent="0.3">
      <c r="A86" s="3"/>
      <c r="B86" s="4" t="s">
        <v>11</v>
      </c>
      <c r="C86" s="4" t="s">
        <v>9</v>
      </c>
      <c r="D86" s="5"/>
      <c r="E86" s="6">
        <v>1175.3800000000001</v>
      </c>
      <c r="F86" s="7">
        <v>1</v>
      </c>
      <c r="G86" s="8">
        <f>E86*F86</f>
        <v>1175.3800000000001</v>
      </c>
    </row>
    <row r="87" spans="1:7" x14ac:dyDescent="0.3">
      <c r="A87" s="3"/>
      <c r="B87" s="4" t="s">
        <v>12</v>
      </c>
      <c r="C87" s="4" t="s">
        <v>9</v>
      </c>
      <c r="D87" s="5"/>
      <c r="E87" s="6">
        <v>559.4</v>
      </c>
      <c r="F87" s="7">
        <v>1</v>
      </c>
      <c r="G87" s="8">
        <f>E87*F87</f>
        <v>559.4</v>
      </c>
    </row>
    <row r="88" spans="1:7" x14ac:dyDescent="0.3">
      <c r="A88" s="3"/>
      <c r="B88" s="4" t="s">
        <v>13</v>
      </c>
      <c r="C88" s="4" t="s">
        <v>9</v>
      </c>
      <c r="D88" s="5"/>
      <c r="E88" s="6"/>
      <c r="F88" s="7"/>
      <c r="G88" s="8">
        <f>E88*F88</f>
        <v>0</v>
      </c>
    </row>
    <row r="89" spans="1:7" x14ac:dyDescent="0.3">
      <c r="A89" s="3"/>
      <c r="B89" s="4" t="s">
        <v>14</v>
      </c>
      <c r="C89" s="4" t="s">
        <v>9</v>
      </c>
      <c r="D89" s="9"/>
      <c r="E89" s="6"/>
      <c r="F89" s="10"/>
      <c r="G89" s="8">
        <v>0</v>
      </c>
    </row>
    <row r="90" spans="1:7" x14ac:dyDescent="0.3">
      <c r="A90" s="11" t="s">
        <v>15</v>
      </c>
      <c r="B90" s="12"/>
      <c r="C90" s="12"/>
      <c r="D90" s="12"/>
      <c r="E90" s="12"/>
      <c r="F90" s="12"/>
      <c r="G90" s="13">
        <f>SUM(G84:G89)</f>
        <v>12442.4</v>
      </c>
    </row>
    <row r="91" spans="1:7" x14ac:dyDescent="0.3">
      <c r="B91" s="1"/>
      <c r="C91" s="1"/>
      <c r="D91" s="1"/>
      <c r="E91" s="1"/>
      <c r="F91" s="1"/>
      <c r="G91" s="1"/>
    </row>
    <row r="92" spans="1:7" x14ac:dyDescent="0.3">
      <c r="A92" t="s">
        <v>24</v>
      </c>
      <c r="B92" s="1"/>
      <c r="C92" s="1"/>
      <c r="D92" s="1"/>
      <c r="E92" s="1"/>
      <c r="F92" s="1"/>
      <c r="G92" s="1"/>
    </row>
    <row r="93" spans="1:7" x14ac:dyDescent="0.3">
      <c r="A93" s="2" t="s">
        <v>1</v>
      </c>
      <c r="B93" s="2" t="s">
        <v>2</v>
      </c>
      <c r="C93" s="2" t="s">
        <v>3</v>
      </c>
      <c r="D93" s="2" t="s">
        <v>4</v>
      </c>
      <c r="E93" s="2" t="s">
        <v>5</v>
      </c>
      <c r="F93" s="2" t="s">
        <v>6</v>
      </c>
      <c r="G93" s="2" t="s">
        <v>7</v>
      </c>
    </row>
    <row r="94" spans="1:7" x14ac:dyDescent="0.3">
      <c r="A94" s="3"/>
      <c r="B94" s="4" t="s">
        <v>8</v>
      </c>
      <c r="C94" s="4" t="s">
        <v>9</v>
      </c>
      <c r="D94" s="5"/>
      <c r="E94" s="6">
        <v>0.25</v>
      </c>
      <c r="F94" s="7">
        <v>1</v>
      </c>
      <c r="G94" s="8">
        <f>E94*F94</f>
        <v>0.25</v>
      </c>
    </row>
    <row r="95" spans="1:7" x14ac:dyDescent="0.3">
      <c r="A95" s="3"/>
      <c r="B95" s="4" t="s">
        <v>10</v>
      </c>
      <c r="C95" s="4" t="s">
        <v>9</v>
      </c>
      <c r="D95" s="9">
        <f>E95/7846.79</f>
        <v>0</v>
      </c>
      <c r="E95" s="6"/>
      <c r="F95" s="10"/>
      <c r="G95" s="8">
        <v>12557.43</v>
      </c>
    </row>
    <row r="96" spans="1:7" x14ac:dyDescent="0.3">
      <c r="A96" s="3"/>
      <c r="B96" s="4" t="s">
        <v>11</v>
      </c>
      <c r="C96" s="4" t="s">
        <v>9</v>
      </c>
      <c r="D96" s="5"/>
      <c r="E96" s="6">
        <v>1175.3800000000001</v>
      </c>
      <c r="F96" s="7">
        <v>1</v>
      </c>
      <c r="G96" s="8">
        <f>E96*F96</f>
        <v>1175.3800000000001</v>
      </c>
    </row>
    <row r="97" spans="1:7" x14ac:dyDescent="0.3">
      <c r="A97" s="3"/>
      <c r="B97" s="4" t="s">
        <v>12</v>
      </c>
      <c r="C97" s="4" t="s">
        <v>9</v>
      </c>
      <c r="D97" s="5"/>
      <c r="E97" s="6">
        <v>559.4</v>
      </c>
      <c r="F97" s="7">
        <v>1</v>
      </c>
      <c r="G97" s="8">
        <f>E97*F97</f>
        <v>559.4</v>
      </c>
    </row>
    <row r="98" spans="1:7" x14ac:dyDescent="0.3">
      <c r="A98" s="3"/>
      <c r="B98" s="4" t="s">
        <v>13</v>
      </c>
      <c r="C98" s="4" t="s">
        <v>9</v>
      </c>
      <c r="D98" s="5"/>
      <c r="E98" s="6"/>
      <c r="F98" s="7"/>
      <c r="G98" s="8">
        <f>E98*F98</f>
        <v>0</v>
      </c>
    </row>
    <row r="99" spans="1:7" x14ac:dyDescent="0.3">
      <c r="A99" s="3"/>
      <c r="B99" s="4" t="s">
        <v>14</v>
      </c>
      <c r="C99" s="4" t="s">
        <v>9</v>
      </c>
      <c r="D99" s="9"/>
      <c r="E99" s="6"/>
      <c r="F99" s="10"/>
      <c r="G99" s="8">
        <v>0</v>
      </c>
    </row>
    <row r="100" spans="1:7" x14ac:dyDescent="0.3">
      <c r="A100" s="11" t="s">
        <v>15</v>
      </c>
      <c r="B100" s="12"/>
      <c r="C100" s="12"/>
      <c r="D100" s="12"/>
      <c r="E100" s="12"/>
      <c r="F100" s="12"/>
      <c r="G100" s="13">
        <f>SUM(G94:G99)</f>
        <v>14292.460000000001</v>
      </c>
    </row>
    <row r="101" spans="1:7" x14ac:dyDescent="0.3">
      <c r="B101" s="1"/>
      <c r="C101" s="1"/>
      <c r="D101" s="1"/>
      <c r="E101" s="1"/>
      <c r="F101" s="1"/>
      <c r="G101" s="1"/>
    </row>
    <row r="102" spans="1:7" x14ac:dyDescent="0.3">
      <c r="A102" t="s">
        <v>25</v>
      </c>
      <c r="B102" s="1"/>
      <c r="C102" s="1"/>
      <c r="D102" s="1"/>
      <c r="E102" s="1"/>
      <c r="F102" s="1"/>
      <c r="G102" s="1"/>
    </row>
    <row r="103" spans="1:7" x14ac:dyDescent="0.3">
      <c r="A103" s="2" t="s">
        <v>1</v>
      </c>
      <c r="B103" s="2" t="s">
        <v>2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</row>
    <row r="104" spans="1:7" x14ac:dyDescent="0.3">
      <c r="A104" s="3"/>
      <c r="B104" s="4" t="s">
        <v>8</v>
      </c>
      <c r="C104" s="4" t="s">
        <v>9</v>
      </c>
      <c r="D104" s="5"/>
      <c r="E104" s="6">
        <v>0.25</v>
      </c>
      <c r="F104" s="7">
        <v>1</v>
      </c>
      <c r="G104" s="8">
        <f>E104*F104</f>
        <v>0.25</v>
      </c>
    </row>
    <row r="105" spans="1:7" x14ac:dyDescent="0.3">
      <c r="A105" s="3"/>
      <c r="B105" s="4" t="s">
        <v>10</v>
      </c>
      <c r="C105" s="4" t="s">
        <v>9</v>
      </c>
      <c r="D105" s="9">
        <f>E105/9409</f>
        <v>0</v>
      </c>
      <c r="E105" s="6"/>
      <c r="F105" s="10"/>
      <c r="G105" s="8">
        <v>14838.08</v>
      </c>
    </row>
    <row r="106" spans="1:7" x14ac:dyDescent="0.3">
      <c r="A106" s="3"/>
      <c r="B106" s="4" t="s">
        <v>11</v>
      </c>
      <c r="C106" s="4" t="s">
        <v>9</v>
      </c>
      <c r="D106" s="5"/>
      <c r="E106" s="6">
        <v>1175.3800000000001</v>
      </c>
      <c r="F106" s="7">
        <v>1</v>
      </c>
      <c r="G106" s="8">
        <f>E106*F106</f>
        <v>1175.3800000000001</v>
      </c>
    </row>
    <row r="107" spans="1:7" x14ac:dyDescent="0.3">
      <c r="A107" s="3"/>
      <c r="B107" s="4" t="s">
        <v>12</v>
      </c>
      <c r="C107" s="4" t="s">
        <v>9</v>
      </c>
      <c r="D107" s="5"/>
      <c r="E107" s="6">
        <v>559.4</v>
      </c>
      <c r="F107" s="7">
        <v>1</v>
      </c>
      <c r="G107" s="8">
        <f>E107*F107</f>
        <v>559.4</v>
      </c>
    </row>
    <row r="108" spans="1:7" x14ac:dyDescent="0.3">
      <c r="A108" s="3"/>
      <c r="B108" s="4" t="s">
        <v>13</v>
      </c>
      <c r="C108" s="4" t="s">
        <v>9</v>
      </c>
      <c r="D108" s="5"/>
      <c r="E108" s="6"/>
      <c r="F108" s="7"/>
      <c r="G108" s="8">
        <f>E108*F108</f>
        <v>0</v>
      </c>
    </row>
    <row r="109" spans="1:7" x14ac:dyDescent="0.3">
      <c r="A109" s="3"/>
      <c r="B109" s="4" t="s">
        <v>14</v>
      </c>
      <c r="C109" s="4" t="s">
        <v>9</v>
      </c>
      <c r="D109" s="9"/>
      <c r="E109" s="6"/>
      <c r="F109" s="10"/>
      <c r="G109" s="8">
        <v>0</v>
      </c>
    </row>
    <row r="110" spans="1:7" x14ac:dyDescent="0.3">
      <c r="A110" s="11" t="s">
        <v>15</v>
      </c>
      <c r="B110" s="11"/>
      <c r="C110" s="11"/>
      <c r="D110" s="11"/>
      <c r="E110" s="11"/>
      <c r="F110" s="11"/>
      <c r="G110" s="19">
        <f>SUM(G104:G109)</f>
        <v>16573.11</v>
      </c>
    </row>
    <row r="112" spans="1:7" x14ac:dyDescent="0.3">
      <c r="A112" t="s">
        <v>26</v>
      </c>
      <c r="B112" s="1"/>
      <c r="C112" s="1"/>
      <c r="D112" s="1"/>
      <c r="E112" s="1"/>
      <c r="F112" s="1"/>
      <c r="G112" s="1"/>
    </row>
    <row r="113" spans="1:7" x14ac:dyDescent="0.3">
      <c r="A113" s="2" t="s">
        <v>1</v>
      </c>
      <c r="B113" s="2" t="s">
        <v>2</v>
      </c>
      <c r="C113" s="2" t="s">
        <v>3</v>
      </c>
      <c r="D113" s="2" t="s">
        <v>4</v>
      </c>
      <c r="E113" s="2" t="s">
        <v>5</v>
      </c>
      <c r="F113" s="2" t="s">
        <v>6</v>
      </c>
      <c r="G113" s="2" t="s">
        <v>7</v>
      </c>
    </row>
    <row r="114" spans="1:7" x14ac:dyDescent="0.3">
      <c r="A114" s="3"/>
      <c r="B114" s="4" t="s">
        <v>8</v>
      </c>
      <c r="C114" s="4" t="s">
        <v>9</v>
      </c>
      <c r="D114" s="5"/>
      <c r="E114" s="6">
        <v>0.25</v>
      </c>
      <c r="F114" s="7">
        <v>1</v>
      </c>
      <c r="G114" s="8">
        <f>E114*F114</f>
        <v>0.25</v>
      </c>
    </row>
    <row r="115" spans="1:7" x14ac:dyDescent="0.3">
      <c r="A115" s="3"/>
      <c r="B115" s="4" t="s">
        <v>10</v>
      </c>
      <c r="C115" s="4" t="s">
        <v>9</v>
      </c>
      <c r="D115" s="9">
        <f>E115/9629</f>
        <v>0</v>
      </c>
      <c r="E115" s="6"/>
      <c r="F115" s="10"/>
      <c r="G115" s="8">
        <v>15581.49</v>
      </c>
    </row>
    <row r="116" spans="1:7" x14ac:dyDescent="0.3">
      <c r="A116" s="3"/>
      <c r="B116" s="4" t="s">
        <v>11</v>
      </c>
      <c r="C116" s="4" t="s">
        <v>9</v>
      </c>
      <c r="D116" s="5"/>
      <c r="E116" s="6">
        <v>1175.3800000000001</v>
      </c>
      <c r="F116" s="7">
        <v>1</v>
      </c>
      <c r="G116" s="8">
        <f>E116*F116</f>
        <v>1175.3800000000001</v>
      </c>
    </row>
    <row r="117" spans="1:7" x14ac:dyDescent="0.3">
      <c r="A117" s="3"/>
      <c r="B117" s="4" t="s">
        <v>12</v>
      </c>
      <c r="C117" s="4" t="s">
        <v>9</v>
      </c>
      <c r="D117" s="5"/>
      <c r="E117" s="6">
        <v>559.4</v>
      </c>
      <c r="F117" s="7">
        <v>1</v>
      </c>
      <c r="G117" s="8">
        <f>E117*F117</f>
        <v>559.4</v>
      </c>
    </row>
    <row r="118" spans="1:7" x14ac:dyDescent="0.3">
      <c r="A118" s="3"/>
      <c r="B118" s="4" t="s">
        <v>13</v>
      </c>
      <c r="C118" s="4" t="s">
        <v>9</v>
      </c>
      <c r="D118" s="5"/>
      <c r="E118" s="6"/>
      <c r="F118" s="7"/>
      <c r="G118" s="8">
        <f>E118*F118</f>
        <v>0</v>
      </c>
    </row>
    <row r="119" spans="1:7" x14ac:dyDescent="0.3">
      <c r="A119" s="3"/>
      <c r="B119" s="4" t="s">
        <v>14</v>
      </c>
      <c r="C119" s="4" t="s">
        <v>9</v>
      </c>
      <c r="D119" s="9"/>
      <c r="E119" s="6"/>
      <c r="F119" s="10"/>
      <c r="G119" s="8">
        <v>0</v>
      </c>
    </row>
    <row r="120" spans="1:7" x14ac:dyDescent="0.3">
      <c r="A120" s="11" t="s">
        <v>15</v>
      </c>
      <c r="B120" s="11"/>
      <c r="C120" s="11"/>
      <c r="D120" s="11"/>
      <c r="E120" s="11"/>
      <c r="F120" s="11"/>
      <c r="G120" s="19">
        <f>SUM(G114:G119)</f>
        <v>17316.52</v>
      </c>
    </row>
    <row r="122" spans="1:7" x14ac:dyDescent="0.3">
      <c r="F122" s="20" t="s">
        <v>27</v>
      </c>
      <c r="G122" s="19">
        <f>SUM(G120,G110,G100,G90,G80,G70,G60,G50,G40,G30,G20,G10)</f>
        <v>168766.65</v>
      </c>
    </row>
  </sheetData>
  <dataValidations count="2">
    <dataValidation type="list" allowBlank="1" showInputMessage="1" showErrorMessage="1" sqref="B4:B9 B14:B19 B24:B29 B34:B39 B44:B49 B54:B59 B64:B69 B74:B79 B84:B89 B94:B99 B104:B109 B114:B119" xr:uid="{E5E81B91-2120-48B7-85B2-A942A6B76F13}">
      <formula1>DesRange</formula1>
    </dataValidation>
    <dataValidation type="list" allowBlank="1" showInputMessage="1" showErrorMessage="1" sqref="C4:C9 C14:C19 C24:C29 C34:C39 C44:C49 C54:C59 C64:C69 C74:C79 C84:C89 C94:C99 C104:C109 C114:C119" xr:uid="{6634E42D-8D3E-4E13-A1F2-A13E34FAFF48}">
      <formula1>SpRange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7B28E-9856-4DEC-83BF-5782E7A4ED0E}">
  <dimension ref="A1:G122"/>
  <sheetViews>
    <sheetView topLeftCell="A100" workbookViewId="0">
      <selection activeCell="G115" sqref="G115"/>
    </sheetView>
  </sheetViews>
  <sheetFormatPr defaultRowHeight="14.4" x14ac:dyDescent="0.3"/>
  <cols>
    <col min="1" max="1" width="10.77734375" bestFit="1" customWidth="1"/>
    <col min="2" max="2" width="26.21875" bestFit="1" customWidth="1"/>
    <col min="3" max="3" width="13.5546875" bestFit="1" customWidth="1"/>
    <col min="4" max="4" width="8.5546875" customWidth="1"/>
    <col min="5" max="5" width="14.77734375" customWidth="1"/>
    <col min="6" max="6" width="21.109375" bestFit="1" customWidth="1"/>
    <col min="7" max="7" width="13.6640625" bestFit="1" customWidth="1"/>
  </cols>
  <sheetData>
    <row r="1" spans="1:7" ht="23.4" x14ac:dyDescent="0.45">
      <c r="A1" s="21">
        <v>2019</v>
      </c>
    </row>
    <row r="2" spans="1:7" x14ac:dyDescent="0.3">
      <c r="A2" t="s">
        <v>0</v>
      </c>
      <c r="B2" s="1"/>
      <c r="C2" s="1"/>
      <c r="D2" s="1"/>
      <c r="E2" s="1"/>
      <c r="F2" s="1"/>
      <c r="G2" s="1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3"/>
      <c r="B4" s="4" t="s">
        <v>8</v>
      </c>
      <c r="C4" s="4" t="s">
        <v>9</v>
      </c>
      <c r="D4" s="5"/>
      <c r="E4" s="6">
        <v>0.25</v>
      </c>
      <c r="F4" s="7">
        <v>1</v>
      </c>
      <c r="G4" s="8">
        <f>E4*F4</f>
        <v>0.25</v>
      </c>
    </row>
    <row r="5" spans="1:7" x14ac:dyDescent="0.3">
      <c r="A5" s="3"/>
      <c r="B5" s="4" t="s">
        <v>10</v>
      </c>
      <c r="C5" s="4" t="s">
        <v>9</v>
      </c>
      <c r="D5" s="9">
        <f>E5/10091</f>
        <v>0</v>
      </c>
      <c r="E5" s="6"/>
      <c r="F5" s="10"/>
      <c r="G5" s="8">
        <v>13264.76</v>
      </c>
    </row>
    <row r="6" spans="1:7" x14ac:dyDescent="0.3">
      <c r="A6" s="3"/>
      <c r="B6" s="4" t="s">
        <v>11</v>
      </c>
      <c r="C6" s="4" t="s">
        <v>9</v>
      </c>
      <c r="D6" s="5"/>
      <c r="E6" s="6">
        <v>1528.02</v>
      </c>
      <c r="F6" s="7">
        <v>1</v>
      </c>
      <c r="G6" s="8">
        <f>E6*F6</f>
        <v>1528.02</v>
      </c>
    </row>
    <row r="7" spans="1:7" x14ac:dyDescent="0.3">
      <c r="A7" s="3"/>
      <c r="B7" s="4" t="s">
        <v>12</v>
      </c>
      <c r="C7" s="4" t="s">
        <v>9</v>
      </c>
      <c r="D7" s="5"/>
      <c r="E7" s="6">
        <v>492.55</v>
      </c>
      <c r="F7" s="7">
        <v>1</v>
      </c>
      <c r="G7" s="8">
        <f>E7*F7</f>
        <v>492.55</v>
      </c>
    </row>
    <row r="8" spans="1:7" x14ac:dyDescent="0.3">
      <c r="A8" s="3"/>
      <c r="B8" s="4" t="s">
        <v>13</v>
      </c>
      <c r="C8" s="4" t="s">
        <v>9</v>
      </c>
      <c r="D8" s="5"/>
      <c r="E8" s="6"/>
      <c r="F8" s="7"/>
      <c r="G8" s="8">
        <f>E8*F8</f>
        <v>0</v>
      </c>
    </row>
    <row r="9" spans="1:7" x14ac:dyDescent="0.3">
      <c r="A9" s="3"/>
      <c r="B9" s="4" t="s">
        <v>14</v>
      </c>
      <c r="C9" s="4" t="s">
        <v>9</v>
      </c>
      <c r="D9" s="9">
        <f>E9/10091</f>
        <v>0</v>
      </c>
      <c r="E9" s="6"/>
      <c r="F9" s="10"/>
      <c r="G9" s="8">
        <v>0</v>
      </c>
    </row>
    <row r="10" spans="1:7" x14ac:dyDescent="0.3">
      <c r="A10" s="11" t="s">
        <v>15</v>
      </c>
      <c r="B10" s="12"/>
      <c r="C10" s="12"/>
      <c r="D10" s="13"/>
      <c r="E10" s="14"/>
      <c r="F10" s="15"/>
      <c r="G10" s="13">
        <f>SUM(G4:G9)</f>
        <v>15285.58</v>
      </c>
    </row>
    <row r="11" spans="1:7" x14ac:dyDescent="0.3">
      <c r="B11" s="1"/>
      <c r="C11" s="1"/>
      <c r="D11" s="1"/>
      <c r="E11" s="1"/>
      <c r="F11" s="1"/>
      <c r="G11" s="1"/>
    </row>
    <row r="12" spans="1:7" x14ac:dyDescent="0.3">
      <c r="A12" t="s">
        <v>16</v>
      </c>
      <c r="B12" s="1"/>
      <c r="C12" s="1"/>
      <c r="D12" s="1"/>
      <c r="E12" s="1"/>
      <c r="F12" s="1"/>
      <c r="G12" s="1"/>
    </row>
    <row r="13" spans="1:7" x14ac:dyDescent="0.3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</row>
    <row r="14" spans="1:7" x14ac:dyDescent="0.3">
      <c r="A14" s="3"/>
      <c r="B14" s="4" t="str">
        <f>B4</f>
        <v>Standard Aupply Admin Charge</v>
      </c>
      <c r="C14" s="4" t="s">
        <v>9</v>
      </c>
      <c r="D14" s="5"/>
      <c r="E14" s="6">
        <v>0.25</v>
      </c>
      <c r="F14" s="7">
        <v>1</v>
      </c>
      <c r="G14" s="8">
        <f>E14*F14</f>
        <v>0.25</v>
      </c>
    </row>
    <row r="15" spans="1:7" x14ac:dyDescent="0.3">
      <c r="A15" s="3"/>
      <c r="B15" s="4" t="str">
        <f>B5</f>
        <v>Common ST Line</v>
      </c>
      <c r="C15" s="4" t="s">
        <v>9</v>
      </c>
      <c r="D15" s="9">
        <f>E15/10571</f>
        <v>0</v>
      </c>
      <c r="E15" s="6"/>
      <c r="F15" s="10"/>
      <c r="G15" s="8">
        <v>12519.99</v>
      </c>
    </row>
    <row r="16" spans="1:7" x14ac:dyDescent="0.3">
      <c r="A16" s="3"/>
      <c r="B16" s="4" t="s">
        <v>11</v>
      </c>
      <c r="C16" s="4" t="s">
        <v>9</v>
      </c>
      <c r="D16" s="5"/>
      <c r="E16" s="6">
        <v>1528.02</v>
      </c>
      <c r="F16" s="7">
        <v>1</v>
      </c>
      <c r="G16" s="8">
        <f>E16*F16</f>
        <v>1528.02</v>
      </c>
    </row>
    <row r="17" spans="1:7" x14ac:dyDescent="0.3">
      <c r="A17" s="3"/>
      <c r="B17" s="4" t="s">
        <v>12</v>
      </c>
      <c r="C17" s="4" t="s">
        <v>9</v>
      </c>
      <c r="D17" s="5"/>
      <c r="E17" s="6">
        <v>492.55</v>
      </c>
      <c r="F17" s="7">
        <v>1</v>
      </c>
      <c r="G17" s="8">
        <f>E17*F17</f>
        <v>492.55</v>
      </c>
    </row>
    <row r="18" spans="1:7" x14ac:dyDescent="0.3">
      <c r="A18" s="3"/>
      <c r="B18" s="4" t="s">
        <v>13</v>
      </c>
      <c r="C18" s="4" t="s">
        <v>9</v>
      </c>
      <c r="D18" s="5"/>
      <c r="E18" s="6"/>
      <c r="F18" s="7"/>
      <c r="G18" s="8">
        <f>E18*F18</f>
        <v>0</v>
      </c>
    </row>
    <row r="19" spans="1:7" x14ac:dyDescent="0.3">
      <c r="A19" s="3"/>
      <c r="B19" s="4" t="s">
        <v>14</v>
      </c>
      <c r="C19" s="4" t="s">
        <v>9</v>
      </c>
      <c r="D19" s="9">
        <f>E19/10571</f>
        <v>0</v>
      </c>
      <c r="E19" s="6"/>
      <c r="F19" s="10"/>
      <c r="G19" s="8">
        <v>0</v>
      </c>
    </row>
    <row r="20" spans="1:7" x14ac:dyDescent="0.3">
      <c r="A20" s="11" t="s">
        <v>15</v>
      </c>
      <c r="B20" s="12"/>
      <c r="C20" s="12"/>
      <c r="D20" s="12"/>
      <c r="E20" s="12"/>
      <c r="F20" s="12"/>
      <c r="G20" s="13">
        <f>SUM(G14:G19)</f>
        <v>14540.81</v>
      </c>
    </row>
    <row r="21" spans="1:7" x14ac:dyDescent="0.3">
      <c r="B21" s="1"/>
      <c r="C21" s="1"/>
      <c r="D21" s="1"/>
      <c r="E21" s="1"/>
      <c r="F21" s="1"/>
      <c r="G21" s="1"/>
    </row>
    <row r="22" spans="1:7" x14ac:dyDescent="0.3">
      <c r="A22" t="s">
        <v>17</v>
      </c>
      <c r="B22" s="1"/>
      <c r="C22" s="1"/>
      <c r="D22" s="1"/>
      <c r="E22" s="1"/>
      <c r="F22" s="1"/>
      <c r="G22" s="1"/>
    </row>
    <row r="23" spans="1:7" x14ac:dyDescent="0.3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</row>
    <row r="24" spans="1:7" x14ac:dyDescent="0.3">
      <c r="A24" s="3"/>
      <c r="B24" s="4" t="s">
        <v>8</v>
      </c>
      <c r="C24" s="4" t="s">
        <v>9</v>
      </c>
      <c r="D24" s="5"/>
      <c r="E24" s="6">
        <v>0.25</v>
      </c>
      <c r="F24" s="7">
        <v>1</v>
      </c>
      <c r="G24" s="8">
        <f>E24*F24</f>
        <v>0.25</v>
      </c>
    </row>
    <row r="25" spans="1:7" x14ac:dyDescent="0.3">
      <c r="A25" s="3"/>
      <c r="B25" s="4" t="s">
        <v>10</v>
      </c>
      <c r="C25" s="4" t="s">
        <v>9</v>
      </c>
      <c r="D25" s="9">
        <f>E25/8817</f>
        <v>0</v>
      </c>
      <c r="E25" s="6"/>
      <c r="F25" s="10"/>
      <c r="G25" s="8">
        <v>11319.67</v>
      </c>
    </row>
    <row r="26" spans="1:7" x14ac:dyDescent="0.3">
      <c r="A26" s="3"/>
      <c r="B26" s="4" t="s">
        <v>11</v>
      </c>
      <c r="C26" s="4" t="s">
        <v>9</v>
      </c>
      <c r="D26" s="5"/>
      <c r="E26" s="6">
        <v>1528.02</v>
      </c>
      <c r="F26" s="7">
        <v>1</v>
      </c>
      <c r="G26" s="8">
        <f>E26*F26</f>
        <v>1528.02</v>
      </c>
    </row>
    <row r="27" spans="1:7" x14ac:dyDescent="0.3">
      <c r="A27" s="3"/>
      <c r="B27" s="4" t="s">
        <v>12</v>
      </c>
      <c r="C27" s="4" t="s">
        <v>9</v>
      </c>
      <c r="D27" s="5"/>
      <c r="E27" s="6">
        <v>492.55</v>
      </c>
      <c r="F27" s="7">
        <v>1</v>
      </c>
      <c r="G27" s="8">
        <f>E27*F27</f>
        <v>492.55</v>
      </c>
    </row>
    <row r="28" spans="1:7" x14ac:dyDescent="0.3">
      <c r="A28" s="3"/>
      <c r="B28" s="4" t="s">
        <v>13</v>
      </c>
      <c r="C28" s="4" t="s">
        <v>9</v>
      </c>
      <c r="D28" s="5"/>
      <c r="E28" s="6"/>
      <c r="F28" s="7"/>
      <c r="G28" s="8">
        <f>E28*F28</f>
        <v>0</v>
      </c>
    </row>
    <row r="29" spans="1:7" x14ac:dyDescent="0.3">
      <c r="A29" s="3"/>
      <c r="B29" s="4" t="s">
        <v>14</v>
      </c>
      <c r="C29" s="4" t="s">
        <v>9</v>
      </c>
      <c r="D29" s="9">
        <f>E29/8817</f>
        <v>0</v>
      </c>
      <c r="E29" s="6"/>
      <c r="F29" s="10"/>
      <c r="G29" s="8">
        <v>0</v>
      </c>
    </row>
    <row r="30" spans="1:7" x14ac:dyDescent="0.3">
      <c r="A30" s="11" t="s">
        <v>15</v>
      </c>
      <c r="B30" s="12"/>
      <c r="C30" s="12"/>
      <c r="D30" s="12"/>
      <c r="E30" s="12"/>
      <c r="F30" s="12"/>
      <c r="G30" s="13">
        <f>SUM(G24:G29)</f>
        <v>13340.49</v>
      </c>
    </row>
    <row r="31" spans="1:7" x14ac:dyDescent="0.3">
      <c r="B31" s="1"/>
      <c r="C31" s="1"/>
      <c r="D31" s="1"/>
      <c r="E31" s="1"/>
      <c r="F31" s="1"/>
      <c r="G31" s="1"/>
    </row>
    <row r="32" spans="1:7" x14ac:dyDescent="0.3">
      <c r="A32" t="s">
        <v>18</v>
      </c>
      <c r="B32" s="1"/>
      <c r="C32" s="1"/>
      <c r="D32" s="1"/>
      <c r="E32" s="1"/>
      <c r="F32" s="1"/>
      <c r="G32" s="1"/>
    </row>
    <row r="33" spans="1:7" x14ac:dyDescent="0.3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</row>
    <row r="34" spans="1:7" x14ac:dyDescent="0.3">
      <c r="A34" s="3"/>
      <c r="B34" s="4" t="s">
        <v>8</v>
      </c>
      <c r="C34" s="4" t="s">
        <v>9</v>
      </c>
      <c r="D34" s="5"/>
      <c r="E34" s="6">
        <v>0.25</v>
      </c>
      <c r="F34" s="7">
        <v>1</v>
      </c>
      <c r="G34" s="8">
        <f>E34*F34</f>
        <v>0.25</v>
      </c>
    </row>
    <row r="35" spans="1:7" x14ac:dyDescent="0.3">
      <c r="A35" s="3"/>
      <c r="B35" s="4" t="s">
        <v>10</v>
      </c>
      <c r="C35" s="4" t="s">
        <v>9</v>
      </c>
      <c r="D35" s="9">
        <f>E35/8277</f>
        <v>0</v>
      </c>
      <c r="E35" s="6"/>
      <c r="F35" s="10"/>
      <c r="G35" s="8">
        <v>9916.27</v>
      </c>
    </row>
    <row r="36" spans="1:7" x14ac:dyDescent="0.3">
      <c r="A36" s="3"/>
      <c r="B36" s="4" t="s">
        <v>11</v>
      </c>
      <c r="C36" s="4" t="s">
        <v>9</v>
      </c>
      <c r="D36" s="5"/>
      <c r="E36" s="6">
        <v>1528.02</v>
      </c>
      <c r="F36" s="7">
        <v>1</v>
      </c>
      <c r="G36" s="8">
        <f>E36*F36</f>
        <v>1528.02</v>
      </c>
    </row>
    <row r="37" spans="1:7" x14ac:dyDescent="0.3">
      <c r="A37" s="3"/>
      <c r="B37" s="4" t="s">
        <v>12</v>
      </c>
      <c r="C37" s="4" t="s">
        <v>9</v>
      </c>
      <c r="D37" s="5"/>
      <c r="E37" s="6">
        <v>492.55</v>
      </c>
      <c r="F37" s="7">
        <v>1</v>
      </c>
      <c r="G37" s="8">
        <f>E37*F37</f>
        <v>492.55</v>
      </c>
    </row>
    <row r="38" spans="1:7" x14ac:dyDescent="0.3">
      <c r="A38" s="3"/>
      <c r="B38" s="4" t="s">
        <v>13</v>
      </c>
      <c r="C38" s="4" t="s">
        <v>9</v>
      </c>
      <c r="D38" s="5"/>
      <c r="E38" s="6"/>
      <c r="F38" s="7"/>
      <c r="G38" s="8">
        <f>E38*F38</f>
        <v>0</v>
      </c>
    </row>
    <row r="39" spans="1:7" x14ac:dyDescent="0.3">
      <c r="A39" s="3"/>
      <c r="B39" s="4" t="s">
        <v>14</v>
      </c>
      <c r="C39" s="4" t="s">
        <v>9</v>
      </c>
      <c r="D39" s="9">
        <f>E39/8277</f>
        <v>0</v>
      </c>
      <c r="E39" s="6"/>
      <c r="F39" s="10"/>
      <c r="G39" s="8">
        <v>0</v>
      </c>
    </row>
    <row r="40" spans="1:7" x14ac:dyDescent="0.3">
      <c r="A40" s="11" t="s">
        <v>15</v>
      </c>
      <c r="B40" s="12"/>
      <c r="C40" s="12"/>
      <c r="D40" s="12"/>
      <c r="E40" s="12"/>
      <c r="F40" s="12"/>
      <c r="G40" s="13">
        <f>SUM(G34:G39)</f>
        <v>11937.09</v>
      </c>
    </row>
    <row r="41" spans="1:7" x14ac:dyDescent="0.3">
      <c r="B41" s="1"/>
      <c r="C41" s="1"/>
      <c r="D41" s="1"/>
      <c r="E41" s="1"/>
      <c r="F41" s="1"/>
      <c r="G41" s="1"/>
    </row>
    <row r="42" spans="1:7" x14ac:dyDescent="0.3">
      <c r="A42" t="s">
        <v>19</v>
      </c>
      <c r="B42" s="1"/>
      <c r="C42" s="1"/>
      <c r="D42" s="1"/>
      <c r="E42" s="1"/>
      <c r="F42" s="1"/>
      <c r="G42" s="1"/>
    </row>
    <row r="43" spans="1:7" x14ac:dyDescent="0.3">
      <c r="A43" s="2" t="s">
        <v>1</v>
      </c>
      <c r="B43" s="2" t="s">
        <v>2</v>
      </c>
      <c r="C43" s="2" t="s">
        <v>3</v>
      </c>
      <c r="D43" s="16" t="s">
        <v>4</v>
      </c>
      <c r="E43" s="17" t="s">
        <v>5</v>
      </c>
      <c r="F43" s="18" t="s">
        <v>6</v>
      </c>
      <c r="G43" s="16" t="s">
        <v>7</v>
      </c>
    </row>
    <row r="44" spans="1:7" x14ac:dyDescent="0.3">
      <c r="A44" s="3"/>
      <c r="B44" s="4" t="s">
        <v>8</v>
      </c>
      <c r="C44" s="4" t="s">
        <v>9</v>
      </c>
      <c r="D44" s="5"/>
      <c r="E44" s="6">
        <v>0.25</v>
      </c>
      <c r="F44" s="7">
        <v>1</v>
      </c>
      <c r="G44" s="8">
        <f>E44*F44</f>
        <v>0.25</v>
      </c>
    </row>
    <row r="45" spans="1:7" x14ac:dyDescent="0.3">
      <c r="A45" s="3"/>
      <c r="B45" s="4" t="s">
        <v>10</v>
      </c>
      <c r="C45" s="4" t="s">
        <v>9</v>
      </c>
      <c r="D45" s="9">
        <f>E45/7528</f>
        <v>0</v>
      </c>
      <c r="E45" s="6"/>
      <c r="F45" s="10"/>
      <c r="G45" s="8">
        <v>8909.5</v>
      </c>
    </row>
    <row r="46" spans="1:7" x14ac:dyDescent="0.3">
      <c r="A46" s="3"/>
      <c r="B46" s="4" t="s">
        <v>11</v>
      </c>
      <c r="C46" s="4" t="s">
        <v>9</v>
      </c>
      <c r="D46" s="5"/>
      <c r="E46" s="6">
        <v>1528.02</v>
      </c>
      <c r="F46" s="7">
        <v>1</v>
      </c>
      <c r="G46" s="8">
        <f>E46*F46</f>
        <v>1528.02</v>
      </c>
    </row>
    <row r="47" spans="1:7" x14ac:dyDescent="0.3">
      <c r="A47" s="3"/>
      <c r="B47" s="4" t="s">
        <v>12</v>
      </c>
      <c r="C47" s="4" t="s">
        <v>9</v>
      </c>
      <c r="D47" s="5"/>
      <c r="E47" s="6">
        <v>492.55</v>
      </c>
      <c r="F47" s="7">
        <v>1</v>
      </c>
      <c r="G47" s="8">
        <f>E47*F47</f>
        <v>492.55</v>
      </c>
    </row>
    <row r="48" spans="1:7" x14ac:dyDescent="0.3">
      <c r="A48" s="3"/>
      <c r="B48" s="4" t="s">
        <v>13</v>
      </c>
      <c r="C48" s="4" t="s">
        <v>9</v>
      </c>
      <c r="D48" s="5"/>
      <c r="E48" s="6"/>
      <c r="F48" s="7"/>
      <c r="G48" s="8">
        <f>E48*F48</f>
        <v>0</v>
      </c>
    </row>
    <row r="49" spans="1:7" x14ac:dyDescent="0.3">
      <c r="A49" s="3"/>
      <c r="B49" s="4" t="s">
        <v>14</v>
      </c>
      <c r="C49" s="4" t="s">
        <v>9</v>
      </c>
      <c r="D49" s="9">
        <f>E49/7528</f>
        <v>0</v>
      </c>
      <c r="E49" s="6"/>
      <c r="F49" s="10"/>
      <c r="G49" s="8">
        <v>0</v>
      </c>
    </row>
    <row r="50" spans="1:7" x14ac:dyDescent="0.3">
      <c r="A50" s="11" t="s">
        <v>15</v>
      </c>
      <c r="B50" s="12"/>
      <c r="C50" s="12"/>
      <c r="D50" s="12"/>
      <c r="E50" s="12"/>
      <c r="F50" s="12"/>
      <c r="G50" s="13">
        <f>SUM(G44:G49)</f>
        <v>10930.32</v>
      </c>
    </row>
    <row r="51" spans="1:7" x14ac:dyDescent="0.3">
      <c r="B51" s="1"/>
      <c r="C51" s="1"/>
      <c r="D51" s="1"/>
      <c r="E51" s="1"/>
      <c r="F51" s="1"/>
      <c r="G51" s="1"/>
    </row>
    <row r="52" spans="1:7" x14ac:dyDescent="0.3">
      <c r="A52" t="s">
        <v>20</v>
      </c>
      <c r="B52" s="1"/>
      <c r="C52" s="1"/>
      <c r="D52" s="1"/>
      <c r="E52" s="1"/>
      <c r="F52" s="1"/>
      <c r="G52" s="1"/>
    </row>
    <row r="53" spans="1:7" x14ac:dyDescent="0.3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2" t="s">
        <v>7</v>
      </c>
    </row>
    <row r="54" spans="1:7" x14ac:dyDescent="0.3">
      <c r="A54" s="3"/>
      <c r="B54" s="4" t="s">
        <v>8</v>
      </c>
      <c r="C54" s="4" t="s">
        <v>9</v>
      </c>
      <c r="D54" s="5"/>
      <c r="E54" s="6">
        <v>0.25</v>
      </c>
      <c r="F54" s="7">
        <v>1</v>
      </c>
      <c r="G54" s="8">
        <f>E54*F54</f>
        <v>0.25</v>
      </c>
    </row>
    <row r="55" spans="1:7" x14ac:dyDescent="0.3">
      <c r="A55" s="3"/>
      <c r="B55" s="4" t="s">
        <v>10</v>
      </c>
      <c r="C55" s="4" t="s">
        <v>9</v>
      </c>
      <c r="D55" s="9">
        <f>E55/6299</f>
        <v>0</v>
      </c>
      <c r="E55" s="6"/>
      <c r="F55" s="10"/>
      <c r="G55" s="8">
        <v>7885.69</v>
      </c>
    </row>
    <row r="56" spans="1:7" x14ac:dyDescent="0.3">
      <c r="A56" s="3"/>
      <c r="B56" s="4" t="s">
        <v>11</v>
      </c>
      <c r="C56" s="4" t="s">
        <v>9</v>
      </c>
      <c r="D56" s="5"/>
      <c r="E56" s="6">
        <v>1528.02</v>
      </c>
      <c r="F56" s="7">
        <v>1</v>
      </c>
      <c r="G56" s="8">
        <f>E56*F56</f>
        <v>1528.02</v>
      </c>
    </row>
    <row r="57" spans="1:7" x14ac:dyDescent="0.3">
      <c r="A57" s="3"/>
      <c r="B57" s="4" t="s">
        <v>12</v>
      </c>
      <c r="C57" s="4" t="s">
        <v>9</v>
      </c>
      <c r="D57" s="5"/>
      <c r="E57" s="6">
        <v>492.55</v>
      </c>
      <c r="F57" s="7">
        <v>1</v>
      </c>
      <c r="G57" s="8">
        <f>E57*F57</f>
        <v>492.55</v>
      </c>
    </row>
    <row r="58" spans="1:7" x14ac:dyDescent="0.3">
      <c r="A58" s="3"/>
      <c r="B58" s="4" t="s">
        <v>13</v>
      </c>
      <c r="C58" s="4" t="s">
        <v>9</v>
      </c>
      <c r="D58" s="5"/>
      <c r="E58" s="6"/>
      <c r="F58" s="7"/>
      <c r="G58" s="8">
        <f>E58*F58</f>
        <v>0</v>
      </c>
    </row>
    <row r="59" spans="1:7" x14ac:dyDescent="0.3">
      <c r="A59" s="3"/>
      <c r="B59" s="4" t="s">
        <v>14</v>
      </c>
      <c r="C59" s="4" t="s">
        <v>9</v>
      </c>
      <c r="D59" s="9">
        <f>E59/6299</f>
        <v>0</v>
      </c>
      <c r="E59" s="6"/>
      <c r="F59" s="10"/>
      <c r="G59" s="8">
        <v>0</v>
      </c>
    </row>
    <row r="60" spans="1:7" x14ac:dyDescent="0.3">
      <c r="A60" s="11" t="s">
        <v>15</v>
      </c>
      <c r="B60" s="12"/>
      <c r="C60" s="12"/>
      <c r="D60" s="12"/>
      <c r="E60" s="12"/>
      <c r="F60" s="12"/>
      <c r="G60" s="13">
        <f>SUM(G54:G59)</f>
        <v>9906.5099999999984</v>
      </c>
    </row>
    <row r="61" spans="1:7" x14ac:dyDescent="0.3">
      <c r="B61" s="1"/>
      <c r="C61" s="1"/>
      <c r="D61" s="1"/>
      <c r="E61" s="1"/>
      <c r="F61" s="1"/>
      <c r="G61" s="1"/>
    </row>
    <row r="62" spans="1:7" x14ac:dyDescent="0.3">
      <c r="A62" t="s">
        <v>21</v>
      </c>
      <c r="B62" s="1"/>
      <c r="C62" s="1"/>
      <c r="D62" s="1"/>
      <c r="E62" s="1"/>
      <c r="F62" s="1"/>
      <c r="G62" s="1"/>
    </row>
    <row r="63" spans="1:7" x14ac:dyDescent="0.3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</row>
    <row r="64" spans="1:7" x14ac:dyDescent="0.3">
      <c r="A64" s="3"/>
      <c r="B64" s="4" t="s">
        <v>8</v>
      </c>
      <c r="C64" s="4" t="s">
        <v>9</v>
      </c>
      <c r="D64" s="5"/>
      <c r="E64" s="6">
        <v>0.25</v>
      </c>
      <c r="F64" s="7">
        <v>1</v>
      </c>
      <c r="G64" s="8">
        <f>E64*F64</f>
        <v>0.25</v>
      </c>
    </row>
    <row r="65" spans="1:7" x14ac:dyDescent="0.3">
      <c r="A65" s="3"/>
      <c r="B65" s="4" t="s">
        <v>10</v>
      </c>
      <c r="C65" s="4" t="s">
        <v>9</v>
      </c>
      <c r="D65" s="9">
        <f>E65/6429</f>
        <v>0</v>
      </c>
      <c r="E65" s="6"/>
      <c r="F65" s="10"/>
      <c r="G65" s="8">
        <v>11733.35</v>
      </c>
    </row>
    <row r="66" spans="1:7" x14ac:dyDescent="0.3">
      <c r="A66" s="3"/>
      <c r="B66" s="4" t="s">
        <v>11</v>
      </c>
      <c r="C66" s="4" t="s">
        <v>9</v>
      </c>
      <c r="D66" s="5"/>
      <c r="E66" s="6">
        <v>1528.02</v>
      </c>
      <c r="F66" s="7">
        <v>1</v>
      </c>
      <c r="G66" s="8">
        <f>E66*F66</f>
        <v>1528.02</v>
      </c>
    </row>
    <row r="67" spans="1:7" x14ac:dyDescent="0.3">
      <c r="A67" s="3"/>
      <c r="B67" s="4" t="s">
        <v>12</v>
      </c>
      <c r="C67" s="4" t="s">
        <v>9</v>
      </c>
      <c r="D67" s="5"/>
      <c r="E67" s="6">
        <v>492.55</v>
      </c>
      <c r="F67" s="7">
        <v>1</v>
      </c>
      <c r="G67" s="8">
        <f>E67*F67</f>
        <v>492.55</v>
      </c>
    </row>
    <row r="68" spans="1:7" x14ac:dyDescent="0.3">
      <c r="A68" s="3"/>
      <c r="B68" s="4" t="s">
        <v>13</v>
      </c>
      <c r="C68" s="4" t="s">
        <v>9</v>
      </c>
      <c r="D68" s="5"/>
      <c r="E68" s="6"/>
      <c r="F68" s="7"/>
      <c r="G68" s="8">
        <f>E68*F68</f>
        <v>0</v>
      </c>
    </row>
    <row r="69" spans="1:7" x14ac:dyDescent="0.3">
      <c r="A69" s="3"/>
      <c r="B69" s="4" t="s">
        <v>14</v>
      </c>
      <c r="C69" s="4" t="s">
        <v>9</v>
      </c>
      <c r="D69" s="9"/>
      <c r="E69" s="6"/>
      <c r="F69" s="10"/>
      <c r="G69" s="8">
        <v>0</v>
      </c>
    </row>
    <row r="70" spans="1:7" x14ac:dyDescent="0.3">
      <c r="A70" s="11" t="s">
        <v>15</v>
      </c>
      <c r="B70" s="12"/>
      <c r="C70" s="12"/>
      <c r="D70" s="12"/>
      <c r="E70" s="12"/>
      <c r="F70" s="12"/>
      <c r="G70" s="13">
        <f>SUM(G64:G69)</f>
        <v>13754.17</v>
      </c>
    </row>
    <row r="71" spans="1:7" x14ac:dyDescent="0.3">
      <c r="B71" s="1"/>
      <c r="C71" s="1"/>
      <c r="D71" s="1"/>
      <c r="E71" s="1"/>
      <c r="F71" s="1"/>
      <c r="G71" s="1"/>
    </row>
    <row r="72" spans="1:7" x14ac:dyDescent="0.3">
      <c r="A72" t="s">
        <v>22</v>
      </c>
      <c r="B72" s="1"/>
      <c r="C72" s="1"/>
      <c r="D72" s="1"/>
      <c r="E72" s="1"/>
      <c r="F72" s="1"/>
      <c r="G72" s="1"/>
    </row>
    <row r="73" spans="1:7" x14ac:dyDescent="0.3">
      <c r="A73" s="2" t="s">
        <v>1</v>
      </c>
      <c r="B73" s="2" t="s">
        <v>2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</row>
    <row r="74" spans="1:7" x14ac:dyDescent="0.3">
      <c r="A74" s="3"/>
      <c r="B74" s="4" t="s">
        <v>8</v>
      </c>
      <c r="C74" s="4" t="s">
        <v>9</v>
      </c>
      <c r="D74" s="5"/>
      <c r="E74" s="6">
        <v>0.25</v>
      </c>
      <c r="F74" s="7">
        <v>1</v>
      </c>
      <c r="G74" s="8">
        <f>E74*F74</f>
        <v>0.25</v>
      </c>
    </row>
    <row r="75" spans="1:7" x14ac:dyDescent="0.3">
      <c r="A75" s="3"/>
      <c r="B75" s="4" t="s">
        <v>10</v>
      </c>
      <c r="C75" s="4" t="s">
        <v>9</v>
      </c>
      <c r="D75" s="9">
        <f>E75/6559</f>
        <v>0</v>
      </c>
      <c r="E75" s="6"/>
      <c r="F75" s="10"/>
      <c r="G75" s="8">
        <v>10112.92</v>
      </c>
    </row>
    <row r="76" spans="1:7" x14ac:dyDescent="0.3">
      <c r="A76" s="3"/>
      <c r="B76" s="4" t="s">
        <v>11</v>
      </c>
      <c r="C76" s="4" t="s">
        <v>9</v>
      </c>
      <c r="D76" s="5"/>
      <c r="E76" s="6">
        <v>1528.02</v>
      </c>
      <c r="F76" s="7">
        <v>1</v>
      </c>
      <c r="G76" s="8">
        <f>E76*F76</f>
        <v>1528.02</v>
      </c>
    </row>
    <row r="77" spans="1:7" x14ac:dyDescent="0.3">
      <c r="A77" s="3"/>
      <c r="B77" s="4" t="s">
        <v>12</v>
      </c>
      <c r="C77" s="4" t="s">
        <v>9</v>
      </c>
      <c r="D77" s="5"/>
      <c r="E77" s="6">
        <v>492.55</v>
      </c>
      <c r="F77" s="7">
        <v>1</v>
      </c>
      <c r="G77" s="8">
        <f>E77*F77</f>
        <v>492.55</v>
      </c>
    </row>
    <row r="78" spans="1:7" x14ac:dyDescent="0.3">
      <c r="A78" s="3"/>
      <c r="B78" s="4" t="s">
        <v>13</v>
      </c>
      <c r="C78" s="4" t="s">
        <v>9</v>
      </c>
      <c r="D78" s="5"/>
      <c r="E78" s="6"/>
      <c r="F78" s="7"/>
      <c r="G78" s="8">
        <f>E78*F78</f>
        <v>0</v>
      </c>
    </row>
    <row r="79" spans="1:7" x14ac:dyDescent="0.3">
      <c r="A79" s="3"/>
      <c r="B79" s="4" t="s">
        <v>14</v>
      </c>
      <c r="C79" s="4" t="s">
        <v>9</v>
      </c>
      <c r="D79" s="9"/>
      <c r="E79" s="6"/>
      <c r="F79" s="10"/>
      <c r="G79" s="8">
        <v>0</v>
      </c>
    </row>
    <row r="80" spans="1:7" x14ac:dyDescent="0.3">
      <c r="A80" s="11" t="s">
        <v>15</v>
      </c>
      <c r="B80" s="12"/>
      <c r="C80" s="12"/>
      <c r="D80" s="12"/>
      <c r="E80" s="12"/>
      <c r="F80" s="12"/>
      <c r="G80" s="13">
        <f>SUM(G74:G79)</f>
        <v>12133.74</v>
      </c>
    </row>
    <row r="81" spans="1:7" x14ac:dyDescent="0.3">
      <c r="B81" s="1"/>
      <c r="C81" s="1"/>
      <c r="D81" s="1"/>
      <c r="E81" s="1"/>
      <c r="F81" s="1"/>
      <c r="G81" s="1"/>
    </row>
    <row r="82" spans="1:7" x14ac:dyDescent="0.3">
      <c r="A82" t="s">
        <v>23</v>
      </c>
      <c r="B82" s="1"/>
      <c r="C82" s="1"/>
      <c r="D82" s="1"/>
      <c r="E82" s="1"/>
      <c r="F82" s="1"/>
      <c r="G82" s="1"/>
    </row>
    <row r="83" spans="1:7" x14ac:dyDescent="0.3">
      <c r="A83" s="2" t="s">
        <v>1</v>
      </c>
      <c r="B83" s="2" t="s">
        <v>2</v>
      </c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</row>
    <row r="84" spans="1:7" x14ac:dyDescent="0.3">
      <c r="A84" s="3"/>
      <c r="B84" s="4" t="s">
        <v>8</v>
      </c>
      <c r="C84" s="4" t="s">
        <v>9</v>
      </c>
      <c r="D84" s="5"/>
      <c r="E84" s="6">
        <v>0.25</v>
      </c>
      <c r="F84" s="7">
        <v>1</v>
      </c>
      <c r="G84" s="8">
        <f>E84*F84</f>
        <v>0.25</v>
      </c>
    </row>
    <row r="85" spans="1:7" x14ac:dyDescent="0.3">
      <c r="A85" s="3"/>
      <c r="B85" s="4" t="s">
        <v>10</v>
      </c>
      <c r="C85" s="4" t="s">
        <v>9</v>
      </c>
      <c r="D85" s="9">
        <f>E85/7024</f>
        <v>0</v>
      </c>
      <c r="E85" s="6"/>
      <c r="F85" s="10"/>
      <c r="G85" s="8">
        <v>11042.64</v>
      </c>
    </row>
    <row r="86" spans="1:7" x14ac:dyDescent="0.3">
      <c r="A86" s="3"/>
      <c r="B86" s="4" t="s">
        <v>11</v>
      </c>
      <c r="C86" s="4" t="s">
        <v>9</v>
      </c>
      <c r="D86" s="5"/>
      <c r="E86" s="6">
        <v>1528.02</v>
      </c>
      <c r="F86" s="7">
        <v>1</v>
      </c>
      <c r="G86" s="8">
        <f>E86*F86</f>
        <v>1528.02</v>
      </c>
    </row>
    <row r="87" spans="1:7" x14ac:dyDescent="0.3">
      <c r="A87" s="3"/>
      <c r="B87" s="4" t="s">
        <v>12</v>
      </c>
      <c r="C87" s="4" t="s">
        <v>9</v>
      </c>
      <c r="D87" s="5"/>
      <c r="E87" s="6">
        <v>492.55</v>
      </c>
      <c r="F87" s="7">
        <v>1</v>
      </c>
      <c r="G87" s="8">
        <f>E87*F87</f>
        <v>492.55</v>
      </c>
    </row>
    <row r="88" spans="1:7" x14ac:dyDescent="0.3">
      <c r="A88" s="3"/>
      <c r="B88" s="4" t="s">
        <v>13</v>
      </c>
      <c r="C88" s="4" t="s">
        <v>9</v>
      </c>
      <c r="D88" s="5"/>
      <c r="E88" s="6"/>
      <c r="F88" s="7"/>
      <c r="G88" s="8">
        <f>E88*F88</f>
        <v>0</v>
      </c>
    </row>
    <row r="89" spans="1:7" x14ac:dyDescent="0.3">
      <c r="A89" s="3"/>
      <c r="B89" s="4" t="s">
        <v>14</v>
      </c>
      <c r="C89" s="4" t="s">
        <v>9</v>
      </c>
      <c r="D89" s="9"/>
      <c r="E89" s="6"/>
      <c r="F89" s="10"/>
      <c r="G89" s="8">
        <v>0</v>
      </c>
    </row>
    <row r="90" spans="1:7" x14ac:dyDescent="0.3">
      <c r="A90" s="11" t="s">
        <v>15</v>
      </c>
      <c r="B90" s="12"/>
      <c r="C90" s="12"/>
      <c r="D90" s="12"/>
      <c r="E90" s="12"/>
      <c r="F90" s="12"/>
      <c r="G90" s="13">
        <f>SUM(G84:G89)</f>
        <v>13063.46</v>
      </c>
    </row>
    <row r="91" spans="1:7" x14ac:dyDescent="0.3">
      <c r="B91" s="1"/>
      <c r="C91" s="1"/>
      <c r="D91" s="1"/>
      <c r="E91" s="1"/>
      <c r="F91" s="1"/>
      <c r="G91" s="1"/>
    </row>
    <row r="92" spans="1:7" x14ac:dyDescent="0.3">
      <c r="A92" t="s">
        <v>24</v>
      </c>
      <c r="B92" s="1"/>
      <c r="C92" s="1"/>
      <c r="D92" s="1"/>
      <c r="E92" s="1"/>
      <c r="F92" s="1"/>
      <c r="G92" s="1"/>
    </row>
    <row r="93" spans="1:7" x14ac:dyDescent="0.3">
      <c r="A93" s="2" t="s">
        <v>1</v>
      </c>
      <c r="B93" s="2" t="s">
        <v>2</v>
      </c>
      <c r="C93" s="2" t="s">
        <v>3</v>
      </c>
      <c r="D93" s="2" t="s">
        <v>4</v>
      </c>
      <c r="E93" s="2" t="s">
        <v>5</v>
      </c>
      <c r="F93" s="2" t="s">
        <v>6</v>
      </c>
      <c r="G93" s="2" t="s">
        <v>7</v>
      </c>
    </row>
    <row r="94" spans="1:7" x14ac:dyDescent="0.3">
      <c r="A94" s="3"/>
      <c r="B94" s="4" t="s">
        <v>8</v>
      </c>
      <c r="C94" s="4" t="s">
        <v>9</v>
      </c>
      <c r="D94" s="5"/>
      <c r="E94" s="6">
        <v>0.25</v>
      </c>
      <c r="F94" s="7">
        <v>1</v>
      </c>
      <c r="G94" s="8">
        <f>E94*F94</f>
        <v>0.25</v>
      </c>
    </row>
    <row r="95" spans="1:7" x14ac:dyDescent="0.3">
      <c r="A95" s="3"/>
      <c r="B95" s="4" t="s">
        <v>10</v>
      </c>
      <c r="C95" s="4" t="s">
        <v>9</v>
      </c>
      <c r="D95" s="9">
        <f>E95/7846.79</f>
        <v>0</v>
      </c>
      <c r="E95" s="6"/>
      <c r="F95" s="10"/>
      <c r="G95" s="8">
        <v>11574.88</v>
      </c>
    </row>
    <row r="96" spans="1:7" x14ac:dyDescent="0.3">
      <c r="A96" s="3"/>
      <c r="B96" s="4" t="s">
        <v>11</v>
      </c>
      <c r="C96" s="4" t="s">
        <v>9</v>
      </c>
      <c r="D96" s="5"/>
      <c r="E96" s="6">
        <v>1528.02</v>
      </c>
      <c r="F96" s="7">
        <v>1</v>
      </c>
      <c r="G96" s="8">
        <f>E96*F96</f>
        <v>1528.02</v>
      </c>
    </row>
    <row r="97" spans="1:7" x14ac:dyDescent="0.3">
      <c r="A97" s="3"/>
      <c r="B97" s="4" t="s">
        <v>12</v>
      </c>
      <c r="C97" s="4" t="s">
        <v>9</v>
      </c>
      <c r="D97" s="5"/>
      <c r="E97" s="6">
        <v>492.55</v>
      </c>
      <c r="F97" s="7">
        <v>1</v>
      </c>
      <c r="G97" s="8">
        <f>E97*F97</f>
        <v>492.55</v>
      </c>
    </row>
    <row r="98" spans="1:7" x14ac:dyDescent="0.3">
      <c r="A98" s="3"/>
      <c r="B98" s="4" t="s">
        <v>13</v>
      </c>
      <c r="C98" s="4" t="s">
        <v>9</v>
      </c>
      <c r="D98" s="5"/>
      <c r="E98" s="6"/>
      <c r="F98" s="7"/>
      <c r="G98" s="8">
        <f>E98*F98</f>
        <v>0</v>
      </c>
    </row>
    <row r="99" spans="1:7" x14ac:dyDescent="0.3">
      <c r="A99" s="3"/>
      <c r="B99" s="4" t="s">
        <v>14</v>
      </c>
      <c r="C99" s="4" t="s">
        <v>9</v>
      </c>
      <c r="D99" s="9"/>
      <c r="E99" s="6"/>
      <c r="F99" s="10"/>
      <c r="G99" s="8">
        <v>0</v>
      </c>
    </row>
    <row r="100" spans="1:7" x14ac:dyDescent="0.3">
      <c r="A100" s="11" t="s">
        <v>15</v>
      </c>
      <c r="B100" s="12"/>
      <c r="C100" s="12"/>
      <c r="D100" s="12"/>
      <c r="E100" s="12"/>
      <c r="F100" s="12"/>
      <c r="G100" s="13">
        <f>SUM(G94:G99)</f>
        <v>13595.699999999999</v>
      </c>
    </row>
    <row r="101" spans="1:7" x14ac:dyDescent="0.3">
      <c r="B101" s="1"/>
      <c r="C101" s="1"/>
      <c r="D101" s="1"/>
      <c r="E101" s="1"/>
      <c r="F101" s="1"/>
      <c r="G101" s="1"/>
    </row>
    <row r="102" spans="1:7" x14ac:dyDescent="0.3">
      <c r="A102" t="s">
        <v>25</v>
      </c>
      <c r="B102" s="1"/>
      <c r="C102" s="1"/>
      <c r="D102" s="1"/>
      <c r="E102" s="1"/>
      <c r="F102" s="1"/>
      <c r="G102" s="1"/>
    </row>
    <row r="103" spans="1:7" x14ac:dyDescent="0.3">
      <c r="A103" s="2" t="s">
        <v>1</v>
      </c>
      <c r="B103" s="2" t="s">
        <v>2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</row>
    <row r="104" spans="1:7" x14ac:dyDescent="0.3">
      <c r="A104" s="3"/>
      <c r="B104" s="4" t="s">
        <v>8</v>
      </c>
      <c r="C104" s="4" t="s">
        <v>9</v>
      </c>
      <c r="D104" s="5"/>
      <c r="E104" s="6">
        <v>0.25</v>
      </c>
      <c r="F104" s="7">
        <v>1</v>
      </c>
      <c r="G104" s="8">
        <f>E104*F104</f>
        <v>0.25</v>
      </c>
    </row>
    <row r="105" spans="1:7" x14ac:dyDescent="0.3">
      <c r="A105" s="3"/>
      <c r="B105" s="4" t="s">
        <v>10</v>
      </c>
      <c r="C105" s="4" t="s">
        <v>9</v>
      </c>
      <c r="D105" s="9">
        <f>E105/9409</f>
        <v>0</v>
      </c>
      <c r="E105" s="6"/>
      <c r="F105" s="10"/>
      <c r="G105" s="8">
        <v>14179.75</v>
      </c>
    </row>
    <row r="106" spans="1:7" x14ac:dyDescent="0.3">
      <c r="A106" s="3"/>
      <c r="B106" s="4" t="s">
        <v>11</v>
      </c>
      <c r="C106" s="4" t="s">
        <v>9</v>
      </c>
      <c r="D106" s="5"/>
      <c r="E106" s="6">
        <v>1528.02</v>
      </c>
      <c r="F106" s="7">
        <v>1</v>
      </c>
      <c r="G106" s="8">
        <f>E106*F106</f>
        <v>1528.02</v>
      </c>
    </row>
    <row r="107" spans="1:7" x14ac:dyDescent="0.3">
      <c r="A107" s="3"/>
      <c r="B107" s="4" t="s">
        <v>12</v>
      </c>
      <c r="C107" s="4" t="s">
        <v>9</v>
      </c>
      <c r="D107" s="5"/>
      <c r="E107" s="6">
        <v>492.55</v>
      </c>
      <c r="F107" s="7">
        <v>1</v>
      </c>
      <c r="G107" s="8">
        <f>E107*F107</f>
        <v>492.55</v>
      </c>
    </row>
    <row r="108" spans="1:7" x14ac:dyDescent="0.3">
      <c r="A108" s="3"/>
      <c r="B108" s="4" t="s">
        <v>13</v>
      </c>
      <c r="C108" s="4" t="s">
        <v>9</v>
      </c>
      <c r="D108" s="5"/>
      <c r="E108" s="6"/>
      <c r="F108" s="7"/>
      <c r="G108" s="8">
        <f>E108*F108</f>
        <v>0</v>
      </c>
    </row>
    <row r="109" spans="1:7" x14ac:dyDescent="0.3">
      <c r="A109" s="3"/>
      <c r="B109" s="4" t="s">
        <v>14</v>
      </c>
      <c r="C109" s="4" t="s">
        <v>9</v>
      </c>
      <c r="D109" s="9"/>
      <c r="E109" s="6"/>
      <c r="F109" s="10"/>
      <c r="G109" s="8">
        <v>0</v>
      </c>
    </row>
    <row r="110" spans="1:7" x14ac:dyDescent="0.3">
      <c r="A110" s="11" t="s">
        <v>15</v>
      </c>
      <c r="B110" s="11"/>
      <c r="C110" s="11"/>
      <c r="D110" s="11"/>
      <c r="E110" s="11"/>
      <c r="F110" s="11"/>
      <c r="G110" s="19">
        <f>SUM(G104:G109)</f>
        <v>16200.57</v>
      </c>
    </row>
    <row r="112" spans="1:7" x14ac:dyDescent="0.3">
      <c r="A112" t="s">
        <v>26</v>
      </c>
      <c r="B112" s="1"/>
      <c r="C112" s="1"/>
      <c r="D112" s="1"/>
      <c r="E112" s="1"/>
      <c r="F112" s="1"/>
      <c r="G112" s="1"/>
    </row>
    <row r="113" spans="1:7" x14ac:dyDescent="0.3">
      <c r="A113" s="2" t="s">
        <v>1</v>
      </c>
      <c r="B113" s="2" t="s">
        <v>2</v>
      </c>
      <c r="C113" s="2" t="s">
        <v>3</v>
      </c>
      <c r="D113" s="2" t="s">
        <v>4</v>
      </c>
      <c r="E113" s="2" t="s">
        <v>5</v>
      </c>
      <c r="F113" s="2" t="s">
        <v>6</v>
      </c>
      <c r="G113" s="2" t="s">
        <v>7</v>
      </c>
    </row>
    <row r="114" spans="1:7" x14ac:dyDescent="0.3">
      <c r="A114" s="3"/>
      <c r="B114" s="4" t="s">
        <v>8</v>
      </c>
      <c r="C114" s="4" t="s">
        <v>9</v>
      </c>
      <c r="D114" s="5"/>
      <c r="E114" s="6">
        <v>0.25</v>
      </c>
      <c r="F114" s="7">
        <v>1</v>
      </c>
      <c r="G114" s="8">
        <f>E114*F114</f>
        <v>0.25</v>
      </c>
    </row>
    <row r="115" spans="1:7" x14ac:dyDescent="0.3">
      <c r="A115" s="3"/>
      <c r="B115" s="4" t="s">
        <v>10</v>
      </c>
      <c r="C115" s="4" t="s">
        <v>9</v>
      </c>
      <c r="D115" s="9">
        <f>E115/9629</f>
        <v>0</v>
      </c>
      <c r="E115" s="6"/>
      <c r="F115" s="10"/>
      <c r="G115" s="8">
        <v>15503.83</v>
      </c>
    </row>
    <row r="116" spans="1:7" x14ac:dyDescent="0.3">
      <c r="A116" s="3"/>
      <c r="B116" s="4" t="s">
        <v>11</v>
      </c>
      <c r="C116" s="4" t="s">
        <v>9</v>
      </c>
      <c r="D116" s="5"/>
      <c r="E116" s="6">
        <v>1528.02</v>
      </c>
      <c r="F116" s="7">
        <v>1</v>
      </c>
      <c r="G116" s="8">
        <f>E116*F116</f>
        <v>1528.02</v>
      </c>
    </row>
    <row r="117" spans="1:7" x14ac:dyDescent="0.3">
      <c r="A117" s="3"/>
      <c r="B117" s="4" t="s">
        <v>12</v>
      </c>
      <c r="C117" s="4" t="s">
        <v>9</v>
      </c>
      <c r="D117" s="5"/>
      <c r="E117" s="6">
        <v>492.55</v>
      </c>
      <c r="F117" s="7">
        <v>1</v>
      </c>
      <c r="G117" s="8">
        <f>E117*F117</f>
        <v>492.55</v>
      </c>
    </row>
    <row r="118" spans="1:7" x14ac:dyDescent="0.3">
      <c r="A118" s="3"/>
      <c r="B118" s="4" t="s">
        <v>13</v>
      </c>
      <c r="C118" s="4" t="s">
        <v>9</v>
      </c>
      <c r="D118" s="5"/>
      <c r="E118" s="6"/>
      <c r="F118" s="7"/>
      <c r="G118" s="8">
        <f>E118*F118</f>
        <v>0</v>
      </c>
    </row>
    <row r="119" spans="1:7" x14ac:dyDescent="0.3">
      <c r="A119" s="3"/>
      <c r="B119" s="4" t="s">
        <v>14</v>
      </c>
      <c r="C119" s="4" t="s">
        <v>9</v>
      </c>
      <c r="D119" s="9"/>
      <c r="E119" s="6"/>
      <c r="F119" s="10"/>
      <c r="G119" s="8">
        <v>0</v>
      </c>
    </row>
    <row r="120" spans="1:7" x14ac:dyDescent="0.3">
      <c r="A120" s="11" t="s">
        <v>15</v>
      </c>
      <c r="B120" s="11"/>
      <c r="C120" s="11"/>
      <c r="D120" s="11"/>
      <c r="E120" s="11"/>
      <c r="F120" s="11"/>
      <c r="G120" s="19">
        <f>SUM(G114:G119)</f>
        <v>17524.649999999998</v>
      </c>
    </row>
    <row r="122" spans="1:7" x14ac:dyDescent="0.3">
      <c r="F122" s="20" t="s">
        <v>27</v>
      </c>
      <c r="G122" s="19">
        <f>SUM(G120,G110,G100,G90,G80,G70,G60,G50,G40,G30,G20,G10)</f>
        <v>162213.08999999997</v>
      </c>
    </row>
  </sheetData>
  <dataValidations count="2">
    <dataValidation type="list" allowBlank="1" showInputMessage="1" showErrorMessage="1" sqref="B4:B9 B14:B19 B24:B29 B34:B39 B44:B49 B54:B59 B64:B69 B74:B79 B84:B89 B94:B99 B104:B109 B114:B119" xr:uid="{3292D112-2DE2-4159-BBC1-FF7B077F7E07}">
      <formula1>DesRange</formula1>
    </dataValidation>
    <dataValidation type="list" allowBlank="1" showInputMessage="1" showErrorMessage="1" sqref="C4:C9 C14:C19 C24:C29 C34:C39 C44:C49 C54:C59 C64:C69 C74:C79 C84:C89 C94:C99 C104:C109 C114:C119" xr:uid="{018CB5B8-F117-4B97-B725-EDF28824229B}">
      <formula1>SpRange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Richard</dc:creator>
  <cp:lastModifiedBy>Jessy Richard</cp:lastModifiedBy>
  <dcterms:created xsi:type="dcterms:W3CDTF">2024-12-11T18:15:39Z</dcterms:created>
  <dcterms:modified xsi:type="dcterms:W3CDTF">2024-12-11T19:58:56Z</dcterms:modified>
</cp:coreProperties>
</file>